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gi\Downloads\"/>
    </mc:Choice>
  </mc:AlternateContent>
  <xr:revisionPtr revIDLastSave="0" documentId="8_{C7148042-7AB4-45C8-9B15-08DA501B3ABC}" xr6:coauthVersionLast="47" xr6:coauthVersionMax="47" xr10:uidLastSave="{00000000-0000-0000-0000-000000000000}"/>
  <bookViews>
    <workbookView xWindow="1485" yWindow="495" windowWidth="30420" windowHeight="14745" xr2:uid="{1A74D7D4-0263-4F7F-836C-2EE8B24BD0D3}"/>
  </bookViews>
  <sheets>
    <sheet name="BASE_INICIATIVAS_CONSOLIDADA" sheetId="1" r:id="rId1"/>
  </sheets>
  <externalReferences>
    <externalReference r:id="rId2"/>
  </externalReferences>
  <definedNames>
    <definedName name="DadosProjeto">BASE_INICIATIVAS_CONSOLIDADA!$B$1:$K$8</definedName>
    <definedName name="Detalhamento">OFFSET('[1]Dados Auxiliares'!#REF!,1,MATCH(BASE_INICIATIVAS_CONSOLIDADA!XFD1,'[1]Dados Auxiliares'!#REF!,0)-1,143)</definedName>
    <definedName name="tbElementosDespesa">'[1]Dados Auxiliares'!#REF!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341" i="1" l="1"/>
  <c r="BA1341" i="1"/>
  <c r="AY1341" i="1"/>
  <c r="AV1341" i="1"/>
  <c r="AO1341" i="1"/>
  <c r="AJ1341" i="1"/>
  <c r="AC1341" i="1"/>
  <c r="O1341" i="1" s="1"/>
  <c r="P1341" i="1" s="1"/>
  <c r="N1341" i="1"/>
  <c r="J1341" i="1"/>
  <c r="I1341" i="1"/>
  <c r="H1341" i="1"/>
  <c r="F1341" i="1"/>
  <c r="E1341" i="1"/>
  <c r="BD1340" i="1"/>
  <c r="BA1340" i="1"/>
  <c r="AY1340" i="1"/>
  <c r="AV1340" i="1"/>
  <c r="AO1340" i="1"/>
  <c r="AJ1340" i="1"/>
  <c r="AC1340" i="1"/>
  <c r="N1340" i="1"/>
  <c r="J1340" i="1"/>
  <c r="I1340" i="1"/>
  <c r="H1340" i="1"/>
  <c r="F1340" i="1"/>
  <c r="E1340" i="1"/>
  <c r="BD1339" i="1"/>
  <c r="BA1339" i="1"/>
  <c r="AY1339" i="1"/>
  <c r="AV1339" i="1"/>
  <c r="AO1339" i="1"/>
  <c r="AJ1339" i="1"/>
  <c r="AC1339" i="1"/>
  <c r="O1339" i="1" s="1"/>
  <c r="P1339" i="1" s="1"/>
  <c r="N1339" i="1"/>
  <c r="J1339" i="1"/>
  <c r="I1339" i="1"/>
  <c r="H1339" i="1"/>
  <c r="F1339" i="1"/>
  <c r="E1339" i="1"/>
  <c r="BD1338" i="1"/>
  <c r="BA1338" i="1"/>
  <c r="AY1338" i="1"/>
  <c r="AV1338" i="1"/>
  <c r="AO1338" i="1"/>
  <c r="AJ1338" i="1"/>
  <c r="AC1338" i="1"/>
  <c r="N1338" i="1"/>
  <c r="J1338" i="1"/>
  <c r="I1338" i="1"/>
  <c r="H1338" i="1"/>
  <c r="F1338" i="1"/>
  <c r="E1338" i="1"/>
  <c r="BD1337" i="1"/>
  <c r="BA1337" i="1"/>
  <c r="AY1337" i="1"/>
  <c r="AV1337" i="1"/>
  <c r="AO1337" i="1"/>
  <c r="AJ1337" i="1"/>
  <c r="AC1337" i="1"/>
  <c r="N1337" i="1"/>
  <c r="J1337" i="1"/>
  <c r="I1337" i="1"/>
  <c r="H1337" i="1"/>
  <c r="F1337" i="1"/>
  <c r="E1337" i="1"/>
  <c r="BD1336" i="1"/>
  <c r="BA1336" i="1"/>
  <c r="AY1336" i="1"/>
  <c r="AV1336" i="1"/>
  <c r="AO1336" i="1"/>
  <c r="AJ1336" i="1"/>
  <c r="AC1336" i="1"/>
  <c r="N1336" i="1"/>
  <c r="J1336" i="1"/>
  <c r="I1336" i="1"/>
  <c r="H1336" i="1"/>
  <c r="F1336" i="1"/>
  <c r="E1336" i="1"/>
  <c r="BD1335" i="1"/>
  <c r="BA1335" i="1"/>
  <c r="AY1335" i="1"/>
  <c r="AV1335" i="1"/>
  <c r="AO1335" i="1"/>
  <c r="AJ1335" i="1"/>
  <c r="AC1335" i="1"/>
  <c r="N1335" i="1"/>
  <c r="J1335" i="1"/>
  <c r="I1335" i="1"/>
  <c r="H1335" i="1"/>
  <c r="F1335" i="1"/>
  <c r="E1335" i="1"/>
  <c r="BD1334" i="1"/>
  <c r="BA1334" i="1"/>
  <c r="AY1334" i="1"/>
  <c r="O1334" i="1" s="1"/>
  <c r="AV1334" i="1"/>
  <c r="AO1334" i="1"/>
  <c r="AJ1334" i="1"/>
  <c r="AC1334" i="1"/>
  <c r="N1334" i="1"/>
  <c r="J1334" i="1"/>
  <c r="I1334" i="1"/>
  <c r="H1334" i="1"/>
  <c r="F1334" i="1"/>
  <c r="E1334" i="1"/>
  <c r="BD1333" i="1"/>
  <c r="BA1333" i="1"/>
  <c r="AY1333" i="1"/>
  <c r="AV1333" i="1"/>
  <c r="O1333" i="1" s="1"/>
  <c r="AO1333" i="1"/>
  <c r="AJ1333" i="1"/>
  <c r="AC1333" i="1"/>
  <c r="N1333" i="1"/>
  <c r="J1333" i="1"/>
  <c r="I1333" i="1"/>
  <c r="H1333" i="1"/>
  <c r="F1333" i="1"/>
  <c r="E1333" i="1"/>
  <c r="BD1332" i="1"/>
  <c r="BA1332" i="1"/>
  <c r="AY1332" i="1"/>
  <c r="AV1332" i="1"/>
  <c r="AO1332" i="1"/>
  <c r="AJ1332" i="1"/>
  <c r="AC1332" i="1"/>
  <c r="N1332" i="1"/>
  <c r="J1332" i="1"/>
  <c r="I1332" i="1"/>
  <c r="H1332" i="1"/>
  <c r="F1332" i="1"/>
  <c r="E1332" i="1"/>
  <c r="BD1331" i="1"/>
  <c r="BA1331" i="1"/>
  <c r="AY1331" i="1"/>
  <c r="AV1331" i="1"/>
  <c r="AO1331" i="1"/>
  <c r="AJ1331" i="1"/>
  <c r="AC1331" i="1"/>
  <c r="N1331" i="1"/>
  <c r="J1331" i="1"/>
  <c r="I1331" i="1"/>
  <c r="H1331" i="1"/>
  <c r="F1331" i="1"/>
  <c r="E1331" i="1"/>
  <c r="BD1330" i="1"/>
  <c r="BA1330" i="1"/>
  <c r="AY1330" i="1"/>
  <c r="AV1330" i="1"/>
  <c r="AO1330" i="1"/>
  <c r="AJ1330" i="1"/>
  <c r="AC1330" i="1"/>
  <c r="N1330" i="1"/>
  <c r="J1330" i="1"/>
  <c r="I1330" i="1"/>
  <c r="H1330" i="1"/>
  <c r="F1330" i="1"/>
  <c r="E1330" i="1"/>
  <c r="BD1329" i="1"/>
  <c r="BA1329" i="1"/>
  <c r="AY1329" i="1"/>
  <c r="AV1329" i="1"/>
  <c r="AO1329" i="1"/>
  <c r="AJ1329" i="1"/>
  <c r="AC1329" i="1"/>
  <c r="N1329" i="1"/>
  <c r="J1329" i="1"/>
  <c r="I1329" i="1"/>
  <c r="H1329" i="1"/>
  <c r="F1329" i="1"/>
  <c r="E1329" i="1"/>
  <c r="BD1328" i="1"/>
  <c r="BA1328" i="1"/>
  <c r="AY1328" i="1"/>
  <c r="AV1328" i="1"/>
  <c r="AO1328" i="1"/>
  <c r="AJ1328" i="1"/>
  <c r="AC1328" i="1"/>
  <c r="N1328" i="1"/>
  <c r="J1328" i="1"/>
  <c r="I1328" i="1"/>
  <c r="H1328" i="1"/>
  <c r="F1328" i="1"/>
  <c r="E1328" i="1"/>
  <c r="BD1327" i="1"/>
  <c r="BA1327" i="1"/>
  <c r="AY1327" i="1"/>
  <c r="AV1327" i="1"/>
  <c r="AO1327" i="1"/>
  <c r="AJ1327" i="1"/>
  <c r="AC1327" i="1"/>
  <c r="N1327" i="1"/>
  <c r="J1327" i="1"/>
  <c r="I1327" i="1"/>
  <c r="H1327" i="1"/>
  <c r="F1327" i="1"/>
  <c r="E1327" i="1"/>
  <c r="BD1326" i="1"/>
  <c r="BA1326" i="1"/>
  <c r="AY1326" i="1"/>
  <c r="AV1326" i="1"/>
  <c r="AO1326" i="1"/>
  <c r="AJ1326" i="1"/>
  <c r="AC1326" i="1"/>
  <c r="N1326" i="1"/>
  <c r="J1326" i="1"/>
  <c r="I1326" i="1"/>
  <c r="H1326" i="1"/>
  <c r="F1326" i="1"/>
  <c r="E1326" i="1"/>
  <c r="BD1325" i="1"/>
  <c r="BA1325" i="1"/>
  <c r="AY1325" i="1"/>
  <c r="AV1325" i="1"/>
  <c r="AO1325" i="1"/>
  <c r="AJ1325" i="1"/>
  <c r="AC1325" i="1"/>
  <c r="N1325" i="1"/>
  <c r="J1325" i="1"/>
  <c r="I1325" i="1"/>
  <c r="H1325" i="1"/>
  <c r="F1325" i="1"/>
  <c r="E1325" i="1"/>
  <c r="BD1324" i="1"/>
  <c r="BA1324" i="1"/>
  <c r="AY1324" i="1"/>
  <c r="AV1324" i="1"/>
  <c r="AO1324" i="1"/>
  <c r="AJ1324" i="1"/>
  <c r="AC1324" i="1"/>
  <c r="N1324" i="1"/>
  <c r="J1324" i="1"/>
  <c r="I1324" i="1"/>
  <c r="H1324" i="1"/>
  <c r="F1324" i="1"/>
  <c r="E1324" i="1"/>
  <c r="BD1323" i="1"/>
  <c r="BA1323" i="1"/>
  <c r="AY1323" i="1"/>
  <c r="AV1323" i="1"/>
  <c r="AO1323" i="1"/>
  <c r="AJ1323" i="1"/>
  <c r="AC1323" i="1"/>
  <c r="N1323" i="1"/>
  <c r="J1323" i="1"/>
  <c r="I1323" i="1"/>
  <c r="H1323" i="1"/>
  <c r="F1323" i="1"/>
  <c r="E1323" i="1"/>
  <c r="BD1322" i="1"/>
  <c r="BA1322" i="1"/>
  <c r="AY1322" i="1"/>
  <c r="AV1322" i="1"/>
  <c r="AO1322" i="1"/>
  <c r="AJ1322" i="1"/>
  <c r="AC1322" i="1"/>
  <c r="N1322" i="1"/>
  <c r="J1322" i="1"/>
  <c r="I1322" i="1"/>
  <c r="H1322" i="1"/>
  <c r="F1322" i="1"/>
  <c r="E1322" i="1"/>
  <c r="BD1321" i="1"/>
  <c r="BA1321" i="1"/>
  <c r="AY1321" i="1"/>
  <c r="AV1321" i="1"/>
  <c r="AO1321" i="1"/>
  <c r="AJ1321" i="1"/>
  <c r="AC1321" i="1"/>
  <c r="N1321" i="1"/>
  <c r="J1321" i="1"/>
  <c r="I1321" i="1"/>
  <c r="H1321" i="1"/>
  <c r="F1321" i="1"/>
  <c r="E1321" i="1"/>
  <c r="BD1320" i="1"/>
  <c r="BA1320" i="1"/>
  <c r="AY1320" i="1"/>
  <c r="AV1320" i="1"/>
  <c r="AO1320" i="1"/>
  <c r="AJ1320" i="1"/>
  <c r="AC1320" i="1"/>
  <c r="N1320" i="1"/>
  <c r="J1320" i="1"/>
  <c r="I1320" i="1"/>
  <c r="H1320" i="1"/>
  <c r="F1320" i="1"/>
  <c r="E1320" i="1"/>
  <c r="BD1319" i="1"/>
  <c r="BA1319" i="1"/>
  <c r="AY1319" i="1"/>
  <c r="AV1319" i="1"/>
  <c r="AO1319" i="1"/>
  <c r="AJ1319" i="1"/>
  <c r="AC1319" i="1"/>
  <c r="O1319" i="1" s="1"/>
  <c r="N1319" i="1"/>
  <c r="J1319" i="1"/>
  <c r="I1319" i="1"/>
  <c r="H1319" i="1"/>
  <c r="F1319" i="1"/>
  <c r="E1319" i="1"/>
  <c r="BD1318" i="1"/>
  <c r="BA1318" i="1"/>
  <c r="AY1318" i="1"/>
  <c r="AV1318" i="1"/>
  <c r="AO1318" i="1"/>
  <c r="AJ1318" i="1"/>
  <c r="AC1318" i="1"/>
  <c r="N1318" i="1"/>
  <c r="J1318" i="1"/>
  <c r="I1318" i="1"/>
  <c r="H1318" i="1"/>
  <c r="F1318" i="1"/>
  <c r="E1318" i="1"/>
  <c r="BD1317" i="1"/>
  <c r="BA1317" i="1"/>
  <c r="AY1317" i="1"/>
  <c r="AV1317" i="1"/>
  <c r="AO1317" i="1"/>
  <c r="AJ1317" i="1"/>
  <c r="AC1317" i="1"/>
  <c r="N1317" i="1"/>
  <c r="J1317" i="1"/>
  <c r="I1317" i="1"/>
  <c r="H1317" i="1"/>
  <c r="F1317" i="1"/>
  <c r="E1317" i="1"/>
  <c r="BD1316" i="1"/>
  <c r="BA1316" i="1"/>
  <c r="AY1316" i="1"/>
  <c r="AV1316" i="1"/>
  <c r="AO1316" i="1"/>
  <c r="AJ1316" i="1"/>
  <c r="AC1316" i="1"/>
  <c r="N1316" i="1"/>
  <c r="J1316" i="1"/>
  <c r="I1316" i="1"/>
  <c r="H1316" i="1"/>
  <c r="F1316" i="1"/>
  <c r="E1316" i="1"/>
  <c r="BD1315" i="1"/>
  <c r="BA1315" i="1"/>
  <c r="AY1315" i="1"/>
  <c r="AV1315" i="1"/>
  <c r="AO1315" i="1"/>
  <c r="AJ1315" i="1"/>
  <c r="AC1315" i="1"/>
  <c r="N1315" i="1"/>
  <c r="J1315" i="1"/>
  <c r="I1315" i="1"/>
  <c r="H1315" i="1"/>
  <c r="F1315" i="1"/>
  <c r="E1315" i="1"/>
  <c r="BD1314" i="1"/>
  <c r="BA1314" i="1"/>
  <c r="AY1314" i="1"/>
  <c r="O1314" i="1" s="1"/>
  <c r="AV1314" i="1"/>
  <c r="AO1314" i="1"/>
  <c r="AJ1314" i="1"/>
  <c r="AC1314" i="1"/>
  <c r="N1314" i="1"/>
  <c r="J1314" i="1"/>
  <c r="I1314" i="1"/>
  <c r="H1314" i="1"/>
  <c r="F1314" i="1"/>
  <c r="E1314" i="1"/>
  <c r="BD1313" i="1"/>
  <c r="BA1313" i="1"/>
  <c r="AY1313" i="1"/>
  <c r="AV1313" i="1"/>
  <c r="O1313" i="1" s="1"/>
  <c r="AO1313" i="1"/>
  <c r="AJ1313" i="1"/>
  <c r="AC1313" i="1"/>
  <c r="N1313" i="1"/>
  <c r="J1313" i="1"/>
  <c r="I1313" i="1"/>
  <c r="H1313" i="1"/>
  <c r="F1313" i="1"/>
  <c r="E1313" i="1"/>
  <c r="BD1312" i="1"/>
  <c r="BA1312" i="1"/>
  <c r="AY1312" i="1"/>
  <c r="AV1312" i="1"/>
  <c r="AO1312" i="1"/>
  <c r="AJ1312" i="1"/>
  <c r="AC1312" i="1"/>
  <c r="N1312" i="1"/>
  <c r="J1312" i="1"/>
  <c r="I1312" i="1"/>
  <c r="H1312" i="1"/>
  <c r="F1312" i="1"/>
  <c r="E1312" i="1"/>
  <c r="BD1311" i="1"/>
  <c r="BA1311" i="1"/>
  <c r="AY1311" i="1"/>
  <c r="AV1311" i="1"/>
  <c r="AO1311" i="1"/>
  <c r="AJ1311" i="1"/>
  <c r="AC1311" i="1"/>
  <c r="O1311" i="1" s="1"/>
  <c r="P1311" i="1" s="1"/>
  <c r="N1311" i="1"/>
  <c r="J1311" i="1"/>
  <c r="I1311" i="1"/>
  <c r="H1311" i="1"/>
  <c r="F1311" i="1"/>
  <c r="E1311" i="1"/>
  <c r="BD1310" i="1"/>
  <c r="BA1310" i="1"/>
  <c r="AY1310" i="1"/>
  <c r="AV1310" i="1"/>
  <c r="AO1310" i="1"/>
  <c r="AJ1310" i="1"/>
  <c r="AC1310" i="1"/>
  <c r="N1310" i="1"/>
  <c r="J1310" i="1"/>
  <c r="I1310" i="1"/>
  <c r="H1310" i="1"/>
  <c r="F1310" i="1"/>
  <c r="E1310" i="1"/>
  <c r="BD1309" i="1"/>
  <c r="BA1309" i="1"/>
  <c r="AY1309" i="1"/>
  <c r="AV1309" i="1"/>
  <c r="AO1309" i="1"/>
  <c r="AJ1309" i="1"/>
  <c r="AC1309" i="1"/>
  <c r="N1309" i="1"/>
  <c r="J1309" i="1"/>
  <c r="I1309" i="1"/>
  <c r="H1309" i="1"/>
  <c r="F1309" i="1"/>
  <c r="E1309" i="1"/>
  <c r="BD1308" i="1"/>
  <c r="BA1308" i="1"/>
  <c r="AY1308" i="1"/>
  <c r="AV1308" i="1"/>
  <c r="AO1308" i="1"/>
  <c r="AJ1308" i="1"/>
  <c r="AC1308" i="1"/>
  <c r="N1308" i="1"/>
  <c r="J1308" i="1"/>
  <c r="I1308" i="1"/>
  <c r="H1308" i="1"/>
  <c r="F1308" i="1"/>
  <c r="E1308" i="1"/>
  <c r="BD1307" i="1"/>
  <c r="BA1307" i="1"/>
  <c r="AY1307" i="1"/>
  <c r="AV1307" i="1"/>
  <c r="AO1307" i="1"/>
  <c r="AJ1307" i="1"/>
  <c r="AC1307" i="1"/>
  <c r="N1307" i="1"/>
  <c r="J1307" i="1"/>
  <c r="I1307" i="1"/>
  <c r="H1307" i="1"/>
  <c r="F1307" i="1"/>
  <c r="E1307" i="1"/>
  <c r="BD1306" i="1"/>
  <c r="BA1306" i="1"/>
  <c r="AY1306" i="1"/>
  <c r="AV1306" i="1"/>
  <c r="AO1306" i="1"/>
  <c r="AJ1306" i="1"/>
  <c r="AC1306" i="1"/>
  <c r="N1306" i="1"/>
  <c r="J1306" i="1"/>
  <c r="I1306" i="1"/>
  <c r="H1306" i="1"/>
  <c r="F1306" i="1"/>
  <c r="E1306" i="1"/>
  <c r="BD1305" i="1"/>
  <c r="BA1305" i="1"/>
  <c r="AY1305" i="1"/>
  <c r="AV1305" i="1"/>
  <c r="AO1305" i="1"/>
  <c r="AJ1305" i="1"/>
  <c r="AC1305" i="1"/>
  <c r="N1305" i="1"/>
  <c r="J1305" i="1"/>
  <c r="I1305" i="1"/>
  <c r="H1305" i="1"/>
  <c r="F1305" i="1"/>
  <c r="E1305" i="1"/>
  <c r="BD1304" i="1"/>
  <c r="BA1304" i="1"/>
  <c r="AY1304" i="1"/>
  <c r="AV1304" i="1"/>
  <c r="AO1304" i="1"/>
  <c r="AJ1304" i="1"/>
  <c r="AC1304" i="1"/>
  <c r="N1304" i="1"/>
  <c r="J1304" i="1"/>
  <c r="I1304" i="1"/>
  <c r="H1304" i="1"/>
  <c r="F1304" i="1"/>
  <c r="E1304" i="1"/>
  <c r="BD1303" i="1"/>
  <c r="BA1303" i="1"/>
  <c r="AY1303" i="1"/>
  <c r="AV1303" i="1"/>
  <c r="AO1303" i="1"/>
  <c r="AJ1303" i="1"/>
  <c r="AC1303" i="1"/>
  <c r="N1303" i="1"/>
  <c r="J1303" i="1"/>
  <c r="I1303" i="1"/>
  <c r="H1303" i="1"/>
  <c r="F1303" i="1"/>
  <c r="E1303" i="1"/>
  <c r="BD1302" i="1"/>
  <c r="BA1302" i="1"/>
  <c r="AY1302" i="1"/>
  <c r="AV1302" i="1"/>
  <c r="AO1302" i="1"/>
  <c r="AJ1302" i="1"/>
  <c r="AC1302" i="1"/>
  <c r="N1302" i="1"/>
  <c r="J1302" i="1"/>
  <c r="I1302" i="1"/>
  <c r="H1302" i="1"/>
  <c r="F1302" i="1"/>
  <c r="E1302" i="1"/>
  <c r="BD1301" i="1"/>
  <c r="BA1301" i="1"/>
  <c r="AY1301" i="1"/>
  <c r="AV1301" i="1"/>
  <c r="AO1301" i="1"/>
  <c r="AJ1301" i="1"/>
  <c r="AC1301" i="1"/>
  <c r="N1301" i="1"/>
  <c r="J1301" i="1"/>
  <c r="I1301" i="1"/>
  <c r="H1301" i="1"/>
  <c r="F1301" i="1"/>
  <c r="E1301" i="1"/>
  <c r="BD1300" i="1"/>
  <c r="BA1300" i="1"/>
  <c r="AY1300" i="1"/>
  <c r="AV1300" i="1"/>
  <c r="AO1300" i="1"/>
  <c r="AJ1300" i="1"/>
  <c r="AC1300" i="1"/>
  <c r="N1300" i="1"/>
  <c r="J1300" i="1"/>
  <c r="I1300" i="1"/>
  <c r="H1300" i="1"/>
  <c r="F1300" i="1"/>
  <c r="E1300" i="1"/>
  <c r="BD1299" i="1"/>
  <c r="BA1299" i="1"/>
  <c r="AY1299" i="1"/>
  <c r="AV1299" i="1"/>
  <c r="AO1299" i="1"/>
  <c r="AJ1299" i="1"/>
  <c r="AC1299" i="1"/>
  <c r="O1299" i="1" s="1"/>
  <c r="N1299" i="1"/>
  <c r="J1299" i="1"/>
  <c r="I1299" i="1"/>
  <c r="H1299" i="1"/>
  <c r="F1299" i="1"/>
  <c r="E1299" i="1"/>
  <c r="BD1298" i="1"/>
  <c r="BA1298" i="1"/>
  <c r="AY1298" i="1"/>
  <c r="AV1298" i="1"/>
  <c r="AO1298" i="1"/>
  <c r="AJ1298" i="1"/>
  <c r="AC1298" i="1"/>
  <c r="N1298" i="1"/>
  <c r="J1298" i="1"/>
  <c r="I1298" i="1"/>
  <c r="H1298" i="1"/>
  <c r="F1298" i="1"/>
  <c r="E1298" i="1"/>
  <c r="BD1297" i="1"/>
  <c r="BA1297" i="1"/>
  <c r="AY1297" i="1"/>
  <c r="AV1297" i="1"/>
  <c r="AO1297" i="1"/>
  <c r="AJ1297" i="1"/>
  <c r="AC1297" i="1"/>
  <c r="N1297" i="1"/>
  <c r="J1297" i="1"/>
  <c r="I1297" i="1"/>
  <c r="H1297" i="1"/>
  <c r="F1297" i="1"/>
  <c r="E1297" i="1"/>
  <c r="BD1296" i="1"/>
  <c r="BA1296" i="1"/>
  <c r="AY1296" i="1"/>
  <c r="AV1296" i="1"/>
  <c r="AO1296" i="1"/>
  <c r="AJ1296" i="1"/>
  <c r="AC1296" i="1"/>
  <c r="N1296" i="1"/>
  <c r="J1296" i="1"/>
  <c r="I1296" i="1"/>
  <c r="H1296" i="1"/>
  <c r="F1296" i="1"/>
  <c r="E1296" i="1"/>
  <c r="BD1295" i="1"/>
  <c r="BA1295" i="1"/>
  <c r="AY1295" i="1"/>
  <c r="AV1295" i="1"/>
  <c r="AO1295" i="1"/>
  <c r="AJ1295" i="1"/>
  <c r="AC1295" i="1"/>
  <c r="N1295" i="1"/>
  <c r="J1295" i="1"/>
  <c r="I1295" i="1"/>
  <c r="H1295" i="1"/>
  <c r="F1295" i="1"/>
  <c r="E1295" i="1"/>
  <c r="BD1294" i="1"/>
  <c r="BA1294" i="1"/>
  <c r="AY1294" i="1"/>
  <c r="AV1294" i="1"/>
  <c r="AO1294" i="1"/>
  <c r="AJ1294" i="1"/>
  <c r="AC1294" i="1"/>
  <c r="N1294" i="1"/>
  <c r="J1294" i="1"/>
  <c r="I1294" i="1"/>
  <c r="H1294" i="1"/>
  <c r="F1294" i="1"/>
  <c r="E1294" i="1"/>
  <c r="BD1293" i="1"/>
  <c r="BA1293" i="1"/>
  <c r="AY1293" i="1"/>
  <c r="AV1293" i="1"/>
  <c r="O1293" i="1" s="1"/>
  <c r="AO1293" i="1"/>
  <c r="AJ1293" i="1"/>
  <c r="AC1293" i="1"/>
  <c r="N1293" i="1"/>
  <c r="J1293" i="1"/>
  <c r="I1293" i="1"/>
  <c r="H1293" i="1"/>
  <c r="F1293" i="1"/>
  <c r="E1293" i="1"/>
  <c r="BD1292" i="1"/>
  <c r="BA1292" i="1"/>
  <c r="AY1292" i="1"/>
  <c r="AV1292" i="1"/>
  <c r="AO1292" i="1"/>
  <c r="AJ1292" i="1"/>
  <c r="AC1292" i="1"/>
  <c r="N1292" i="1"/>
  <c r="J1292" i="1"/>
  <c r="I1292" i="1"/>
  <c r="H1292" i="1"/>
  <c r="F1292" i="1"/>
  <c r="E1292" i="1"/>
  <c r="BD1291" i="1"/>
  <c r="BA1291" i="1"/>
  <c r="AY1291" i="1"/>
  <c r="AV1291" i="1"/>
  <c r="AO1291" i="1"/>
  <c r="AJ1291" i="1"/>
  <c r="AC1291" i="1"/>
  <c r="O1291" i="1" s="1"/>
  <c r="P1291" i="1" s="1"/>
  <c r="N1291" i="1"/>
  <c r="J1291" i="1"/>
  <c r="I1291" i="1"/>
  <c r="H1291" i="1"/>
  <c r="F1291" i="1"/>
  <c r="E1291" i="1"/>
  <c r="BD1290" i="1"/>
  <c r="BA1290" i="1"/>
  <c r="AY1290" i="1"/>
  <c r="AV1290" i="1"/>
  <c r="AO1290" i="1"/>
  <c r="AJ1290" i="1"/>
  <c r="AC1290" i="1"/>
  <c r="N1290" i="1"/>
  <c r="J1290" i="1"/>
  <c r="I1290" i="1"/>
  <c r="H1290" i="1"/>
  <c r="F1290" i="1"/>
  <c r="E1290" i="1"/>
  <c r="BD1289" i="1"/>
  <c r="BA1289" i="1"/>
  <c r="AY1289" i="1"/>
  <c r="AV1289" i="1"/>
  <c r="AO1289" i="1"/>
  <c r="AJ1289" i="1"/>
  <c r="AC1289" i="1"/>
  <c r="N1289" i="1"/>
  <c r="J1289" i="1"/>
  <c r="I1289" i="1"/>
  <c r="H1289" i="1"/>
  <c r="F1289" i="1"/>
  <c r="E1289" i="1"/>
  <c r="BD1288" i="1"/>
  <c r="BA1288" i="1"/>
  <c r="AY1288" i="1"/>
  <c r="AV1288" i="1"/>
  <c r="AO1288" i="1"/>
  <c r="AJ1288" i="1"/>
  <c r="AC1288" i="1"/>
  <c r="N1288" i="1"/>
  <c r="J1288" i="1"/>
  <c r="I1288" i="1"/>
  <c r="H1288" i="1"/>
  <c r="F1288" i="1"/>
  <c r="E1288" i="1"/>
  <c r="BD1287" i="1"/>
  <c r="BA1287" i="1"/>
  <c r="AY1287" i="1"/>
  <c r="AV1287" i="1"/>
  <c r="AO1287" i="1"/>
  <c r="AJ1287" i="1"/>
  <c r="AC1287" i="1"/>
  <c r="N1287" i="1"/>
  <c r="J1287" i="1"/>
  <c r="I1287" i="1"/>
  <c r="H1287" i="1"/>
  <c r="F1287" i="1"/>
  <c r="E1287" i="1"/>
  <c r="BD1286" i="1"/>
  <c r="BA1286" i="1"/>
  <c r="AY1286" i="1"/>
  <c r="AV1286" i="1"/>
  <c r="AO1286" i="1"/>
  <c r="AJ1286" i="1"/>
  <c r="AC1286" i="1"/>
  <c r="N1286" i="1"/>
  <c r="J1286" i="1"/>
  <c r="I1286" i="1"/>
  <c r="H1286" i="1"/>
  <c r="F1286" i="1"/>
  <c r="E1286" i="1"/>
  <c r="BD1285" i="1"/>
  <c r="BA1285" i="1"/>
  <c r="AY1285" i="1"/>
  <c r="AV1285" i="1"/>
  <c r="AO1285" i="1"/>
  <c r="AJ1285" i="1"/>
  <c r="AC1285" i="1"/>
  <c r="N1285" i="1"/>
  <c r="J1285" i="1"/>
  <c r="I1285" i="1"/>
  <c r="H1285" i="1"/>
  <c r="F1285" i="1"/>
  <c r="E1285" i="1"/>
  <c r="BD1284" i="1"/>
  <c r="BA1284" i="1"/>
  <c r="AY1284" i="1"/>
  <c r="AV1284" i="1"/>
  <c r="AO1284" i="1"/>
  <c r="AJ1284" i="1"/>
  <c r="AC1284" i="1"/>
  <c r="N1284" i="1"/>
  <c r="J1284" i="1"/>
  <c r="I1284" i="1"/>
  <c r="H1284" i="1"/>
  <c r="F1284" i="1"/>
  <c r="E1284" i="1"/>
  <c r="BD1283" i="1"/>
  <c r="BA1283" i="1"/>
  <c r="AY1283" i="1"/>
  <c r="AV1283" i="1"/>
  <c r="AO1283" i="1"/>
  <c r="AJ1283" i="1"/>
  <c r="AC1283" i="1"/>
  <c r="N1283" i="1"/>
  <c r="J1283" i="1"/>
  <c r="I1283" i="1"/>
  <c r="H1283" i="1"/>
  <c r="F1283" i="1"/>
  <c r="E1283" i="1"/>
  <c r="BD1282" i="1"/>
  <c r="BA1282" i="1"/>
  <c r="AY1282" i="1"/>
  <c r="AV1282" i="1"/>
  <c r="AO1282" i="1"/>
  <c r="AJ1282" i="1"/>
  <c r="AC1282" i="1"/>
  <c r="N1282" i="1"/>
  <c r="J1282" i="1"/>
  <c r="I1282" i="1"/>
  <c r="H1282" i="1"/>
  <c r="F1282" i="1"/>
  <c r="E1282" i="1"/>
  <c r="BD1281" i="1"/>
  <c r="BA1281" i="1"/>
  <c r="AY1281" i="1"/>
  <c r="AV1281" i="1"/>
  <c r="AO1281" i="1"/>
  <c r="AJ1281" i="1"/>
  <c r="AC1281" i="1"/>
  <c r="N1281" i="1"/>
  <c r="J1281" i="1"/>
  <c r="I1281" i="1"/>
  <c r="H1281" i="1"/>
  <c r="F1281" i="1"/>
  <c r="E1281" i="1"/>
  <c r="BD1280" i="1"/>
  <c r="BA1280" i="1"/>
  <c r="AY1280" i="1"/>
  <c r="AV1280" i="1"/>
  <c r="AO1280" i="1"/>
  <c r="AJ1280" i="1"/>
  <c r="AC1280" i="1"/>
  <c r="N1280" i="1"/>
  <c r="J1280" i="1"/>
  <c r="I1280" i="1"/>
  <c r="H1280" i="1"/>
  <c r="F1280" i="1"/>
  <c r="E1280" i="1"/>
  <c r="BD1279" i="1"/>
  <c r="BA1279" i="1"/>
  <c r="AY1279" i="1"/>
  <c r="AV1279" i="1"/>
  <c r="AO1279" i="1"/>
  <c r="AJ1279" i="1"/>
  <c r="AC1279" i="1"/>
  <c r="O1279" i="1" s="1"/>
  <c r="N1279" i="1"/>
  <c r="J1279" i="1"/>
  <c r="I1279" i="1"/>
  <c r="H1279" i="1"/>
  <c r="F1279" i="1"/>
  <c r="E1279" i="1"/>
  <c r="BD1278" i="1"/>
  <c r="BA1278" i="1"/>
  <c r="AY1278" i="1"/>
  <c r="AV1278" i="1"/>
  <c r="AO1278" i="1"/>
  <c r="AJ1278" i="1"/>
  <c r="AC1278" i="1"/>
  <c r="O1278" i="1" s="1"/>
  <c r="N1278" i="1"/>
  <c r="J1278" i="1"/>
  <c r="I1278" i="1"/>
  <c r="H1278" i="1"/>
  <c r="F1278" i="1"/>
  <c r="E1278" i="1"/>
  <c r="BD1277" i="1"/>
  <c r="BA1277" i="1"/>
  <c r="AY1277" i="1"/>
  <c r="AV1277" i="1"/>
  <c r="AO1277" i="1"/>
  <c r="AJ1277" i="1"/>
  <c r="AC1277" i="1"/>
  <c r="N1277" i="1"/>
  <c r="J1277" i="1"/>
  <c r="I1277" i="1"/>
  <c r="H1277" i="1"/>
  <c r="F1277" i="1"/>
  <c r="E1277" i="1"/>
  <c r="BD1276" i="1"/>
  <c r="BA1276" i="1"/>
  <c r="AY1276" i="1"/>
  <c r="AV1276" i="1"/>
  <c r="AO1276" i="1"/>
  <c r="AJ1276" i="1"/>
  <c r="AC1276" i="1"/>
  <c r="N1276" i="1"/>
  <c r="J1276" i="1"/>
  <c r="I1276" i="1"/>
  <c r="H1276" i="1"/>
  <c r="F1276" i="1"/>
  <c r="E1276" i="1"/>
  <c r="BD1275" i="1"/>
  <c r="BA1275" i="1"/>
  <c r="AY1275" i="1"/>
  <c r="AV1275" i="1"/>
  <c r="AO1275" i="1"/>
  <c r="AJ1275" i="1"/>
  <c r="AC1275" i="1"/>
  <c r="N1275" i="1"/>
  <c r="J1275" i="1"/>
  <c r="I1275" i="1"/>
  <c r="H1275" i="1"/>
  <c r="F1275" i="1"/>
  <c r="E1275" i="1"/>
  <c r="BD1274" i="1"/>
  <c r="BA1274" i="1"/>
  <c r="AY1274" i="1"/>
  <c r="AV1274" i="1"/>
  <c r="AO1274" i="1"/>
  <c r="AJ1274" i="1"/>
  <c r="AC1274" i="1"/>
  <c r="O1274" i="1" s="1"/>
  <c r="N1274" i="1"/>
  <c r="J1274" i="1"/>
  <c r="I1274" i="1"/>
  <c r="H1274" i="1"/>
  <c r="F1274" i="1"/>
  <c r="E1274" i="1"/>
  <c r="BD1273" i="1"/>
  <c r="BA1273" i="1"/>
  <c r="AY1273" i="1"/>
  <c r="AV1273" i="1"/>
  <c r="AO1273" i="1"/>
  <c r="AJ1273" i="1"/>
  <c r="AC1273" i="1"/>
  <c r="N1273" i="1"/>
  <c r="J1273" i="1"/>
  <c r="I1273" i="1"/>
  <c r="H1273" i="1"/>
  <c r="F1273" i="1"/>
  <c r="E1273" i="1"/>
  <c r="BD1272" i="1"/>
  <c r="BA1272" i="1"/>
  <c r="AY1272" i="1"/>
  <c r="AV1272" i="1"/>
  <c r="AO1272" i="1"/>
  <c r="AJ1272" i="1"/>
  <c r="AC1272" i="1"/>
  <c r="N1272" i="1"/>
  <c r="J1272" i="1"/>
  <c r="I1272" i="1"/>
  <c r="H1272" i="1"/>
  <c r="F1272" i="1"/>
  <c r="E1272" i="1"/>
  <c r="BD1271" i="1"/>
  <c r="BA1271" i="1"/>
  <c r="AY1271" i="1"/>
  <c r="AV1271" i="1"/>
  <c r="AO1271" i="1"/>
  <c r="AJ1271" i="1"/>
  <c r="AC1271" i="1"/>
  <c r="N1271" i="1"/>
  <c r="J1271" i="1"/>
  <c r="I1271" i="1"/>
  <c r="H1271" i="1"/>
  <c r="F1271" i="1"/>
  <c r="E1271" i="1"/>
  <c r="BD1270" i="1"/>
  <c r="BA1270" i="1"/>
  <c r="AY1270" i="1"/>
  <c r="AV1270" i="1"/>
  <c r="AO1270" i="1"/>
  <c r="AJ1270" i="1"/>
  <c r="AC1270" i="1"/>
  <c r="O1270" i="1"/>
  <c r="N1270" i="1"/>
  <c r="P1270" i="1" s="1"/>
  <c r="J1270" i="1"/>
  <c r="I1270" i="1"/>
  <c r="H1270" i="1"/>
  <c r="F1270" i="1"/>
  <c r="E1270" i="1"/>
  <c r="BD1269" i="1"/>
  <c r="BA1269" i="1"/>
  <c r="AY1269" i="1"/>
  <c r="AV1269" i="1"/>
  <c r="AO1269" i="1"/>
  <c r="AJ1269" i="1"/>
  <c r="AC1269" i="1"/>
  <c r="N1269" i="1"/>
  <c r="J1269" i="1"/>
  <c r="I1269" i="1"/>
  <c r="H1269" i="1"/>
  <c r="F1269" i="1"/>
  <c r="E1269" i="1"/>
  <c r="BD1268" i="1"/>
  <c r="BA1268" i="1"/>
  <c r="AY1268" i="1"/>
  <c r="AV1268" i="1"/>
  <c r="AO1268" i="1"/>
  <c r="AJ1268" i="1"/>
  <c r="AC1268" i="1"/>
  <c r="N1268" i="1"/>
  <c r="J1268" i="1"/>
  <c r="I1268" i="1"/>
  <c r="H1268" i="1"/>
  <c r="F1268" i="1"/>
  <c r="E1268" i="1"/>
  <c r="BD1267" i="1"/>
  <c r="BA1267" i="1"/>
  <c r="AY1267" i="1"/>
  <c r="AV1267" i="1"/>
  <c r="AO1267" i="1"/>
  <c r="AJ1267" i="1"/>
  <c r="AC1267" i="1"/>
  <c r="O1267" i="1" s="1"/>
  <c r="N1267" i="1"/>
  <c r="J1267" i="1"/>
  <c r="I1267" i="1"/>
  <c r="H1267" i="1"/>
  <c r="F1267" i="1"/>
  <c r="E1267" i="1"/>
  <c r="BD1266" i="1"/>
  <c r="BA1266" i="1"/>
  <c r="AY1266" i="1"/>
  <c r="AV1266" i="1"/>
  <c r="AO1266" i="1"/>
  <c r="AJ1266" i="1"/>
  <c r="AC1266" i="1"/>
  <c r="O1266" i="1" s="1"/>
  <c r="N1266" i="1"/>
  <c r="J1266" i="1"/>
  <c r="I1266" i="1"/>
  <c r="H1266" i="1"/>
  <c r="F1266" i="1"/>
  <c r="E1266" i="1"/>
  <c r="BD1265" i="1"/>
  <c r="BA1265" i="1"/>
  <c r="AY1265" i="1"/>
  <c r="AV1265" i="1"/>
  <c r="AO1265" i="1"/>
  <c r="AJ1265" i="1"/>
  <c r="AC1265" i="1"/>
  <c r="N1265" i="1"/>
  <c r="J1265" i="1"/>
  <c r="I1265" i="1"/>
  <c r="H1265" i="1"/>
  <c r="F1265" i="1"/>
  <c r="E1265" i="1"/>
  <c r="BD1264" i="1"/>
  <c r="BA1264" i="1"/>
  <c r="AY1264" i="1"/>
  <c r="AV1264" i="1"/>
  <c r="AO1264" i="1"/>
  <c r="AJ1264" i="1"/>
  <c r="AC1264" i="1"/>
  <c r="N1264" i="1"/>
  <c r="J1264" i="1"/>
  <c r="I1264" i="1"/>
  <c r="H1264" i="1"/>
  <c r="F1264" i="1"/>
  <c r="E1264" i="1"/>
  <c r="BD1263" i="1"/>
  <c r="BA1263" i="1"/>
  <c r="AY1263" i="1"/>
  <c r="AV1263" i="1"/>
  <c r="AO1263" i="1"/>
  <c r="AJ1263" i="1"/>
  <c r="AC1263" i="1"/>
  <c r="N1263" i="1"/>
  <c r="J1263" i="1"/>
  <c r="I1263" i="1"/>
  <c r="H1263" i="1"/>
  <c r="F1263" i="1"/>
  <c r="E1263" i="1"/>
  <c r="BD1262" i="1"/>
  <c r="BA1262" i="1"/>
  <c r="AY1262" i="1"/>
  <c r="AV1262" i="1"/>
  <c r="AO1262" i="1"/>
  <c r="AJ1262" i="1"/>
  <c r="AC1262" i="1"/>
  <c r="O1262" i="1" s="1"/>
  <c r="N1262" i="1"/>
  <c r="J1262" i="1"/>
  <c r="I1262" i="1"/>
  <c r="H1262" i="1"/>
  <c r="F1262" i="1"/>
  <c r="E1262" i="1"/>
  <c r="BD1261" i="1"/>
  <c r="BA1261" i="1"/>
  <c r="AY1261" i="1"/>
  <c r="AV1261" i="1"/>
  <c r="AO1261" i="1"/>
  <c r="AJ1261" i="1"/>
  <c r="AC1261" i="1"/>
  <c r="N1261" i="1"/>
  <c r="J1261" i="1"/>
  <c r="I1261" i="1"/>
  <c r="H1261" i="1"/>
  <c r="F1261" i="1"/>
  <c r="E1261" i="1"/>
  <c r="BD1260" i="1"/>
  <c r="BA1260" i="1"/>
  <c r="AY1260" i="1"/>
  <c r="AV1260" i="1"/>
  <c r="AO1260" i="1"/>
  <c r="AJ1260" i="1"/>
  <c r="AC1260" i="1"/>
  <c r="N1260" i="1"/>
  <c r="J1260" i="1"/>
  <c r="I1260" i="1"/>
  <c r="H1260" i="1"/>
  <c r="F1260" i="1"/>
  <c r="E1260" i="1"/>
  <c r="BD1259" i="1"/>
  <c r="BA1259" i="1"/>
  <c r="AY1259" i="1"/>
  <c r="AV1259" i="1"/>
  <c r="AO1259" i="1"/>
  <c r="AJ1259" i="1"/>
  <c r="AC1259" i="1"/>
  <c r="N1259" i="1"/>
  <c r="J1259" i="1"/>
  <c r="I1259" i="1"/>
  <c r="H1259" i="1"/>
  <c r="F1259" i="1"/>
  <c r="E1259" i="1"/>
  <c r="BD1258" i="1"/>
  <c r="BA1258" i="1"/>
  <c r="AY1258" i="1"/>
  <c r="AV1258" i="1"/>
  <c r="AO1258" i="1"/>
  <c r="AJ1258" i="1"/>
  <c r="AC1258" i="1"/>
  <c r="O1258" i="1"/>
  <c r="N1258" i="1"/>
  <c r="P1258" i="1" s="1"/>
  <c r="J1258" i="1"/>
  <c r="I1258" i="1"/>
  <c r="H1258" i="1"/>
  <c r="F1258" i="1"/>
  <c r="E1258" i="1"/>
  <c r="BD1257" i="1"/>
  <c r="BA1257" i="1"/>
  <c r="AY1257" i="1"/>
  <c r="AV1257" i="1"/>
  <c r="AO1257" i="1"/>
  <c r="AJ1257" i="1"/>
  <c r="AC1257" i="1"/>
  <c r="N1257" i="1"/>
  <c r="J1257" i="1"/>
  <c r="I1257" i="1"/>
  <c r="H1257" i="1"/>
  <c r="F1257" i="1"/>
  <c r="E1257" i="1"/>
  <c r="BD1256" i="1"/>
  <c r="BA1256" i="1"/>
  <c r="AY1256" i="1"/>
  <c r="AV1256" i="1"/>
  <c r="AO1256" i="1"/>
  <c r="AJ1256" i="1"/>
  <c r="AC1256" i="1"/>
  <c r="N1256" i="1"/>
  <c r="J1256" i="1"/>
  <c r="I1256" i="1"/>
  <c r="H1256" i="1"/>
  <c r="F1256" i="1"/>
  <c r="E1256" i="1"/>
  <c r="BD1255" i="1"/>
  <c r="BA1255" i="1"/>
  <c r="AY1255" i="1"/>
  <c r="AV1255" i="1"/>
  <c r="AO1255" i="1"/>
  <c r="AJ1255" i="1"/>
  <c r="AC1255" i="1"/>
  <c r="N1255" i="1"/>
  <c r="J1255" i="1"/>
  <c r="I1255" i="1"/>
  <c r="H1255" i="1"/>
  <c r="F1255" i="1"/>
  <c r="E1255" i="1"/>
  <c r="BD1254" i="1"/>
  <c r="O1254" i="1" s="1"/>
  <c r="BA1254" i="1"/>
  <c r="AY1254" i="1"/>
  <c r="AV1254" i="1"/>
  <c r="AO1254" i="1"/>
  <c r="AJ1254" i="1"/>
  <c r="AC1254" i="1"/>
  <c r="N1254" i="1"/>
  <c r="J1254" i="1"/>
  <c r="I1254" i="1"/>
  <c r="H1254" i="1"/>
  <c r="F1254" i="1"/>
  <c r="E1254" i="1"/>
  <c r="BD1253" i="1"/>
  <c r="BA1253" i="1"/>
  <c r="AY1253" i="1"/>
  <c r="AV1253" i="1"/>
  <c r="AO1253" i="1"/>
  <c r="AJ1253" i="1"/>
  <c r="AC1253" i="1"/>
  <c r="N1253" i="1"/>
  <c r="J1253" i="1"/>
  <c r="I1253" i="1"/>
  <c r="H1253" i="1"/>
  <c r="F1253" i="1"/>
  <c r="E1253" i="1"/>
  <c r="BD1252" i="1"/>
  <c r="BA1252" i="1"/>
  <c r="AY1252" i="1"/>
  <c r="AV1252" i="1"/>
  <c r="AO1252" i="1"/>
  <c r="AJ1252" i="1"/>
  <c r="AC1252" i="1"/>
  <c r="N1252" i="1"/>
  <c r="J1252" i="1"/>
  <c r="I1252" i="1"/>
  <c r="H1252" i="1"/>
  <c r="F1252" i="1"/>
  <c r="E1252" i="1"/>
  <c r="BD1251" i="1"/>
  <c r="BA1251" i="1"/>
  <c r="AY1251" i="1"/>
  <c r="AV1251" i="1"/>
  <c r="AO1251" i="1"/>
  <c r="AJ1251" i="1"/>
  <c r="AC1251" i="1"/>
  <c r="N1251" i="1"/>
  <c r="J1251" i="1"/>
  <c r="I1251" i="1"/>
  <c r="H1251" i="1"/>
  <c r="F1251" i="1"/>
  <c r="E1251" i="1"/>
  <c r="BD1250" i="1"/>
  <c r="BA1250" i="1"/>
  <c r="AY1250" i="1"/>
  <c r="AV1250" i="1"/>
  <c r="AO1250" i="1"/>
  <c r="AJ1250" i="1"/>
  <c r="AC1250" i="1"/>
  <c r="O1250" i="1" s="1"/>
  <c r="N1250" i="1"/>
  <c r="J1250" i="1"/>
  <c r="I1250" i="1"/>
  <c r="H1250" i="1"/>
  <c r="F1250" i="1"/>
  <c r="E1250" i="1"/>
  <c r="BD1249" i="1"/>
  <c r="BA1249" i="1"/>
  <c r="AY1249" i="1"/>
  <c r="AV1249" i="1"/>
  <c r="O1249" i="1" s="1"/>
  <c r="AO1249" i="1"/>
  <c r="AJ1249" i="1"/>
  <c r="AC1249" i="1"/>
  <c r="N1249" i="1"/>
  <c r="J1249" i="1"/>
  <c r="I1249" i="1"/>
  <c r="H1249" i="1"/>
  <c r="F1249" i="1"/>
  <c r="E1249" i="1"/>
  <c r="BD1248" i="1"/>
  <c r="BA1248" i="1"/>
  <c r="AY1248" i="1"/>
  <c r="AV1248" i="1"/>
  <c r="AO1248" i="1"/>
  <c r="AJ1248" i="1"/>
  <c r="AC1248" i="1"/>
  <c r="N1248" i="1"/>
  <c r="J1248" i="1"/>
  <c r="I1248" i="1"/>
  <c r="H1248" i="1"/>
  <c r="F1248" i="1"/>
  <c r="E1248" i="1"/>
  <c r="BD1247" i="1"/>
  <c r="BA1247" i="1"/>
  <c r="AY1247" i="1"/>
  <c r="AV1247" i="1"/>
  <c r="AO1247" i="1"/>
  <c r="AJ1247" i="1"/>
  <c r="AC1247" i="1"/>
  <c r="O1247" i="1" s="1"/>
  <c r="P1247" i="1" s="1"/>
  <c r="N1247" i="1"/>
  <c r="J1247" i="1"/>
  <c r="I1247" i="1"/>
  <c r="H1247" i="1"/>
  <c r="F1247" i="1"/>
  <c r="E1247" i="1"/>
  <c r="BD1246" i="1"/>
  <c r="BA1246" i="1"/>
  <c r="AY1246" i="1"/>
  <c r="AV1246" i="1"/>
  <c r="AO1246" i="1"/>
  <c r="O1246" i="1" s="1"/>
  <c r="AJ1246" i="1"/>
  <c r="AC1246" i="1"/>
  <c r="N1246" i="1"/>
  <c r="J1246" i="1"/>
  <c r="I1246" i="1"/>
  <c r="H1246" i="1"/>
  <c r="F1246" i="1"/>
  <c r="E1246" i="1"/>
  <c r="BD1245" i="1"/>
  <c r="BA1245" i="1"/>
  <c r="AY1245" i="1"/>
  <c r="AV1245" i="1"/>
  <c r="AO1245" i="1"/>
  <c r="AJ1245" i="1"/>
  <c r="AC1245" i="1"/>
  <c r="N1245" i="1"/>
  <c r="J1245" i="1"/>
  <c r="I1245" i="1"/>
  <c r="H1245" i="1"/>
  <c r="F1245" i="1"/>
  <c r="E1245" i="1"/>
  <c r="BD1244" i="1"/>
  <c r="BA1244" i="1"/>
  <c r="AY1244" i="1"/>
  <c r="AV1244" i="1"/>
  <c r="AO1244" i="1"/>
  <c r="AJ1244" i="1"/>
  <c r="AC1244" i="1"/>
  <c r="N1244" i="1"/>
  <c r="J1244" i="1"/>
  <c r="I1244" i="1"/>
  <c r="H1244" i="1"/>
  <c r="F1244" i="1"/>
  <c r="E1244" i="1"/>
  <c r="BD1243" i="1"/>
  <c r="BA1243" i="1"/>
  <c r="AY1243" i="1"/>
  <c r="AV1243" i="1"/>
  <c r="AO1243" i="1"/>
  <c r="AJ1243" i="1"/>
  <c r="AC1243" i="1"/>
  <c r="N1243" i="1"/>
  <c r="J1243" i="1"/>
  <c r="I1243" i="1"/>
  <c r="H1243" i="1"/>
  <c r="F1243" i="1"/>
  <c r="E1243" i="1"/>
  <c r="BD1242" i="1"/>
  <c r="BA1242" i="1"/>
  <c r="AY1242" i="1"/>
  <c r="AV1242" i="1"/>
  <c r="AO1242" i="1"/>
  <c r="AJ1242" i="1"/>
  <c r="AC1242" i="1"/>
  <c r="N1242" i="1"/>
  <c r="J1242" i="1"/>
  <c r="I1242" i="1"/>
  <c r="H1242" i="1"/>
  <c r="F1242" i="1"/>
  <c r="E1242" i="1"/>
  <c r="BD1241" i="1"/>
  <c r="BA1241" i="1"/>
  <c r="AY1241" i="1"/>
  <c r="AV1241" i="1"/>
  <c r="AO1241" i="1"/>
  <c r="AJ1241" i="1"/>
  <c r="AC1241" i="1"/>
  <c r="N1241" i="1"/>
  <c r="J1241" i="1"/>
  <c r="I1241" i="1"/>
  <c r="H1241" i="1"/>
  <c r="F1241" i="1"/>
  <c r="E1241" i="1"/>
  <c r="BD1240" i="1"/>
  <c r="BA1240" i="1"/>
  <c r="AY1240" i="1"/>
  <c r="AV1240" i="1"/>
  <c r="AO1240" i="1"/>
  <c r="AJ1240" i="1"/>
  <c r="AC1240" i="1"/>
  <c r="N1240" i="1"/>
  <c r="J1240" i="1"/>
  <c r="I1240" i="1"/>
  <c r="H1240" i="1"/>
  <c r="F1240" i="1"/>
  <c r="E1240" i="1"/>
  <c r="BD1239" i="1"/>
  <c r="BA1239" i="1"/>
  <c r="AY1239" i="1"/>
  <c r="AV1239" i="1"/>
  <c r="AO1239" i="1"/>
  <c r="AJ1239" i="1"/>
  <c r="AC1239" i="1"/>
  <c r="N1239" i="1"/>
  <c r="J1239" i="1"/>
  <c r="I1239" i="1"/>
  <c r="H1239" i="1"/>
  <c r="F1239" i="1"/>
  <c r="E1239" i="1"/>
  <c r="BD1238" i="1"/>
  <c r="BA1238" i="1"/>
  <c r="AY1238" i="1"/>
  <c r="AV1238" i="1"/>
  <c r="AO1238" i="1"/>
  <c r="AJ1238" i="1"/>
  <c r="AC1238" i="1"/>
  <c r="O1238" i="1"/>
  <c r="N1238" i="1"/>
  <c r="J1238" i="1"/>
  <c r="I1238" i="1"/>
  <c r="H1238" i="1"/>
  <c r="F1238" i="1"/>
  <c r="E1238" i="1"/>
  <c r="BD1237" i="1"/>
  <c r="BA1237" i="1"/>
  <c r="AY1237" i="1"/>
  <c r="AV1237" i="1"/>
  <c r="AO1237" i="1"/>
  <c r="AJ1237" i="1"/>
  <c r="AC1237" i="1"/>
  <c r="N1237" i="1"/>
  <c r="J1237" i="1"/>
  <c r="I1237" i="1"/>
  <c r="H1237" i="1"/>
  <c r="F1237" i="1"/>
  <c r="E1237" i="1"/>
  <c r="BD1236" i="1"/>
  <c r="BA1236" i="1"/>
  <c r="AY1236" i="1"/>
  <c r="AV1236" i="1"/>
  <c r="AO1236" i="1"/>
  <c r="AJ1236" i="1"/>
  <c r="AC1236" i="1"/>
  <c r="N1236" i="1"/>
  <c r="J1236" i="1"/>
  <c r="I1236" i="1"/>
  <c r="H1236" i="1"/>
  <c r="F1236" i="1"/>
  <c r="E1236" i="1"/>
  <c r="BD1235" i="1"/>
  <c r="BA1235" i="1"/>
  <c r="AY1235" i="1"/>
  <c r="AV1235" i="1"/>
  <c r="AO1235" i="1"/>
  <c r="AJ1235" i="1"/>
  <c r="AC1235" i="1"/>
  <c r="N1235" i="1"/>
  <c r="J1235" i="1"/>
  <c r="I1235" i="1"/>
  <c r="H1235" i="1"/>
  <c r="F1235" i="1"/>
  <c r="E1235" i="1"/>
  <c r="BD1234" i="1"/>
  <c r="BA1234" i="1"/>
  <c r="AY1234" i="1"/>
  <c r="AV1234" i="1"/>
  <c r="AO1234" i="1"/>
  <c r="AJ1234" i="1"/>
  <c r="AC1234" i="1"/>
  <c r="O1234" i="1" s="1"/>
  <c r="P1234" i="1" s="1"/>
  <c r="N1234" i="1"/>
  <c r="J1234" i="1"/>
  <c r="I1234" i="1"/>
  <c r="H1234" i="1"/>
  <c r="F1234" i="1"/>
  <c r="E1234" i="1"/>
  <c r="BD1233" i="1"/>
  <c r="BA1233" i="1"/>
  <c r="AY1233" i="1"/>
  <c r="AV1233" i="1"/>
  <c r="AO1233" i="1"/>
  <c r="AJ1233" i="1"/>
  <c r="AC1233" i="1"/>
  <c r="N1233" i="1"/>
  <c r="J1233" i="1"/>
  <c r="I1233" i="1"/>
  <c r="H1233" i="1"/>
  <c r="F1233" i="1"/>
  <c r="E1233" i="1"/>
  <c r="BD1232" i="1"/>
  <c r="BA1232" i="1"/>
  <c r="AY1232" i="1"/>
  <c r="AV1232" i="1"/>
  <c r="AO1232" i="1"/>
  <c r="AJ1232" i="1"/>
  <c r="AC1232" i="1"/>
  <c r="N1232" i="1"/>
  <c r="J1232" i="1"/>
  <c r="I1232" i="1"/>
  <c r="H1232" i="1"/>
  <c r="F1232" i="1"/>
  <c r="E1232" i="1"/>
  <c r="BD1231" i="1"/>
  <c r="BA1231" i="1"/>
  <c r="AY1231" i="1"/>
  <c r="AV1231" i="1"/>
  <c r="AO1231" i="1"/>
  <c r="AJ1231" i="1"/>
  <c r="AC1231" i="1"/>
  <c r="N1231" i="1"/>
  <c r="J1231" i="1"/>
  <c r="I1231" i="1"/>
  <c r="H1231" i="1"/>
  <c r="F1231" i="1"/>
  <c r="E1231" i="1"/>
  <c r="BD1230" i="1"/>
  <c r="BA1230" i="1"/>
  <c r="AY1230" i="1"/>
  <c r="AV1230" i="1"/>
  <c r="AO1230" i="1"/>
  <c r="AJ1230" i="1"/>
  <c r="AC1230" i="1"/>
  <c r="O1230" i="1" s="1"/>
  <c r="P1230" i="1" s="1"/>
  <c r="N1230" i="1"/>
  <c r="J1230" i="1"/>
  <c r="I1230" i="1"/>
  <c r="H1230" i="1"/>
  <c r="F1230" i="1"/>
  <c r="E1230" i="1"/>
  <c r="BD1229" i="1"/>
  <c r="BA1229" i="1"/>
  <c r="AY1229" i="1"/>
  <c r="AV1229" i="1"/>
  <c r="AO1229" i="1"/>
  <c r="AJ1229" i="1"/>
  <c r="AC1229" i="1"/>
  <c r="N1229" i="1"/>
  <c r="J1229" i="1"/>
  <c r="I1229" i="1"/>
  <c r="H1229" i="1"/>
  <c r="F1229" i="1"/>
  <c r="E1229" i="1"/>
  <c r="BD1228" i="1"/>
  <c r="BA1228" i="1"/>
  <c r="AY1228" i="1"/>
  <c r="AV1228" i="1"/>
  <c r="AO1228" i="1"/>
  <c r="AJ1228" i="1"/>
  <c r="AC1228" i="1"/>
  <c r="N1228" i="1"/>
  <c r="J1228" i="1"/>
  <c r="I1228" i="1"/>
  <c r="H1228" i="1"/>
  <c r="F1228" i="1"/>
  <c r="E1228" i="1"/>
  <c r="BD1227" i="1"/>
  <c r="BA1227" i="1"/>
  <c r="AY1227" i="1"/>
  <c r="AV1227" i="1"/>
  <c r="AO1227" i="1"/>
  <c r="AJ1227" i="1"/>
  <c r="AC1227" i="1"/>
  <c r="N1227" i="1"/>
  <c r="J1227" i="1"/>
  <c r="I1227" i="1"/>
  <c r="H1227" i="1"/>
  <c r="F1227" i="1"/>
  <c r="E1227" i="1"/>
  <c r="BD1226" i="1"/>
  <c r="BA1226" i="1"/>
  <c r="AY1226" i="1"/>
  <c r="AV1226" i="1"/>
  <c r="AO1226" i="1"/>
  <c r="AJ1226" i="1"/>
  <c r="O1226" i="1" s="1"/>
  <c r="P1226" i="1" s="1"/>
  <c r="AC1226" i="1"/>
  <c r="N1226" i="1"/>
  <c r="J1226" i="1"/>
  <c r="I1226" i="1"/>
  <c r="H1226" i="1"/>
  <c r="F1226" i="1"/>
  <c r="E1226" i="1"/>
  <c r="BD1225" i="1"/>
  <c r="BA1225" i="1"/>
  <c r="AY1225" i="1"/>
  <c r="AV1225" i="1"/>
  <c r="AO1225" i="1"/>
  <c r="AJ1225" i="1"/>
  <c r="AC1225" i="1"/>
  <c r="N1225" i="1"/>
  <c r="J1225" i="1"/>
  <c r="I1225" i="1"/>
  <c r="H1225" i="1"/>
  <c r="F1225" i="1"/>
  <c r="E1225" i="1"/>
  <c r="BD1224" i="1"/>
  <c r="BA1224" i="1"/>
  <c r="AY1224" i="1"/>
  <c r="AV1224" i="1"/>
  <c r="AO1224" i="1"/>
  <c r="AJ1224" i="1"/>
  <c r="AC1224" i="1"/>
  <c r="N1224" i="1"/>
  <c r="J1224" i="1"/>
  <c r="I1224" i="1"/>
  <c r="H1224" i="1"/>
  <c r="F1224" i="1"/>
  <c r="E1224" i="1"/>
  <c r="BD1223" i="1"/>
  <c r="BA1223" i="1"/>
  <c r="AY1223" i="1"/>
  <c r="AV1223" i="1"/>
  <c r="AO1223" i="1"/>
  <c r="AJ1223" i="1"/>
  <c r="AC1223" i="1"/>
  <c r="N1223" i="1"/>
  <c r="J1223" i="1"/>
  <c r="I1223" i="1"/>
  <c r="H1223" i="1"/>
  <c r="F1223" i="1"/>
  <c r="E1223" i="1"/>
  <c r="BD1222" i="1"/>
  <c r="BA1222" i="1"/>
  <c r="AY1222" i="1"/>
  <c r="AV1222" i="1"/>
  <c r="AO1222" i="1"/>
  <c r="AJ1222" i="1"/>
  <c r="AC1222" i="1"/>
  <c r="O1222" i="1" s="1"/>
  <c r="P1222" i="1" s="1"/>
  <c r="N1222" i="1"/>
  <c r="J1222" i="1"/>
  <c r="I1222" i="1"/>
  <c r="H1222" i="1"/>
  <c r="F1222" i="1"/>
  <c r="E1222" i="1"/>
  <c r="BD1221" i="1"/>
  <c r="BA1221" i="1"/>
  <c r="AY1221" i="1"/>
  <c r="AV1221" i="1"/>
  <c r="AO1221" i="1"/>
  <c r="AJ1221" i="1"/>
  <c r="AC1221" i="1"/>
  <c r="N1221" i="1"/>
  <c r="J1221" i="1"/>
  <c r="I1221" i="1"/>
  <c r="H1221" i="1"/>
  <c r="F1221" i="1"/>
  <c r="E1221" i="1"/>
  <c r="BD1220" i="1"/>
  <c r="BA1220" i="1"/>
  <c r="AY1220" i="1"/>
  <c r="AV1220" i="1"/>
  <c r="AO1220" i="1"/>
  <c r="AJ1220" i="1"/>
  <c r="AC1220" i="1"/>
  <c r="N1220" i="1"/>
  <c r="J1220" i="1"/>
  <c r="I1220" i="1"/>
  <c r="H1220" i="1"/>
  <c r="F1220" i="1"/>
  <c r="E1220" i="1"/>
  <c r="BD1219" i="1"/>
  <c r="BA1219" i="1"/>
  <c r="AY1219" i="1"/>
  <c r="AV1219" i="1"/>
  <c r="AO1219" i="1"/>
  <c r="AJ1219" i="1"/>
  <c r="AC1219" i="1"/>
  <c r="O1219" i="1" s="1"/>
  <c r="P1219" i="1" s="1"/>
  <c r="N1219" i="1"/>
  <c r="J1219" i="1"/>
  <c r="I1219" i="1"/>
  <c r="H1219" i="1"/>
  <c r="F1219" i="1"/>
  <c r="E1219" i="1"/>
  <c r="BD1218" i="1"/>
  <c r="BA1218" i="1"/>
  <c r="AY1218" i="1"/>
  <c r="AV1218" i="1"/>
  <c r="AO1218" i="1"/>
  <c r="AJ1218" i="1"/>
  <c r="O1218" i="1" s="1"/>
  <c r="P1218" i="1" s="1"/>
  <c r="AC1218" i="1"/>
  <c r="N1218" i="1"/>
  <c r="J1218" i="1"/>
  <c r="I1218" i="1"/>
  <c r="H1218" i="1"/>
  <c r="F1218" i="1"/>
  <c r="E1218" i="1"/>
  <c r="BD1217" i="1"/>
  <c r="BA1217" i="1"/>
  <c r="AY1217" i="1"/>
  <c r="AV1217" i="1"/>
  <c r="AO1217" i="1"/>
  <c r="AJ1217" i="1"/>
  <c r="AC1217" i="1"/>
  <c r="N1217" i="1"/>
  <c r="J1217" i="1"/>
  <c r="I1217" i="1"/>
  <c r="H1217" i="1"/>
  <c r="F1217" i="1"/>
  <c r="E1217" i="1"/>
  <c r="BD1216" i="1"/>
  <c r="BA1216" i="1"/>
  <c r="AY1216" i="1"/>
  <c r="AV1216" i="1"/>
  <c r="AO1216" i="1"/>
  <c r="AJ1216" i="1"/>
  <c r="AC1216" i="1"/>
  <c r="N1216" i="1"/>
  <c r="J1216" i="1"/>
  <c r="I1216" i="1"/>
  <c r="H1216" i="1"/>
  <c r="F1216" i="1"/>
  <c r="E1216" i="1"/>
  <c r="BD1215" i="1"/>
  <c r="BA1215" i="1"/>
  <c r="AY1215" i="1"/>
  <c r="AV1215" i="1"/>
  <c r="AO1215" i="1"/>
  <c r="AJ1215" i="1"/>
  <c r="AC1215" i="1"/>
  <c r="N1215" i="1"/>
  <c r="J1215" i="1"/>
  <c r="I1215" i="1"/>
  <c r="H1215" i="1"/>
  <c r="F1215" i="1"/>
  <c r="E1215" i="1"/>
  <c r="BD1214" i="1"/>
  <c r="BA1214" i="1"/>
  <c r="AY1214" i="1"/>
  <c r="AV1214" i="1"/>
  <c r="AO1214" i="1"/>
  <c r="AJ1214" i="1"/>
  <c r="AC1214" i="1"/>
  <c r="N1214" i="1"/>
  <c r="J1214" i="1"/>
  <c r="I1214" i="1"/>
  <c r="H1214" i="1"/>
  <c r="F1214" i="1"/>
  <c r="E1214" i="1"/>
  <c r="BD1213" i="1"/>
  <c r="BA1213" i="1"/>
  <c r="AY1213" i="1"/>
  <c r="AV1213" i="1"/>
  <c r="AO1213" i="1"/>
  <c r="AJ1213" i="1"/>
  <c r="AC1213" i="1"/>
  <c r="N1213" i="1"/>
  <c r="J1213" i="1"/>
  <c r="I1213" i="1"/>
  <c r="H1213" i="1"/>
  <c r="F1213" i="1"/>
  <c r="E1213" i="1"/>
  <c r="BD1212" i="1"/>
  <c r="BA1212" i="1"/>
  <c r="AY1212" i="1"/>
  <c r="O1212" i="1" s="1"/>
  <c r="P1212" i="1" s="1"/>
  <c r="AV1212" i="1"/>
  <c r="AO1212" i="1"/>
  <c r="AJ1212" i="1"/>
  <c r="AC1212" i="1"/>
  <c r="N1212" i="1"/>
  <c r="J1212" i="1"/>
  <c r="I1212" i="1"/>
  <c r="H1212" i="1"/>
  <c r="F1212" i="1"/>
  <c r="E1212" i="1"/>
  <c r="BD1211" i="1"/>
  <c r="BA1211" i="1"/>
  <c r="AY1211" i="1"/>
  <c r="AV1211" i="1"/>
  <c r="AO1211" i="1"/>
  <c r="AJ1211" i="1"/>
  <c r="AC1211" i="1"/>
  <c r="O1211" i="1" s="1"/>
  <c r="P1211" i="1" s="1"/>
  <c r="N1211" i="1"/>
  <c r="J1211" i="1"/>
  <c r="I1211" i="1"/>
  <c r="H1211" i="1"/>
  <c r="F1211" i="1"/>
  <c r="E1211" i="1"/>
  <c r="BD1210" i="1"/>
  <c r="BA1210" i="1"/>
  <c r="AY1210" i="1"/>
  <c r="AV1210" i="1"/>
  <c r="AO1210" i="1"/>
  <c r="AJ1210" i="1"/>
  <c r="AC1210" i="1"/>
  <c r="O1210" i="1"/>
  <c r="P1210" i="1" s="1"/>
  <c r="N1210" i="1"/>
  <c r="J1210" i="1"/>
  <c r="I1210" i="1"/>
  <c r="H1210" i="1"/>
  <c r="F1210" i="1"/>
  <c r="E1210" i="1"/>
  <c r="BD1209" i="1"/>
  <c r="BA1209" i="1"/>
  <c r="AY1209" i="1"/>
  <c r="AV1209" i="1"/>
  <c r="AO1209" i="1"/>
  <c r="AJ1209" i="1"/>
  <c r="AC1209" i="1"/>
  <c r="N1209" i="1"/>
  <c r="J1209" i="1"/>
  <c r="I1209" i="1"/>
  <c r="H1209" i="1"/>
  <c r="F1209" i="1"/>
  <c r="E1209" i="1"/>
  <c r="BD1208" i="1"/>
  <c r="BA1208" i="1"/>
  <c r="AY1208" i="1"/>
  <c r="AV1208" i="1"/>
  <c r="AO1208" i="1"/>
  <c r="AJ1208" i="1"/>
  <c r="AC1208" i="1"/>
  <c r="N1208" i="1"/>
  <c r="J1208" i="1"/>
  <c r="I1208" i="1"/>
  <c r="H1208" i="1"/>
  <c r="F1208" i="1"/>
  <c r="E1208" i="1"/>
  <c r="BD1207" i="1"/>
  <c r="BA1207" i="1"/>
  <c r="AY1207" i="1"/>
  <c r="AV1207" i="1"/>
  <c r="AO1207" i="1"/>
  <c r="AJ1207" i="1"/>
  <c r="AC1207" i="1"/>
  <c r="N1207" i="1"/>
  <c r="J1207" i="1"/>
  <c r="I1207" i="1"/>
  <c r="H1207" i="1"/>
  <c r="F1207" i="1"/>
  <c r="E1207" i="1"/>
  <c r="BD1206" i="1"/>
  <c r="BA1206" i="1"/>
  <c r="AY1206" i="1"/>
  <c r="AV1206" i="1"/>
  <c r="AO1206" i="1"/>
  <c r="AJ1206" i="1"/>
  <c r="AC1206" i="1"/>
  <c r="N1206" i="1"/>
  <c r="J1206" i="1"/>
  <c r="I1206" i="1"/>
  <c r="H1206" i="1"/>
  <c r="F1206" i="1"/>
  <c r="E1206" i="1"/>
  <c r="BD1205" i="1"/>
  <c r="BA1205" i="1"/>
  <c r="AY1205" i="1"/>
  <c r="AV1205" i="1"/>
  <c r="AO1205" i="1"/>
  <c r="AJ1205" i="1"/>
  <c r="AC1205" i="1"/>
  <c r="N1205" i="1"/>
  <c r="J1205" i="1"/>
  <c r="I1205" i="1"/>
  <c r="H1205" i="1"/>
  <c r="F1205" i="1"/>
  <c r="E1205" i="1"/>
  <c r="BD1204" i="1"/>
  <c r="BA1204" i="1"/>
  <c r="AY1204" i="1"/>
  <c r="AV1204" i="1"/>
  <c r="AO1204" i="1"/>
  <c r="AJ1204" i="1"/>
  <c r="AC1204" i="1"/>
  <c r="N1204" i="1"/>
  <c r="J1204" i="1"/>
  <c r="I1204" i="1"/>
  <c r="H1204" i="1"/>
  <c r="F1204" i="1"/>
  <c r="E1204" i="1"/>
  <c r="BD1203" i="1"/>
  <c r="BA1203" i="1"/>
  <c r="AY1203" i="1"/>
  <c r="AV1203" i="1"/>
  <c r="AO1203" i="1"/>
  <c r="AJ1203" i="1"/>
  <c r="AC1203" i="1"/>
  <c r="N1203" i="1"/>
  <c r="J1203" i="1"/>
  <c r="I1203" i="1"/>
  <c r="H1203" i="1"/>
  <c r="F1203" i="1"/>
  <c r="E1203" i="1"/>
  <c r="BD1202" i="1"/>
  <c r="BA1202" i="1"/>
  <c r="AY1202" i="1"/>
  <c r="AV1202" i="1"/>
  <c r="AO1202" i="1"/>
  <c r="AJ1202" i="1"/>
  <c r="AC1202" i="1"/>
  <c r="O1202" i="1" s="1"/>
  <c r="P1202" i="1" s="1"/>
  <c r="N1202" i="1"/>
  <c r="J1202" i="1"/>
  <c r="I1202" i="1"/>
  <c r="H1202" i="1"/>
  <c r="F1202" i="1"/>
  <c r="E1202" i="1"/>
  <c r="BD1201" i="1"/>
  <c r="BA1201" i="1"/>
  <c r="AY1201" i="1"/>
  <c r="AV1201" i="1"/>
  <c r="AO1201" i="1"/>
  <c r="AJ1201" i="1"/>
  <c r="AC1201" i="1"/>
  <c r="N1201" i="1"/>
  <c r="J1201" i="1"/>
  <c r="I1201" i="1"/>
  <c r="H1201" i="1"/>
  <c r="F1201" i="1"/>
  <c r="E1201" i="1"/>
  <c r="BD1200" i="1"/>
  <c r="BA1200" i="1"/>
  <c r="AY1200" i="1"/>
  <c r="AV1200" i="1"/>
  <c r="AO1200" i="1"/>
  <c r="AJ1200" i="1"/>
  <c r="AC1200" i="1"/>
  <c r="N1200" i="1"/>
  <c r="J1200" i="1"/>
  <c r="I1200" i="1"/>
  <c r="H1200" i="1"/>
  <c r="F1200" i="1"/>
  <c r="E1200" i="1"/>
  <c r="BD1199" i="1"/>
  <c r="BA1199" i="1"/>
  <c r="AY1199" i="1"/>
  <c r="AV1199" i="1"/>
  <c r="AO1199" i="1"/>
  <c r="AJ1199" i="1"/>
  <c r="AC1199" i="1"/>
  <c r="O1199" i="1" s="1"/>
  <c r="P1199" i="1" s="1"/>
  <c r="N1199" i="1"/>
  <c r="J1199" i="1"/>
  <c r="I1199" i="1"/>
  <c r="H1199" i="1"/>
  <c r="F1199" i="1"/>
  <c r="E1199" i="1"/>
  <c r="BD1198" i="1"/>
  <c r="BA1198" i="1"/>
  <c r="AY1198" i="1"/>
  <c r="AV1198" i="1"/>
  <c r="AO1198" i="1"/>
  <c r="AJ1198" i="1"/>
  <c r="AC1198" i="1"/>
  <c r="O1198" i="1" s="1"/>
  <c r="P1198" i="1" s="1"/>
  <c r="N1198" i="1"/>
  <c r="J1198" i="1"/>
  <c r="I1198" i="1"/>
  <c r="H1198" i="1"/>
  <c r="F1198" i="1"/>
  <c r="E1198" i="1"/>
  <c r="BD1197" i="1"/>
  <c r="BA1197" i="1"/>
  <c r="AY1197" i="1"/>
  <c r="AV1197" i="1"/>
  <c r="AO1197" i="1"/>
  <c r="AJ1197" i="1"/>
  <c r="AC1197" i="1"/>
  <c r="N1197" i="1"/>
  <c r="J1197" i="1"/>
  <c r="I1197" i="1"/>
  <c r="H1197" i="1"/>
  <c r="F1197" i="1"/>
  <c r="E1197" i="1"/>
  <c r="BD1196" i="1"/>
  <c r="BA1196" i="1"/>
  <c r="AY1196" i="1"/>
  <c r="AV1196" i="1"/>
  <c r="AO1196" i="1"/>
  <c r="AJ1196" i="1"/>
  <c r="AC1196" i="1"/>
  <c r="N1196" i="1"/>
  <c r="J1196" i="1"/>
  <c r="I1196" i="1"/>
  <c r="H1196" i="1"/>
  <c r="F1196" i="1"/>
  <c r="E1196" i="1"/>
  <c r="BD1195" i="1"/>
  <c r="BA1195" i="1"/>
  <c r="AY1195" i="1"/>
  <c r="AV1195" i="1"/>
  <c r="AO1195" i="1"/>
  <c r="AJ1195" i="1"/>
  <c r="AC1195" i="1"/>
  <c r="N1195" i="1"/>
  <c r="J1195" i="1"/>
  <c r="I1195" i="1"/>
  <c r="H1195" i="1"/>
  <c r="F1195" i="1"/>
  <c r="E1195" i="1"/>
  <c r="BD1194" i="1"/>
  <c r="BA1194" i="1"/>
  <c r="AY1194" i="1"/>
  <c r="AV1194" i="1"/>
  <c r="AO1194" i="1"/>
  <c r="AJ1194" i="1"/>
  <c r="AC1194" i="1"/>
  <c r="N1194" i="1"/>
  <c r="J1194" i="1"/>
  <c r="I1194" i="1"/>
  <c r="H1194" i="1"/>
  <c r="F1194" i="1"/>
  <c r="E1194" i="1"/>
  <c r="BD1193" i="1"/>
  <c r="BA1193" i="1"/>
  <c r="AY1193" i="1"/>
  <c r="AV1193" i="1"/>
  <c r="AO1193" i="1"/>
  <c r="AJ1193" i="1"/>
  <c r="AC1193" i="1"/>
  <c r="N1193" i="1"/>
  <c r="J1193" i="1"/>
  <c r="I1193" i="1"/>
  <c r="H1193" i="1"/>
  <c r="F1193" i="1"/>
  <c r="E1193" i="1"/>
  <c r="BD1192" i="1"/>
  <c r="BA1192" i="1"/>
  <c r="AY1192" i="1"/>
  <c r="AV1192" i="1"/>
  <c r="AO1192" i="1"/>
  <c r="AJ1192" i="1"/>
  <c r="AC1192" i="1"/>
  <c r="N1192" i="1"/>
  <c r="J1192" i="1"/>
  <c r="I1192" i="1"/>
  <c r="H1192" i="1"/>
  <c r="F1192" i="1"/>
  <c r="E1192" i="1"/>
  <c r="BD1191" i="1"/>
  <c r="BA1191" i="1"/>
  <c r="AY1191" i="1"/>
  <c r="AV1191" i="1"/>
  <c r="AO1191" i="1"/>
  <c r="AJ1191" i="1"/>
  <c r="AC1191" i="1"/>
  <c r="N1191" i="1"/>
  <c r="J1191" i="1"/>
  <c r="I1191" i="1"/>
  <c r="H1191" i="1"/>
  <c r="F1191" i="1"/>
  <c r="E1191" i="1"/>
  <c r="BD1190" i="1"/>
  <c r="BA1190" i="1"/>
  <c r="AY1190" i="1"/>
  <c r="AV1190" i="1"/>
  <c r="AO1190" i="1"/>
  <c r="AJ1190" i="1"/>
  <c r="AC1190" i="1"/>
  <c r="O1190" i="1"/>
  <c r="N1190" i="1"/>
  <c r="J1190" i="1"/>
  <c r="I1190" i="1"/>
  <c r="H1190" i="1"/>
  <c r="F1190" i="1"/>
  <c r="E1190" i="1"/>
  <c r="BD1189" i="1"/>
  <c r="BA1189" i="1"/>
  <c r="AY1189" i="1"/>
  <c r="AV1189" i="1"/>
  <c r="AO1189" i="1"/>
  <c r="AJ1189" i="1"/>
  <c r="AC1189" i="1"/>
  <c r="N1189" i="1"/>
  <c r="J1189" i="1"/>
  <c r="I1189" i="1"/>
  <c r="H1189" i="1"/>
  <c r="F1189" i="1"/>
  <c r="E1189" i="1"/>
  <c r="BD1188" i="1"/>
  <c r="BA1188" i="1"/>
  <c r="AY1188" i="1"/>
  <c r="AV1188" i="1"/>
  <c r="AO1188" i="1"/>
  <c r="AJ1188" i="1"/>
  <c r="AC1188" i="1"/>
  <c r="N1188" i="1"/>
  <c r="J1188" i="1"/>
  <c r="I1188" i="1"/>
  <c r="H1188" i="1"/>
  <c r="F1188" i="1"/>
  <c r="E1188" i="1"/>
  <c r="BD1187" i="1"/>
  <c r="BA1187" i="1"/>
  <c r="AY1187" i="1"/>
  <c r="AV1187" i="1"/>
  <c r="AO1187" i="1"/>
  <c r="AJ1187" i="1"/>
  <c r="AC1187" i="1"/>
  <c r="O1187" i="1" s="1"/>
  <c r="N1187" i="1"/>
  <c r="J1187" i="1"/>
  <c r="I1187" i="1"/>
  <c r="H1187" i="1"/>
  <c r="F1187" i="1"/>
  <c r="E1187" i="1"/>
  <c r="BD1186" i="1"/>
  <c r="BA1186" i="1"/>
  <c r="AY1186" i="1"/>
  <c r="AV1186" i="1"/>
  <c r="AO1186" i="1"/>
  <c r="AJ1186" i="1"/>
  <c r="AC1186" i="1"/>
  <c r="O1186" i="1" s="1"/>
  <c r="P1186" i="1" s="1"/>
  <c r="N1186" i="1"/>
  <c r="J1186" i="1"/>
  <c r="I1186" i="1"/>
  <c r="H1186" i="1"/>
  <c r="F1186" i="1"/>
  <c r="E1186" i="1"/>
  <c r="BD1185" i="1"/>
  <c r="BA1185" i="1"/>
  <c r="AY1185" i="1"/>
  <c r="AV1185" i="1"/>
  <c r="AO1185" i="1"/>
  <c r="AJ1185" i="1"/>
  <c r="AC1185" i="1"/>
  <c r="N1185" i="1"/>
  <c r="J1185" i="1"/>
  <c r="I1185" i="1"/>
  <c r="H1185" i="1"/>
  <c r="F1185" i="1"/>
  <c r="E1185" i="1"/>
  <c r="BD1184" i="1"/>
  <c r="BA1184" i="1"/>
  <c r="AY1184" i="1"/>
  <c r="AV1184" i="1"/>
  <c r="AO1184" i="1"/>
  <c r="AJ1184" i="1"/>
  <c r="AC1184" i="1"/>
  <c r="N1184" i="1"/>
  <c r="J1184" i="1"/>
  <c r="I1184" i="1"/>
  <c r="H1184" i="1"/>
  <c r="F1184" i="1"/>
  <c r="E1184" i="1"/>
  <c r="BD1183" i="1"/>
  <c r="BA1183" i="1"/>
  <c r="AY1183" i="1"/>
  <c r="AV1183" i="1"/>
  <c r="AO1183" i="1"/>
  <c r="AJ1183" i="1"/>
  <c r="AC1183" i="1"/>
  <c r="O1183" i="1" s="1"/>
  <c r="P1183" i="1" s="1"/>
  <c r="N1183" i="1"/>
  <c r="J1183" i="1"/>
  <c r="I1183" i="1"/>
  <c r="H1183" i="1"/>
  <c r="F1183" i="1"/>
  <c r="E1183" i="1"/>
  <c r="BD1182" i="1"/>
  <c r="BA1182" i="1"/>
  <c r="AY1182" i="1"/>
  <c r="AV1182" i="1"/>
  <c r="AO1182" i="1"/>
  <c r="AJ1182" i="1"/>
  <c r="AC1182" i="1"/>
  <c r="O1182" i="1" s="1"/>
  <c r="P1182" i="1" s="1"/>
  <c r="N1182" i="1"/>
  <c r="J1182" i="1"/>
  <c r="I1182" i="1"/>
  <c r="H1182" i="1"/>
  <c r="F1182" i="1"/>
  <c r="E1182" i="1"/>
  <c r="BD1181" i="1"/>
  <c r="BA1181" i="1"/>
  <c r="AY1181" i="1"/>
  <c r="AV1181" i="1"/>
  <c r="AO1181" i="1"/>
  <c r="AJ1181" i="1"/>
  <c r="AC1181" i="1"/>
  <c r="N1181" i="1"/>
  <c r="J1181" i="1"/>
  <c r="I1181" i="1"/>
  <c r="H1181" i="1"/>
  <c r="F1181" i="1"/>
  <c r="E1181" i="1"/>
  <c r="BD1180" i="1"/>
  <c r="BA1180" i="1"/>
  <c r="AY1180" i="1"/>
  <c r="AV1180" i="1"/>
  <c r="AO1180" i="1"/>
  <c r="AJ1180" i="1"/>
  <c r="AC1180" i="1"/>
  <c r="N1180" i="1"/>
  <c r="J1180" i="1"/>
  <c r="I1180" i="1"/>
  <c r="H1180" i="1"/>
  <c r="F1180" i="1"/>
  <c r="E1180" i="1"/>
  <c r="BD1179" i="1"/>
  <c r="BA1179" i="1"/>
  <c r="AY1179" i="1"/>
  <c r="AV1179" i="1"/>
  <c r="AO1179" i="1"/>
  <c r="AJ1179" i="1"/>
  <c r="AC1179" i="1"/>
  <c r="N1179" i="1"/>
  <c r="J1179" i="1"/>
  <c r="I1179" i="1"/>
  <c r="H1179" i="1"/>
  <c r="F1179" i="1"/>
  <c r="E1179" i="1"/>
  <c r="BD1178" i="1"/>
  <c r="BA1178" i="1"/>
  <c r="AY1178" i="1"/>
  <c r="AV1178" i="1"/>
  <c r="AO1178" i="1"/>
  <c r="AJ1178" i="1"/>
  <c r="AC1178" i="1"/>
  <c r="O1178" i="1"/>
  <c r="N1178" i="1"/>
  <c r="J1178" i="1"/>
  <c r="I1178" i="1"/>
  <c r="H1178" i="1"/>
  <c r="F1178" i="1"/>
  <c r="E1178" i="1"/>
  <c r="BD1177" i="1"/>
  <c r="BA1177" i="1"/>
  <c r="AY1177" i="1"/>
  <c r="AV1177" i="1"/>
  <c r="AO1177" i="1"/>
  <c r="AJ1177" i="1"/>
  <c r="AC1177" i="1"/>
  <c r="N1177" i="1"/>
  <c r="J1177" i="1"/>
  <c r="I1177" i="1"/>
  <c r="H1177" i="1"/>
  <c r="F1177" i="1"/>
  <c r="E1177" i="1"/>
  <c r="BD1176" i="1"/>
  <c r="BA1176" i="1"/>
  <c r="AY1176" i="1"/>
  <c r="AV1176" i="1"/>
  <c r="AO1176" i="1"/>
  <c r="AJ1176" i="1"/>
  <c r="AC1176" i="1"/>
  <c r="N1176" i="1"/>
  <c r="J1176" i="1"/>
  <c r="I1176" i="1"/>
  <c r="H1176" i="1"/>
  <c r="F1176" i="1"/>
  <c r="E1176" i="1"/>
  <c r="BD1175" i="1"/>
  <c r="BA1175" i="1"/>
  <c r="AY1175" i="1"/>
  <c r="AV1175" i="1"/>
  <c r="AO1175" i="1"/>
  <c r="AJ1175" i="1"/>
  <c r="AC1175" i="1"/>
  <c r="N1175" i="1"/>
  <c r="J1175" i="1"/>
  <c r="I1175" i="1"/>
  <c r="H1175" i="1"/>
  <c r="F1175" i="1"/>
  <c r="E1175" i="1"/>
  <c r="BD1174" i="1"/>
  <c r="O1174" i="1" s="1"/>
  <c r="P1174" i="1" s="1"/>
  <c r="BA1174" i="1"/>
  <c r="AY1174" i="1"/>
  <c r="AV1174" i="1"/>
  <c r="AO1174" i="1"/>
  <c r="AJ1174" i="1"/>
  <c r="AC1174" i="1"/>
  <c r="N1174" i="1"/>
  <c r="J1174" i="1"/>
  <c r="I1174" i="1"/>
  <c r="H1174" i="1"/>
  <c r="F1174" i="1"/>
  <c r="E1174" i="1"/>
  <c r="BD1173" i="1"/>
  <c r="BA1173" i="1"/>
  <c r="AY1173" i="1"/>
  <c r="AV1173" i="1"/>
  <c r="AO1173" i="1"/>
  <c r="AJ1173" i="1"/>
  <c r="AC1173" i="1"/>
  <c r="N1173" i="1"/>
  <c r="J1173" i="1"/>
  <c r="I1173" i="1"/>
  <c r="H1173" i="1"/>
  <c r="F1173" i="1"/>
  <c r="E1173" i="1"/>
  <c r="BD1172" i="1"/>
  <c r="BA1172" i="1"/>
  <c r="AY1172" i="1"/>
  <c r="AV1172" i="1"/>
  <c r="AO1172" i="1"/>
  <c r="AJ1172" i="1"/>
  <c r="AC1172" i="1"/>
  <c r="N1172" i="1"/>
  <c r="J1172" i="1"/>
  <c r="I1172" i="1"/>
  <c r="H1172" i="1"/>
  <c r="F1172" i="1"/>
  <c r="E1172" i="1"/>
  <c r="BD1171" i="1"/>
  <c r="BA1171" i="1"/>
  <c r="AY1171" i="1"/>
  <c r="AV1171" i="1"/>
  <c r="AO1171" i="1"/>
  <c r="AJ1171" i="1"/>
  <c r="AC1171" i="1"/>
  <c r="N1171" i="1"/>
  <c r="J1171" i="1"/>
  <c r="I1171" i="1"/>
  <c r="H1171" i="1"/>
  <c r="F1171" i="1"/>
  <c r="E1171" i="1"/>
  <c r="BD1170" i="1"/>
  <c r="BA1170" i="1"/>
  <c r="AY1170" i="1"/>
  <c r="AV1170" i="1"/>
  <c r="AO1170" i="1"/>
  <c r="AJ1170" i="1"/>
  <c r="AC1170" i="1"/>
  <c r="O1170" i="1" s="1"/>
  <c r="P1170" i="1" s="1"/>
  <c r="N1170" i="1"/>
  <c r="J1170" i="1"/>
  <c r="I1170" i="1"/>
  <c r="H1170" i="1"/>
  <c r="F1170" i="1"/>
  <c r="E1170" i="1"/>
  <c r="BD1169" i="1"/>
  <c r="BA1169" i="1"/>
  <c r="AY1169" i="1"/>
  <c r="AV1169" i="1"/>
  <c r="O1169" i="1" s="1"/>
  <c r="AO1169" i="1"/>
  <c r="AJ1169" i="1"/>
  <c r="AC1169" i="1"/>
  <c r="N1169" i="1"/>
  <c r="J1169" i="1"/>
  <c r="I1169" i="1"/>
  <c r="H1169" i="1"/>
  <c r="F1169" i="1"/>
  <c r="E1169" i="1"/>
  <c r="BD1168" i="1"/>
  <c r="BA1168" i="1"/>
  <c r="AY1168" i="1"/>
  <c r="AV1168" i="1"/>
  <c r="AO1168" i="1"/>
  <c r="AJ1168" i="1"/>
  <c r="AC1168" i="1"/>
  <c r="N1168" i="1"/>
  <c r="J1168" i="1"/>
  <c r="I1168" i="1"/>
  <c r="H1168" i="1"/>
  <c r="F1168" i="1"/>
  <c r="E1168" i="1"/>
  <c r="BD1167" i="1"/>
  <c r="BA1167" i="1"/>
  <c r="AY1167" i="1"/>
  <c r="AV1167" i="1"/>
  <c r="AO1167" i="1"/>
  <c r="AJ1167" i="1"/>
  <c r="AC1167" i="1"/>
  <c r="N1167" i="1"/>
  <c r="J1167" i="1"/>
  <c r="I1167" i="1"/>
  <c r="H1167" i="1"/>
  <c r="F1167" i="1"/>
  <c r="E1167" i="1"/>
  <c r="BD1166" i="1"/>
  <c r="BA1166" i="1"/>
  <c r="AY1166" i="1"/>
  <c r="AV1166" i="1"/>
  <c r="AO1166" i="1"/>
  <c r="O1166" i="1" s="1"/>
  <c r="P1166" i="1" s="1"/>
  <c r="AJ1166" i="1"/>
  <c r="AC1166" i="1"/>
  <c r="N1166" i="1"/>
  <c r="J1166" i="1"/>
  <c r="I1166" i="1"/>
  <c r="H1166" i="1"/>
  <c r="F1166" i="1"/>
  <c r="E1166" i="1"/>
  <c r="BD1165" i="1"/>
  <c r="BA1165" i="1"/>
  <c r="AY1165" i="1"/>
  <c r="AV1165" i="1"/>
  <c r="AO1165" i="1"/>
  <c r="AJ1165" i="1"/>
  <c r="AC1165" i="1"/>
  <c r="N1165" i="1"/>
  <c r="J1165" i="1"/>
  <c r="I1165" i="1"/>
  <c r="H1165" i="1"/>
  <c r="F1165" i="1"/>
  <c r="E1165" i="1"/>
  <c r="BD1164" i="1"/>
  <c r="BA1164" i="1"/>
  <c r="AY1164" i="1"/>
  <c r="AV1164" i="1"/>
  <c r="AO1164" i="1"/>
  <c r="AJ1164" i="1"/>
  <c r="AC1164" i="1"/>
  <c r="N1164" i="1"/>
  <c r="J1164" i="1"/>
  <c r="I1164" i="1"/>
  <c r="H1164" i="1"/>
  <c r="F1164" i="1"/>
  <c r="E1164" i="1"/>
  <c r="BD1163" i="1"/>
  <c r="BA1163" i="1"/>
  <c r="AY1163" i="1"/>
  <c r="AV1163" i="1"/>
  <c r="AO1163" i="1"/>
  <c r="AJ1163" i="1"/>
  <c r="AC1163" i="1"/>
  <c r="N1163" i="1"/>
  <c r="J1163" i="1"/>
  <c r="I1163" i="1"/>
  <c r="H1163" i="1"/>
  <c r="F1163" i="1"/>
  <c r="E1163" i="1"/>
  <c r="BD1162" i="1"/>
  <c r="BA1162" i="1"/>
  <c r="AY1162" i="1"/>
  <c r="AV1162" i="1"/>
  <c r="AO1162" i="1"/>
  <c r="AJ1162" i="1"/>
  <c r="AC1162" i="1"/>
  <c r="N1162" i="1"/>
  <c r="J1162" i="1"/>
  <c r="I1162" i="1"/>
  <c r="H1162" i="1"/>
  <c r="F1162" i="1"/>
  <c r="E1162" i="1"/>
  <c r="BD1161" i="1"/>
  <c r="BA1161" i="1"/>
  <c r="AY1161" i="1"/>
  <c r="AV1161" i="1"/>
  <c r="AO1161" i="1"/>
  <c r="AJ1161" i="1"/>
  <c r="AC1161" i="1"/>
  <c r="N1161" i="1"/>
  <c r="J1161" i="1"/>
  <c r="I1161" i="1"/>
  <c r="H1161" i="1"/>
  <c r="F1161" i="1"/>
  <c r="E1161" i="1"/>
  <c r="BD1160" i="1"/>
  <c r="BA1160" i="1"/>
  <c r="AY1160" i="1"/>
  <c r="AV1160" i="1"/>
  <c r="AO1160" i="1"/>
  <c r="AJ1160" i="1"/>
  <c r="AC1160" i="1"/>
  <c r="N1160" i="1"/>
  <c r="J1160" i="1"/>
  <c r="I1160" i="1"/>
  <c r="H1160" i="1"/>
  <c r="F1160" i="1"/>
  <c r="E1160" i="1"/>
  <c r="BD1159" i="1"/>
  <c r="BA1159" i="1"/>
  <c r="AY1159" i="1"/>
  <c r="AV1159" i="1"/>
  <c r="AO1159" i="1"/>
  <c r="AJ1159" i="1"/>
  <c r="AC1159" i="1"/>
  <c r="N1159" i="1"/>
  <c r="J1159" i="1"/>
  <c r="I1159" i="1"/>
  <c r="H1159" i="1"/>
  <c r="F1159" i="1"/>
  <c r="E1159" i="1"/>
  <c r="BD1158" i="1"/>
  <c r="BA1158" i="1"/>
  <c r="AY1158" i="1"/>
  <c r="AV1158" i="1"/>
  <c r="AO1158" i="1"/>
  <c r="AJ1158" i="1"/>
  <c r="AC1158" i="1"/>
  <c r="O1158" i="1"/>
  <c r="P1158" i="1" s="1"/>
  <c r="N1158" i="1"/>
  <c r="J1158" i="1"/>
  <c r="I1158" i="1"/>
  <c r="H1158" i="1"/>
  <c r="F1158" i="1"/>
  <c r="E1158" i="1"/>
  <c r="BD1157" i="1"/>
  <c r="BA1157" i="1"/>
  <c r="AY1157" i="1"/>
  <c r="AV1157" i="1"/>
  <c r="AO1157" i="1"/>
  <c r="AJ1157" i="1"/>
  <c r="AC1157" i="1"/>
  <c r="N1157" i="1"/>
  <c r="J1157" i="1"/>
  <c r="I1157" i="1"/>
  <c r="H1157" i="1"/>
  <c r="F1157" i="1"/>
  <c r="E1157" i="1"/>
  <c r="BD1156" i="1"/>
  <c r="BA1156" i="1"/>
  <c r="AY1156" i="1"/>
  <c r="AV1156" i="1"/>
  <c r="AO1156" i="1"/>
  <c r="AJ1156" i="1"/>
  <c r="AC1156" i="1"/>
  <c r="N1156" i="1"/>
  <c r="J1156" i="1"/>
  <c r="I1156" i="1"/>
  <c r="H1156" i="1"/>
  <c r="F1156" i="1"/>
  <c r="E1156" i="1"/>
  <c r="BD1155" i="1"/>
  <c r="BA1155" i="1"/>
  <c r="AY1155" i="1"/>
  <c r="AV1155" i="1"/>
  <c r="AO1155" i="1"/>
  <c r="AJ1155" i="1"/>
  <c r="AC1155" i="1"/>
  <c r="N1155" i="1"/>
  <c r="J1155" i="1"/>
  <c r="I1155" i="1"/>
  <c r="H1155" i="1"/>
  <c r="F1155" i="1"/>
  <c r="E1155" i="1"/>
  <c r="BD1154" i="1"/>
  <c r="BA1154" i="1"/>
  <c r="AY1154" i="1"/>
  <c r="AV1154" i="1"/>
  <c r="AO1154" i="1"/>
  <c r="AJ1154" i="1"/>
  <c r="AC1154" i="1"/>
  <c r="O1154" i="1" s="1"/>
  <c r="P1154" i="1" s="1"/>
  <c r="N1154" i="1"/>
  <c r="J1154" i="1"/>
  <c r="I1154" i="1"/>
  <c r="H1154" i="1"/>
  <c r="F1154" i="1"/>
  <c r="E1154" i="1"/>
  <c r="BD1153" i="1"/>
  <c r="BA1153" i="1"/>
  <c r="AY1153" i="1"/>
  <c r="AV1153" i="1"/>
  <c r="AO1153" i="1"/>
  <c r="AJ1153" i="1"/>
  <c r="AC1153" i="1"/>
  <c r="N1153" i="1"/>
  <c r="J1153" i="1"/>
  <c r="I1153" i="1"/>
  <c r="H1153" i="1"/>
  <c r="F1153" i="1"/>
  <c r="E1153" i="1"/>
  <c r="BD1152" i="1"/>
  <c r="BA1152" i="1"/>
  <c r="AY1152" i="1"/>
  <c r="AV1152" i="1"/>
  <c r="AO1152" i="1"/>
  <c r="AJ1152" i="1"/>
  <c r="AC1152" i="1"/>
  <c r="N1152" i="1"/>
  <c r="J1152" i="1"/>
  <c r="I1152" i="1"/>
  <c r="H1152" i="1"/>
  <c r="F1152" i="1"/>
  <c r="E1152" i="1"/>
  <c r="BD1151" i="1"/>
  <c r="BA1151" i="1"/>
  <c r="AY1151" i="1"/>
  <c r="AV1151" i="1"/>
  <c r="AO1151" i="1"/>
  <c r="AJ1151" i="1"/>
  <c r="AC1151" i="1"/>
  <c r="N1151" i="1"/>
  <c r="J1151" i="1"/>
  <c r="I1151" i="1"/>
  <c r="H1151" i="1"/>
  <c r="F1151" i="1"/>
  <c r="E1151" i="1"/>
  <c r="BD1150" i="1"/>
  <c r="BA1150" i="1"/>
  <c r="AY1150" i="1"/>
  <c r="AV1150" i="1"/>
  <c r="O1150" i="1" s="1"/>
  <c r="P1150" i="1" s="1"/>
  <c r="AO1150" i="1"/>
  <c r="AJ1150" i="1"/>
  <c r="AC1150" i="1"/>
  <c r="N1150" i="1"/>
  <c r="J1150" i="1"/>
  <c r="I1150" i="1"/>
  <c r="H1150" i="1"/>
  <c r="F1150" i="1"/>
  <c r="E1150" i="1"/>
  <c r="BD1149" i="1"/>
  <c r="BA1149" i="1"/>
  <c r="AY1149" i="1"/>
  <c r="AV1149" i="1"/>
  <c r="AO1149" i="1"/>
  <c r="AJ1149" i="1"/>
  <c r="AC1149" i="1"/>
  <c r="N1149" i="1"/>
  <c r="J1149" i="1"/>
  <c r="I1149" i="1"/>
  <c r="H1149" i="1"/>
  <c r="F1149" i="1"/>
  <c r="E1149" i="1"/>
  <c r="BD1148" i="1"/>
  <c r="BA1148" i="1"/>
  <c r="AY1148" i="1"/>
  <c r="AV1148" i="1"/>
  <c r="AO1148" i="1"/>
  <c r="AJ1148" i="1"/>
  <c r="AC1148" i="1"/>
  <c r="N1148" i="1"/>
  <c r="J1148" i="1"/>
  <c r="I1148" i="1"/>
  <c r="H1148" i="1"/>
  <c r="F1148" i="1"/>
  <c r="E1148" i="1"/>
  <c r="BD1147" i="1"/>
  <c r="BA1147" i="1"/>
  <c r="AY1147" i="1"/>
  <c r="AV1147" i="1"/>
  <c r="AO1147" i="1"/>
  <c r="AJ1147" i="1"/>
  <c r="AC1147" i="1"/>
  <c r="N1147" i="1"/>
  <c r="J1147" i="1"/>
  <c r="I1147" i="1"/>
  <c r="H1147" i="1"/>
  <c r="F1147" i="1"/>
  <c r="E1147" i="1"/>
  <c r="BD1146" i="1"/>
  <c r="BA1146" i="1"/>
  <c r="AY1146" i="1"/>
  <c r="AV1146" i="1"/>
  <c r="AO1146" i="1"/>
  <c r="AJ1146" i="1"/>
  <c r="O1146" i="1" s="1"/>
  <c r="P1146" i="1" s="1"/>
  <c r="AC1146" i="1"/>
  <c r="N1146" i="1"/>
  <c r="J1146" i="1"/>
  <c r="I1146" i="1"/>
  <c r="H1146" i="1"/>
  <c r="F1146" i="1"/>
  <c r="E1146" i="1"/>
  <c r="BD1145" i="1"/>
  <c r="BA1145" i="1"/>
  <c r="AY1145" i="1"/>
  <c r="AV1145" i="1"/>
  <c r="AO1145" i="1"/>
  <c r="AJ1145" i="1"/>
  <c r="AC1145" i="1"/>
  <c r="N1145" i="1"/>
  <c r="J1145" i="1"/>
  <c r="I1145" i="1"/>
  <c r="H1145" i="1"/>
  <c r="F1145" i="1"/>
  <c r="E1145" i="1"/>
  <c r="BD1144" i="1"/>
  <c r="BA1144" i="1"/>
  <c r="AY1144" i="1"/>
  <c r="AV1144" i="1"/>
  <c r="AO1144" i="1"/>
  <c r="AJ1144" i="1"/>
  <c r="AC1144" i="1"/>
  <c r="N1144" i="1"/>
  <c r="J1144" i="1"/>
  <c r="I1144" i="1"/>
  <c r="H1144" i="1"/>
  <c r="F1144" i="1"/>
  <c r="E1144" i="1"/>
  <c r="BD1143" i="1"/>
  <c r="BA1143" i="1"/>
  <c r="AY1143" i="1"/>
  <c r="AV1143" i="1"/>
  <c r="AO1143" i="1"/>
  <c r="AJ1143" i="1"/>
  <c r="AC1143" i="1"/>
  <c r="N1143" i="1"/>
  <c r="J1143" i="1"/>
  <c r="I1143" i="1"/>
  <c r="H1143" i="1"/>
  <c r="F1143" i="1"/>
  <c r="E1143" i="1"/>
  <c r="BD1142" i="1"/>
  <c r="BA1142" i="1"/>
  <c r="AY1142" i="1"/>
  <c r="AV1142" i="1"/>
  <c r="AO1142" i="1"/>
  <c r="AJ1142" i="1"/>
  <c r="AC1142" i="1"/>
  <c r="O1142" i="1"/>
  <c r="P1142" i="1" s="1"/>
  <c r="N1142" i="1"/>
  <c r="J1142" i="1"/>
  <c r="I1142" i="1"/>
  <c r="H1142" i="1"/>
  <c r="F1142" i="1"/>
  <c r="E1142" i="1"/>
  <c r="BD1141" i="1"/>
  <c r="BA1141" i="1"/>
  <c r="AY1141" i="1"/>
  <c r="AV1141" i="1"/>
  <c r="AO1141" i="1"/>
  <c r="AJ1141" i="1"/>
  <c r="AC1141" i="1"/>
  <c r="N1141" i="1"/>
  <c r="J1141" i="1"/>
  <c r="I1141" i="1"/>
  <c r="H1141" i="1"/>
  <c r="F1141" i="1"/>
  <c r="E1141" i="1"/>
  <c r="BD1140" i="1"/>
  <c r="BA1140" i="1"/>
  <c r="AY1140" i="1"/>
  <c r="AV1140" i="1"/>
  <c r="AO1140" i="1"/>
  <c r="AJ1140" i="1"/>
  <c r="AC1140" i="1"/>
  <c r="N1140" i="1"/>
  <c r="J1140" i="1"/>
  <c r="I1140" i="1"/>
  <c r="H1140" i="1"/>
  <c r="F1140" i="1"/>
  <c r="E1140" i="1"/>
  <c r="BD1139" i="1"/>
  <c r="BA1139" i="1"/>
  <c r="AY1139" i="1"/>
  <c r="AV1139" i="1"/>
  <c r="AO1139" i="1"/>
  <c r="AJ1139" i="1"/>
  <c r="AC1139" i="1"/>
  <c r="O1139" i="1" s="1"/>
  <c r="N1139" i="1"/>
  <c r="J1139" i="1"/>
  <c r="I1139" i="1"/>
  <c r="H1139" i="1"/>
  <c r="F1139" i="1"/>
  <c r="E1139" i="1"/>
  <c r="BD1138" i="1"/>
  <c r="BA1138" i="1"/>
  <c r="AY1138" i="1"/>
  <c r="O1138" i="1" s="1"/>
  <c r="P1138" i="1" s="1"/>
  <c r="AV1138" i="1"/>
  <c r="AO1138" i="1"/>
  <c r="AJ1138" i="1"/>
  <c r="AC1138" i="1"/>
  <c r="N1138" i="1"/>
  <c r="J1138" i="1"/>
  <c r="I1138" i="1"/>
  <c r="H1138" i="1"/>
  <c r="F1138" i="1"/>
  <c r="E1138" i="1"/>
  <c r="BD1137" i="1"/>
  <c r="BA1137" i="1"/>
  <c r="AY1137" i="1"/>
  <c r="AV1137" i="1"/>
  <c r="AO1137" i="1"/>
  <c r="AJ1137" i="1"/>
  <c r="AC1137" i="1"/>
  <c r="N1137" i="1"/>
  <c r="J1137" i="1"/>
  <c r="I1137" i="1"/>
  <c r="H1137" i="1"/>
  <c r="F1137" i="1"/>
  <c r="E1137" i="1"/>
  <c r="BD1136" i="1"/>
  <c r="BA1136" i="1"/>
  <c r="AY1136" i="1"/>
  <c r="AV1136" i="1"/>
  <c r="AO1136" i="1"/>
  <c r="AJ1136" i="1"/>
  <c r="AC1136" i="1"/>
  <c r="N1136" i="1"/>
  <c r="J1136" i="1"/>
  <c r="I1136" i="1"/>
  <c r="H1136" i="1"/>
  <c r="F1136" i="1"/>
  <c r="E1136" i="1"/>
  <c r="BD1135" i="1"/>
  <c r="BA1135" i="1"/>
  <c r="AY1135" i="1"/>
  <c r="AV1135" i="1"/>
  <c r="AO1135" i="1"/>
  <c r="AJ1135" i="1"/>
  <c r="AC1135" i="1"/>
  <c r="N1135" i="1"/>
  <c r="J1135" i="1"/>
  <c r="I1135" i="1"/>
  <c r="H1135" i="1"/>
  <c r="F1135" i="1"/>
  <c r="E1135" i="1"/>
  <c r="BD1134" i="1"/>
  <c r="BA1134" i="1"/>
  <c r="AY1134" i="1"/>
  <c r="AV1134" i="1"/>
  <c r="AO1134" i="1"/>
  <c r="AJ1134" i="1"/>
  <c r="AC1134" i="1"/>
  <c r="N1134" i="1"/>
  <c r="J1134" i="1"/>
  <c r="I1134" i="1"/>
  <c r="H1134" i="1"/>
  <c r="F1134" i="1"/>
  <c r="E1134" i="1"/>
  <c r="BD1133" i="1"/>
  <c r="BA1133" i="1"/>
  <c r="AY1133" i="1"/>
  <c r="AV1133" i="1"/>
  <c r="AO1133" i="1"/>
  <c r="AJ1133" i="1"/>
  <c r="AC1133" i="1"/>
  <c r="N1133" i="1"/>
  <c r="J1133" i="1"/>
  <c r="I1133" i="1"/>
  <c r="H1133" i="1"/>
  <c r="F1133" i="1"/>
  <c r="E1133" i="1"/>
  <c r="BD1132" i="1"/>
  <c r="BA1132" i="1"/>
  <c r="AY1132" i="1"/>
  <c r="AV1132" i="1"/>
  <c r="AO1132" i="1"/>
  <c r="AJ1132" i="1"/>
  <c r="AC1132" i="1"/>
  <c r="N1132" i="1"/>
  <c r="J1132" i="1"/>
  <c r="I1132" i="1"/>
  <c r="H1132" i="1"/>
  <c r="F1132" i="1"/>
  <c r="E1132" i="1"/>
  <c r="BD1131" i="1"/>
  <c r="BA1131" i="1"/>
  <c r="AY1131" i="1"/>
  <c r="AV1131" i="1"/>
  <c r="AO1131" i="1"/>
  <c r="AJ1131" i="1"/>
  <c r="AC1131" i="1"/>
  <c r="O1131" i="1" s="1"/>
  <c r="N1131" i="1"/>
  <c r="J1131" i="1"/>
  <c r="I1131" i="1"/>
  <c r="H1131" i="1"/>
  <c r="F1131" i="1"/>
  <c r="E1131" i="1"/>
  <c r="BD1130" i="1"/>
  <c r="BA1130" i="1"/>
  <c r="AY1130" i="1"/>
  <c r="AV1130" i="1"/>
  <c r="AO1130" i="1"/>
  <c r="AJ1130" i="1"/>
  <c r="AC1130" i="1"/>
  <c r="N1130" i="1"/>
  <c r="J1130" i="1"/>
  <c r="I1130" i="1"/>
  <c r="H1130" i="1"/>
  <c r="F1130" i="1"/>
  <c r="E1130" i="1"/>
  <c r="BD1129" i="1"/>
  <c r="BA1129" i="1"/>
  <c r="AY1129" i="1"/>
  <c r="AV1129" i="1"/>
  <c r="AO1129" i="1"/>
  <c r="AJ1129" i="1"/>
  <c r="AC1129" i="1"/>
  <c r="N1129" i="1"/>
  <c r="J1129" i="1"/>
  <c r="I1129" i="1"/>
  <c r="H1129" i="1"/>
  <c r="F1129" i="1"/>
  <c r="E1129" i="1"/>
  <c r="BD1128" i="1"/>
  <c r="BA1128" i="1"/>
  <c r="AY1128" i="1"/>
  <c r="AV1128" i="1"/>
  <c r="AO1128" i="1"/>
  <c r="AJ1128" i="1"/>
  <c r="AC1128" i="1"/>
  <c r="N1128" i="1"/>
  <c r="J1128" i="1"/>
  <c r="I1128" i="1"/>
  <c r="H1128" i="1"/>
  <c r="F1128" i="1"/>
  <c r="E1128" i="1"/>
  <c r="BD1127" i="1"/>
  <c r="BA1127" i="1"/>
  <c r="AY1127" i="1"/>
  <c r="AV1127" i="1"/>
  <c r="AO1127" i="1"/>
  <c r="AJ1127" i="1"/>
  <c r="AC1127" i="1"/>
  <c r="O1127" i="1" s="1"/>
  <c r="P1127" i="1" s="1"/>
  <c r="N1127" i="1"/>
  <c r="J1127" i="1"/>
  <c r="I1127" i="1"/>
  <c r="H1127" i="1"/>
  <c r="F1127" i="1"/>
  <c r="E1127" i="1"/>
  <c r="BD1126" i="1"/>
  <c r="BA1126" i="1"/>
  <c r="AY1126" i="1"/>
  <c r="O1126" i="1" s="1"/>
  <c r="P1126" i="1" s="1"/>
  <c r="AV1126" i="1"/>
  <c r="AO1126" i="1"/>
  <c r="AJ1126" i="1"/>
  <c r="AC1126" i="1"/>
  <c r="N1126" i="1"/>
  <c r="J1126" i="1"/>
  <c r="I1126" i="1"/>
  <c r="H1126" i="1"/>
  <c r="F1126" i="1"/>
  <c r="E1126" i="1"/>
  <c r="BD1125" i="1"/>
  <c r="BA1125" i="1"/>
  <c r="AY1125" i="1"/>
  <c r="AV1125" i="1"/>
  <c r="AO1125" i="1"/>
  <c r="AJ1125" i="1"/>
  <c r="AC1125" i="1"/>
  <c r="N1125" i="1"/>
  <c r="J1125" i="1"/>
  <c r="I1125" i="1"/>
  <c r="H1125" i="1"/>
  <c r="F1125" i="1"/>
  <c r="E1125" i="1"/>
  <c r="BD1124" i="1"/>
  <c r="BA1124" i="1"/>
  <c r="AY1124" i="1"/>
  <c r="AV1124" i="1"/>
  <c r="AO1124" i="1"/>
  <c r="AJ1124" i="1"/>
  <c r="AC1124" i="1"/>
  <c r="N1124" i="1"/>
  <c r="J1124" i="1"/>
  <c r="I1124" i="1"/>
  <c r="H1124" i="1"/>
  <c r="F1124" i="1"/>
  <c r="E1124" i="1"/>
  <c r="BD1123" i="1"/>
  <c r="BA1123" i="1"/>
  <c r="AY1123" i="1"/>
  <c r="AV1123" i="1"/>
  <c r="AO1123" i="1"/>
  <c r="AJ1123" i="1"/>
  <c r="AC1123" i="1"/>
  <c r="N1123" i="1"/>
  <c r="J1123" i="1"/>
  <c r="I1123" i="1"/>
  <c r="H1123" i="1"/>
  <c r="F1123" i="1"/>
  <c r="E1123" i="1"/>
  <c r="BD1122" i="1"/>
  <c r="BA1122" i="1"/>
  <c r="AY1122" i="1"/>
  <c r="AV1122" i="1"/>
  <c r="AO1122" i="1"/>
  <c r="AJ1122" i="1"/>
  <c r="AC1122" i="1"/>
  <c r="N1122" i="1"/>
  <c r="J1122" i="1"/>
  <c r="I1122" i="1"/>
  <c r="H1122" i="1"/>
  <c r="F1122" i="1"/>
  <c r="E1122" i="1"/>
  <c r="BD1121" i="1"/>
  <c r="BA1121" i="1"/>
  <c r="AY1121" i="1"/>
  <c r="AV1121" i="1"/>
  <c r="AO1121" i="1"/>
  <c r="AJ1121" i="1"/>
  <c r="AC1121" i="1"/>
  <c r="N1121" i="1"/>
  <c r="J1121" i="1"/>
  <c r="I1121" i="1"/>
  <c r="H1121" i="1"/>
  <c r="F1121" i="1"/>
  <c r="E1121" i="1"/>
  <c r="BD1120" i="1"/>
  <c r="BA1120" i="1"/>
  <c r="AY1120" i="1"/>
  <c r="AV1120" i="1"/>
  <c r="AO1120" i="1"/>
  <c r="AJ1120" i="1"/>
  <c r="AC1120" i="1"/>
  <c r="N1120" i="1"/>
  <c r="J1120" i="1"/>
  <c r="I1120" i="1"/>
  <c r="H1120" i="1"/>
  <c r="F1120" i="1"/>
  <c r="E1120" i="1"/>
  <c r="BD1119" i="1"/>
  <c r="BA1119" i="1"/>
  <c r="AY1119" i="1"/>
  <c r="AV1119" i="1"/>
  <c r="AO1119" i="1"/>
  <c r="AJ1119" i="1"/>
  <c r="AC1119" i="1"/>
  <c r="N1119" i="1"/>
  <c r="J1119" i="1"/>
  <c r="I1119" i="1"/>
  <c r="H1119" i="1"/>
  <c r="F1119" i="1"/>
  <c r="E1119" i="1"/>
  <c r="BD1118" i="1"/>
  <c r="BA1118" i="1"/>
  <c r="AY1118" i="1"/>
  <c r="AV1118" i="1"/>
  <c r="AO1118" i="1"/>
  <c r="AJ1118" i="1"/>
  <c r="AC1118" i="1"/>
  <c r="N1118" i="1"/>
  <c r="J1118" i="1"/>
  <c r="I1118" i="1"/>
  <c r="H1118" i="1"/>
  <c r="F1118" i="1"/>
  <c r="E1118" i="1"/>
  <c r="BD1117" i="1"/>
  <c r="BA1117" i="1"/>
  <c r="AY1117" i="1"/>
  <c r="AV1117" i="1"/>
  <c r="AO1117" i="1"/>
  <c r="AJ1117" i="1"/>
  <c r="AC1117" i="1"/>
  <c r="N1117" i="1"/>
  <c r="J1117" i="1"/>
  <c r="I1117" i="1"/>
  <c r="H1117" i="1"/>
  <c r="F1117" i="1"/>
  <c r="E1117" i="1"/>
  <c r="BD1116" i="1"/>
  <c r="BA1116" i="1"/>
  <c r="AY1116" i="1"/>
  <c r="AV1116" i="1"/>
  <c r="AO1116" i="1"/>
  <c r="AJ1116" i="1"/>
  <c r="AC1116" i="1"/>
  <c r="N1116" i="1"/>
  <c r="J1116" i="1"/>
  <c r="I1116" i="1"/>
  <c r="H1116" i="1"/>
  <c r="F1116" i="1"/>
  <c r="E1116" i="1"/>
  <c r="BD1115" i="1"/>
  <c r="BA1115" i="1"/>
  <c r="AY1115" i="1"/>
  <c r="AV1115" i="1"/>
  <c r="AO1115" i="1"/>
  <c r="AJ1115" i="1"/>
  <c r="AC1115" i="1"/>
  <c r="N1115" i="1"/>
  <c r="J1115" i="1"/>
  <c r="I1115" i="1"/>
  <c r="H1115" i="1"/>
  <c r="F1115" i="1"/>
  <c r="E1115" i="1"/>
  <c r="BD1114" i="1"/>
  <c r="BA1114" i="1"/>
  <c r="AY1114" i="1"/>
  <c r="AV1114" i="1"/>
  <c r="AO1114" i="1"/>
  <c r="AJ1114" i="1"/>
  <c r="AC1114" i="1"/>
  <c r="N1114" i="1"/>
  <c r="J1114" i="1"/>
  <c r="I1114" i="1"/>
  <c r="H1114" i="1"/>
  <c r="F1114" i="1"/>
  <c r="E1114" i="1"/>
  <c r="BD1113" i="1"/>
  <c r="BA1113" i="1"/>
  <c r="AY1113" i="1"/>
  <c r="AV1113" i="1"/>
  <c r="AO1113" i="1"/>
  <c r="AJ1113" i="1"/>
  <c r="AC1113" i="1"/>
  <c r="N1113" i="1"/>
  <c r="J1113" i="1"/>
  <c r="I1113" i="1"/>
  <c r="H1113" i="1"/>
  <c r="F1113" i="1"/>
  <c r="E1113" i="1"/>
  <c r="BD1112" i="1"/>
  <c r="BA1112" i="1"/>
  <c r="AY1112" i="1"/>
  <c r="AV1112" i="1"/>
  <c r="AO1112" i="1"/>
  <c r="AJ1112" i="1"/>
  <c r="AC1112" i="1"/>
  <c r="N1112" i="1"/>
  <c r="J1112" i="1"/>
  <c r="I1112" i="1"/>
  <c r="H1112" i="1"/>
  <c r="F1112" i="1"/>
  <c r="E1112" i="1"/>
  <c r="BD1111" i="1"/>
  <c r="BA1111" i="1"/>
  <c r="AY1111" i="1"/>
  <c r="AV1111" i="1"/>
  <c r="AO1111" i="1"/>
  <c r="AJ1111" i="1"/>
  <c r="AC1111" i="1"/>
  <c r="N1111" i="1"/>
  <c r="J1111" i="1"/>
  <c r="I1111" i="1"/>
  <c r="H1111" i="1"/>
  <c r="F1111" i="1"/>
  <c r="E1111" i="1"/>
  <c r="BD1110" i="1"/>
  <c r="BA1110" i="1"/>
  <c r="AY1110" i="1"/>
  <c r="AV1110" i="1"/>
  <c r="AO1110" i="1"/>
  <c r="AJ1110" i="1"/>
  <c r="AC1110" i="1"/>
  <c r="N1110" i="1"/>
  <c r="J1110" i="1"/>
  <c r="I1110" i="1"/>
  <c r="H1110" i="1"/>
  <c r="F1110" i="1"/>
  <c r="E1110" i="1"/>
  <c r="BD1109" i="1"/>
  <c r="BA1109" i="1"/>
  <c r="AY1109" i="1"/>
  <c r="AV1109" i="1"/>
  <c r="AO1109" i="1"/>
  <c r="AJ1109" i="1"/>
  <c r="AC1109" i="1"/>
  <c r="N1109" i="1"/>
  <c r="J1109" i="1"/>
  <c r="I1109" i="1"/>
  <c r="H1109" i="1"/>
  <c r="F1109" i="1"/>
  <c r="E1109" i="1"/>
  <c r="BD1108" i="1"/>
  <c r="BA1108" i="1"/>
  <c r="AY1108" i="1"/>
  <c r="AV1108" i="1"/>
  <c r="AO1108" i="1"/>
  <c r="AJ1108" i="1"/>
  <c r="AC1108" i="1"/>
  <c r="N1108" i="1"/>
  <c r="J1108" i="1"/>
  <c r="I1108" i="1"/>
  <c r="H1108" i="1"/>
  <c r="F1108" i="1"/>
  <c r="E1108" i="1"/>
  <c r="BD1107" i="1"/>
  <c r="BA1107" i="1"/>
  <c r="AY1107" i="1"/>
  <c r="AV1107" i="1"/>
  <c r="AO1107" i="1"/>
  <c r="AJ1107" i="1"/>
  <c r="AC1107" i="1"/>
  <c r="O1107" i="1" s="1"/>
  <c r="N1107" i="1"/>
  <c r="J1107" i="1"/>
  <c r="I1107" i="1"/>
  <c r="H1107" i="1"/>
  <c r="F1107" i="1"/>
  <c r="E1107" i="1"/>
  <c r="BD1106" i="1"/>
  <c r="BA1106" i="1"/>
  <c r="AY1106" i="1"/>
  <c r="O1106" i="1" s="1"/>
  <c r="P1106" i="1" s="1"/>
  <c r="AV1106" i="1"/>
  <c r="AO1106" i="1"/>
  <c r="AJ1106" i="1"/>
  <c r="AC1106" i="1"/>
  <c r="N1106" i="1"/>
  <c r="J1106" i="1"/>
  <c r="I1106" i="1"/>
  <c r="H1106" i="1"/>
  <c r="F1106" i="1"/>
  <c r="E1106" i="1"/>
  <c r="BD1105" i="1"/>
  <c r="BA1105" i="1"/>
  <c r="AY1105" i="1"/>
  <c r="AV1105" i="1"/>
  <c r="AO1105" i="1"/>
  <c r="AJ1105" i="1"/>
  <c r="AC1105" i="1"/>
  <c r="N1105" i="1"/>
  <c r="J1105" i="1"/>
  <c r="I1105" i="1"/>
  <c r="H1105" i="1"/>
  <c r="F1105" i="1"/>
  <c r="E1105" i="1"/>
  <c r="BD1104" i="1"/>
  <c r="BA1104" i="1"/>
  <c r="AY1104" i="1"/>
  <c r="AV1104" i="1"/>
  <c r="AO1104" i="1"/>
  <c r="AJ1104" i="1"/>
  <c r="AC1104" i="1"/>
  <c r="N1104" i="1"/>
  <c r="J1104" i="1"/>
  <c r="I1104" i="1"/>
  <c r="H1104" i="1"/>
  <c r="F1104" i="1"/>
  <c r="E1104" i="1"/>
  <c r="BD1103" i="1"/>
  <c r="BA1103" i="1"/>
  <c r="AY1103" i="1"/>
  <c r="AV1103" i="1"/>
  <c r="AO1103" i="1"/>
  <c r="AJ1103" i="1"/>
  <c r="AC1103" i="1"/>
  <c r="N1103" i="1"/>
  <c r="J1103" i="1"/>
  <c r="I1103" i="1"/>
  <c r="H1103" i="1"/>
  <c r="F1103" i="1"/>
  <c r="E1103" i="1"/>
  <c r="BD1102" i="1"/>
  <c r="BA1102" i="1"/>
  <c r="AY1102" i="1"/>
  <c r="AV1102" i="1"/>
  <c r="AO1102" i="1"/>
  <c r="AJ1102" i="1"/>
  <c r="AC1102" i="1"/>
  <c r="N1102" i="1"/>
  <c r="J1102" i="1"/>
  <c r="I1102" i="1"/>
  <c r="H1102" i="1"/>
  <c r="F1102" i="1"/>
  <c r="E1102" i="1"/>
  <c r="BD1101" i="1"/>
  <c r="BA1101" i="1"/>
  <c r="AY1101" i="1"/>
  <c r="AV1101" i="1"/>
  <c r="AO1101" i="1"/>
  <c r="AJ1101" i="1"/>
  <c r="AC1101" i="1"/>
  <c r="N1101" i="1"/>
  <c r="J1101" i="1"/>
  <c r="I1101" i="1"/>
  <c r="H1101" i="1"/>
  <c r="F1101" i="1"/>
  <c r="E1101" i="1"/>
  <c r="BD1100" i="1"/>
  <c r="BA1100" i="1"/>
  <c r="AY1100" i="1"/>
  <c r="AV1100" i="1"/>
  <c r="AO1100" i="1"/>
  <c r="AJ1100" i="1"/>
  <c r="AC1100" i="1"/>
  <c r="N1100" i="1"/>
  <c r="J1100" i="1"/>
  <c r="I1100" i="1"/>
  <c r="H1100" i="1"/>
  <c r="F1100" i="1"/>
  <c r="E1100" i="1"/>
  <c r="BD1099" i="1"/>
  <c r="BA1099" i="1"/>
  <c r="AY1099" i="1"/>
  <c r="AV1099" i="1"/>
  <c r="AO1099" i="1"/>
  <c r="AJ1099" i="1"/>
  <c r="AC1099" i="1"/>
  <c r="O1099" i="1" s="1"/>
  <c r="P1099" i="1" s="1"/>
  <c r="N1099" i="1"/>
  <c r="J1099" i="1"/>
  <c r="I1099" i="1"/>
  <c r="H1099" i="1"/>
  <c r="F1099" i="1"/>
  <c r="E1099" i="1"/>
  <c r="BD1098" i="1"/>
  <c r="BA1098" i="1"/>
  <c r="AY1098" i="1"/>
  <c r="AV1098" i="1"/>
  <c r="AO1098" i="1"/>
  <c r="AJ1098" i="1"/>
  <c r="AC1098" i="1"/>
  <c r="N1098" i="1"/>
  <c r="J1098" i="1"/>
  <c r="I1098" i="1"/>
  <c r="H1098" i="1"/>
  <c r="F1098" i="1"/>
  <c r="E1098" i="1"/>
  <c r="BD1097" i="1"/>
  <c r="BA1097" i="1"/>
  <c r="AY1097" i="1"/>
  <c r="AV1097" i="1"/>
  <c r="AO1097" i="1"/>
  <c r="AJ1097" i="1"/>
  <c r="AC1097" i="1"/>
  <c r="N1097" i="1"/>
  <c r="J1097" i="1"/>
  <c r="I1097" i="1"/>
  <c r="H1097" i="1"/>
  <c r="F1097" i="1"/>
  <c r="E1097" i="1"/>
  <c r="BD1096" i="1"/>
  <c r="BA1096" i="1"/>
  <c r="AY1096" i="1"/>
  <c r="AV1096" i="1"/>
  <c r="AO1096" i="1"/>
  <c r="AJ1096" i="1"/>
  <c r="AC1096" i="1"/>
  <c r="N1096" i="1"/>
  <c r="J1096" i="1"/>
  <c r="I1096" i="1"/>
  <c r="H1096" i="1"/>
  <c r="F1096" i="1"/>
  <c r="E1096" i="1"/>
  <c r="BD1095" i="1"/>
  <c r="BA1095" i="1"/>
  <c r="AY1095" i="1"/>
  <c r="AV1095" i="1"/>
  <c r="AO1095" i="1"/>
  <c r="AJ1095" i="1"/>
  <c r="AC1095" i="1"/>
  <c r="N1095" i="1"/>
  <c r="J1095" i="1"/>
  <c r="I1095" i="1"/>
  <c r="H1095" i="1"/>
  <c r="F1095" i="1"/>
  <c r="E1095" i="1"/>
  <c r="BD1094" i="1"/>
  <c r="BA1094" i="1"/>
  <c r="AY1094" i="1"/>
  <c r="AV1094" i="1"/>
  <c r="AO1094" i="1"/>
  <c r="AJ1094" i="1"/>
  <c r="AC1094" i="1"/>
  <c r="N1094" i="1"/>
  <c r="J1094" i="1"/>
  <c r="I1094" i="1"/>
  <c r="H1094" i="1"/>
  <c r="F1094" i="1"/>
  <c r="E1094" i="1"/>
  <c r="BD1093" i="1"/>
  <c r="BA1093" i="1"/>
  <c r="AY1093" i="1"/>
  <c r="AV1093" i="1"/>
  <c r="O1093" i="1" s="1"/>
  <c r="AO1093" i="1"/>
  <c r="AJ1093" i="1"/>
  <c r="AC1093" i="1"/>
  <c r="N1093" i="1"/>
  <c r="P1093" i="1" s="1"/>
  <c r="J1093" i="1"/>
  <c r="I1093" i="1"/>
  <c r="H1093" i="1"/>
  <c r="F1093" i="1"/>
  <c r="E1093" i="1"/>
  <c r="BD1092" i="1"/>
  <c r="BA1092" i="1"/>
  <c r="AY1092" i="1"/>
  <c r="AV1092" i="1"/>
  <c r="AO1092" i="1"/>
  <c r="AJ1092" i="1"/>
  <c r="AC1092" i="1"/>
  <c r="N1092" i="1"/>
  <c r="J1092" i="1"/>
  <c r="I1092" i="1"/>
  <c r="H1092" i="1"/>
  <c r="F1092" i="1"/>
  <c r="E1092" i="1"/>
  <c r="BD1091" i="1"/>
  <c r="BA1091" i="1"/>
  <c r="AY1091" i="1"/>
  <c r="AV1091" i="1"/>
  <c r="AO1091" i="1"/>
  <c r="AJ1091" i="1"/>
  <c r="AC1091" i="1"/>
  <c r="N1091" i="1"/>
  <c r="J1091" i="1"/>
  <c r="I1091" i="1"/>
  <c r="H1091" i="1"/>
  <c r="F1091" i="1"/>
  <c r="E1091" i="1"/>
  <c r="BD1090" i="1"/>
  <c r="BA1090" i="1"/>
  <c r="AY1090" i="1"/>
  <c r="AV1090" i="1"/>
  <c r="AO1090" i="1"/>
  <c r="AJ1090" i="1"/>
  <c r="AC1090" i="1"/>
  <c r="O1090" i="1"/>
  <c r="N1090" i="1"/>
  <c r="J1090" i="1"/>
  <c r="I1090" i="1"/>
  <c r="H1090" i="1"/>
  <c r="F1090" i="1"/>
  <c r="E1090" i="1"/>
  <c r="BD1089" i="1"/>
  <c r="BA1089" i="1"/>
  <c r="AY1089" i="1"/>
  <c r="AV1089" i="1"/>
  <c r="AO1089" i="1"/>
  <c r="AJ1089" i="1"/>
  <c r="AC1089" i="1"/>
  <c r="N1089" i="1"/>
  <c r="J1089" i="1"/>
  <c r="I1089" i="1"/>
  <c r="H1089" i="1"/>
  <c r="F1089" i="1"/>
  <c r="E1089" i="1"/>
  <c r="BD1088" i="1"/>
  <c r="BA1088" i="1"/>
  <c r="AY1088" i="1"/>
  <c r="AV1088" i="1"/>
  <c r="AO1088" i="1"/>
  <c r="AJ1088" i="1"/>
  <c r="AC1088" i="1"/>
  <c r="N1088" i="1"/>
  <c r="J1088" i="1"/>
  <c r="I1088" i="1"/>
  <c r="H1088" i="1"/>
  <c r="F1088" i="1"/>
  <c r="E1088" i="1"/>
  <c r="BD1087" i="1"/>
  <c r="BA1087" i="1"/>
  <c r="AY1087" i="1"/>
  <c r="AV1087" i="1"/>
  <c r="AO1087" i="1"/>
  <c r="AJ1087" i="1"/>
  <c r="AC1087" i="1"/>
  <c r="N1087" i="1"/>
  <c r="J1087" i="1"/>
  <c r="I1087" i="1"/>
  <c r="H1087" i="1"/>
  <c r="F1087" i="1"/>
  <c r="E1087" i="1"/>
  <c r="BD1086" i="1"/>
  <c r="BA1086" i="1"/>
  <c r="AY1086" i="1"/>
  <c r="AV1086" i="1"/>
  <c r="AO1086" i="1"/>
  <c r="AJ1086" i="1"/>
  <c r="AC1086" i="1"/>
  <c r="N1086" i="1"/>
  <c r="J1086" i="1"/>
  <c r="I1086" i="1"/>
  <c r="H1086" i="1"/>
  <c r="F1086" i="1"/>
  <c r="E1086" i="1"/>
  <c r="BD1085" i="1"/>
  <c r="BA1085" i="1"/>
  <c r="AY1085" i="1"/>
  <c r="AV1085" i="1"/>
  <c r="AO1085" i="1"/>
  <c r="AJ1085" i="1"/>
  <c r="AC1085" i="1"/>
  <c r="N1085" i="1"/>
  <c r="J1085" i="1"/>
  <c r="I1085" i="1"/>
  <c r="H1085" i="1"/>
  <c r="F1085" i="1"/>
  <c r="E1085" i="1"/>
  <c r="BD1084" i="1"/>
  <c r="BA1084" i="1"/>
  <c r="AY1084" i="1"/>
  <c r="AV1084" i="1"/>
  <c r="AO1084" i="1"/>
  <c r="AJ1084" i="1"/>
  <c r="AC1084" i="1"/>
  <c r="N1084" i="1"/>
  <c r="J1084" i="1"/>
  <c r="I1084" i="1"/>
  <c r="H1084" i="1"/>
  <c r="F1084" i="1"/>
  <c r="E1084" i="1"/>
  <c r="BD1083" i="1"/>
  <c r="BA1083" i="1"/>
  <c r="AY1083" i="1"/>
  <c r="AV1083" i="1"/>
  <c r="AO1083" i="1"/>
  <c r="AJ1083" i="1"/>
  <c r="AC1083" i="1"/>
  <c r="N1083" i="1"/>
  <c r="J1083" i="1"/>
  <c r="I1083" i="1"/>
  <c r="H1083" i="1"/>
  <c r="F1083" i="1"/>
  <c r="E1083" i="1"/>
  <c r="BD1082" i="1"/>
  <c r="BA1082" i="1"/>
  <c r="AY1082" i="1"/>
  <c r="AV1082" i="1"/>
  <c r="AO1082" i="1"/>
  <c r="AJ1082" i="1"/>
  <c r="AC1082" i="1"/>
  <c r="N1082" i="1"/>
  <c r="J1082" i="1"/>
  <c r="I1082" i="1"/>
  <c r="H1082" i="1"/>
  <c r="F1082" i="1"/>
  <c r="E1082" i="1"/>
  <c r="BD1081" i="1"/>
  <c r="BA1081" i="1"/>
  <c r="AY1081" i="1"/>
  <c r="AV1081" i="1"/>
  <c r="O1081" i="1" s="1"/>
  <c r="AO1081" i="1"/>
  <c r="AJ1081" i="1"/>
  <c r="AC1081" i="1"/>
  <c r="N1081" i="1"/>
  <c r="J1081" i="1"/>
  <c r="I1081" i="1"/>
  <c r="H1081" i="1"/>
  <c r="F1081" i="1"/>
  <c r="E1081" i="1"/>
  <c r="BD1080" i="1"/>
  <c r="BA1080" i="1"/>
  <c r="AY1080" i="1"/>
  <c r="AV1080" i="1"/>
  <c r="AO1080" i="1"/>
  <c r="AJ1080" i="1"/>
  <c r="AC1080" i="1"/>
  <c r="N1080" i="1"/>
  <c r="J1080" i="1"/>
  <c r="I1080" i="1"/>
  <c r="H1080" i="1"/>
  <c r="F1080" i="1"/>
  <c r="E1080" i="1"/>
  <c r="BD1079" i="1"/>
  <c r="BA1079" i="1"/>
  <c r="AY1079" i="1"/>
  <c r="AV1079" i="1"/>
  <c r="AO1079" i="1"/>
  <c r="AJ1079" i="1"/>
  <c r="AC1079" i="1"/>
  <c r="N1079" i="1"/>
  <c r="J1079" i="1"/>
  <c r="I1079" i="1"/>
  <c r="H1079" i="1"/>
  <c r="F1079" i="1"/>
  <c r="E1079" i="1"/>
  <c r="BD1078" i="1"/>
  <c r="BA1078" i="1"/>
  <c r="AY1078" i="1"/>
  <c r="AV1078" i="1"/>
  <c r="AO1078" i="1"/>
  <c r="AJ1078" i="1"/>
  <c r="AC1078" i="1"/>
  <c r="N1078" i="1"/>
  <c r="J1078" i="1"/>
  <c r="I1078" i="1"/>
  <c r="H1078" i="1"/>
  <c r="F1078" i="1"/>
  <c r="E1078" i="1"/>
  <c r="BD1077" i="1"/>
  <c r="BA1077" i="1"/>
  <c r="AY1077" i="1"/>
  <c r="AV1077" i="1"/>
  <c r="AO1077" i="1"/>
  <c r="AJ1077" i="1"/>
  <c r="AC1077" i="1"/>
  <c r="N1077" i="1"/>
  <c r="J1077" i="1"/>
  <c r="I1077" i="1"/>
  <c r="H1077" i="1"/>
  <c r="F1077" i="1"/>
  <c r="E1077" i="1"/>
  <c r="BD1076" i="1"/>
  <c r="BA1076" i="1"/>
  <c r="AY1076" i="1"/>
  <c r="AV1076" i="1"/>
  <c r="AO1076" i="1"/>
  <c r="AJ1076" i="1"/>
  <c r="AC1076" i="1"/>
  <c r="N1076" i="1"/>
  <c r="J1076" i="1"/>
  <c r="I1076" i="1"/>
  <c r="H1076" i="1"/>
  <c r="F1076" i="1"/>
  <c r="E1076" i="1"/>
  <c r="BD1075" i="1"/>
  <c r="BA1075" i="1"/>
  <c r="AY1075" i="1"/>
  <c r="AV1075" i="1"/>
  <c r="AO1075" i="1"/>
  <c r="AJ1075" i="1"/>
  <c r="AC1075" i="1"/>
  <c r="N1075" i="1"/>
  <c r="J1075" i="1"/>
  <c r="I1075" i="1"/>
  <c r="H1075" i="1"/>
  <c r="F1075" i="1"/>
  <c r="E1075" i="1"/>
  <c r="BD1074" i="1"/>
  <c r="O1074" i="1" s="1"/>
  <c r="P1074" i="1" s="1"/>
  <c r="BA1074" i="1"/>
  <c r="AY1074" i="1"/>
  <c r="AV1074" i="1"/>
  <c r="AO1074" i="1"/>
  <c r="AJ1074" i="1"/>
  <c r="AC1074" i="1"/>
  <c r="N1074" i="1"/>
  <c r="J1074" i="1"/>
  <c r="I1074" i="1"/>
  <c r="H1074" i="1"/>
  <c r="F1074" i="1"/>
  <c r="E1074" i="1"/>
  <c r="BD1073" i="1"/>
  <c r="BA1073" i="1"/>
  <c r="AY1073" i="1"/>
  <c r="AV1073" i="1"/>
  <c r="AO1073" i="1"/>
  <c r="AJ1073" i="1"/>
  <c r="AC1073" i="1"/>
  <c r="N1073" i="1"/>
  <c r="J1073" i="1"/>
  <c r="I1073" i="1"/>
  <c r="H1073" i="1"/>
  <c r="F1073" i="1"/>
  <c r="E1073" i="1"/>
  <c r="BD1072" i="1"/>
  <c r="BA1072" i="1"/>
  <c r="AY1072" i="1"/>
  <c r="AV1072" i="1"/>
  <c r="AO1072" i="1"/>
  <c r="AJ1072" i="1"/>
  <c r="AC1072" i="1"/>
  <c r="N1072" i="1"/>
  <c r="J1072" i="1"/>
  <c r="I1072" i="1"/>
  <c r="H1072" i="1"/>
  <c r="F1072" i="1"/>
  <c r="E1072" i="1"/>
  <c r="BD1071" i="1"/>
  <c r="BA1071" i="1"/>
  <c r="AY1071" i="1"/>
  <c r="AV1071" i="1"/>
  <c r="AO1071" i="1"/>
  <c r="AJ1071" i="1"/>
  <c r="AC1071" i="1"/>
  <c r="N1071" i="1"/>
  <c r="J1071" i="1"/>
  <c r="I1071" i="1"/>
  <c r="H1071" i="1"/>
  <c r="F1071" i="1"/>
  <c r="E1071" i="1"/>
  <c r="BD1070" i="1"/>
  <c r="BA1070" i="1"/>
  <c r="AY1070" i="1"/>
  <c r="AV1070" i="1"/>
  <c r="AO1070" i="1"/>
  <c r="AJ1070" i="1"/>
  <c r="AC1070" i="1"/>
  <c r="N1070" i="1"/>
  <c r="J1070" i="1"/>
  <c r="I1070" i="1"/>
  <c r="H1070" i="1"/>
  <c r="F1070" i="1"/>
  <c r="E1070" i="1"/>
  <c r="BD1069" i="1"/>
  <c r="BA1069" i="1"/>
  <c r="AY1069" i="1"/>
  <c r="AV1069" i="1"/>
  <c r="AO1069" i="1"/>
  <c r="AJ1069" i="1"/>
  <c r="AC1069" i="1"/>
  <c r="N1069" i="1"/>
  <c r="J1069" i="1"/>
  <c r="I1069" i="1"/>
  <c r="H1069" i="1"/>
  <c r="F1069" i="1"/>
  <c r="E1069" i="1"/>
  <c r="BD1068" i="1"/>
  <c r="BA1068" i="1"/>
  <c r="AY1068" i="1"/>
  <c r="AV1068" i="1"/>
  <c r="AO1068" i="1"/>
  <c r="AJ1068" i="1"/>
  <c r="AC1068" i="1"/>
  <c r="N1068" i="1"/>
  <c r="J1068" i="1"/>
  <c r="I1068" i="1"/>
  <c r="H1068" i="1"/>
  <c r="F1068" i="1"/>
  <c r="E1068" i="1"/>
  <c r="BD1067" i="1"/>
  <c r="BA1067" i="1"/>
  <c r="AY1067" i="1"/>
  <c r="AV1067" i="1"/>
  <c r="AO1067" i="1"/>
  <c r="AJ1067" i="1"/>
  <c r="AC1067" i="1"/>
  <c r="N1067" i="1"/>
  <c r="J1067" i="1"/>
  <c r="I1067" i="1"/>
  <c r="H1067" i="1"/>
  <c r="BD1066" i="1"/>
  <c r="BA1066" i="1"/>
  <c r="AY1066" i="1"/>
  <c r="AV1066" i="1"/>
  <c r="AO1066" i="1"/>
  <c r="AJ1066" i="1"/>
  <c r="AC1066" i="1"/>
  <c r="N1066" i="1"/>
  <c r="J1066" i="1"/>
  <c r="I1066" i="1"/>
  <c r="H1066" i="1"/>
  <c r="BD1065" i="1"/>
  <c r="BA1065" i="1"/>
  <c r="AY1065" i="1"/>
  <c r="AV1065" i="1"/>
  <c r="AO1065" i="1"/>
  <c r="AJ1065" i="1"/>
  <c r="AC1065" i="1"/>
  <c r="N1065" i="1"/>
  <c r="J1065" i="1"/>
  <c r="I1065" i="1"/>
  <c r="H1065" i="1"/>
  <c r="F1065" i="1"/>
  <c r="BD1064" i="1"/>
  <c r="BA1064" i="1"/>
  <c r="AY1064" i="1"/>
  <c r="AV1064" i="1"/>
  <c r="AO1064" i="1"/>
  <c r="AJ1064" i="1"/>
  <c r="AC1064" i="1"/>
  <c r="N1064" i="1"/>
  <c r="J1064" i="1"/>
  <c r="I1064" i="1"/>
  <c r="H1064" i="1"/>
  <c r="F1064" i="1"/>
  <c r="BD1063" i="1"/>
  <c r="BA1063" i="1"/>
  <c r="AY1063" i="1"/>
  <c r="AV1063" i="1"/>
  <c r="AO1063" i="1"/>
  <c r="AJ1063" i="1"/>
  <c r="AC1063" i="1"/>
  <c r="N1063" i="1"/>
  <c r="J1063" i="1"/>
  <c r="I1063" i="1"/>
  <c r="H1063" i="1"/>
  <c r="BD1062" i="1"/>
  <c r="BA1062" i="1"/>
  <c r="AY1062" i="1"/>
  <c r="AV1062" i="1"/>
  <c r="AO1062" i="1"/>
  <c r="AJ1062" i="1"/>
  <c r="AC1062" i="1"/>
  <c r="N1062" i="1"/>
  <c r="J1062" i="1"/>
  <c r="I1062" i="1"/>
  <c r="H1062" i="1"/>
  <c r="BD1061" i="1"/>
  <c r="BA1061" i="1"/>
  <c r="AY1061" i="1"/>
  <c r="AV1061" i="1"/>
  <c r="AO1061" i="1"/>
  <c r="AJ1061" i="1"/>
  <c r="AC1061" i="1"/>
  <c r="N1061" i="1"/>
  <c r="J1061" i="1"/>
  <c r="I1061" i="1"/>
  <c r="H1061" i="1"/>
  <c r="BD1060" i="1"/>
  <c r="BA1060" i="1"/>
  <c r="AY1060" i="1"/>
  <c r="AV1060" i="1"/>
  <c r="AO1060" i="1"/>
  <c r="AJ1060" i="1"/>
  <c r="AC1060" i="1"/>
  <c r="N1060" i="1"/>
  <c r="J1060" i="1"/>
  <c r="I1060" i="1"/>
  <c r="H1060" i="1"/>
  <c r="BD1059" i="1"/>
  <c r="BA1059" i="1"/>
  <c r="AY1059" i="1"/>
  <c r="AV1059" i="1"/>
  <c r="AO1059" i="1"/>
  <c r="AJ1059" i="1"/>
  <c r="AC1059" i="1"/>
  <c r="N1059" i="1"/>
  <c r="J1059" i="1"/>
  <c r="I1059" i="1"/>
  <c r="H1059" i="1"/>
  <c r="F1059" i="1"/>
  <c r="BD1058" i="1"/>
  <c r="BA1058" i="1"/>
  <c r="AY1058" i="1"/>
  <c r="AV1058" i="1"/>
  <c r="AO1058" i="1"/>
  <c r="AJ1058" i="1"/>
  <c r="AC1058" i="1"/>
  <c r="N1058" i="1"/>
  <c r="J1058" i="1"/>
  <c r="I1058" i="1"/>
  <c r="H1058" i="1"/>
  <c r="F1058" i="1"/>
  <c r="BD1057" i="1"/>
  <c r="BA1057" i="1"/>
  <c r="AY1057" i="1"/>
  <c r="AV1057" i="1"/>
  <c r="AO1057" i="1"/>
  <c r="O1057" i="1" s="1"/>
  <c r="AJ1057" i="1"/>
  <c r="AC1057" i="1"/>
  <c r="N1057" i="1"/>
  <c r="J1057" i="1"/>
  <c r="I1057" i="1"/>
  <c r="H1057" i="1"/>
  <c r="F1057" i="1"/>
  <c r="BD1056" i="1"/>
  <c r="BA1056" i="1"/>
  <c r="AY1056" i="1"/>
  <c r="AV1056" i="1"/>
  <c r="AO1056" i="1"/>
  <c r="AJ1056" i="1"/>
  <c r="AC1056" i="1"/>
  <c r="N1056" i="1"/>
  <c r="J1056" i="1"/>
  <c r="I1056" i="1"/>
  <c r="H1056" i="1"/>
  <c r="F1056" i="1"/>
  <c r="BD1055" i="1"/>
  <c r="BA1055" i="1"/>
  <c r="AY1055" i="1"/>
  <c r="AV1055" i="1"/>
  <c r="AO1055" i="1"/>
  <c r="AJ1055" i="1"/>
  <c r="AC1055" i="1"/>
  <c r="N1055" i="1"/>
  <c r="J1055" i="1"/>
  <c r="I1055" i="1"/>
  <c r="H1055" i="1"/>
  <c r="BD1054" i="1"/>
  <c r="BA1054" i="1"/>
  <c r="AY1054" i="1"/>
  <c r="AV1054" i="1"/>
  <c r="AO1054" i="1"/>
  <c r="AJ1054" i="1"/>
  <c r="AC1054" i="1"/>
  <c r="N1054" i="1"/>
  <c r="J1054" i="1"/>
  <c r="I1054" i="1"/>
  <c r="H1054" i="1"/>
  <c r="BD1053" i="1"/>
  <c r="BA1053" i="1"/>
  <c r="AY1053" i="1"/>
  <c r="AV1053" i="1"/>
  <c r="AO1053" i="1"/>
  <c r="AJ1053" i="1"/>
  <c r="AC1053" i="1"/>
  <c r="N1053" i="1"/>
  <c r="J1053" i="1"/>
  <c r="I1053" i="1"/>
  <c r="H1053" i="1"/>
  <c r="F1053" i="1"/>
  <c r="E1053" i="1"/>
  <c r="BD1052" i="1"/>
  <c r="BA1052" i="1"/>
  <c r="AY1052" i="1"/>
  <c r="AV1052" i="1"/>
  <c r="AO1052" i="1"/>
  <c r="AJ1052" i="1"/>
  <c r="AC1052" i="1"/>
  <c r="N1052" i="1"/>
  <c r="J1052" i="1"/>
  <c r="I1052" i="1"/>
  <c r="H1052" i="1"/>
  <c r="F1052" i="1"/>
  <c r="E1052" i="1"/>
  <c r="BD1051" i="1"/>
  <c r="BA1051" i="1"/>
  <c r="AY1051" i="1"/>
  <c r="AV1051" i="1"/>
  <c r="AO1051" i="1"/>
  <c r="AJ1051" i="1"/>
  <c r="AC1051" i="1"/>
  <c r="N1051" i="1"/>
  <c r="J1051" i="1"/>
  <c r="I1051" i="1"/>
  <c r="H1051" i="1"/>
  <c r="F1051" i="1"/>
  <c r="E1051" i="1"/>
  <c r="BD1050" i="1"/>
  <c r="BA1050" i="1"/>
  <c r="AY1050" i="1"/>
  <c r="AV1050" i="1"/>
  <c r="AO1050" i="1"/>
  <c r="AJ1050" i="1"/>
  <c r="AC1050" i="1"/>
  <c r="N1050" i="1"/>
  <c r="J1050" i="1"/>
  <c r="I1050" i="1"/>
  <c r="H1050" i="1"/>
  <c r="F1050" i="1"/>
  <c r="E1050" i="1"/>
  <c r="BD1049" i="1"/>
  <c r="BA1049" i="1"/>
  <c r="AY1049" i="1"/>
  <c r="AV1049" i="1"/>
  <c r="AO1049" i="1"/>
  <c r="AJ1049" i="1"/>
  <c r="O1049" i="1" s="1"/>
  <c r="AC1049" i="1"/>
  <c r="N1049" i="1"/>
  <c r="J1049" i="1"/>
  <c r="I1049" i="1"/>
  <c r="H1049" i="1"/>
  <c r="F1049" i="1"/>
  <c r="E1049" i="1"/>
  <c r="BD1048" i="1"/>
  <c r="BA1048" i="1"/>
  <c r="AY1048" i="1"/>
  <c r="AV1048" i="1"/>
  <c r="AO1048" i="1"/>
  <c r="AJ1048" i="1"/>
  <c r="AC1048" i="1"/>
  <c r="N1048" i="1"/>
  <c r="J1048" i="1"/>
  <c r="I1048" i="1"/>
  <c r="H1048" i="1"/>
  <c r="F1048" i="1"/>
  <c r="E1048" i="1"/>
  <c r="BD1047" i="1"/>
  <c r="BA1047" i="1"/>
  <c r="AY1047" i="1"/>
  <c r="AV1047" i="1"/>
  <c r="O1047" i="1" s="1"/>
  <c r="AO1047" i="1"/>
  <c r="AJ1047" i="1"/>
  <c r="AC1047" i="1"/>
  <c r="N1047" i="1"/>
  <c r="J1047" i="1"/>
  <c r="I1047" i="1"/>
  <c r="H1047" i="1"/>
  <c r="F1047" i="1"/>
  <c r="BD1046" i="1"/>
  <c r="BA1046" i="1"/>
  <c r="AY1046" i="1"/>
  <c r="AV1046" i="1"/>
  <c r="AO1046" i="1"/>
  <c r="AJ1046" i="1"/>
  <c r="AC1046" i="1"/>
  <c r="N1046" i="1"/>
  <c r="J1046" i="1"/>
  <c r="I1046" i="1"/>
  <c r="H1046" i="1"/>
  <c r="F1046" i="1"/>
  <c r="BD1045" i="1"/>
  <c r="BA1045" i="1"/>
  <c r="AY1045" i="1"/>
  <c r="AV1045" i="1"/>
  <c r="AO1045" i="1"/>
  <c r="AJ1045" i="1"/>
  <c r="AC1045" i="1"/>
  <c r="N1045" i="1"/>
  <c r="J1045" i="1"/>
  <c r="I1045" i="1"/>
  <c r="H1045" i="1"/>
  <c r="F1045" i="1"/>
  <c r="E1045" i="1"/>
  <c r="BD1044" i="1"/>
  <c r="BA1044" i="1"/>
  <c r="AY1044" i="1"/>
  <c r="AV1044" i="1"/>
  <c r="AO1044" i="1"/>
  <c r="AJ1044" i="1"/>
  <c r="AC1044" i="1"/>
  <c r="N1044" i="1"/>
  <c r="J1044" i="1"/>
  <c r="I1044" i="1"/>
  <c r="H1044" i="1"/>
  <c r="F1044" i="1"/>
  <c r="E1044" i="1"/>
  <c r="BD1043" i="1"/>
  <c r="BA1043" i="1"/>
  <c r="AY1043" i="1"/>
  <c r="AV1043" i="1"/>
  <c r="AO1043" i="1"/>
  <c r="AJ1043" i="1"/>
  <c r="AC1043" i="1"/>
  <c r="N1043" i="1"/>
  <c r="J1043" i="1"/>
  <c r="I1043" i="1"/>
  <c r="H1043" i="1"/>
  <c r="F1043" i="1"/>
  <c r="E1043" i="1"/>
  <c r="BD1042" i="1"/>
  <c r="BA1042" i="1"/>
  <c r="AY1042" i="1"/>
  <c r="AV1042" i="1"/>
  <c r="AO1042" i="1"/>
  <c r="AJ1042" i="1"/>
  <c r="AC1042" i="1"/>
  <c r="N1042" i="1"/>
  <c r="J1042" i="1"/>
  <c r="I1042" i="1"/>
  <c r="H1042" i="1"/>
  <c r="F1042" i="1"/>
  <c r="E1042" i="1"/>
  <c r="BD1041" i="1"/>
  <c r="BA1041" i="1"/>
  <c r="AY1041" i="1"/>
  <c r="AV1041" i="1"/>
  <c r="AO1041" i="1"/>
  <c r="AJ1041" i="1"/>
  <c r="AC1041" i="1"/>
  <c r="O1041" i="1" s="1"/>
  <c r="N1041" i="1"/>
  <c r="J1041" i="1"/>
  <c r="I1041" i="1"/>
  <c r="H1041" i="1"/>
  <c r="F1041" i="1"/>
  <c r="E1041" i="1"/>
  <c r="BD1040" i="1"/>
  <c r="BA1040" i="1"/>
  <c r="AZ1040" i="1"/>
  <c r="AY1040" i="1"/>
  <c r="AV1040" i="1"/>
  <c r="AO1040" i="1"/>
  <c r="AJ1040" i="1"/>
  <c r="AC1040" i="1"/>
  <c r="N1040" i="1"/>
  <c r="J1040" i="1"/>
  <c r="I1040" i="1"/>
  <c r="H1040" i="1"/>
  <c r="F1040" i="1"/>
  <c r="E1040" i="1"/>
  <c r="BD1039" i="1"/>
  <c r="BA1039" i="1"/>
  <c r="AY1039" i="1"/>
  <c r="AV1039" i="1"/>
  <c r="AO1039" i="1"/>
  <c r="AJ1039" i="1"/>
  <c r="AC1039" i="1"/>
  <c r="N1039" i="1"/>
  <c r="J1039" i="1"/>
  <c r="I1039" i="1"/>
  <c r="H1039" i="1"/>
  <c r="F1039" i="1"/>
  <c r="E1039" i="1"/>
  <c r="BD1038" i="1"/>
  <c r="BA1038" i="1"/>
  <c r="AY1038" i="1"/>
  <c r="AV1038" i="1"/>
  <c r="AO1038" i="1"/>
  <c r="AJ1038" i="1"/>
  <c r="AC1038" i="1"/>
  <c r="N1038" i="1"/>
  <c r="J1038" i="1"/>
  <c r="I1038" i="1"/>
  <c r="H1038" i="1"/>
  <c r="F1038" i="1"/>
  <c r="E1038" i="1"/>
  <c r="BD1037" i="1"/>
  <c r="BA1037" i="1"/>
  <c r="AY1037" i="1"/>
  <c r="AV1037" i="1"/>
  <c r="AO1037" i="1"/>
  <c r="AJ1037" i="1"/>
  <c r="AC1037" i="1"/>
  <c r="N1037" i="1"/>
  <c r="J1037" i="1"/>
  <c r="I1037" i="1"/>
  <c r="H1037" i="1"/>
  <c r="F1037" i="1"/>
  <c r="E1037" i="1"/>
  <c r="BD1036" i="1"/>
  <c r="BA1036" i="1"/>
  <c r="AY1036" i="1"/>
  <c r="AV1036" i="1"/>
  <c r="AO1036" i="1"/>
  <c r="AJ1036" i="1"/>
  <c r="AC1036" i="1"/>
  <c r="N1036" i="1"/>
  <c r="J1036" i="1"/>
  <c r="I1036" i="1"/>
  <c r="H1036" i="1"/>
  <c r="F1036" i="1"/>
  <c r="E1036" i="1"/>
  <c r="BD1035" i="1"/>
  <c r="BA1035" i="1"/>
  <c r="AY1035" i="1"/>
  <c r="AV1035" i="1"/>
  <c r="AO1035" i="1"/>
  <c r="AJ1035" i="1"/>
  <c r="AC1035" i="1"/>
  <c r="O1035" i="1" s="1"/>
  <c r="N1035" i="1"/>
  <c r="J1035" i="1"/>
  <c r="I1035" i="1"/>
  <c r="H1035" i="1"/>
  <c r="F1035" i="1"/>
  <c r="E1035" i="1"/>
  <c r="BD1034" i="1"/>
  <c r="BA1034" i="1"/>
  <c r="AY1034" i="1"/>
  <c r="AV1034" i="1"/>
  <c r="AO1034" i="1"/>
  <c r="AJ1034" i="1"/>
  <c r="AC1034" i="1"/>
  <c r="N1034" i="1"/>
  <c r="J1034" i="1"/>
  <c r="I1034" i="1"/>
  <c r="H1034" i="1"/>
  <c r="F1034" i="1"/>
  <c r="E1034" i="1"/>
  <c r="BD1033" i="1"/>
  <c r="BA1033" i="1"/>
  <c r="AY1033" i="1"/>
  <c r="AV1033" i="1"/>
  <c r="AO1033" i="1"/>
  <c r="AJ1033" i="1"/>
  <c r="AC1033" i="1"/>
  <c r="N1033" i="1"/>
  <c r="J1033" i="1"/>
  <c r="I1033" i="1"/>
  <c r="H1033" i="1"/>
  <c r="F1033" i="1"/>
  <c r="E1033" i="1"/>
  <c r="BD1032" i="1"/>
  <c r="BA1032" i="1"/>
  <c r="AY1032" i="1"/>
  <c r="AV1032" i="1"/>
  <c r="AO1032" i="1"/>
  <c r="AJ1032" i="1"/>
  <c r="AC1032" i="1"/>
  <c r="N1032" i="1"/>
  <c r="J1032" i="1"/>
  <c r="I1032" i="1"/>
  <c r="H1032" i="1"/>
  <c r="F1032" i="1"/>
  <c r="E1032" i="1"/>
  <c r="BD1031" i="1"/>
  <c r="BA1031" i="1"/>
  <c r="AY1031" i="1"/>
  <c r="AV1031" i="1"/>
  <c r="AO1031" i="1"/>
  <c r="AJ1031" i="1"/>
  <c r="AC1031" i="1"/>
  <c r="N1031" i="1"/>
  <c r="J1031" i="1"/>
  <c r="I1031" i="1"/>
  <c r="H1031" i="1"/>
  <c r="F1031" i="1"/>
  <c r="E1031" i="1"/>
  <c r="BD1030" i="1"/>
  <c r="BA1030" i="1"/>
  <c r="AY1030" i="1"/>
  <c r="AV1030" i="1"/>
  <c r="AO1030" i="1"/>
  <c r="AJ1030" i="1"/>
  <c r="AC1030" i="1"/>
  <c r="N1030" i="1"/>
  <c r="J1030" i="1"/>
  <c r="I1030" i="1"/>
  <c r="H1030" i="1"/>
  <c r="F1030" i="1"/>
  <c r="E1030" i="1"/>
  <c r="BD1029" i="1"/>
  <c r="BA1029" i="1"/>
  <c r="AY1029" i="1"/>
  <c r="AV1029" i="1"/>
  <c r="AO1029" i="1"/>
  <c r="AJ1029" i="1"/>
  <c r="AC1029" i="1"/>
  <c r="N1029" i="1"/>
  <c r="J1029" i="1"/>
  <c r="I1029" i="1"/>
  <c r="H1029" i="1"/>
  <c r="F1029" i="1"/>
  <c r="E1029" i="1"/>
  <c r="BD1028" i="1"/>
  <c r="BA1028" i="1"/>
  <c r="AY1028" i="1"/>
  <c r="AV1028" i="1"/>
  <c r="AO1028" i="1"/>
  <c r="AJ1028" i="1"/>
  <c r="AC1028" i="1"/>
  <c r="N1028" i="1"/>
  <c r="J1028" i="1"/>
  <c r="I1028" i="1"/>
  <c r="H1028" i="1"/>
  <c r="F1028" i="1"/>
  <c r="E1028" i="1"/>
  <c r="BD1027" i="1"/>
  <c r="BA1027" i="1"/>
  <c r="AY1027" i="1"/>
  <c r="AV1027" i="1"/>
  <c r="AO1027" i="1"/>
  <c r="AJ1027" i="1"/>
  <c r="AC1027" i="1"/>
  <c r="N1027" i="1"/>
  <c r="J1027" i="1"/>
  <c r="I1027" i="1"/>
  <c r="H1027" i="1"/>
  <c r="F1027" i="1"/>
  <c r="E1027" i="1"/>
  <c r="BD1026" i="1"/>
  <c r="BA1026" i="1"/>
  <c r="AY1026" i="1"/>
  <c r="AV1026" i="1"/>
  <c r="AO1026" i="1"/>
  <c r="AJ1026" i="1"/>
  <c r="AC1026" i="1"/>
  <c r="N1026" i="1"/>
  <c r="J1026" i="1"/>
  <c r="I1026" i="1"/>
  <c r="H1026" i="1"/>
  <c r="F1026" i="1"/>
  <c r="E1026" i="1"/>
  <c r="BD1025" i="1"/>
  <c r="BA1025" i="1"/>
  <c r="AY1025" i="1"/>
  <c r="AV1025" i="1"/>
  <c r="AO1025" i="1"/>
  <c r="AJ1025" i="1"/>
  <c r="AC1025" i="1"/>
  <c r="N1025" i="1"/>
  <c r="J1025" i="1"/>
  <c r="I1025" i="1"/>
  <c r="H1025" i="1"/>
  <c r="F1025" i="1"/>
  <c r="E1025" i="1"/>
  <c r="BD1024" i="1"/>
  <c r="BA1024" i="1"/>
  <c r="AY1024" i="1"/>
  <c r="AV1024" i="1"/>
  <c r="AO1024" i="1"/>
  <c r="AJ1024" i="1"/>
  <c r="AC1024" i="1"/>
  <c r="N1024" i="1"/>
  <c r="J1024" i="1"/>
  <c r="I1024" i="1"/>
  <c r="H1024" i="1"/>
  <c r="F1024" i="1"/>
  <c r="E1024" i="1"/>
  <c r="BD1023" i="1"/>
  <c r="BA1023" i="1"/>
  <c r="AY1023" i="1"/>
  <c r="AV1023" i="1"/>
  <c r="AO1023" i="1"/>
  <c r="AJ1023" i="1"/>
  <c r="AC1023" i="1"/>
  <c r="N1023" i="1"/>
  <c r="J1023" i="1"/>
  <c r="I1023" i="1"/>
  <c r="H1023" i="1"/>
  <c r="F1023" i="1"/>
  <c r="E1023" i="1"/>
  <c r="BD1022" i="1"/>
  <c r="BA1022" i="1"/>
  <c r="AY1022" i="1"/>
  <c r="AV1022" i="1"/>
  <c r="AO1022" i="1"/>
  <c r="AJ1022" i="1"/>
  <c r="AC1022" i="1"/>
  <c r="N1022" i="1"/>
  <c r="J1022" i="1"/>
  <c r="I1022" i="1"/>
  <c r="H1022" i="1"/>
  <c r="F1022" i="1"/>
  <c r="E1022" i="1"/>
  <c r="BD1021" i="1"/>
  <c r="BA1021" i="1"/>
  <c r="AY1021" i="1"/>
  <c r="AV1021" i="1"/>
  <c r="AO1021" i="1"/>
  <c r="AJ1021" i="1"/>
  <c r="AC1021" i="1"/>
  <c r="N1021" i="1"/>
  <c r="J1021" i="1"/>
  <c r="I1021" i="1"/>
  <c r="H1021" i="1"/>
  <c r="F1021" i="1"/>
  <c r="E1021" i="1"/>
  <c r="BD1020" i="1"/>
  <c r="BA1020" i="1"/>
  <c r="AY1020" i="1"/>
  <c r="AV1020" i="1"/>
  <c r="AO1020" i="1"/>
  <c r="AJ1020" i="1"/>
  <c r="AC1020" i="1"/>
  <c r="N1020" i="1"/>
  <c r="J1020" i="1"/>
  <c r="I1020" i="1"/>
  <c r="H1020" i="1"/>
  <c r="F1020" i="1"/>
  <c r="E1020" i="1"/>
  <c r="BD1019" i="1"/>
  <c r="BA1019" i="1"/>
  <c r="AY1019" i="1"/>
  <c r="AV1019" i="1"/>
  <c r="AO1019" i="1"/>
  <c r="AJ1019" i="1"/>
  <c r="AC1019" i="1"/>
  <c r="N1019" i="1"/>
  <c r="J1019" i="1"/>
  <c r="I1019" i="1"/>
  <c r="H1019" i="1"/>
  <c r="F1019" i="1"/>
  <c r="E1019" i="1"/>
  <c r="BD1018" i="1"/>
  <c r="BA1018" i="1"/>
  <c r="AY1018" i="1"/>
  <c r="AV1018" i="1"/>
  <c r="AO1018" i="1"/>
  <c r="AJ1018" i="1"/>
  <c r="AC1018" i="1"/>
  <c r="N1018" i="1"/>
  <c r="J1018" i="1"/>
  <c r="I1018" i="1"/>
  <c r="H1018" i="1"/>
  <c r="F1018" i="1"/>
  <c r="E1018" i="1"/>
  <c r="BD1017" i="1"/>
  <c r="BA1017" i="1"/>
  <c r="AY1017" i="1"/>
  <c r="AV1017" i="1"/>
  <c r="AO1017" i="1"/>
  <c r="AJ1017" i="1"/>
  <c r="AC1017" i="1"/>
  <c r="N1017" i="1"/>
  <c r="J1017" i="1"/>
  <c r="I1017" i="1"/>
  <c r="H1017" i="1"/>
  <c r="F1017" i="1"/>
  <c r="E1017" i="1"/>
  <c r="BD1016" i="1"/>
  <c r="BA1016" i="1"/>
  <c r="AY1016" i="1"/>
  <c r="AV1016" i="1"/>
  <c r="AO1016" i="1"/>
  <c r="AJ1016" i="1"/>
  <c r="AC1016" i="1"/>
  <c r="N1016" i="1"/>
  <c r="J1016" i="1"/>
  <c r="I1016" i="1"/>
  <c r="H1016" i="1"/>
  <c r="F1016" i="1"/>
  <c r="E1016" i="1"/>
  <c r="BD1015" i="1"/>
  <c r="BA1015" i="1"/>
  <c r="AY1015" i="1"/>
  <c r="AV1015" i="1"/>
  <c r="AO1015" i="1"/>
  <c r="AJ1015" i="1"/>
  <c r="AC1015" i="1"/>
  <c r="O1015" i="1" s="1"/>
  <c r="N1015" i="1"/>
  <c r="J1015" i="1"/>
  <c r="I1015" i="1"/>
  <c r="H1015" i="1"/>
  <c r="F1015" i="1"/>
  <c r="E1015" i="1"/>
  <c r="BD1014" i="1"/>
  <c r="BA1014" i="1"/>
  <c r="AY1014" i="1"/>
  <c r="AV1014" i="1"/>
  <c r="AO1014" i="1"/>
  <c r="AJ1014" i="1"/>
  <c r="AC1014" i="1"/>
  <c r="N1014" i="1"/>
  <c r="J1014" i="1"/>
  <c r="I1014" i="1"/>
  <c r="H1014" i="1"/>
  <c r="F1014" i="1"/>
  <c r="E1014" i="1"/>
  <c r="BD1013" i="1"/>
  <c r="BA1013" i="1"/>
  <c r="AY1013" i="1"/>
  <c r="AV1013" i="1"/>
  <c r="AO1013" i="1"/>
  <c r="AJ1013" i="1"/>
  <c r="AC1013" i="1"/>
  <c r="N1013" i="1"/>
  <c r="J1013" i="1"/>
  <c r="I1013" i="1"/>
  <c r="H1013" i="1"/>
  <c r="F1013" i="1"/>
  <c r="E1013" i="1"/>
  <c r="BD1012" i="1"/>
  <c r="BA1012" i="1"/>
  <c r="AY1012" i="1"/>
  <c r="AV1012" i="1"/>
  <c r="AO1012" i="1"/>
  <c r="AJ1012" i="1"/>
  <c r="AC1012" i="1"/>
  <c r="N1012" i="1"/>
  <c r="J1012" i="1"/>
  <c r="I1012" i="1"/>
  <c r="H1012" i="1"/>
  <c r="F1012" i="1"/>
  <c r="E1012" i="1"/>
  <c r="BD1011" i="1"/>
  <c r="BA1011" i="1"/>
  <c r="AY1011" i="1"/>
  <c r="AV1011" i="1"/>
  <c r="AO1011" i="1"/>
  <c r="AJ1011" i="1"/>
  <c r="AC1011" i="1"/>
  <c r="N1011" i="1"/>
  <c r="J1011" i="1"/>
  <c r="I1011" i="1"/>
  <c r="H1011" i="1"/>
  <c r="F1011" i="1"/>
  <c r="E1011" i="1"/>
  <c r="BD1010" i="1"/>
  <c r="BA1010" i="1"/>
  <c r="AY1010" i="1"/>
  <c r="AV1010" i="1"/>
  <c r="AO1010" i="1"/>
  <c r="AJ1010" i="1"/>
  <c r="AC1010" i="1"/>
  <c r="N1010" i="1"/>
  <c r="J1010" i="1"/>
  <c r="I1010" i="1"/>
  <c r="H1010" i="1"/>
  <c r="F1010" i="1"/>
  <c r="E1010" i="1"/>
  <c r="BD1009" i="1"/>
  <c r="BA1009" i="1"/>
  <c r="AY1009" i="1"/>
  <c r="AV1009" i="1"/>
  <c r="AO1009" i="1"/>
  <c r="AJ1009" i="1"/>
  <c r="AC1009" i="1"/>
  <c r="N1009" i="1"/>
  <c r="J1009" i="1"/>
  <c r="I1009" i="1"/>
  <c r="H1009" i="1"/>
  <c r="F1009" i="1"/>
  <c r="E1009" i="1"/>
  <c r="BD1008" i="1"/>
  <c r="BA1008" i="1"/>
  <c r="AY1008" i="1"/>
  <c r="AV1008" i="1"/>
  <c r="AO1008" i="1"/>
  <c r="AJ1008" i="1"/>
  <c r="AC1008" i="1"/>
  <c r="N1008" i="1"/>
  <c r="J1008" i="1"/>
  <c r="I1008" i="1"/>
  <c r="H1008" i="1"/>
  <c r="F1008" i="1"/>
  <c r="E1008" i="1"/>
  <c r="BD1007" i="1"/>
  <c r="BA1007" i="1"/>
  <c r="AY1007" i="1"/>
  <c r="AV1007" i="1"/>
  <c r="AO1007" i="1"/>
  <c r="AJ1007" i="1"/>
  <c r="AC1007" i="1"/>
  <c r="N1007" i="1"/>
  <c r="J1007" i="1"/>
  <c r="I1007" i="1"/>
  <c r="H1007" i="1"/>
  <c r="F1007" i="1"/>
  <c r="E1007" i="1"/>
  <c r="BD1006" i="1"/>
  <c r="BA1006" i="1"/>
  <c r="AY1006" i="1"/>
  <c r="AV1006" i="1"/>
  <c r="AO1006" i="1"/>
  <c r="AJ1006" i="1"/>
  <c r="AC1006" i="1"/>
  <c r="N1006" i="1"/>
  <c r="J1006" i="1"/>
  <c r="I1006" i="1"/>
  <c r="H1006" i="1"/>
  <c r="F1006" i="1"/>
  <c r="E1006" i="1"/>
  <c r="BD1005" i="1"/>
  <c r="BA1005" i="1"/>
  <c r="AY1005" i="1"/>
  <c r="AV1005" i="1"/>
  <c r="AO1005" i="1"/>
  <c r="AJ1005" i="1"/>
  <c r="AC1005" i="1"/>
  <c r="N1005" i="1"/>
  <c r="J1005" i="1"/>
  <c r="I1005" i="1"/>
  <c r="H1005" i="1"/>
  <c r="F1005" i="1"/>
  <c r="E1005" i="1"/>
  <c r="BD1004" i="1"/>
  <c r="BA1004" i="1"/>
  <c r="AY1004" i="1"/>
  <c r="AV1004" i="1"/>
  <c r="AO1004" i="1"/>
  <c r="AJ1004" i="1"/>
  <c r="AC1004" i="1"/>
  <c r="N1004" i="1"/>
  <c r="J1004" i="1"/>
  <c r="I1004" i="1"/>
  <c r="H1004" i="1"/>
  <c r="F1004" i="1"/>
  <c r="E1004" i="1"/>
  <c r="BD1003" i="1"/>
  <c r="BA1003" i="1"/>
  <c r="AY1003" i="1"/>
  <c r="AV1003" i="1"/>
  <c r="AO1003" i="1"/>
  <c r="AJ1003" i="1"/>
  <c r="AC1003" i="1"/>
  <c r="N1003" i="1"/>
  <c r="J1003" i="1"/>
  <c r="I1003" i="1"/>
  <c r="H1003" i="1"/>
  <c r="F1003" i="1"/>
  <c r="E1003" i="1"/>
  <c r="BD1002" i="1"/>
  <c r="BA1002" i="1"/>
  <c r="AY1002" i="1"/>
  <c r="AV1002" i="1"/>
  <c r="AO1002" i="1"/>
  <c r="AJ1002" i="1"/>
  <c r="AC1002" i="1"/>
  <c r="N1002" i="1"/>
  <c r="J1002" i="1"/>
  <c r="I1002" i="1"/>
  <c r="H1002" i="1"/>
  <c r="F1002" i="1"/>
  <c r="E1002" i="1"/>
  <c r="BD1001" i="1"/>
  <c r="BA1001" i="1"/>
  <c r="AY1001" i="1"/>
  <c r="AV1001" i="1"/>
  <c r="AO1001" i="1"/>
  <c r="AJ1001" i="1"/>
  <c r="AC1001" i="1"/>
  <c r="N1001" i="1"/>
  <c r="J1001" i="1"/>
  <c r="I1001" i="1"/>
  <c r="H1001" i="1"/>
  <c r="F1001" i="1"/>
  <c r="E1001" i="1"/>
  <c r="BD1000" i="1"/>
  <c r="BA1000" i="1"/>
  <c r="AY1000" i="1"/>
  <c r="AV1000" i="1"/>
  <c r="AO1000" i="1"/>
  <c r="AJ1000" i="1"/>
  <c r="AC1000" i="1"/>
  <c r="N1000" i="1"/>
  <c r="J1000" i="1"/>
  <c r="I1000" i="1"/>
  <c r="H1000" i="1"/>
  <c r="F1000" i="1"/>
  <c r="E1000" i="1"/>
  <c r="BD999" i="1"/>
  <c r="BA999" i="1"/>
  <c r="AY999" i="1"/>
  <c r="AV999" i="1"/>
  <c r="AO999" i="1"/>
  <c r="AJ999" i="1"/>
  <c r="AC999" i="1"/>
  <c r="N999" i="1"/>
  <c r="J999" i="1"/>
  <c r="I999" i="1"/>
  <c r="H999" i="1"/>
  <c r="F999" i="1"/>
  <c r="E999" i="1"/>
  <c r="BD998" i="1"/>
  <c r="BA998" i="1"/>
  <c r="AY998" i="1"/>
  <c r="AV998" i="1"/>
  <c r="AO998" i="1"/>
  <c r="AJ998" i="1"/>
  <c r="AC998" i="1"/>
  <c r="N998" i="1"/>
  <c r="J998" i="1"/>
  <c r="I998" i="1"/>
  <c r="H998" i="1"/>
  <c r="F998" i="1"/>
  <c r="E998" i="1"/>
  <c r="BD997" i="1"/>
  <c r="BA997" i="1"/>
  <c r="AY997" i="1"/>
  <c r="AV997" i="1"/>
  <c r="AO997" i="1"/>
  <c r="AJ997" i="1"/>
  <c r="AC997" i="1"/>
  <c r="N997" i="1"/>
  <c r="J997" i="1"/>
  <c r="I997" i="1"/>
  <c r="H997" i="1"/>
  <c r="F997" i="1"/>
  <c r="E997" i="1"/>
  <c r="BD996" i="1"/>
  <c r="BA996" i="1"/>
  <c r="AY996" i="1"/>
  <c r="AV996" i="1"/>
  <c r="AO996" i="1"/>
  <c r="AJ996" i="1"/>
  <c r="AC996" i="1"/>
  <c r="N996" i="1"/>
  <c r="J996" i="1"/>
  <c r="I996" i="1"/>
  <c r="H996" i="1"/>
  <c r="F996" i="1"/>
  <c r="E996" i="1"/>
  <c r="BD995" i="1"/>
  <c r="BA995" i="1"/>
  <c r="AY995" i="1"/>
  <c r="AV995" i="1"/>
  <c r="AO995" i="1"/>
  <c r="AJ995" i="1"/>
  <c r="AC995" i="1"/>
  <c r="N995" i="1"/>
  <c r="J995" i="1"/>
  <c r="I995" i="1"/>
  <c r="H995" i="1"/>
  <c r="F995" i="1"/>
  <c r="E995" i="1"/>
  <c r="BD994" i="1"/>
  <c r="BA994" i="1"/>
  <c r="AY994" i="1"/>
  <c r="AV994" i="1"/>
  <c r="AO994" i="1"/>
  <c r="AJ994" i="1"/>
  <c r="AC994" i="1"/>
  <c r="N994" i="1"/>
  <c r="J994" i="1"/>
  <c r="I994" i="1"/>
  <c r="H994" i="1"/>
  <c r="F994" i="1"/>
  <c r="E994" i="1"/>
  <c r="BD993" i="1"/>
  <c r="BA993" i="1"/>
  <c r="AY993" i="1"/>
  <c r="AV993" i="1"/>
  <c r="AO993" i="1"/>
  <c r="AJ993" i="1"/>
  <c r="AC993" i="1"/>
  <c r="N993" i="1"/>
  <c r="J993" i="1"/>
  <c r="I993" i="1"/>
  <c r="H993" i="1"/>
  <c r="F993" i="1"/>
  <c r="E993" i="1"/>
  <c r="BD992" i="1"/>
  <c r="BA992" i="1"/>
  <c r="AY992" i="1"/>
  <c r="AV992" i="1"/>
  <c r="AO992" i="1"/>
  <c r="AJ992" i="1"/>
  <c r="AC992" i="1"/>
  <c r="N992" i="1"/>
  <c r="J992" i="1"/>
  <c r="I992" i="1"/>
  <c r="H992" i="1"/>
  <c r="F992" i="1"/>
  <c r="E992" i="1"/>
  <c r="BD991" i="1"/>
  <c r="BA991" i="1"/>
  <c r="AY991" i="1"/>
  <c r="AV991" i="1"/>
  <c r="AO991" i="1"/>
  <c r="AJ991" i="1"/>
  <c r="AC991" i="1"/>
  <c r="N991" i="1"/>
  <c r="J991" i="1"/>
  <c r="I991" i="1"/>
  <c r="H991" i="1"/>
  <c r="F991" i="1"/>
  <c r="E991" i="1"/>
  <c r="BD990" i="1"/>
  <c r="BA990" i="1"/>
  <c r="AY990" i="1"/>
  <c r="AV990" i="1"/>
  <c r="AO990" i="1"/>
  <c r="AJ990" i="1"/>
  <c r="AC990" i="1"/>
  <c r="N990" i="1"/>
  <c r="J990" i="1"/>
  <c r="I990" i="1"/>
  <c r="H990" i="1"/>
  <c r="F990" i="1"/>
  <c r="E990" i="1"/>
  <c r="BD989" i="1"/>
  <c r="BA989" i="1"/>
  <c r="AY989" i="1"/>
  <c r="AV989" i="1"/>
  <c r="AO989" i="1"/>
  <c r="AJ989" i="1"/>
  <c r="AC989" i="1"/>
  <c r="N989" i="1"/>
  <c r="J989" i="1"/>
  <c r="I989" i="1"/>
  <c r="H989" i="1"/>
  <c r="F989" i="1"/>
  <c r="E989" i="1"/>
  <c r="BD988" i="1"/>
  <c r="BA988" i="1"/>
  <c r="AY988" i="1"/>
  <c r="AV988" i="1"/>
  <c r="AO988" i="1"/>
  <c r="AJ988" i="1"/>
  <c r="AC988" i="1"/>
  <c r="N988" i="1"/>
  <c r="J988" i="1"/>
  <c r="I988" i="1"/>
  <c r="H988" i="1"/>
  <c r="F988" i="1"/>
  <c r="E988" i="1"/>
  <c r="BD987" i="1"/>
  <c r="BA987" i="1"/>
  <c r="AY987" i="1"/>
  <c r="AV987" i="1"/>
  <c r="AO987" i="1"/>
  <c r="AJ987" i="1"/>
  <c r="AC987" i="1"/>
  <c r="N987" i="1"/>
  <c r="J987" i="1"/>
  <c r="I987" i="1"/>
  <c r="H987" i="1"/>
  <c r="F987" i="1"/>
  <c r="E987" i="1"/>
  <c r="BD986" i="1"/>
  <c r="BA986" i="1"/>
  <c r="AY986" i="1"/>
  <c r="AV986" i="1"/>
  <c r="AO986" i="1"/>
  <c r="AJ986" i="1"/>
  <c r="AC986" i="1"/>
  <c r="N986" i="1"/>
  <c r="J986" i="1"/>
  <c r="I986" i="1"/>
  <c r="H986" i="1"/>
  <c r="F986" i="1"/>
  <c r="E986" i="1"/>
  <c r="BD985" i="1"/>
  <c r="BA985" i="1"/>
  <c r="AY985" i="1"/>
  <c r="AV985" i="1"/>
  <c r="AO985" i="1"/>
  <c r="AJ985" i="1"/>
  <c r="AC985" i="1"/>
  <c r="N985" i="1"/>
  <c r="J985" i="1"/>
  <c r="I985" i="1"/>
  <c r="H985" i="1"/>
  <c r="F985" i="1"/>
  <c r="E985" i="1"/>
  <c r="BD984" i="1"/>
  <c r="BA984" i="1"/>
  <c r="AY984" i="1"/>
  <c r="AV984" i="1"/>
  <c r="AO984" i="1"/>
  <c r="AJ984" i="1"/>
  <c r="AC984" i="1"/>
  <c r="N984" i="1"/>
  <c r="J984" i="1"/>
  <c r="I984" i="1"/>
  <c r="H984" i="1"/>
  <c r="F984" i="1"/>
  <c r="E984" i="1"/>
  <c r="BD983" i="1"/>
  <c r="BA983" i="1"/>
  <c r="AY983" i="1"/>
  <c r="AV983" i="1"/>
  <c r="AO983" i="1"/>
  <c r="AJ983" i="1"/>
  <c r="AC983" i="1"/>
  <c r="N983" i="1"/>
  <c r="J983" i="1"/>
  <c r="I983" i="1"/>
  <c r="H983" i="1"/>
  <c r="F983" i="1"/>
  <c r="E983" i="1"/>
  <c r="BD982" i="1"/>
  <c r="BA982" i="1"/>
  <c r="AY982" i="1"/>
  <c r="AV982" i="1"/>
  <c r="AO982" i="1"/>
  <c r="AJ982" i="1"/>
  <c r="AC982" i="1"/>
  <c r="N982" i="1"/>
  <c r="J982" i="1"/>
  <c r="I982" i="1"/>
  <c r="H982" i="1"/>
  <c r="F982" i="1"/>
  <c r="E982" i="1"/>
  <c r="BD981" i="1"/>
  <c r="BA981" i="1"/>
  <c r="AY981" i="1"/>
  <c r="AV981" i="1"/>
  <c r="AO981" i="1"/>
  <c r="AJ981" i="1"/>
  <c r="AC981" i="1"/>
  <c r="N981" i="1"/>
  <c r="J981" i="1"/>
  <c r="I981" i="1"/>
  <c r="H981" i="1"/>
  <c r="F981" i="1"/>
  <c r="E981" i="1"/>
  <c r="BD980" i="1"/>
  <c r="BA980" i="1"/>
  <c r="AY980" i="1"/>
  <c r="AV980" i="1"/>
  <c r="AO980" i="1"/>
  <c r="AJ980" i="1"/>
  <c r="AC980" i="1"/>
  <c r="N980" i="1"/>
  <c r="J980" i="1"/>
  <c r="I980" i="1"/>
  <c r="H980" i="1"/>
  <c r="F980" i="1"/>
  <c r="E980" i="1"/>
  <c r="BD979" i="1"/>
  <c r="BA979" i="1"/>
  <c r="AY979" i="1"/>
  <c r="AV979" i="1"/>
  <c r="AO979" i="1"/>
  <c r="AJ979" i="1"/>
  <c r="AC979" i="1"/>
  <c r="N979" i="1"/>
  <c r="J979" i="1"/>
  <c r="I979" i="1"/>
  <c r="H979" i="1"/>
  <c r="F979" i="1"/>
  <c r="E979" i="1"/>
  <c r="BD978" i="1"/>
  <c r="BA978" i="1"/>
  <c r="AY978" i="1"/>
  <c r="AV978" i="1"/>
  <c r="AO978" i="1"/>
  <c r="AJ978" i="1"/>
  <c r="AC978" i="1"/>
  <c r="N978" i="1"/>
  <c r="J978" i="1"/>
  <c r="I978" i="1"/>
  <c r="H978" i="1"/>
  <c r="F978" i="1"/>
  <c r="E978" i="1"/>
  <c r="BD977" i="1"/>
  <c r="BA977" i="1"/>
  <c r="AY977" i="1"/>
  <c r="AV977" i="1"/>
  <c r="AO977" i="1"/>
  <c r="AJ977" i="1"/>
  <c r="AC977" i="1"/>
  <c r="O977" i="1" s="1"/>
  <c r="N977" i="1"/>
  <c r="J977" i="1"/>
  <c r="I977" i="1"/>
  <c r="H977" i="1"/>
  <c r="F977" i="1"/>
  <c r="E977" i="1"/>
  <c r="BD976" i="1"/>
  <c r="BA976" i="1"/>
  <c r="AY976" i="1"/>
  <c r="AV976" i="1"/>
  <c r="AO976" i="1"/>
  <c r="AJ976" i="1"/>
  <c r="AC976" i="1"/>
  <c r="N976" i="1"/>
  <c r="J976" i="1"/>
  <c r="I976" i="1"/>
  <c r="H976" i="1"/>
  <c r="F976" i="1"/>
  <c r="E976" i="1"/>
  <c r="BD975" i="1"/>
  <c r="BA975" i="1"/>
  <c r="AY975" i="1"/>
  <c r="AV975" i="1"/>
  <c r="AO975" i="1"/>
  <c r="AJ975" i="1"/>
  <c r="AC975" i="1"/>
  <c r="N975" i="1"/>
  <c r="J975" i="1"/>
  <c r="I975" i="1"/>
  <c r="H975" i="1"/>
  <c r="F975" i="1"/>
  <c r="E975" i="1"/>
  <c r="BD974" i="1"/>
  <c r="BA974" i="1"/>
  <c r="AY974" i="1"/>
  <c r="AV974" i="1"/>
  <c r="AO974" i="1"/>
  <c r="AJ974" i="1"/>
  <c r="AC974" i="1"/>
  <c r="N974" i="1"/>
  <c r="J974" i="1"/>
  <c r="I974" i="1"/>
  <c r="H974" i="1"/>
  <c r="F974" i="1"/>
  <c r="E974" i="1"/>
  <c r="BD973" i="1"/>
  <c r="BA973" i="1"/>
  <c r="AY973" i="1"/>
  <c r="AV973" i="1"/>
  <c r="AO973" i="1"/>
  <c r="AJ973" i="1"/>
  <c r="AC973" i="1"/>
  <c r="N973" i="1"/>
  <c r="J973" i="1"/>
  <c r="I973" i="1"/>
  <c r="H973" i="1"/>
  <c r="F973" i="1"/>
  <c r="E973" i="1"/>
  <c r="BD972" i="1"/>
  <c r="BA972" i="1"/>
  <c r="AY972" i="1"/>
  <c r="AV972" i="1"/>
  <c r="AO972" i="1"/>
  <c r="AJ972" i="1"/>
  <c r="AC972" i="1"/>
  <c r="N972" i="1"/>
  <c r="J972" i="1"/>
  <c r="I972" i="1"/>
  <c r="H972" i="1"/>
  <c r="F972" i="1"/>
  <c r="E972" i="1"/>
  <c r="BD971" i="1"/>
  <c r="BA971" i="1"/>
  <c r="AY971" i="1"/>
  <c r="AV971" i="1"/>
  <c r="AO971" i="1"/>
  <c r="AJ971" i="1"/>
  <c r="AC971" i="1"/>
  <c r="N971" i="1"/>
  <c r="J971" i="1"/>
  <c r="I971" i="1"/>
  <c r="H971" i="1"/>
  <c r="F971" i="1"/>
  <c r="E971" i="1"/>
  <c r="BD970" i="1"/>
  <c r="BA970" i="1"/>
  <c r="AY970" i="1"/>
  <c r="AV970" i="1"/>
  <c r="AO970" i="1"/>
  <c r="AJ970" i="1"/>
  <c r="AC970" i="1"/>
  <c r="N970" i="1"/>
  <c r="J970" i="1"/>
  <c r="I970" i="1"/>
  <c r="H970" i="1"/>
  <c r="F970" i="1"/>
  <c r="E970" i="1"/>
  <c r="BD969" i="1"/>
  <c r="BA969" i="1"/>
  <c r="AY969" i="1"/>
  <c r="AV969" i="1"/>
  <c r="AO969" i="1"/>
  <c r="AJ969" i="1"/>
  <c r="AC969" i="1"/>
  <c r="N969" i="1"/>
  <c r="J969" i="1"/>
  <c r="I969" i="1"/>
  <c r="H969" i="1"/>
  <c r="F969" i="1"/>
  <c r="E969" i="1"/>
  <c r="BD968" i="1"/>
  <c r="BA968" i="1"/>
  <c r="AY968" i="1"/>
  <c r="AV968" i="1"/>
  <c r="AO968" i="1"/>
  <c r="AJ968" i="1"/>
  <c r="AC968" i="1"/>
  <c r="N968" i="1"/>
  <c r="J968" i="1"/>
  <c r="I968" i="1"/>
  <c r="H968" i="1"/>
  <c r="F968" i="1"/>
  <c r="E968" i="1"/>
  <c r="BD967" i="1"/>
  <c r="BA967" i="1"/>
  <c r="AY967" i="1"/>
  <c r="AV967" i="1"/>
  <c r="AO967" i="1"/>
  <c r="AJ967" i="1"/>
  <c r="AC967" i="1"/>
  <c r="N967" i="1"/>
  <c r="J967" i="1"/>
  <c r="I967" i="1"/>
  <c r="H967" i="1"/>
  <c r="F967" i="1"/>
  <c r="E967" i="1"/>
  <c r="BD966" i="1"/>
  <c r="BA966" i="1"/>
  <c r="AY966" i="1"/>
  <c r="AV966" i="1"/>
  <c r="AO966" i="1"/>
  <c r="AJ966" i="1"/>
  <c r="AC966" i="1"/>
  <c r="N966" i="1"/>
  <c r="J966" i="1"/>
  <c r="I966" i="1"/>
  <c r="H966" i="1"/>
  <c r="F966" i="1"/>
  <c r="E966" i="1"/>
  <c r="BD965" i="1"/>
  <c r="BA965" i="1"/>
  <c r="AY965" i="1"/>
  <c r="AV965" i="1"/>
  <c r="AO965" i="1"/>
  <c r="AJ965" i="1"/>
  <c r="AC965" i="1"/>
  <c r="N965" i="1"/>
  <c r="J965" i="1"/>
  <c r="I965" i="1"/>
  <c r="H965" i="1"/>
  <c r="F965" i="1"/>
  <c r="E965" i="1"/>
  <c r="BD964" i="1"/>
  <c r="BA964" i="1"/>
  <c r="AY964" i="1"/>
  <c r="AV964" i="1"/>
  <c r="AO964" i="1"/>
  <c r="AJ964" i="1"/>
  <c r="AC964" i="1"/>
  <c r="N964" i="1"/>
  <c r="J964" i="1"/>
  <c r="I964" i="1"/>
  <c r="H964" i="1"/>
  <c r="F964" i="1"/>
  <c r="E964" i="1"/>
  <c r="BD963" i="1"/>
  <c r="BA963" i="1"/>
  <c r="AY963" i="1"/>
  <c r="AV963" i="1"/>
  <c r="AO963" i="1"/>
  <c r="AJ963" i="1"/>
  <c r="AC963" i="1"/>
  <c r="N963" i="1"/>
  <c r="J963" i="1"/>
  <c r="I963" i="1"/>
  <c r="H963" i="1"/>
  <c r="F963" i="1"/>
  <c r="E963" i="1"/>
  <c r="BD962" i="1"/>
  <c r="BA962" i="1"/>
  <c r="AY962" i="1"/>
  <c r="AV962" i="1"/>
  <c r="AO962" i="1"/>
  <c r="AJ962" i="1"/>
  <c r="AC962" i="1"/>
  <c r="N962" i="1"/>
  <c r="J962" i="1"/>
  <c r="I962" i="1"/>
  <c r="H962" i="1"/>
  <c r="F962" i="1"/>
  <c r="E962" i="1"/>
  <c r="BD961" i="1"/>
  <c r="BA961" i="1"/>
  <c r="AY961" i="1"/>
  <c r="AV961" i="1"/>
  <c r="AO961" i="1"/>
  <c r="AJ961" i="1"/>
  <c r="AC961" i="1"/>
  <c r="N961" i="1"/>
  <c r="J961" i="1"/>
  <c r="I961" i="1"/>
  <c r="H961" i="1"/>
  <c r="F961" i="1"/>
  <c r="E961" i="1"/>
  <c r="BD960" i="1"/>
  <c r="BA960" i="1"/>
  <c r="AY960" i="1"/>
  <c r="AV960" i="1"/>
  <c r="AO960" i="1"/>
  <c r="AJ960" i="1"/>
  <c r="AC960" i="1"/>
  <c r="N960" i="1"/>
  <c r="J960" i="1"/>
  <c r="I960" i="1"/>
  <c r="H960" i="1"/>
  <c r="F960" i="1"/>
  <c r="E960" i="1"/>
  <c r="BD959" i="1"/>
  <c r="BA959" i="1"/>
  <c r="AY959" i="1"/>
  <c r="AV959" i="1"/>
  <c r="AO959" i="1"/>
  <c r="AJ959" i="1"/>
  <c r="AC959" i="1"/>
  <c r="N959" i="1"/>
  <c r="J959" i="1"/>
  <c r="I959" i="1"/>
  <c r="H959" i="1"/>
  <c r="F959" i="1"/>
  <c r="E959" i="1"/>
  <c r="BD958" i="1"/>
  <c r="BA958" i="1"/>
  <c r="AY958" i="1"/>
  <c r="AV958" i="1"/>
  <c r="AO958" i="1"/>
  <c r="AJ958" i="1"/>
  <c r="AC958" i="1"/>
  <c r="N958" i="1"/>
  <c r="J958" i="1"/>
  <c r="I958" i="1"/>
  <c r="H958" i="1"/>
  <c r="F958" i="1"/>
  <c r="E958" i="1"/>
  <c r="BD957" i="1"/>
  <c r="BA957" i="1"/>
  <c r="AY957" i="1"/>
  <c r="AV957" i="1"/>
  <c r="AO957" i="1"/>
  <c r="AJ957" i="1"/>
  <c r="AC957" i="1"/>
  <c r="O957" i="1" s="1"/>
  <c r="N957" i="1"/>
  <c r="J957" i="1"/>
  <c r="I957" i="1"/>
  <c r="H957" i="1"/>
  <c r="F957" i="1"/>
  <c r="E957" i="1"/>
  <c r="BD956" i="1"/>
  <c r="BA956" i="1"/>
  <c r="AY956" i="1"/>
  <c r="AV956" i="1"/>
  <c r="AO956" i="1"/>
  <c r="AJ956" i="1"/>
  <c r="AC956" i="1"/>
  <c r="N956" i="1"/>
  <c r="J956" i="1"/>
  <c r="I956" i="1"/>
  <c r="H956" i="1"/>
  <c r="F956" i="1"/>
  <c r="E956" i="1"/>
  <c r="BD955" i="1"/>
  <c r="BA955" i="1"/>
  <c r="AY955" i="1"/>
  <c r="AV955" i="1"/>
  <c r="AO955" i="1"/>
  <c r="AJ955" i="1"/>
  <c r="AC955" i="1"/>
  <c r="N955" i="1"/>
  <c r="J955" i="1"/>
  <c r="I955" i="1"/>
  <c r="H955" i="1"/>
  <c r="F955" i="1"/>
  <c r="E955" i="1"/>
  <c r="BD954" i="1"/>
  <c r="BA954" i="1"/>
  <c r="AY954" i="1"/>
  <c r="AV954" i="1"/>
  <c r="AO954" i="1"/>
  <c r="AJ954" i="1"/>
  <c r="AC954" i="1"/>
  <c r="N954" i="1"/>
  <c r="J954" i="1"/>
  <c r="I954" i="1"/>
  <c r="H954" i="1"/>
  <c r="F954" i="1"/>
  <c r="E954" i="1"/>
  <c r="BD953" i="1"/>
  <c r="BA953" i="1"/>
  <c r="AY953" i="1"/>
  <c r="AV953" i="1"/>
  <c r="AO953" i="1"/>
  <c r="AJ953" i="1"/>
  <c r="AC953" i="1"/>
  <c r="N953" i="1"/>
  <c r="J953" i="1"/>
  <c r="I953" i="1"/>
  <c r="H953" i="1"/>
  <c r="F953" i="1"/>
  <c r="E953" i="1"/>
  <c r="BD952" i="1"/>
  <c r="BA952" i="1"/>
  <c r="AY952" i="1"/>
  <c r="AV952" i="1"/>
  <c r="AO952" i="1"/>
  <c r="AJ952" i="1"/>
  <c r="AC952" i="1"/>
  <c r="N952" i="1"/>
  <c r="J952" i="1"/>
  <c r="I952" i="1"/>
  <c r="H952" i="1"/>
  <c r="F952" i="1"/>
  <c r="E952" i="1"/>
  <c r="BD951" i="1"/>
  <c r="BA951" i="1"/>
  <c r="AY951" i="1"/>
  <c r="AV951" i="1"/>
  <c r="AO951" i="1"/>
  <c r="AJ951" i="1"/>
  <c r="AC951" i="1"/>
  <c r="N951" i="1"/>
  <c r="J951" i="1"/>
  <c r="I951" i="1"/>
  <c r="H951" i="1"/>
  <c r="F951" i="1"/>
  <c r="E951" i="1"/>
  <c r="BD950" i="1"/>
  <c r="BA950" i="1"/>
  <c r="AY950" i="1"/>
  <c r="AV950" i="1"/>
  <c r="AO950" i="1"/>
  <c r="AJ950" i="1"/>
  <c r="AC950" i="1"/>
  <c r="N950" i="1"/>
  <c r="J950" i="1"/>
  <c r="I950" i="1"/>
  <c r="H950" i="1"/>
  <c r="F950" i="1"/>
  <c r="E950" i="1"/>
  <c r="BD949" i="1"/>
  <c r="BA949" i="1"/>
  <c r="AY949" i="1"/>
  <c r="AV949" i="1"/>
  <c r="AO949" i="1"/>
  <c r="AJ949" i="1"/>
  <c r="AC949" i="1"/>
  <c r="N949" i="1"/>
  <c r="J949" i="1"/>
  <c r="I949" i="1"/>
  <c r="H949" i="1"/>
  <c r="F949" i="1"/>
  <c r="E949" i="1"/>
  <c r="BD948" i="1"/>
  <c r="BA948" i="1"/>
  <c r="AY948" i="1"/>
  <c r="AV948" i="1"/>
  <c r="AO948" i="1"/>
  <c r="AJ948" i="1"/>
  <c r="AC948" i="1"/>
  <c r="N948" i="1"/>
  <c r="J948" i="1"/>
  <c r="I948" i="1"/>
  <c r="H948" i="1"/>
  <c r="F948" i="1"/>
  <c r="E948" i="1"/>
  <c r="BD947" i="1"/>
  <c r="BA947" i="1"/>
  <c r="AY947" i="1"/>
  <c r="AV947" i="1"/>
  <c r="AO947" i="1"/>
  <c r="AJ947" i="1"/>
  <c r="AC947" i="1"/>
  <c r="N947" i="1"/>
  <c r="J947" i="1"/>
  <c r="I947" i="1"/>
  <c r="H947" i="1"/>
  <c r="F947" i="1"/>
  <c r="E947" i="1"/>
  <c r="BD946" i="1"/>
  <c r="BA946" i="1"/>
  <c r="AY946" i="1"/>
  <c r="AV946" i="1"/>
  <c r="AO946" i="1"/>
  <c r="AJ946" i="1"/>
  <c r="AC946" i="1"/>
  <c r="N946" i="1"/>
  <c r="J946" i="1"/>
  <c r="I946" i="1"/>
  <c r="H946" i="1"/>
  <c r="F946" i="1"/>
  <c r="E946" i="1"/>
  <c r="BD945" i="1"/>
  <c r="BA945" i="1"/>
  <c r="AY945" i="1"/>
  <c r="AV945" i="1"/>
  <c r="AO945" i="1"/>
  <c r="AJ945" i="1"/>
  <c r="AC945" i="1"/>
  <c r="N945" i="1"/>
  <c r="J945" i="1"/>
  <c r="I945" i="1"/>
  <c r="H945" i="1"/>
  <c r="F945" i="1"/>
  <c r="E945" i="1"/>
  <c r="BD944" i="1"/>
  <c r="BA944" i="1"/>
  <c r="AY944" i="1"/>
  <c r="AV944" i="1"/>
  <c r="AO944" i="1"/>
  <c r="AJ944" i="1"/>
  <c r="AC944" i="1"/>
  <c r="N944" i="1"/>
  <c r="J944" i="1"/>
  <c r="I944" i="1"/>
  <c r="H944" i="1"/>
  <c r="F944" i="1"/>
  <c r="E944" i="1"/>
  <c r="BD943" i="1"/>
  <c r="BA943" i="1"/>
  <c r="AY943" i="1"/>
  <c r="AV943" i="1"/>
  <c r="AO943" i="1"/>
  <c r="AJ943" i="1"/>
  <c r="AC943" i="1"/>
  <c r="N943" i="1"/>
  <c r="J943" i="1"/>
  <c r="I943" i="1"/>
  <c r="H943" i="1"/>
  <c r="F943" i="1"/>
  <c r="E943" i="1"/>
  <c r="BD942" i="1"/>
  <c r="BA942" i="1"/>
  <c r="AY942" i="1"/>
  <c r="AV942" i="1"/>
  <c r="AO942" i="1"/>
  <c r="AJ942" i="1"/>
  <c r="AC942" i="1"/>
  <c r="N942" i="1"/>
  <c r="J942" i="1"/>
  <c r="I942" i="1"/>
  <c r="H942" i="1"/>
  <c r="F942" i="1"/>
  <c r="E942" i="1"/>
  <c r="BD941" i="1"/>
  <c r="BA941" i="1"/>
  <c r="AY941" i="1"/>
  <c r="AV941" i="1"/>
  <c r="AO941" i="1"/>
  <c r="AJ941" i="1"/>
  <c r="AC941" i="1"/>
  <c r="N941" i="1"/>
  <c r="J941" i="1"/>
  <c r="I941" i="1"/>
  <c r="H941" i="1"/>
  <c r="F941" i="1"/>
  <c r="E941" i="1"/>
  <c r="BD940" i="1"/>
  <c r="BA940" i="1"/>
  <c r="AY940" i="1"/>
  <c r="AV940" i="1"/>
  <c r="AO940" i="1"/>
  <c r="AJ940" i="1"/>
  <c r="AC940" i="1"/>
  <c r="N940" i="1"/>
  <c r="J940" i="1"/>
  <c r="I940" i="1"/>
  <c r="H940" i="1"/>
  <c r="F940" i="1"/>
  <c r="E940" i="1"/>
  <c r="BD939" i="1"/>
  <c r="BA939" i="1"/>
  <c r="AY939" i="1"/>
  <c r="AV939" i="1"/>
  <c r="AO939" i="1"/>
  <c r="AJ939" i="1"/>
  <c r="AC939" i="1"/>
  <c r="N939" i="1"/>
  <c r="J939" i="1"/>
  <c r="I939" i="1"/>
  <c r="H939" i="1"/>
  <c r="F939" i="1"/>
  <c r="E939" i="1"/>
  <c r="BD938" i="1"/>
  <c r="BA938" i="1"/>
  <c r="AY938" i="1"/>
  <c r="AV938" i="1"/>
  <c r="AO938" i="1"/>
  <c r="AJ938" i="1"/>
  <c r="AC938" i="1"/>
  <c r="N938" i="1"/>
  <c r="J938" i="1"/>
  <c r="I938" i="1"/>
  <c r="H938" i="1"/>
  <c r="F938" i="1"/>
  <c r="E938" i="1"/>
  <c r="BD937" i="1"/>
  <c r="BA937" i="1"/>
  <c r="AY937" i="1"/>
  <c r="AV937" i="1"/>
  <c r="AO937" i="1"/>
  <c r="AJ937" i="1"/>
  <c r="AC937" i="1"/>
  <c r="N937" i="1"/>
  <c r="J937" i="1"/>
  <c r="I937" i="1"/>
  <c r="H937" i="1"/>
  <c r="F937" i="1"/>
  <c r="E937" i="1"/>
  <c r="BD936" i="1"/>
  <c r="BA936" i="1"/>
  <c r="AY936" i="1"/>
  <c r="AV936" i="1"/>
  <c r="AO936" i="1"/>
  <c r="AJ936" i="1"/>
  <c r="AC936" i="1"/>
  <c r="N936" i="1"/>
  <c r="J936" i="1"/>
  <c r="I936" i="1"/>
  <c r="H936" i="1"/>
  <c r="F936" i="1"/>
  <c r="E936" i="1"/>
  <c r="BD935" i="1"/>
  <c r="BA935" i="1"/>
  <c r="AY935" i="1"/>
  <c r="AV935" i="1"/>
  <c r="AO935" i="1"/>
  <c r="AJ935" i="1"/>
  <c r="AC935" i="1"/>
  <c r="N935" i="1"/>
  <c r="J935" i="1"/>
  <c r="I935" i="1"/>
  <c r="H935" i="1"/>
  <c r="F935" i="1"/>
  <c r="E935" i="1"/>
  <c r="BD934" i="1"/>
  <c r="BA934" i="1"/>
  <c r="AY934" i="1"/>
  <c r="AV934" i="1"/>
  <c r="AO934" i="1"/>
  <c r="AJ934" i="1"/>
  <c r="AC934" i="1"/>
  <c r="N934" i="1"/>
  <c r="J934" i="1"/>
  <c r="I934" i="1"/>
  <c r="H934" i="1"/>
  <c r="F934" i="1"/>
  <c r="E934" i="1"/>
  <c r="BD933" i="1"/>
  <c r="BA933" i="1"/>
  <c r="AY933" i="1"/>
  <c r="AV933" i="1"/>
  <c r="AO933" i="1"/>
  <c r="AJ933" i="1"/>
  <c r="AC933" i="1"/>
  <c r="N933" i="1"/>
  <c r="J933" i="1"/>
  <c r="I933" i="1"/>
  <c r="H933" i="1"/>
  <c r="F933" i="1"/>
  <c r="E933" i="1"/>
  <c r="BD932" i="1"/>
  <c r="BA932" i="1"/>
  <c r="AY932" i="1"/>
  <c r="AV932" i="1"/>
  <c r="AO932" i="1"/>
  <c r="AJ932" i="1"/>
  <c r="AC932" i="1"/>
  <c r="N932" i="1"/>
  <c r="J932" i="1"/>
  <c r="I932" i="1"/>
  <c r="H932" i="1"/>
  <c r="F932" i="1"/>
  <c r="E932" i="1"/>
  <c r="BD931" i="1"/>
  <c r="BA931" i="1"/>
  <c r="AY931" i="1"/>
  <c r="AV931" i="1"/>
  <c r="AO931" i="1"/>
  <c r="AJ931" i="1"/>
  <c r="AC931" i="1"/>
  <c r="N931" i="1"/>
  <c r="J931" i="1"/>
  <c r="I931" i="1"/>
  <c r="H931" i="1"/>
  <c r="F931" i="1"/>
  <c r="E931" i="1"/>
  <c r="BD930" i="1"/>
  <c r="BA930" i="1"/>
  <c r="AY930" i="1"/>
  <c r="AV930" i="1"/>
  <c r="AO930" i="1"/>
  <c r="AJ930" i="1"/>
  <c r="AC930" i="1"/>
  <c r="N930" i="1"/>
  <c r="J930" i="1"/>
  <c r="I930" i="1"/>
  <c r="H930" i="1"/>
  <c r="F930" i="1"/>
  <c r="E930" i="1"/>
  <c r="BD929" i="1"/>
  <c r="BA929" i="1"/>
  <c r="AY929" i="1"/>
  <c r="AV929" i="1"/>
  <c r="AO929" i="1"/>
  <c r="AJ929" i="1"/>
  <c r="AC929" i="1"/>
  <c r="O929" i="1" s="1"/>
  <c r="N929" i="1"/>
  <c r="J929" i="1"/>
  <c r="I929" i="1"/>
  <c r="H929" i="1"/>
  <c r="F929" i="1"/>
  <c r="E929" i="1"/>
  <c r="BD928" i="1"/>
  <c r="BA928" i="1"/>
  <c r="AY928" i="1"/>
  <c r="AV928" i="1"/>
  <c r="AO928" i="1"/>
  <c r="AJ928" i="1"/>
  <c r="AC928" i="1"/>
  <c r="N928" i="1"/>
  <c r="J928" i="1"/>
  <c r="I928" i="1"/>
  <c r="H928" i="1"/>
  <c r="F928" i="1"/>
  <c r="E928" i="1"/>
  <c r="BD927" i="1"/>
  <c r="BA927" i="1"/>
  <c r="AY927" i="1"/>
  <c r="AV927" i="1"/>
  <c r="AO927" i="1"/>
  <c r="AJ927" i="1"/>
  <c r="AC927" i="1"/>
  <c r="N927" i="1"/>
  <c r="J927" i="1"/>
  <c r="I927" i="1"/>
  <c r="H927" i="1"/>
  <c r="F927" i="1"/>
  <c r="E927" i="1"/>
  <c r="BD926" i="1"/>
  <c r="BA926" i="1"/>
  <c r="AY926" i="1"/>
  <c r="AV926" i="1"/>
  <c r="AO926" i="1"/>
  <c r="AJ926" i="1"/>
  <c r="AC926" i="1"/>
  <c r="O926" i="1" s="1"/>
  <c r="N926" i="1"/>
  <c r="J926" i="1"/>
  <c r="I926" i="1"/>
  <c r="H926" i="1"/>
  <c r="F926" i="1"/>
  <c r="E926" i="1"/>
  <c r="BD925" i="1"/>
  <c r="BA925" i="1"/>
  <c r="AY925" i="1"/>
  <c r="AV925" i="1"/>
  <c r="AO925" i="1"/>
  <c r="AJ925" i="1"/>
  <c r="AC925" i="1"/>
  <c r="N925" i="1"/>
  <c r="J925" i="1"/>
  <c r="I925" i="1"/>
  <c r="H925" i="1"/>
  <c r="F925" i="1"/>
  <c r="E925" i="1"/>
  <c r="BD924" i="1"/>
  <c r="BA924" i="1"/>
  <c r="AY924" i="1"/>
  <c r="AV924" i="1"/>
  <c r="AO924" i="1"/>
  <c r="AJ924" i="1"/>
  <c r="AC924" i="1"/>
  <c r="N924" i="1"/>
  <c r="J924" i="1"/>
  <c r="I924" i="1"/>
  <c r="H924" i="1"/>
  <c r="F924" i="1"/>
  <c r="E924" i="1"/>
  <c r="BD923" i="1"/>
  <c r="BA923" i="1"/>
  <c r="AY923" i="1"/>
  <c r="AV923" i="1"/>
  <c r="AO923" i="1"/>
  <c r="AJ923" i="1"/>
  <c r="AC923" i="1"/>
  <c r="N923" i="1"/>
  <c r="J923" i="1"/>
  <c r="I923" i="1"/>
  <c r="H923" i="1"/>
  <c r="F923" i="1"/>
  <c r="E923" i="1"/>
  <c r="BD922" i="1"/>
  <c r="BA922" i="1"/>
  <c r="AY922" i="1"/>
  <c r="AV922" i="1"/>
  <c r="AO922" i="1"/>
  <c r="AJ922" i="1"/>
  <c r="AC922" i="1"/>
  <c r="N922" i="1"/>
  <c r="J922" i="1"/>
  <c r="I922" i="1"/>
  <c r="H922" i="1"/>
  <c r="F922" i="1"/>
  <c r="E922" i="1"/>
  <c r="BD921" i="1"/>
  <c r="BA921" i="1"/>
  <c r="AY921" i="1"/>
  <c r="AV921" i="1"/>
  <c r="AO921" i="1"/>
  <c r="AJ921" i="1"/>
  <c r="AC921" i="1"/>
  <c r="N921" i="1"/>
  <c r="J921" i="1"/>
  <c r="I921" i="1"/>
  <c r="H921" i="1"/>
  <c r="F921" i="1"/>
  <c r="E921" i="1"/>
  <c r="BD920" i="1"/>
  <c r="BA920" i="1"/>
  <c r="AY920" i="1"/>
  <c r="AV920" i="1"/>
  <c r="AO920" i="1"/>
  <c r="AJ920" i="1"/>
  <c r="AC920" i="1"/>
  <c r="N920" i="1"/>
  <c r="J920" i="1"/>
  <c r="I920" i="1"/>
  <c r="H920" i="1"/>
  <c r="F920" i="1"/>
  <c r="E920" i="1"/>
  <c r="BD919" i="1"/>
  <c r="BA919" i="1"/>
  <c r="AY919" i="1"/>
  <c r="AV919" i="1"/>
  <c r="AO919" i="1"/>
  <c r="AJ919" i="1"/>
  <c r="AC919" i="1"/>
  <c r="N919" i="1"/>
  <c r="J919" i="1"/>
  <c r="I919" i="1"/>
  <c r="H919" i="1"/>
  <c r="F919" i="1"/>
  <c r="E919" i="1"/>
  <c r="BD918" i="1"/>
  <c r="BA918" i="1"/>
  <c r="AY918" i="1"/>
  <c r="AV918" i="1"/>
  <c r="AO918" i="1"/>
  <c r="AJ918" i="1"/>
  <c r="AC918" i="1"/>
  <c r="N918" i="1"/>
  <c r="J918" i="1"/>
  <c r="I918" i="1"/>
  <c r="H918" i="1"/>
  <c r="F918" i="1"/>
  <c r="E918" i="1"/>
  <c r="BD917" i="1"/>
  <c r="BA917" i="1"/>
  <c r="AY917" i="1"/>
  <c r="AV917" i="1"/>
  <c r="AO917" i="1"/>
  <c r="AJ917" i="1"/>
  <c r="AC917" i="1"/>
  <c r="N917" i="1"/>
  <c r="J917" i="1"/>
  <c r="I917" i="1"/>
  <c r="H917" i="1"/>
  <c r="F917" i="1"/>
  <c r="E917" i="1"/>
  <c r="BD916" i="1"/>
  <c r="BA916" i="1"/>
  <c r="AY916" i="1"/>
  <c r="AV916" i="1"/>
  <c r="AO916" i="1"/>
  <c r="AJ916" i="1"/>
  <c r="AC916" i="1"/>
  <c r="N916" i="1"/>
  <c r="J916" i="1"/>
  <c r="I916" i="1"/>
  <c r="H916" i="1"/>
  <c r="F916" i="1"/>
  <c r="E916" i="1"/>
  <c r="BD915" i="1"/>
  <c r="BA915" i="1"/>
  <c r="AY915" i="1"/>
  <c r="AV915" i="1"/>
  <c r="AO915" i="1"/>
  <c r="AJ915" i="1"/>
  <c r="AC915" i="1"/>
  <c r="N915" i="1"/>
  <c r="J915" i="1"/>
  <c r="I915" i="1"/>
  <c r="H915" i="1"/>
  <c r="F915" i="1"/>
  <c r="E915" i="1"/>
  <c r="BD914" i="1"/>
  <c r="BA914" i="1"/>
  <c r="AY914" i="1"/>
  <c r="AV914" i="1"/>
  <c r="AO914" i="1"/>
  <c r="AJ914" i="1"/>
  <c r="AC914" i="1"/>
  <c r="N914" i="1"/>
  <c r="J914" i="1"/>
  <c r="I914" i="1"/>
  <c r="H914" i="1"/>
  <c r="F914" i="1"/>
  <c r="E914" i="1"/>
  <c r="BD913" i="1"/>
  <c r="BA913" i="1"/>
  <c r="AY913" i="1"/>
  <c r="AV913" i="1"/>
  <c r="AO913" i="1"/>
  <c r="AJ913" i="1"/>
  <c r="AC913" i="1"/>
  <c r="N913" i="1"/>
  <c r="J913" i="1"/>
  <c r="I913" i="1"/>
  <c r="H913" i="1"/>
  <c r="F913" i="1"/>
  <c r="E913" i="1"/>
  <c r="BD912" i="1"/>
  <c r="BA912" i="1"/>
  <c r="AY912" i="1"/>
  <c r="AV912" i="1"/>
  <c r="AO912" i="1"/>
  <c r="AJ912" i="1"/>
  <c r="AC912" i="1"/>
  <c r="N912" i="1"/>
  <c r="J912" i="1"/>
  <c r="I912" i="1"/>
  <c r="H912" i="1"/>
  <c r="F912" i="1"/>
  <c r="E912" i="1"/>
  <c r="BD911" i="1"/>
  <c r="BA911" i="1"/>
  <c r="AY911" i="1"/>
  <c r="AV911" i="1"/>
  <c r="AO911" i="1"/>
  <c r="AJ911" i="1"/>
  <c r="AC911" i="1"/>
  <c r="N911" i="1"/>
  <c r="J911" i="1"/>
  <c r="I911" i="1"/>
  <c r="H911" i="1"/>
  <c r="F911" i="1"/>
  <c r="E911" i="1"/>
  <c r="BD910" i="1"/>
  <c r="BA910" i="1"/>
  <c r="AY910" i="1"/>
  <c r="AV910" i="1"/>
  <c r="AO910" i="1"/>
  <c r="AJ910" i="1"/>
  <c r="AC910" i="1"/>
  <c r="N910" i="1"/>
  <c r="J910" i="1"/>
  <c r="I910" i="1"/>
  <c r="H910" i="1"/>
  <c r="F910" i="1"/>
  <c r="E910" i="1"/>
  <c r="BD909" i="1"/>
  <c r="BA909" i="1"/>
  <c r="AY909" i="1"/>
  <c r="AV909" i="1"/>
  <c r="AO909" i="1"/>
  <c r="AJ909" i="1"/>
  <c r="AC909" i="1"/>
  <c r="O909" i="1" s="1"/>
  <c r="N909" i="1"/>
  <c r="J909" i="1"/>
  <c r="I909" i="1"/>
  <c r="H909" i="1"/>
  <c r="F909" i="1"/>
  <c r="E909" i="1"/>
  <c r="BD908" i="1"/>
  <c r="BA908" i="1"/>
  <c r="AY908" i="1"/>
  <c r="AV908" i="1"/>
  <c r="AO908" i="1"/>
  <c r="AJ908" i="1"/>
  <c r="AC908" i="1"/>
  <c r="N908" i="1"/>
  <c r="J908" i="1"/>
  <c r="I908" i="1"/>
  <c r="H908" i="1"/>
  <c r="F908" i="1"/>
  <c r="E908" i="1"/>
  <c r="BD907" i="1"/>
  <c r="BA907" i="1"/>
  <c r="AY907" i="1"/>
  <c r="AV907" i="1"/>
  <c r="AO907" i="1"/>
  <c r="AJ907" i="1"/>
  <c r="AC907" i="1"/>
  <c r="N907" i="1"/>
  <c r="J907" i="1"/>
  <c r="I907" i="1"/>
  <c r="H907" i="1"/>
  <c r="F907" i="1"/>
  <c r="E907" i="1"/>
  <c r="BD906" i="1"/>
  <c r="BA906" i="1"/>
  <c r="AY906" i="1"/>
  <c r="AV906" i="1"/>
  <c r="AO906" i="1"/>
  <c r="AJ906" i="1"/>
  <c r="AC906" i="1"/>
  <c r="N906" i="1"/>
  <c r="J906" i="1"/>
  <c r="I906" i="1"/>
  <c r="H906" i="1"/>
  <c r="F906" i="1"/>
  <c r="E906" i="1"/>
  <c r="BD905" i="1"/>
  <c r="BA905" i="1"/>
  <c r="AY905" i="1"/>
  <c r="AV905" i="1"/>
  <c r="AO905" i="1"/>
  <c r="AJ905" i="1"/>
  <c r="AC905" i="1"/>
  <c r="N905" i="1"/>
  <c r="J905" i="1"/>
  <c r="I905" i="1"/>
  <c r="H905" i="1"/>
  <c r="F905" i="1"/>
  <c r="E905" i="1"/>
  <c r="BD904" i="1"/>
  <c r="BA904" i="1"/>
  <c r="AY904" i="1"/>
  <c r="AV904" i="1"/>
  <c r="AO904" i="1"/>
  <c r="AJ904" i="1"/>
  <c r="AC904" i="1"/>
  <c r="N904" i="1"/>
  <c r="J904" i="1"/>
  <c r="I904" i="1"/>
  <c r="H904" i="1"/>
  <c r="F904" i="1"/>
  <c r="E904" i="1"/>
  <c r="BD903" i="1"/>
  <c r="BA903" i="1"/>
  <c r="AY903" i="1"/>
  <c r="AV903" i="1"/>
  <c r="AO903" i="1"/>
  <c r="AJ903" i="1"/>
  <c r="AC903" i="1"/>
  <c r="N903" i="1"/>
  <c r="J903" i="1"/>
  <c r="I903" i="1"/>
  <c r="H903" i="1"/>
  <c r="F903" i="1"/>
  <c r="E903" i="1"/>
  <c r="BD902" i="1"/>
  <c r="BA902" i="1"/>
  <c r="AY902" i="1"/>
  <c r="AV902" i="1"/>
  <c r="AO902" i="1"/>
  <c r="AJ902" i="1"/>
  <c r="AC902" i="1"/>
  <c r="N902" i="1"/>
  <c r="J902" i="1"/>
  <c r="I902" i="1"/>
  <c r="H902" i="1"/>
  <c r="F902" i="1"/>
  <c r="E902" i="1"/>
  <c r="BD901" i="1"/>
  <c r="BA901" i="1"/>
  <c r="AY901" i="1"/>
  <c r="AV901" i="1"/>
  <c r="AO901" i="1"/>
  <c r="AJ901" i="1"/>
  <c r="AC901" i="1"/>
  <c r="N901" i="1"/>
  <c r="J901" i="1"/>
  <c r="I901" i="1"/>
  <c r="H901" i="1"/>
  <c r="F901" i="1"/>
  <c r="E901" i="1"/>
  <c r="BD900" i="1"/>
  <c r="BA900" i="1"/>
  <c r="AY900" i="1"/>
  <c r="AV900" i="1"/>
  <c r="AO900" i="1"/>
  <c r="AJ900" i="1"/>
  <c r="AC900" i="1"/>
  <c r="N900" i="1"/>
  <c r="J900" i="1"/>
  <c r="I900" i="1"/>
  <c r="H900" i="1"/>
  <c r="F900" i="1"/>
  <c r="E900" i="1"/>
  <c r="BD899" i="1"/>
  <c r="BA899" i="1"/>
  <c r="AY899" i="1"/>
  <c r="AV899" i="1"/>
  <c r="AO899" i="1"/>
  <c r="AJ899" i="1"/>
  <c r="AC899" i="1"/>
  <c r="N899" i="1"/>
  <c r="J899" i="1"/>
  <c r="I899" i="1"/>
  <c r="H899" i="1"/>
  <c r="F899" i="1"/>
  <c r="E899" i="1"/>
  <c r="BD898" i="1"/>
  <c r="BA898" i="1"/>
  <c r="AY898" i="1"/>
  <c r="AV898" i="1"/>
  <c r="AO898" i="1"/>
  <c r="AJ898" i="1"/>
  <c r="AC898" i="1"/>
  <c r="N898" i="1"/>
  <c r="J898" i="1"/>
  <c r="I898" i="1"/>
  <c r="H898" i="1"/>
  <c r="F898" i="1"/>
  <c r="E898" i="1"/>
  <c r="BD897" i="1"/>
  <c r="BA897" i="1"/>
  <c r="AY897" i="1"/>
  <c r="AV897" i="1"/>
  <c r="AO897" i="1"/>
  <c r="AJ897" i="1"/>
  <c r="AC897" i="1"/>
  <c r="N897" i="1"/>
  <c r="J897" i="1"/>
  <c r="I897" i="1"/>
  <c r="H897" i="1"/>
  <c r="F897" i="1"/>
  <c r="E897" i="1"/>
  <c r="BD896" i="1"/>
  <c r="BA896" i="1"/>
  <c r="AY896" i="1"/>
  <c r="AV896" i="1"/>
  <c r="AO896" i="1"/>
  <c r="AJ896" i="1"/>
  <c r="AC896" i="1"/>
  <c r="N896" i="1"/>
  <c r="J896" i="1"/>
  <c r="I896" i="1"/>
  <c r="H896" i="1"/>
  <c r="F896" i="1"/>
  <c r="E896" i="1"/>
  <c r="BD895" i="1"/>
  <c r="BA895" i="1"/>
  <c r="AY895" i="1"/>
  <c r="AV895" i="1"/>
  <c r="AO895" i="1"/>
  <c r="AJ895" i="1"/>
  <c r="AC895" i="1"/>
  <c r="N895" i="1"/>
  <c r="J895" i="1"/>
  <c r="I895" i="1"/>
  <c r="H895" i="1"/>
  <c r="F895" i="1"/>
  <c r="E895" i="1"/>
  <c r="BD894" i="1"/>
  <c r="BA894" i="1"/>
  <c r="AY894" i="1"/>
  <c r="AV894" i="1"/>
  <c r="AO894" i="1"/>
  <c r="AJ894" i="1"/>
  <c r="AC894" i="1"/>
  <c r="N894" i="1"/>
  <c r="J894" i="1"/>
  <c r="I894" i="1"/>
  <c r="H894" i="1"/>
  <c r="F894" i="1"/>
  <c r="E894" i="1"/>
  <c r="BD893" i="1"/>
  <c r="BA893" i="1"/>
  <c r="AY893" i="1"/>
  <c r="AV893" i="1"/>
  <c r="AO893" i="1"/>
  <c r="AJ893" i="1"/>
  <c r="AC893" i="1"/>
  <c r="N893" i="1"/>
  <c r="J893" i="1"/>
  <c r="I893" i="1"/>
  <c r="H893" i="1"/>
  <c r="F893" i="1"/>
  <c r="E893" i="1"/>
  <c r="BD892" i="1"/>
  <c r="BA892" i="1"/>
  <c r="AY892" i="1"/>
  <c r="AV892" i="1"/>
  <c r="AO892" i="1"/>
  <c r="AJ892" i="1"/>
  <c r="AC892" i="1"/>
  <c r="N892" i="1"/>
  <c r="J892" i="1"/>
  <c r="I892" i="1"/>
  <c r="H892" i="1"/>
  <c r="F892" i="1"/>
  <c r="E892" i="1"/>
  <c r="BD891" i="1"/>
  <c r="BA891" i="1"/>
  <c r="AY891" i="1"/>
  <c r="AV891" i="1"/>
  <c r="AO891" i="1"/>
  <c r="AJ891" i="1"/>
  <c r="AC891" i="1"/>
  <c r="N891" i="1"/>
  <c r="J891" i="1"/>
  <c r="I891" i="1"/>
  <c r="H891" i="1"/>
  <c r="F891" i="1"/>
  <c r="E891" i="1"/>
  <c r="BD890" i="1"/>
  <c r="BA890" i="1"/>
  <c r="AY890" i="1"/>
  <c r="AV890" i="1"/>
  <c r="AO890" i="1"/>
  <c r="AJ890" i="1"/>
  <c r="AC890" i="1"/>
  <c r="N890" i="1"/>
  <c r="J890" i="1"/>
  <c r="I890" i="1"/>
  <c r="H890" i="1"/>
  <c r="F890" i="1"/>
  <c r="E890" i="1"/>
  <c r="BD889" i="1"/>
  <c r="BA889" i="1"/>
  <c r="AY889" i="1"/>
  <c r="AV889" i="1"/>
  <c r="AO889" i="1"/>
  <c r="AJ889" i="1"/>
  <c r="AC889" i="1"/>
  <c r="N889" i="1"/>
  <c r="J889" i="1"/>
  <c r="I889" i="1"/>
  <c r="H889" i="1"/>
  <c r="F889" i="1"/>
  <c r="E889" i="1"/>
  <c r="BD888" i="1"/>
  <c r="BA888" i="1"/>
  <c r="AY888" i="1"/>
  <c r="AV888" i="1"/>
  <c r="AO888" i="1"/>
  <c r="AJ888" i="1"/>
  <c r="AC888" i="1"/>
  <c r="N888" i="1"/>
  <c r="J888" i="1"/>
  <c r="I888" i="1"/>
  <c r="H888" i="1"/>
  <c r="F888" i="1"/>
  <c r="E888" i="1"/>
  <c r="BD887" i="1"/>
  <c r="BA887" i="1"/>
  <c r="AY887" i="1"/>
  <c r="AV887" i="1"/>
  <c r="AO887" i="1"/>
  <c r="AJ887" i="1"/>
  <c r="AC887" i="1"/>
  <c r="N887" i="1"/>
  <c r="J887" i="1"/>
  <c r="I887" i="1"/>
  <c r="H887" i="1"/>
  <c r="F887" i="1"/>
  <c r="E887" i="1"/>
  <c r="BD886" i="1"/>
  <c r="BA886" i="1"/>
  <c r="AY886" i="1"/>
  <c r="AV886" i="1"/>
  <c r="AO886" i="1"/>
  <c r="AJ886" i="1"/>
  <c r="AC886" i="1"/>
  <c r="N886" i="1"/>
  <c r="J886" i="1"/>
  <c r="I886" i="1"/>
  <c r="H886" i="1"/>
  <c r="F886" i="1"/>
  <c r="E886" i="1"/>
  <c r="BD885" i="1"/>
  <c r="BA885" i="1"/>
  <c r="AY885" i="1"/>
  <c r="AV885" i="1"/>
  <c r="AO885" i="1"/>
  <c r="AJ885" i="1"/>
  <c r="AC885" i="1"/>
  <c r="N885" i="1"/>
  <c r="J885" i="1"/>
  <c r="I885" i="1"/>
  <c r="H885" i="1"/>
  <c r="F885" i="1"/>
  <c r="E885" i="1"/>
  <c r="BD884" i="1"/>
  <c r="BA884" i="1"/>
  <c r="AY884" i="1"/>
  <c r="AV884" i="1"/>
  <c r="AO884" i="1"/>
  <c r="AJ884" i="1"/>
  <c r="AC884" i="1"/>
  <c r="N884" i="1"/>
  <c r="J884" i="1"/>
  <c r="I884" i="1"/>
  <c r="H884" i="1"/>
  <c r="F884" i="1"/>
  <c r="E884" i="1"/>
  <c r="BD883" i="1"/>
  <c r="BA883" i="1"/>
  <c r="AY883" i="1"/>
  <c r="AV883" i="1"/>
  <c r="AO883" i="1"/>
  <c r="AJ883" i="1"/>
  <c r="AC883" i="1"/>
  <c r="N883" i="1"/>
  <c r="J883" i="1"/>
  <c r="I883" i="1"/>
  <c r="H883" i="1"/>
  <c r="F883" i="1"/>
  <c r="E883" i="1"/>
  <c r="BD882" i="1"/>
  <c r="BA882" i="1"/>
  <c r="AY882" i="1"/>
  <c r="AV882" i="1"/>
  <c r="AO882" i="1"/>
  <c r="AJ882" i="1"/>
  <c r="AC882" i="1"/>
  <c r="N882" i="1"/>
  <c r="J882" i="1"/>
  <c r="I882" i="1"/>
  <c r="H882" i="1"/>
  <c r="F882" i="1"/>
  <c r="E882" i="1"/>
  <c r="BD881" i="1"/>
  <c r="BA881" i="1"/>
  <c r="AY881" i="1"/>
  <c r="AV881" i="1"/>
  <c r="AO881" i="1"/>
  <c r="AJ881" i="1"/>
  <c r="AC881" i="1"/>
  <c r="N881" i="1"/>
  <c r="J881" i="1"/>
  <c r="I881" i="1"/>
  <c r="H881" i="1"/>
  <c r="F881" i="1"/>
  <c r="E881" i="1"/>
  <c r="BD880" i="1"/>
  <c r="BA880" i="1"/>
  <c r="AY880" i="1"/>
  <c r="AV880" i="1"/>
  <c r="AO880" i="1"/>
  <c r="AJ880" i="1"/>
  <c r="AC880" i="1"/>
  <c r="N880" i="1"/>
  <c r="J880" i="1"/>
  <c r="I880" i="1"/>
  <c r="H880" i="1"/>
  <c r="F880" i="1"/>
  <c r="E880" i="1"/>
  <c r="BD879" i="1"/>
  <c r="BA879" i="1"/>
  <c r="AY879" i="1"/>
  <c r="AV879" i="1"/>
  <c r="AO879" i="1"/>
  <c r="AJ879" i="1"/>
  <c r="AC879" i="1"/>
  <c r="N879" i="1"/>
  <c r="J879" i="1"/>
  <c r="I879" i="1"/>
  <c r="H879" i="1"/>
  <c r="F879" i="1"/>
  <c r="E879" i="1"/>
  <c r="BD878" i="1"/>
  <c r="BA878" i="1"/>
  <c r="AY878" i="1"/>
  <c r="AV878" i="1"/>
  <c r="AO878" i="1"/>
  <c r="AJ878" i="1"/>
  <c r="AC878" i="1"/>
  <c r="N878" i="1"/>
  <c r="J878" i="1"/>
  <c r="I878" i="1"/>
  <c r="H878" i="1"/>
  <c r="F878" i="1"/>
  <c r="E878" i="1"/>
  <c r="BD877" i="1"/>
  <c r="BA877" i="1"/>
  <c r="AY877" i="1"/>
  <c r="AV877" i="1"/>
  <c r="AO877" i="1"/>
  <c r="AJ877" i="1"/>
  <c r="AC877" i="1"/>
  <c r="N877" i="1"/>
  <c r="J877" i="1"/>
  <c r="I877" i="1"/>
  <c r="H877" i="1"/>
  <c r="F877" i="1"/>
  <c r="E877" i="1"/>
  <c r="BD876" i="1"/>
  <c r="BA876" i="1"/>
  <c r="AY876" i="1"/>
  <c r="AV876" i="1"/>
  <c r="AO876" i="1"/>
  <c r="AJ876" i="1"/>
  <c r="AC876" i="1"/>
  <c r="N876" i="1"/>
  <c r="J876" i="1"/>
  <c r="I876" i="1"/>
  <c r="H876" i="1"/>
  <c r="F876" i="1"/>
  <c r="E876" i="1"/>
  <c r="BD875" i="1"/>
  <c r="BA875" i="1"/>
  <c r="AY875" i="1"/>
  <c r="AV875" i="1"/>
  <c r="AO875" i="1"/>
  <c r="AJ875" i="1"/>
  <c r="AC875" i="1"/>
  <c r="N875" i="1"/>
  <c r="J875" i="1"/>
  <c r="I875" i="1"/>
  <c r="H875" i="1"/>
  <c r="F875" i="1"/>
  <c r="E875" i="1"/>
  <c r="BD874" i="1"/>
  <c r="BA874" i="1"/>
  <c r="AY874" i="1"/>
  <c r="AV874" i="1"/>
  <c r="AO874" i="1"/>
  <c r="AJ874" i="1"/>
  <c r="AC874" i="1"/>
  <c r="O874" i="1" s="1"/>
  <c r="N874" i="1"/>
  <c r="J874" i="1"/>
  <c r="I874" i="1"/>
  <c r="H874" i="1"/>
  <c r="F874" i="1"/>
  <c r="E874" i="1"/>
  <c r="BD873" i="1"/>
  <c r="BA873" i="1"/>
  <c r="AY873" i="1"/>
  <c r="AV873" i="1"/>
  <c r="AO873" i="1"/>
  <c r="AJ873" i="1"/>
  <c r="AC873" i="1"/>
  <c r="N873" i="1"/>
  <c r="J873" i="1"/>
  <c r="I873" i="1"/>
  <c r="H873" i="1"/>
  <c r="F873" i="1"/>
  <c r="E873" i="1"/>
  <c r="BD872" i="1"/>
  <c r="BA872" i="1"/>
  <c r="AY872" i="1"/>
  <c r="AV872" i="1"/>
  <c r="AO872" i="1"/>
  <c r="AJ872" i="1"/>
  <c r="AC872" i="1"/>
  <c r="N872" i="1"/>
  <c r="J872" i="1"/>
  <c r="I872" i="1"/>
  <c r="H872" i="1"/>
  <c r="F872" i="1"/>
  <c r="E872" i="1"/>
  <c r="BD871" i="1"/>
  <c r="BA871" i="1"/>
  <c r="AY871" i="1"/>
  <c r="AV871" i="1"/>
  <c r="AO871" i="1"/>
  <c r="AJ871" i="1"/>
  <c r="AC871" i="1"/>
  <c r="N871" i="1"/>
  <c r="J871" i="1"/>
  <c r="I871" i="1"/>
  <c r="H871" i="1"/>
  <c r="F871" i="1"/>
  <c r="E871" i="1"/>
  <c r="BD870" i="1"/>
  <c r="BA870" i="1"/>
  <c r="AY870" i="1"/>
  <c r="AV870" i="1"/>
  <c r="AO870" i="1"/>
  <c r="AJ870" i="1"/>
  <c r="AC870" i="1"/>
  <c r="N870" i="1"/>
  <c r="J870" i="1"/>
  <c r="I870" i="1"/>
  <c r="H870" i="1"/>
  <c r="F870" i="1"/>
  <c r="E870" i="1"/>
  <c r="BD869" i="1"/>
  <c r="BA869" i="1"/>
  <c r="AY869" i="1"/>
  <c r="AV869" i="1"/>
  <c r="AO869" i="1"/>
  <c r="AJ869" i="1"/>
  <c r="AC869" i="1"/>
  <c r="N869" i="1"/>
  <c r="J869" i="1"/>
  <c r="I869" i="1"/>
  <c r="H869" i="1"/>
  <c r="F869" i="1"/>
  <c r="E869" i="1"/>
  <c r="BD868" i="1"/>
  <c r="BA868" i="1"/>
  <c r="AY868" i="1"/>
  <c r="AV868" i="1"/>
  <c r="AO868" i="1"/>
  <c r="AJ868" i="1"/>
  <c r="AC868" i="1"/>
  <c r="N868" i="1"/>
  <c r="J868" i="1"/>
  <c r="I868" i="1"/>
  <c r="H868" i="1"/>
  <c r="F868" i="1"/>
  <c r="E868" i="1"/>
  <c r="BD867" i="1"/>
  <c r="BA867" i="1"/>
  <c r="AY867" i="1"/>
  <c r="AV867" i="1"/>
  <c r="AO867" i="1"/>
  <c r="AJ867" i="1"/>
  <c r="AC867" i="1"/>
  <c r="N867" i="1"/>
  <c r="J867" i="1"/>
  <c r="I867" i="1"/>
  <c r="H867" i="1"/>
  <c r="F867" i="1"/>
  <c r="E867" i="1"/>
  <c r="BD866" i="1"/>
  <c r="BA866" i="1"/>
  <c r="AY866" i="1"/>
  <c r="AV866" i="1"/>
  <c r="AO866" i="1"/>
  <c r="AJ866" i="1"/>
  <c r="AC866" i="1"/>
  <c r="N866" i="1"/>
  <c r="J866" i="1"/>
  <c r="I866" i="1"/>
  <c r="H866" i="1"/>
  <c r="F866" i="1"/>
  <c r="E866" i="1"/>
  <c r="BD865" i="1"/>
  <c r="BA865" i="1"/>
  <c r="AY865" i="1"/>
  <c r="AV865" i="1"/>
  <c r="AO865" i="1"/>
  <c r="AJ865" i="1"/>
  <c r="AC865" i="1"/>
  <c r="N865" i="1"/>
  <c r="J865" i="1"/>
  <c r="I865" i="1"/>
  <c r="H865" i="1"/>
  <c r="F865" i="1"/>
  <c r="E865" i="1"/>
  <c r="BD864" i="1"/>
  <c r="BA864" i="1"/>
  <c r="AY864" i="1"/>
  <c r="AV864" i="1"/>
  <c r="AO864" i="1"/>
  <c r="AJ864" i="1"/>
  <c r="AC864" i="1"/>
  <c r="N864" i="1"/>
  <c r="J864" i="1"/>
  <c r="I864" i="1"/>
  <c r="H864" i="1"/>
  <c r="F864" i="1"/>
  <c r="E864" i="1"/>
  <c r="BD863" i="1"/>
  <c r="BA863" i="1"/>
  <c r="AY863" i="1"/>
  <c r="AV863" i="1"/>
  <c r="AO863" i="1"/>
  <c r="AJ863" i="1"/>
  <c r="AC863" i="1"/>
  <c r="N863" i="1"/>
  <c r="J863" i="1"/>
  <c r="I863" i="1"/>
  <c r="H863" i="1"/>
  <c r="F863" i="1"/>
  <c r="E863" i="1"/>
  <c r="BD862" i="1"/>
  <c r="BA862" i="1"/>
  <c r="AY862" i="1"/>
  <c r="AV862" i="1"/>
  <c r="AO862" i="1"/>
  <c r="AJ862" i="1"/>
  <c r="AC862" i="1"/>
  <c r="N862" i="1"/>
  <c r="J862" i="1"/>
  <c r="I862" i="1"/>
  <c r="H862" i="1"/>
  <c r="F862" i="1"/>
  <c r="E862" i="1"/>
  <c r="BD861" i="1"/>
  <c r="BA861" i="1"/>
  <c r="AY861" i="1"/>
  <c r="AV861" i="1"/>
  <c r="AO861" i="1"/>
  <c r="AJ861" i="1"/>
  <c r="AC861" i="1"/>
  <c r="N861" i="1"/>
  <c r="J861" i="1"/>
  <c r="I861" i="1"/>
  <c r="H861" i="1"/>
  <c r="F861" i="1"/>
  <c r="E861" i="1"/>
  <c r="BD860" i="1"/>
  <c r="BA860" i="1"/>
  <c r="AY860" i="1"/>
  <c r="AV860" i="1"/>
  <c r="AO860" i="1"/>
  <c r="AJ860" i="1"/>
  <c r="AC860" i="1"/>
  <c r="N860" i="1"/>
  <c r="J860" i="1"/>
  <c r="I860" i="1"/>
  <c r="H860" i="1"/>
  <c r="F860" i="1"/>
  <c r="E860" i="1"/>
  <c r="BD859" i="1"/>
  <c r="BA859" i="1"/>
  <c r="AY859" i="1"/>
  <c r="AV859" i="1"/>
  <c r="AO859" i="1"/>
  <c r="AJ859" i="1"/>
  <c r="AC859" i="1"/>
  <c r="N859" i="1"/>
  <c r="J859" i="1"/>
  <c r="I859" i="1"/>
  <c r="H859" i="1"/>
  <c r="F859" i="1"/>
  <c r="E859" i="1"/>
  <c r="BD858" i="1"/>
  <c r="BA858" i="1"/>
  <c r="AY858" i="1"/>
  <c r="AV858" i="1"/>
  <c r="AO858" i="1"/>
  <c r="AJ858" i="1"/>
  <c r="AC858" i="1"/>
  <c r="N858" i="1"/>
  <c r="J858" i="1"/>
  <c r="I858" i="1"/>
  <c r="H858" i="1"/>
  <c r="F858" i="1"/>
  <c r="E858" i="1"/>
  <c r="BD857" i="1"/>
  <c r="BA857" i="1"/>
  <c r="AY857" i="1"/>
  <c r="AV857" i="1"/>
  <c r="AO857" i="1"/>
  <c r="AJ857" i="1"/>
  <c r="AC857" i="1"/>
  <c r="N857" i="1"/>
  <c r="J857" i="1"/>
  <c r="I857" i="1"/>
  <c r="H857" i="1"/>
  <c r="F857" i="1"/>
  <c r="E857" i="1"/>
  <c r="BD856" i="1"/>
  <c r="BA856" i="1"/>
  <c r="AY856" i="1"/>
  <c r="AV856" i="1"/>
  <c r="AO856" i="1"/>
  <c r="AJ856" i="1"/>
  <c r="AC856" i="1"/>
  <c r="N856" i="1"/>
  <c r="J856" i="1"/>
  <c r="I856" i="1"/>
  <c r="H856" i="1"/>
  <c r="F856" i="1"/>
  <c r="E856" i="1"/>
  <c r="BD855" i="1"/>
  <c r="BA855" i="1"/>
  <c r="AY855" i="1"/>
  <c r="AV855" i="1"/>
  <c r="AO855" i="1"/>
  <c r="AJ855" i="1"/>
  <c r="AC855" i="1"/>
  <c r="O855" i="1" s="1"/>
  <c r="P855" i="1" s="1"/>
  <c r="N855" i="1"/>
  <c r="J855" i="1"/>
  <c r="I855" i="1"/>
  <c r="H855" i="1"/>
  <c r="F855" i="1"/>
  <c r="E855" i="1"/>
  <c r="BD854" i="1"/>
  <c r="BA854" i="1"/>
  <c r="AY854" i="1"/>
  <c r="AV854" i="1"/>
  <c r="AO854" i="1"/>
  <c r="AJ854" i="1"/>
  <c r="AC854" i="1"/>
  <c r="N854" i="1"/>
  <c r="J854" i="1"/>
  <c r="I854" i="1"/>
  <c r="H854" i="1"/>
  <c r="F854" i="1"/>
  <c r="E854" i="1"/>
  <c r="BD853" i="1"/>
  <c r="BA853" i="1"/>
  <c r="AY853" i="1"/>
  <c r="AV853" i="1"/>
  <c r="AO853" i="1"/>
  <c r="AJ853" i="1"/>
  <c r="AC853" i="1"/>
  <c r="N853" i="1"/>
  <c r="J853" i="1"/>
  <c r="I853" i="1"/>
  <c r="H853" i="1"/>
  <c r="F853" i="1"/>
  <c r="E853" i="1"/>
  <c r="BD852" i="1"/>
  <c r="BA852" i="1"/>
  <c r="AY852" i="1"/>
  <c r="AV852" i="1"/>
  <c r="AO852" i="1"/>
  <c r="AJ852" i="1"/>
  <c r="AC852" i="1"/>
  <c r="N852" i="1"/>
  <c r="J852" i="1"/>
  <c r="I852" i="1"/>
  <c r="H852" i="1"/>
  <c r="F852" i="1"/>
  <c r="E852" i="1"/>
  <c r="BD851" i="1"/>
  <c r="BA851" i="1"/>
  <c r="AY851" i="1"/>
  <c r="AV851" i="1"/>
  <c r="AO851" i="1"/>
  <c r="AJ851" i="1"/>
  <c r="AC851" i="1"/>
  <c r="N851" i="1"/>
  <c r="J851" i="1"/>
  <c r="I851" i="1"/>
  <c r="H851" i="1"/>
  <c r="F851" i="1"/>
  <c r="E851" i="1"/>
  <c r="BD850" i="1"/>
  <c r="BA850" i="1"/>
  <c r="AY850" i="1"/>
  <c r="AV850" i="1"/>
  <c r="AO850" i="1"/>
  <c r="AJ850" i="1"/>
  <c r="AC850" i="1"/>
  <c r="N850" i="1"/>
  <c r="J850" i="1"/>
  <c r="I850" i="1"/>
  <c r="H850" i="1"/>
  <c r="F850" i="1"/>
  <c r="E850" i="1"/>
  <c r="BD849" i="1"/>
  <c r="BA849" i="1"/>
  <c r="AY849" i="1"/>
  <c r="AV849" i="1"/>
  <c r="AO849" i="1"/>
  <c r="AJ849" i="1"/>
  <c r="AC849" i="1"/>
  <c r="N849" i="1"/>
  <c r="J849" i="1"/>
  <c r="I849" i="1"/>
  <c r="H849" i="1"/>
  <c r="F849" i="1"/>
  <c r="E849" i="1"/>
  <c r="BD848" i="1"/>
  <c r="BA848" i="1"/>
  <c r="AY848" i="1"/>
  <c r="AV848" i="1"/>
  <c r="AO848" i="1"/>
  <c r="AJ848" i="1"/>
  <c r="AC848" i="1"/>
  <c r="N848" i="1"/>
  <c r="J848" i="1"/>
  <c r="I848" i="1"/>
  <c r="H848" i="1"/>
  <c r="F848" i="1"/>
  <c r="E848" i="1"/>
  <c r="BD847" i="1"/>
  <c r="BA847" i="1"/>
  <c r="AY847" i="1"/>
  <c r="AV847" i="1"/>
  <c r="AO847" i="1"/>
  <c r="AJ847" i="1"/>
  <c r="AC847" i="1"/>
  <c r="N847" i="1"/>
  <c r="J847" i="1"/>
  <c r="I847" i="1"/>
  <c r="H847" i="1"/>
  <c r="F847" i="1"/>
  <c r="E847" i="1"/>
  <c r="BD846" i="1"/>
  <c r="BA846" i="1"/>
  <c r="AY846" i="1"/>
  <c r="AV846" i="1"/>
  <c r="AO846" i="1"/>
  <c r="AJ846" i="1"/>
  <c r="AC846" i="1"/>
  <c r="O846" i="1" s="1"/>
  <c r="N846" i="1"/>
  <c r="J846" i="1"/>
  <c r="I846" i="1"/>
  <c r="H846" i="1"/>
  <c r="F846" i="1"/>
  <c r="E846" i="1"/>
  <c r="BD845" i="1"/>
  <c r="BA845" i="1"/>
  <c r="AY845" i="1"/>
  <c r="AV845" i="1"/>
  <c r="AO845" i="1"/>
  <c r="AJ845" i="1"/>
  <c r="AC845" i="1"/>
  <c r="N845" i="1"/>
  <c r="J845" i="1"/>
  <c r="I845" i="1"/>
  <c r="H845" i="1"/>
  <c r="F845" i="1"/>
  <c r="E845" i="1"/>
  <c r="BD844" i="1"/>
  <c r="BA844" i="1"/>
  <c r="AY844" i="1"/>
  <c r="AV844" i="1"/>
  <c r="AO844" i="1"/>
  <c r="AJ844" i="1"/>
  <c r="AC844" i="1"/>
  <c r="N844" i="1"/>
  <c r="J844" i="1"/>
  <c r="I844" i="1"/>
  <c r="H844" i="1"/>
  <c r="F844" i="1"/>
  <c r="E844" i="1"/>
  <c r="BD843" i="1"/>
  <c r="BA843" i="1"/>
  <c r="AY843" i="1"/>
  <c r="AV843" i="1"/>
  <c r="AO843" i="1"/>
  <c r="AJ843" i="1"/>
  <c r="AC843" i="1"/>
  <c r="N843" i="1"/>
  <c r="J843" i="1"/>
  <c r="I843" i="1"/>
  <c r="H843" i="1"/>
  <c r="F843" i="1"/>
  <c r="E843" i="1"/>
  <c r="BB842" i="1"/>
  <c r="BD842" i="1" s="1"/>
  <c r="BA842" i="1"/>
  <c r="AY842" i="1"/>
  <c r="AV842" i="1"/>
  <c r="AO842" i="1"/>
  <c r="AJ842" i="1"/>
  <c r="AC842" i="1"/>
  <c r="N842" i="1"/>
  <c r="J842" i="1"/>
  <c r="I842" i="1"/>
  <c r="H842" i="1"/>
  <c r="F842" i="1"/>
  <c r="E842" i="1"/>
  <c r="BD841" i="1"/>
  <c r="BA841" i="1"/>
  <c r="AY841" i="1"/>
  <c r="AV841" i="1"/>
  <c r="AO841" i="1"/>
  <c r="AJ841" i="1"/>
  <c r="AC841" i="1"/>
  <c r="N841" i="1"/>
  <c r="J841" i="1"/>
  <c r="I841" i="1"/>
  <c r="H841" i="1"/>
  <c r="F841" i="1"/>
  <c r="E841" i="1"/>
  <c r="BD840" i="1"/>
  <c r="BA840" i="1"/>
  <c r="AY840" i="1"/>
  <c r="AV840" i="1"/>
  <c r="AO840" i="1"/>
  <c r="AJ840" i="1"/>
  <c r="AC840" i="1"/>
  <c r="N840" i="1"/>
  <c r="J840" i="1"/>
  <c r="I840" i="1"/>
  <c r="H840" i="1"/>
  <c r="F840" i="1"/>
  <c r="E840" i="1"/>
  <c r="BD839" i="1"/>
  <c r="BA839" i="1"/>
  <c r="AY839" i="1"/>
  <c r="AV839" i="1"/>
  <c r="AO839" i="1"/>
  <c r="AJ839" i="1"/>
  <c r="AC839" i="1"/>
  <c r="N839" i="1"/>
  <c r="J839" i="1"/>
  <c r="I839" i="1"/>
  <c r="H839" i="1"/>
  <c r="F839" i="1"/>
  <c r="E839" i="1"/>
  <c r="BD838" i="1"/>
  <c r="BA838" i="1"/>
  <c r="AY838" i="1"/>
  <c r="AV838" i="1"/>
  <c r="AO838" i="1"/>
  <c r="AJ838" i="1"/>
  <c r="AC838" i="1"/>
  <c r="N838" i="1"/>
  <c r="J838" i="1"/>
  <c r="I838" i="1"/>
  <c r="H838" i="1"/>
  <c r="F838" i="1"/>
  <c r="E838" i="1"/>
  <c r="BD837" i="1"/>
  <c r="BA837" i="1"/>
  <c r="AY837" i="1"/>
  <c r="AV837" i="1"/>
  <c r="AO837" i="1"/>
  <c r="AJ837" i="1"/>
  <c r="AC837" i="1"/>
  <c r="N837" i="1"/>
  <c r="J837" i="1"/>
  <c r="I837" i="1"/>
  <c r="H837" i="1"/>
  <c r="F837" i="1"/>
  <c r="E837" i="1"/>
  <c r="BD836" i="1"/>
  <c r="BA836" i="1"/>
  <c r="AY836" i="1"/>
  <c r="AV836" i="1"/>
  <c r="AO836" i="1"/>
  <c r="AJ836" i="1"/>
  <c r="AC836" i="1"/>
  <c r="N836" i="1"/>
  <c r="J836" i="1"/>
  <c r="I836" i="1"/>
  <c r="H836" i="1"/>
  <c r="F836" i="1"/>
  <c r="E836" i="1"/>
  <c r="BD835" i="1"/>
  <c r="BA835" i="1"/>
  <c r="AY835" i="1"/>
  <c r="AV835" i="1"/>
  <c r="AO835" i="1"/>
  <c r="AJ835" i="1"/>
  <c r="AC835" i="1"/>
  <c r="O835" i="1" s="1"/>
  <c r="N835" i="1"/>
  <c r="J835" i="1"/>
  <c r="I835" i="1"/>
  <c r="H835" i="1"/>
  <c r="F835" i="1"/>
  <c r="E835" i="1"/>
  <c r="BD834" i="1"/>
  <c r="BA834" i="1"/>
  <c r="AY834" i="1"/>
  <c r="AV834" i="1"/>
  <c r="AO834" i="1"/>
  <c r="AJ834" i="1"/>
  <c r="AC834" i="1"/>
  <c r="N834" i="1"/>
  <c r="J834" i="1"/>
  <c r="I834" i="1"/>
  <c r="H834" i="1"/>
  <c r="F834" i="1"/>
  <c r="E834" i="1"/>
  <c r="BD833" i="1"/>
  <c r="BA833" i="1"/>
  <c r="AY833" i="1"/>
  <c r="AV833" i="1"/>
  <c r="AO833" i="1"/>
  <c r="AJ833" i="1"/>
  <c r="AC833" i="1"/>
  <c r="N833" i="1"/>
  <c r="J833" i="1"/>
  <c r="I833" i="1"/>
  <c r="H833" i="1"/>
  <c r="F833" i="1"/>
  <c r="E833" i="1"/>
  <c r="BD832" i="1"/>
  <c r="BA832" i="1"/>
  <c r="AY832" i="1"/>
  <c r="AV832" i="1"/>
  <c r="AO832" i="1"/>
  <c r="AJ832" i="1"/>
  <c r="AC832" i="1"/>
  <c r="N832" i="1"/>
  <c r="J832" i="1"/>
  <c r="I832" i="1"/>
  <c r="H832" i="1"/>
  <c r="F832" i="1"/>
  <c r="E832" i="1"/>
  <c r="BD831" i="1"/>
  <c r="BA831" i="1"/>
  <c r="AY831" i="1"/>
  <c r="AV831" i="1"/>
  <c r="AO831" i="1"/>
  <c r="AJ831" i="1"/>
  <c r="O831" i="1" s="1"/>
  <c r="AC831" i="1"/>
  <c r="N831" i="1"/>
  <c r="J831" i="1"/>
  <c r="I831" i="1"/>
  <c r="H831" i="1"/>
  <c r="F831" i="1"/>
  <c r="E831" i="1"/>
  <c r="BD830" i="1"/>
  <c r="BA830" i="1"/>
  <c r="AY830" i="1"/>
  <c r="AV830" i="1"/>
  <c r="AO830" i="1"/>
  <c r="AJ830" i="1"/>
  <c r="AC830" i="1"/>
  <c r="N830" i="1"/>
  <c r="J830" i="1"/>
  <c r="I830" i="1"/>
  <c r="H830" i="1"/>
  <c r="F830" i="1"/>
  <c r="E830" i="1"/>
  <c r="BD829" i="1"/>
  <c r="BA829" i="1"/>
  <c r="AY829" i="1"/>
  <c r="AV829" i="1"/>
  <c r="O829" i="1" s="1"/>
  <c r="AO829" i="1"/>
  <c r="AJ829" i="1"/>
  <c r="AC829" i="1"/>
  <c r="N829" i="1"/>
  <c r="J829" i="1"/>
  <c r="I829" i="1"/>
  <c r="H829" i="1"/>
  <c r="F829" i="1"/>
  <c r="E829" i="1"/>
  <c r="BD828" i="1"/>
  <c r="BA828" i="1"/>
  <c r="AY828" i="1"/>
  <c r="AV828" i="1"/>
  <c r="AO828" i="1"/>
  <c r="AJ828" i="1"/>
  <c r="AC828" i="1"/>
  <c r="N828" i="1"/>
  <c r="J828" i="1"/>
  <c r="I828" i="1"/>
  <c r="H828" i="1"/>
  <c r="F828" i="1"/>
  <c r="E828" i="1"/>
  <c r="BD827" i="1"/>
  <c r="BA827" i="1"/>
  <c r="AY827" i="1"/>
  <c r="AV827" i="1"/>
  <c r="AO827" i="1"/>
  <c r="AJ827" i="1"/>
  <c r="AC827" i="1"/>
  <c r="N827" i="1"/>
  <c r="J827" i="1"/>
  <c r="I827" i="1"/>
  <c r="H827" i="1"/>
  <c r="F827" i="1"/>
  <c r="E827" i="1"/>
  <c r="BD826" i="1"/>
  <c r="BA826" i="1"/>
  <c r="AY826" i="1"/>
  <c r="AV826" i="1"/>
  <c r="AO826" i="1"/>
  <c r="AJ826" i="1"/>
  <c r="AC826" i="1"/>
  <c r="N826" i="1"/>
  <c r="J826" i="1"/>
  <c r="I826" i="1"/>
  <c r="H826" i="1"/>
  <c r="F826" i="1"/>
  <c r="E826" i="1"/>
  <c r="BD825" i="1"/>
  <c r="BA825" i="1"/>
  <c r="AY825" i="1"/>
  <c r="AV825" i="1"/>
  <c r="AO825" i="1"/>
  <c r="AJ825" i="1"/>
  <c r="AC825" i="1"/>
  <c r="N825" i="1"/>
  <c r="J825" i="1"/>
  <c r="I825" i="1"/>
  <c r="H825" i="1"/>
  <c r="F825" i="1"/>
  <c r="E825" i="1"/>
  <c r="BD824" i="1"/>
  <c r="BA824" i="1"/>
  <c r="AY824" i="1"/>
  <c r="AV824" i="1"/>
  <c r="AO824" i="1"/>
  <c r="AJ824" i="1"/>
  <c r="AC824" i="1"/>
  <c r="N824" i="1"/>
  <c r="J824" i="1"/>
  <c r="I824" i="1"/>
  <c r="H824" i="1"/>
  <c r="F824" i="1"/>
  <c r="E824" i="1"/>
  <c r="BD823" i="1"/>
  <c r="BA823" i="1"/>
  <c r="AY823" i="1"/>
  <c r="AV823" i="1"/>
  <c r="AO823" i="1"/>
  <c r="AJ823" i="1"/>
  <c r="AC823" i="1"/>
  <c r="N823" i="1"/>
  <c r="J823" i="1"/>
  <c r="I823" i="1"/>
  <c r="H823" i="1"/>
  <c r="F823" i="1"/>
  <c r="E823" i="1"/>
  <c r="BD822" i="1"/>
  <c r="BA822" i="1"/>
  <c r="AY822" i="1"/>
  <c r="AV822" i="1"/>
  <c r="AO822" i="1"/>
  <c r="AJ822" i="1"/>
  <c r="AC822" i="1"/>
  <c r="N822" i="1"/>
  <c r="J822" i="1"/>
  <c r="I822" i="1"/>
  <c r="H822" i="1"/>
  <c r="F822" i="1"/>
  <c r="E822" i="1"/>
  <c r="BD821" i="1"/>
  <c r="BA821" i="1"/>
  <c r="AY821" i="1"/>
  <c r="AV821" i="1"/>
  <c r="AO821" i="1"/>
  <c r="AJ821" i="1"/>
  <c r="AC821" i="1"/>
  <c r="N821" i="1"/>
  <c r="J821" i="1"/>
  <c r="I821" i="1"/>
  <c r="H821" i="1"/>
  <c r="F821" i="1"/>
  <c r="E821" i="1"/>
  <c r="BD820" i="1"/>
  <c r="BA820" i="1"/>
  <c r="AY820" i="1"/>
  <c r="AV820" i="1"/>
  <c r="AO820" i="1"/>
  <c r="AJ820" i="1"/>
  <c r="AC820" i="1"/>
  <c r="N820" i="1"/>
  <c r="J820" i="1"/>
  <c r="I820" i="1"/>
  <c r="H820" i="1"/>
  <c r="F820" i="1"/>
  <c r="E820" i="1"/>
  <c r="BD819" i="1"/>
  <c r="BA819" i="1"/>
  <c r="AY819" i="1"/>
  <c r="AV819" i="1"/>
  <c r="AO819" i="1"/>
  <c r="AJ819" i="1"/>
  <c r="AC819" i="1"/>
  <c r="N819" i="1"/>
  <c r="J819" i="1"/>
  <c r="I819" i="1"/>
  <c r="H819" i="1"/>
  <c r="F819" i="1"/>
  <c r="E819" i="1"/>
  <c r="BD818" i="1"/>
  <c r="BA818" i="1"/>
  <c r="AY818" i="1"/>
  <c r="AV818" i="1"/>
  <c r="AO818" i="1"/>
  <c r="AJ818" i="1"/>
  <c r="AC818" i="1"/>
  <c r="N818" i="1"/>
  <c r="J818" i="1"/>
  <c r="I818" i="1"/>
  <c r="H818" i="1"/>
  <c r="F818" i="1"/>
  <c r="E818" i="1"/>
  <c r="BD817" i="1"/>
  <c r="BA817" i="1"/>
  <c r="AY817" i="1"/>
  <c r="AV817" i="1"/>
  <c r="AO817" i="1"/>
  <c r="AJ817" i="1"/>
  <c r="AC817" i="1"/>
  <c r="N817" i="1"/>
  <c r="J817" i="1"/>
  <c r="I817" i="1"/>
  <c r="H817" i="1"/>
  <c r="F817" i="1"/>
  <c r="E817" i="1"/>
  <c r="BD816" i="1"/>
  <c r="BA816" i="1"/>
  <c r="AY816" i="1"/>
  <c r="AV816" i="1"/>
  <c r="AO816" i="1"/>
  <c r="AJ816" i="1"/>
  <c r="AC816" i="1"/>
  <c r="N816" i="1"/>
  <c r="J816" i="1"/>
  <c r="I816" i="1"/>
  <c r="H816" i="1"/>
  <c r="F816" i="1"/>
  <c r="E816" i="1"/>
  <c r="BD815" i="1"/>
  <c r="BA815" i="1"/>
  <c r="AY815" i="1"/>
  <c r="AV815" i="1"/>
  <c r="AO815" i="1"/>
  <c r="AJ815" i="1"/>
  <c r="AC815" i="1"/>
  <c r="N815" i="1"/>
  <c r="J815" i="1"/>
  <c r="I815" i="1"/>
  <c r="H815" i="1"/>
  <c r="F815" i="1"/>
  <c r="E815" i="1"/>
  <c r="BD814" i="1"/>
  <c r="BA814" i="1"/>
  <c r="AY814" i="1"/>
  <c r="AV814" i="1"/>
  <c r="AO814" i="1"/>
  <c r="AJ814" i="1"/>
  <c r="AC814" i="1"/>
  <c r="N814" i="1"/>
  <c r="J814" i="1"/>
  <c r="I814" i="1"/>
  <c r="H814" i="1"/>
  <c r="F814" i="1"/>
  <c r="E814" i="1"/>
  <c r="BD813" i="1"/>
  <c r="BA813" i="1"/>
  <c r="AY813" i="1"/>
  <c r="AV813" i="1"/>
  <c r="AO813" i="1"/>
  <c r="AJ813" i="1"/>
  <c r="AC813" i="1"/>
  <c r="O813" i="1" s="1"/>
  <c r="N813" i="1"/>
  <c r="J813" i="1"/>
  <c r="I813" i="1"/>
  <c r="H813" i="1"/>
  <c r="F813" i="1"/>
  <c r="E813" i="1"/>
  <c r="BD812" i="1"/>
  <c r="BA812" i="1"/>
  <c r="AY812" i="1"/>
  <c r="AV812" i="1"/>
  <c r="AO812" i="1"/>
  <c r="AJ812" i="1"/>
  <c r="AC812" i="1"/>
  <c r="N812" i="1"/>
  <c r="J812" i="1"/>
  <c r="I812" i="1"/>
  <c r="H812" i="1"/>
  <c r="F812" i="1"/>
  <c r="E812" i="1"/>
  <c r="BD811" i="1"/>
  <c r="BA811" i="1"/>
  <c r="AY811" i="1"/>
  <c r="AV811" i="1"/>
  <c r="AO811" i="1"/>
  <c r="AJ811" i="1"/>
  <c r="AC811" i="1"/>
  <c r="N811" i="1"/>
  <c r="J811" i="1"/>
  <c r="I811" i="1"/>
  <c r="H811" i="1"/>
  <c r="F811" i="1"/>
  <c r="E811" i="1"/>
  <c r="BD810" i="1"/>
  <c r="BA810" i="1"/>
  <c r="AY810" i="1"/>
  <c r="AV810" i="1"/>
  <c r="AO810" i="1"/>
  <c r="AJ810" i="1"/>
  <c r="AC810" i="1"/>
  <c r="N810" i="1"/>
  <c r="J810" i="1"/>
  <c r="I810" i="1"/>
  <c r="H810" i="1"/>
  <c r="F810" i="1"/>
  <c r="E810" i="1"/>
  <c r="BD809" i="1"/>
  <c r="BA809" i="1"/>
  <c r="AY809" i="1"/>
  <c r="AV809" i="1"/>
  <c r="AO809" i="1"/>
  <c r="AJ809" i="1"/>
  <c r="AC809" i="1"/>
  <c r="N809" i="1"/>
  <c r="J809" i="1"/>
  <c r="I809" i="1"/>
  <c r="H809" i="1"/>
  <c r="F809" i="1"/>
  <c r="E809" i="1"/>
  <c r="BD808" i="1"/>
  <c r="BA808" i="1"/>
  <c r="AY808" i="1"/>
  <c r="AV808" i="1"/>
  <c r="AO808" i="1"/>
  <c r="AJ808" i="1"/>
  <c r="AC808" i="1"/>
  <c r="N808" i="1"/>
  <c r="J808" i="1"/>
  <c r="I808" i="1"/>
  <c r="H808" i="1"/>
  <c r="F808" i="1"/>
  <c r="E808" i="1"/>
  <c r="BD807" i="1"/>
  <c r="BA807" i="1"/>
  <c r="AY807" i="1"/>
  <c r="AV807" i="1"/>
  <c r="AO807" i="1"/>
  <c r="AJ807" i="1"/>
  <c r="AC807" i="1"/>
  <c r="N807" i="1"/>
  <c r="J807" i="1"/>
  <c r="I807" i="1"/>
  <c r="H807" i="1"/>
  <c r="F807" i="1"/>
  <c r="E807" i="1"/>
  <c r="BD806" i="1"/>
  <c r="BA806" i="1"/>
  <c r="AY806" i="1"/>
  <c r="AV806" i="1"/>
  <c r="AO806" i="1"/>
  <c r="AJ806" i="1"/>
  <c r="AC806" i="1"/>
  <c r="N806" i="1"/>
  <c r="J806" i="1"/>
  <c r="I806" i="1"/>
  <c r="H806" i="1"/>
  <c r="F806" i="1"/>
  <c r="E806" i="1"/>
  <c r="BD805" i="1"/>
  <c r="BA805" i="1"/>
  <c r="AY805" i="1"/>
  <c r="AV805" i="1"/>
  <c r="AO805" i="1"/>
  <c r="AJ805" i="1"/>
  <c r="AC805" i="1"/>
  <c r="N805" i="1"/>
  <c r="J805" i="1"/>
  <c r="I805" i="1"/>
  <c r="H805" i="1"/>
  <c r="F805" i="1"/>
  <c r="E805" i="1"/>
  <c r="BD804" i="1"/>
  <c r="BA804" i="1"/>
  <c r="AY804" i="1"/>
  <c r="AV804" i="1"/>
  <c r="AO804" i="1"/>
  <c r="AJ804" i="1"/>
  <c r="AC804" i="1"/>
  <c r="N804" i="1"/>
  <c r="J804" i="1"/>
  <c r="I804" i="1"/>
  <c r="H804" i="1"/>
  <c r="F804" i="1"/>
  <c r="E804" i="1"/>
  <c r="BD803" i="1"/>
  <c r="BA803" i="1"/>
  <c r="AY803" i="1"/>
  <c r="AV803" i="1"/>
  <c r="AO803" i="1"/>
  <c r="AJ803" i="1"/>
  <c r="AC803" i="1"/>
  <c r="N803" i="1"/>
  <c r="J803" i="1"/>
  <c r="I803" i="1"/>
  <c r="H803" i="1"/>
  <c r="F803" i="1"/>
  <c r="E803" i="1"/>
  <c r="BD802" i="1"/>
  <c r="BA802" i="1"/>
  <c r="AY802" i="1"/>
  <c r="AV802" i="1"/>
  <c r="AO802" i="1"/>
  <c r="AJ802" i="1"/>
  <c r="AC802" i="1"/>
  <c r="N802" i="1"/>
  <c r="J802" i="1"/>
  <c r="I802" i="1"/>
  <c r="H802" i="1"/>
  <c r="F802" i="1"/>
  <c r="E802" i="1"/>
  <c r="BD801" i="1"/>
  <c r="BA801" i="1"/>
  <c r="AY801" i="1"/>
  <c r="AV801" i="1"/>
  <c r="AO801" i="1"/>
  <c r="AJ801" i="1"/>
  <c r="AC801" i="1"/>
  <c r="N801" i="1"/>
  <c r="J801" i="1"/>
  <c r="I801" i="1"/>
  <c r="H801" i="1"/>
  <c r="F801" i="1"/>
  <c r="E801" i="1"/>
  <c r="BD800" i="1"/>
  <c r="BA800" i="1"/>
  <c r="AY800" i="1"/>
  <c r="AV800" i="1"/>
  <c r="AO800" i="1"/>
  <c r="AJ800" i="1"/>
  <c r="AC800" i="1"/>
  <c r="N800" i="1"/>
  <c r="J800" i="1"/>
  <c r="I800" i="1"/>
  <c r="H800" i="1"/>
  <c r="F800" i="1"/>
  <c r="E800" i="1"/>
  <c r="BD799" i="1"/>
  <c r="BA799" i="1"/>
  <c r="AY799" i="1"/>
  <c r="AV799" i="1"/>
  <c r="AO799" i="1"/>
  <c r="AJ799" i="1"/>
  <c r="AC799" i="1"/>
  <c r="N799" i="1"/>
  <c r="J799" i="1"/>
  <c r="I799" i="1"/>
  <c r="H799" i="1"/>
  <c r="F799" i="1"/>
  <c r="E799" i="1"/>
  <c r="BD798" i="1"/>
  <c r="BA798" i="1"/>
  <c r="AY798" i="1"/>
  <c r="AV798" i="1"/>
  <c r="AO798" i="1"/>
  <c r="AJ798" i="1"/>
  <c r="AC798" i="1"/>
  <c r="N798" i="1"/>
  <c r="J798" i="1"/>
  <c r="I798" i="1"/>
  <c r="H798" i="1"/>
  <c r="F798" i="1"/>
  <c r="E798" i="1"/>
  <c r="BD797" i="1"/>
  <c r="BA797" i="1"/>
  <c r="AY797" i="1"/>
  <c r="AV797" i="1"/>
  <c r="AO797" i="1"/>
  <c r="AJ797" i="1"/>
  <c r="AC797" i="1"/>
  <c r="N797" i="1"/>
  <c r="J797" i="1"/>
  <c r="I797" i="1"/>
  <c r="H797" i="1"/>
  <c r="F797" i="1"/>
  <c r="E797" i="1"/>
  <c r="BD796" i="1"/>
  <c r="BA796" i="1"/>
  <c r="AY796" i="1"/>
  <c r="AV796" i="1"/>
  <c r="AO796" i="1"/>
  <c r="AJ796" i="1"/>
  <c r="AC796" i="1"/>
  <c r="N796" i="1"/>
  <c r="J796" i="1"/>
  <c r="I796" i="1"/>
  <c r="H796" i="1"/>
  <c r="F796" i="1"/>
  <c r="E796" i="1"/>
  <c r="BD795" i="1"/>
  <c r="BA795" i="1"/>
  <c r="AY795" i="1"/>
  <c r="AV795" i="1"/>
  <c r="AO795" i="1"/>
  <c r="AJ795" i="1"/>
  <c r="AC795" i="1"/>
  <c r="O795" i="1" s="1"/>
  <c r="N795" i="1"/>
  <c r="J795" i="1"/>
  <c r="I795" i="1"/>
  <c r="H795" i="1"/>
  <c r="F795" i="1"/>
  <c r="E795" i="1"/>
  <c r="BD794" i="1"/>
  <c r="BA794" i="1"/>
  <c r="AY794" i="1"/>
  <c r="AV794" i="1"/>
  <c r="AO794" i="1"/>
  <c r="AJ794" i="1"/>
  <c r="AC794" i="1"/>
  <c r="N794" i="1"/>
  <c r="J794" i="1"/>
  <c r="I794" i="1"/>
  <c r="H794" i="1"/>
  <c r="F794" i="1"/>
  <c r="E794" i="1"/>
  <c r="BD793" i="1"/>
  <c r="BA793" i="1"/>
  <c r="AY793" i="1"/>
  <c r="AV793" i="1"/>
  <c r="AO793" i="1"/>
  <c r="AJ793" i="1"/>
  <c r="O793" i="1" s="1"/>
  <c r="AC793" i="1"/>
  <c r="N793" i="1"/>
  <c r="J793" i="1"/>
  <c r="I793" i="1"/>
  <c r="H793" i="1"/>
  <c r="F793" i="1"/>
  <c r="E793" i="1"/>
  <c r="BD792" i="1"/>
  <c r="BA792" i="1"/>
  <c r="AY792" i="1"/>
  <c r="AV792" i="1"/>
  <c r="AO792" i="1"/>
  <c r="AJ792" i="1"/>
  <c r="AC792" i="1"/>
  <c r="N792" i="1"/>
  <c r="J792" i="1"/>
  <c r="I792" i="1"/>
  <c r="H792" i="1"/>
  <c r="F792" i="1"/>
  <c r="E792" i="1"/>
  <c r="BD791" i="1"/>
  <c r="BA791" i="1"/>
  <c r="AY791" i="1"/>
  <c r="AV791" i="1"/>
  <c r="AO791" i="1"/>
  <c r="AJ791" i="1"/>
  <c r="AC791" i="1"/>
  <c r="N791" i="1"/>
  <c r="J791" i="1"/>
  <c r="I791" i="1"/>
  <c r="H791" i="1"/>
  <c r="F791" i="1"/>
  <c r="E791" i="1"/>
  <c r="BD790" i="1"/>
  <c r="BA790" i="1"/>
  <c r="AY790" i="1"/>
  <c r="AV790" i="1"/>
  <c r="AO790" i="1"/>
  <c r="AJ790" i="1"/>
  <c r="AC790" i="1"/>
  <c r="N790" i="1"/>
  <c r="J790" i="1"/>
  <c r="I790" i="1"/>
  <c r="H790" i="1"/>
  <c r="F790" i="1"/>
  <c r="E790" i="1"/>
  <c r="BD789" i="1"/>
  <c r="BA789" i="1"/>
  <c r="AY789" i="1"/>
  <c r="AV789" i="1"/>
  <c r="AO789" i="1"/>
  <c r="AJ789" i="1"/>
  <c r="AC789" i="1"/>
  <c r="O789" i="1" s="1"/>
  <c r="N789" i="1"/>
  <c r="J789" i="1"/>
  <c r="I789" i="1"/>
  <c r="H789" i="1"/>
  <c r="F789" i="1"/>
  <c r="E789" i="1"/>
  <c r="BD788" i="1"/>
  <c r="BA788" i="1"/>
  <c r="AY788" i="1"/>
  <c r="AV788" i="1"/>
  <c r="AO788" i="1"/>
  <c r="AJ788" i="1"/>
  <c r="AC788" i="1"/>
  <c r="N788" i="1"/>
  <c r="J788" i="1"/>
  <c r="I788" i="1"/>
  <c r="H788" i="1"/>
  <c r="F788" i="1"/>
  <c r="E788" i="1"/>
  <c r="BD787" i="1"/>
  <c r="BA787" i="1"/>
  <c r="AY787" i="1"/>
  <c r="AV787" i="1"/>
  <c r="AO787" i="1"/>
  <c r="AJ787" i="1"/>
  <c r="AC787" i="1"/>
  <c r="N787" i="1"/>
  <c r="J787" i="1"/>
  <c r="I787" i="1"/>
  <c r="H787" i="1"/>
  <c r="F787" i="1"/>
  <c r="E787" i="1"/>
  <c r="BD786" i="1"/>
  <c r="BA786" i="1"/>
  <c r="AY786" i="1"/>
  <c r="AV786" i="1"/>
  <c r="AO786" i="1"/>
  <c r="AJ786" i="1"/>
  <c r="AC786" i="1"/>
  <c r="N786" i="1"/>
  <c r="J786" i="1"/>
  <c r="I786" i="1"/>
  <c r="H786" i="1"/>
  <c r="F786" i="1"/>
  <c r="E786" i="1"/>
  <c r="BD785" i="1"/>
  <c r="BA785" i="1"/>
  <c r="AY785" i="1"/>
  <c r="AV785" i="1"/>
  <c r="AO785" i="1"/>
  <c r="AJ785" i="1"/>
  <c r="O785" i="1" s="1"/>
  <c r="AC785" i="1"/>
  <c r="N785" i="1"/>
  <c r="J785" i="1"/>
  <c r="I785" i="1"/>
  <c r="H785" i="1"/>
  <c r="F785" i="1"/>
  <c r="E785" i="1"/>
  <c r="BD784" i="1"/>
  <c r="BA784" i="1"/>
  <c r="AY784" i="1"/>
  <c r="AV784" i="1"/>
  <c r="AO784" i="1"/>
  <c r="AJ784" i="1"/>
  <c r="AC784" i="1"/>
  <c r="N784" i="1"/>
  <c r="J784" i="1"/>
  <c r="I784" i="1"/>
  <c r="H784" i="1"/>
  <c r="F784" i="1"/>
  <c r="E784" i="1"/>
  <c r="BD783" i="1"/>
  <c r="BA783" i="1"/>
  <c r="AY783" i="1"/>
  <c r="AV783" i="1"/>
  <c r="AO783" i="1"/>
  <c r="AJ783" i="1"/>
  <c r="AC783" i="1"/>
  <c r="N783" i="1"/>
  <c r="J783" i="1"/>
  <c r="I783" i="1"/>
  <c r="H783" i="1"/>
  <c r="F783" i="1"/>
  <c r="E783" i="1"/>
  <c r="BD782" i="1"/>
  <c r="BA782" i="1"/>
  <c r="AY782" i="1"/>
  <c r="AV782" i="1"/>
  <c r="AO782" i="1"/>
  <c r="AJ782" i="1"/>
  <c r="AC782" i="1"/>
  <c r="N782" i="1"/>
  <c r="J782" i="1"/>
  <c r="I782" i="1"/>
  <c r="H782" i="1"/>
  <c r="F782" i="1"/>
  <c r="E782" i="1"/>
  <c r="BD781" i="1"/>
  <c r="BA781" i="1"/>
  <c r="AY781" i="1"/>
  <c r="AV781" i="1"/>
  <c r="AO781" i="1"/>
  <c r="AJ781" i="1"/>
  <c r="AC781" i="1"/>
  <c r="N781" i="1"/>
  <c r="J781" i="1"/>
  <c r="I781" i="1"/>
  <c r="H781" i="1"/>
  <c r="F781" i="1"/>
  <c r="E781" i="1"/>
  <c r="BD780" i="1"/>
  <c r="BA780" i="1"/>
  <c r="AY780" i="1"/>
  <c r="AV780" i="1"/>
  <c r="AO780" i="1"/>
  <c r="AJ780" i="1"/>
  <c r="AC780" i="1"/>
  <c r="N780" i="1"/>
  <c r="J780" i="1"/>
  <c r="I780" i="1"/>
  <c r="H780" i="1"/>
  <c r="F780" i="1"/>
  <c r="E780" i="1"/>
  <c r="BD779" i="1"/>
  <c r="BA779" i="1"/>
  <c r="AY779" i="1"/>
  <c r="AV779" i="1"/>
  <c r="AO779" i="1"/>
  <c r="AJ779" i="1"/>
  <c r="AC779" i="1"/>
  <c r="N779" i="1"/>
  <c r="J779" i="1"/>
  <c r="I779" i="1"/>
  <c r="H779" i="1"/>
  <c r="F779" i="1"/>
  <c r="E779" i="1"/>
  <c r="BD778" i="1"/>
  <c r="BA778" i="1"/>
  <c r="AY778" i="1"/>
  <c r="AV778" i="1"/>
  <c r="AO778" i="1"/>
  <c r="AJ778" i="1"/>
  <c r="AC778" i="1"/>
  <c r="N778" i="1"/>
  <c r="J778" i="1"/>
  <c r="I778" i="1"/>
  <c r="H778" i="1"/>
  <c r="F778" i="1"/>
  <c r="E778" i="1"/>
  <c r="BD777" i="1"/>
  <c r="BA777" i="1"/>
  <c r="AY777" i="1"/>
  <c r="AV777" i="1"/>
  <c r="AO777" i="1"/>
  <c r="AJ777" i="1"/>
  <c r="AC777" i="1"/>
  <c r="N777" i="1"/>
  <c r="J777" i="1"/>
  <c r="I777" i="1"/>
  <c r="H777" i="1"/>
  <c r="F777" i="1"/>
  <c r="E777" i="1"/>
  <c r="BD776" i="1"/>
  <c r="BA776" i="1"/>
  <c r="AY776" i="1"/>
  <c r="AV776" i="1"/>
  <c r="AO776" i="1"/>
  <c r="AJ776" i="1"/>
  <c r="AC776" i="1"/>
  <c r="N776" i="1"/>
  <c r="J776" i="1"/>
  <c r="I776" i="1"/>
  <c r="H776" i="1"/>
  <c r="F776" i="1"/>
  <c r="E776" i="1"/>
  <c r="BD775" i="1"/>
  <c r="BA775" i="1"/>
  <c r="AY775" i="1"/>
  <c r="AV775" i="1"/>
  <c r="AO775" i="1"/>
  <c r="AJ775" i="1"/>
  <c r="AC775" i="1"/>
  <c r="N775" i="1"/>
  <c r="J775" i="1"/>
  <c r="I775" i="1"/>
  <c r="H775" i="1"/>
  <c r="F775" i="1"/>
  <c r="E775" i="1"/>
  <c r="BD774" i="1"/>
  <c r="BA774" i="1"/>
  <c r="AY774" i="1"/>
  <c r="AV774" i="1"/>
  <c r="AO774" i="1"/>
  <c r="AJ774" i="1"/>
  <c r="AC774" i="1"/>
  <c r="N774" i="1"/>
  <c r="J774" i="1"/>
  <c r="I774" i="1"/>
  <c r="H774" i="1"/>
  <c r="F774" i="1"/>
  <c r="E774" i="1"/>
  <c r="BD773" i="1"/>
  <c r="BA773" i="1"/>
  <c r="AY773" i="1"/>
  <c r="AV773" i="1"/>
  <c r="AO773" i="1"/>
  <c r="O773" i="1" s="1"/>
  <c r="AJ773" i="1"/>
  <c r="AC773" i="1"/>
  <c r="N773" i="1"/>
  <c r="J773" i="1"/>
  <c r="I773" i="1"/>
  <c r="H773" i="1"/>
  <c r="F773" i="1"/>
  <c r="E773" i="1"/>
  <c r="BD772" i="1"/>
  <c r="BA772" i="1"/>
  <c r="AY772" i="1"/>
  <c r="AV772" i="1"/>
  <c r="AO772" i="1"/>
  <c r="AJ772" i="1"/>
  <c r="AC772" i="1"/>
  <c r="N772" i="1"/>
  <c r="J772" i="1"/>
  <c r="I772" i="1"/>
  <c r="H772" i="1"/>
  <c r="F772" i="1"/>
  <c r="E772" i="1"/>
  <c r="BD771" i="1"/>
  <c r="BA771" i="1"/>
  <c r="AY771" i="1"/>
  <c r="AV771" i="1"/>
  <c r="AO771" i="1"/>
  <c r="AJ771" i="1"/>
  <c r="AC771" i="1"/>
  <c r="O771" i="1" s="1"/>
  <c r="N771" i="1"/>
  <c r="J771" i="1"/>
  <c r="I771" i="1"/>
  <c r="H771" i="1"/>
  <c r="F771" i="1"/>
  <c r="E771" i="1"/>
  <c r="BD770" i="1"/>
  <c r="BA770" i="1"/>
  <c r="AY770" i="1"/>
  <c r="AV770" i="1"/>
  <c r="AO770" i="1"/>
  <c r="AJ770" i="1"/>
  <c r="AC770" i="1"/>
  <c r="N770" i="1"/>
  <c r="J770" i="1"/>
  <c r="I770" i="1"/>
  <c r="H770" i="1"/>
  <c r="F770" i="1"/>
  <c r="E770" i="1"/>
  <c r="BD769" i="1"/>
  <c r="BA769" i="1"/>
  <c r="AY769" i="1"/>
  <c r="AV769" i="1"/>
  <c r="AO769" i="1"/>
  <c r="AJ769" i="1"/>
  <c r="O769" i="1" s="1"/>
  <c r="AC769" i="1"/>
  <c r="N769" i="1"/>
  <c r="J769" i="1"/>
  <c r="I769" i="1"/>
  <c r="H769" i="1"/>
  <c r="F769" i="1"/>
  <c r="E769" i="1"/>
  <c r="BD768" i="1"/>
  <c r="BA768" i="1"/>
  <c r="AY768" i="1"/>
  <c r="AV768" i="1"/>
  <c r="AO768" i="1"/>
  <c r="AJ768" i="1"/>
  <c r="AC768" i="1"/>
  <c r="N768" i="1"/>
  <c r="J768" i="1"/>
  <c r="I768" i="1"/>
  <c r="H768" i="1"/>
  <c r="F768" i="1"/>
  <c r="E768" i="1"/>
  <c r="BD767" i="1"/>
  <c r="BA767" i="1"/>
  <c r="AY767" i="1"/>
  <c r="AV767" i="1"/>
  <c r="AO767" i="1"/>
  <c r="AJ767" i="1"/>
  <c r="AC767" i="1"/>
  <c r="N767" i="1"/>
  <c r="J767" i="1"/>
  <c r="I767" i="1"/>
  <c r="H767" i="1"/>
  <c r="F767" i="1"/>
  <c r="E767" i="1"/>
  <c r="BD766" i="1"/>
  <c r="BA766" i="1"/>
  <c r="AY766" i="1"/>
  <c r="AV766" i="1"/>
  <c r="AO766" i="1"/>
  <c r="AJ766" i="1"/>
  <c r="AC766" i="1"/>
  <c r="N766" i="1"/>
  <c r="J766" i="1"/>
  <c r="I766" i="1"/>
  <c r="H766" i="1"/>
  <c r="F766" i="1"/>
  <c r="E766" i="1"/>
  <c r="BD765" i="1"/>
  <c r="BA765" i="1"/>
  <c r="AY765" i="1"/>
  <c r="AV765" i="1"/>
  <c r="AO765" i="1"/>
  <c r="AJ765" i="1"/>
  <c r="AC765" i="1"/>
  <c r="N765" i="1"/>
  <c r="J765" i="1"/>
  <c r="I765" i="1"/>
  <c r="H765" i="1"/>
  <c r="F765" i="1"/>
  <c r="E765" i="1"/>
  <c r="BD764" i="1"/>
  <c r="BA764" i="1"/>
  <c r="AY764" i="1"/>
  <c r="AV764" i="1"/>
  <c r="AO764" i="1"/>
  <c r="AJ764" i="1"/>
  <c r="AC764" i="1"/>
  <c r="N764" i="1"/>
  <c r="J764" i="1"/>
  <c r="I764" i="1"/>
  <c r="H764" i="1"/>
  <c r="F764" i="1"/>
  <c r="E764" i="1"/>
  <c r="BD763" i="1"/>
  <c r="BA763" i="1"/>
  <c r="AY763" i="1"/>
  <c r="AV763" i="1"/>
  <c r="AO763" i="1"/>
  <c r="AJ763" i="1"/>
  <c r="AC763" i="1"/>
  <c r="O763" i="1" s="1"/>
  <c r="N763" i="1"/>
  <c r="J763" i="1"/>
  <c r="I763" i="1"/>
  <c r="H763" i="1"/>
  <c r="F763" i="1"/>
  <c r="E763" i="1"/>
  <c r="BD762" i="1"/>
  <c r="BA762" i="1"/>
  <c r="AY762" i="1"/>
  <c r="AV762" i="1"/>
  <c r="AO762" i="1"/>
  <c r="AJ762" i="1"/>
  <c r="AC762" i="1"/>
  <c r="N762" i="1"/>
  <c r="J762" i="1"/>
  <c r="I762" i="1"/>
  <c r="H762" i="1"/>
  <c r="F762" i="1"/>
  <c r="E762" i="1"/>
  <c r="BD761" i="1"/>
  <c r="BA761" i="1"/>
  <c r="AY761" i="1"/>
  <c r="AV761" i="1"/>
  <c r="AO761" i="1"/>
  <c r="AJ761" i="1"/>
  <c r="O761" i="1" s="1"/>
  <c r="AC761" i="1"/>
  <c r="N761" i="1"/>
  <c r="J761" i="1"/>
  <c r="I761" i="1"/>
  <c r="H761" i="1"/>
  <c r="F761" i="1"/>
  <c r="E761" i="1"/>
  <c r="BD760" i="1"/>
  <c r="BA760" i="1"/>
  <c r="AY760" i="1"/>
  <c r="AV760" i="1"/>
  <c r="AO760" i="1"/>
  <c r="AJ760" i="1"/>
  <c r="AC760" i="1"/>
  <c r="N760" i="1"/>
  <c r="J760" i="1"/>
  <c r="I760" i="1"/>
  <c r="H760" i="1"/>
  <c r="F760" i="1"/>
  <c r="E760" i="1"/>
  <c r="BD759" i="1"/>
  <c r="BA759" i="1"/>
  <c r="AY759" i="1"/>
  <c r="AV759" i="1"/>
  <c r="AO759" i="1"/>
  <c r="AJ759" i="1"/>
  <c r="AC759" i="1"/>
  <c r="N759" i="1"/>
  <c r="J759" i="1"/>
  <c r="I759" i="1"/>
  <c r="H759" i="1"/>
  <c r="F759" i="1"/>
  <c r="E759" i="1"/>
  <c r="BD758" i="1"/>
  <c r="BA758" i="1"/>
  <c r="AY758" i="1"/>
  <c r="AV758" i="1"/>
  <c r="AO758" i="1"/>
  <c r="AJ758" i="1"/>
  <c r="AC758" i="1"/>
  <c r="N758" i="1"/>
  <c r="J758" i="1"/>
  <c r="I758" i="1"/>
  <c r="H758" i="1"/>
  <c r="F758" i="1"/>
  <c r="E758" i="1"/>
  <c r="BD757" i="1"/>
  <c r="BA757" i="1"/>
  <c r="AY757" i="1"/>
  <c r="AV757" i="1"/>
  <c r="AO757" i="1"/>
  <c r="AJ757" i="1"/>
  <c r="AC757" i="1"/>
  <c r="O757" i="1" s="1"/>
  <c r="N757" i="1"/>
  <c r="J757" i="1"/>
  <c r="I757" i="1"/>
  <c r="H757" i="1"/>
  <c r="F757" i="1"/>
  <c r="E757" i="1"/>
  <c r="BD756" i="1"/>
  <c r="BA756" i="1"/>
  <c r="AY756" i="1"/>
  <c r="AV756" i="1"/>
  <c r="AO756" i="1"/>
  <c r="AJ756" i="1"/>
  <c r="AC756" i="1"/>
  <c r="N756" i="1"/>
  <c r="J756" i="1"/>
  <c r="I756" i="1"/>
  <c r="H756" i="1"/>
  <c r="F756" i="1"/>
  <c r="E756" i="1"/>
  <c r="BD755" i="1"/>
  <c r="BA755" i="1"/>
  <c r="AY755" i="1"/>
  <c r="AV755" i="1"/>
  <c r="AO755" i="1"/>
  <c r="AJ755" i="1"/>
  <c r="AC755" i="1"/>
  <c r="O755" i="1" s="1"/>
  <c r="N755" i="1"/>
  <c r="J755" i="1"/>
  <c r="I755" i="1"/>
  <c r="H755" i="1"/>
  <c r="F755" i="1"/>
  <c r="E755" i="1"/>
  <c r="BD754" i="1"/>
  <c r="BA754" i="1"/>
  <c r="AY754" i="1"/>
  <c r="AV754" i="1"/>
  <c r="AO754" i="1"/>
  <c r="AJ754" i="1"/>
  <c r="AC754" i="1"/>
  <c r="N754" i="1"/>
  <c r="J754" i="1"/>
  <c r="I754" i="1"/>
  <c r="H754" i="1"/>
  <c r="F754" i="1"/>
  <c r="E754" i="1"/>
  <c r="BD753" i="1"/>
  <c r="BA753" i="1"/>
  <c r="AY753" i="1"/>
  <c r="AV753" i="1"/>
  <c r="AO753" i="1"/>
  <c r="AJ753" i="1"/>
  <c r="AC753" i="1"/>
  <c r="N753" i="1"/>
  <c r="J753" i="1"/>
  <c r="I753" i="1"/>
  <c r="H753" i="1"/>
  <c r="F753" i="1"/>
  <c r="E753" i="1"/>
  <c r="BD752" i="1"/>
  <c r="BA752" i="1"/>
  <c r="AY752" i="1"/>
  <c r="AV752" i="1"/>
  <c r="AO752" i="1"/>
  <c r="AJ752" i="1"/>
  <c r="AC752" i="1"/>
  <c r="O752" i="1" s="1"/>
  <c r="N752" i="1"/>
  <c r="J752" i="1"/>
  <c r="I752" i="1"/>
  <c r="H752" i="1"/>
  <c r="F752" i="1"/>
  <c r="E752" i="1"/>
  <c r="BD751" i="1"/>
  <c r="BA751" i="1"/>
  <c r="AY751" i="1"/>
  <c r="AV751" i="1"/>
  <c r="AO751" i="1"/>
  <c r="AJ751" i="1"/>
  <c r="AC751" i="1"/>
  <c r="N751" i="1"/>
  <c r="J751" i="1"/>
  <c r="I751" i="1"/>
  <c r="H751" i="1"/>
  <c r="F751" i="1"/>
  <c r="E751" i="1"/>
  <c r="BD750" i="1"/>
  <c r="BA750" i="1"/>
  <c r="AY750" i="1"/>
  <c r="AV750" i="1"/>
  <c r="AO750" i="1"/>
  <c r="AJ750" i="1"/>
  <c r="AC750" i="1"/>
  <c r="N750" i="1"/>
  <c r="J750" i="1"/>
  <c r="I750" i="1"/>
  <c r="H750" i="1"/>
  <c r="F750" i="1"/>
  <c r="E750" i="1"/>
  <c r="BD749" i="1"/>
  <c r="BA749" i="1"/>
  <c r="AY749" i="1"/>
  <c r="AV749" i="1"/>
  <c r="AO749" i="1"/>
  <c r="AJ749" i="1"/>
  <c r="AC749" i="1"/>
  <c r="O749" i="1"/>
  <c r="N749" i="1"/>
  <c r="J749" i="1"/>
  <c r="I749" i="1"/>
  <c r="H749" i="1"/>
  <c r="F749" i="1"/>
  <c r="E749" i="1"/>
  <c r="BD748" i="1"/>
  <c r="BA748" i="1"/>
  <c r="AY748" i="1"/>
  <c r="AV748" i="1"/>
  <c r="AO748" i="1"/>
  <c r="AJ748" i="1"/>
  <c r="AC748" i="1"/>
  <c r="N748" i="1"/>
  <c r="J748" i="1"/>
  <c r="I748" i="1"/>
  <c r="H748" i="1"/>
  <c r="F748" i="1"/>
  <c r="E748" i="1"/>
  <c r="BD747" i="1"/>
  <c r="BA747" i="1"/>
  <c r="AY747" i="1"/>
  <c r="AV747" i="1"/>
  <c r="AO747" i="1"/>
  <c r="AJ747" i="1"/>
  <c r="AC747" i="1"/>
  <c r="N747" i="1"/>
  <c r="J747" i="1"/>
  <c r="I747" i="1"/>
  <c r="H747" i="1"/>
  <c r="F747" i="1"/>
  <c r="E747" i="1"/>
  <c r="BD746" i="1"/>
  <c r="BA746" i="1"/>
  <c r="AY746" i="1"/>
  <c r="AV746" i="1"/>
  <c r="AO746" i="1"/>
  <c r="AJ746" i="1"/>
  <c r="AC746" i="1"/>
  <c r="N746" i="1"/>
  <c r="J746" i="1"/>
  <c r="I746" i="1"/>
  <c r="H746" i="1"/>
  <c r="F746" i="1"/>
  <c r="E746" i="1"/>
  <c r="BD745" i="1"/>
  <c r="BA745" i="1"/>
  <c r="AY745" i="1"/>
  <c r="AV745" i="1"/>
  <c r="AO745" i="1"/>
  <c r="AJ745" i="1"/>
  <c r="AC745" i="1"/>
  <c r="N745" i="1"/>
  <c r="J745" i="1"/>
  <c r="I745" i="1"/>
  <c r="H745" i="1"/>
  <c r="F745" i="1"/>
  <c r="E745" i="1"/>
  <c r="BD744" i="1"/>
  <c r="BA744" i="1"/>
  <c r="AY744" i="1"/>
  <c r="AV744" i="1"/>
  <c r="AO744" i="1"/>
  <c r="AJ744" i="1"/>
  <c r="AC744" i="1"/>
  <c r="N744" i="1"/>
  <c r="J744" i="1"/>
  <c r="I744" i="1"/>
  <c r="H744" i="1"/>
  <c r="F744" i="1"/>
  <c r="E744" i="1"/>
  <c r="BD743" i="1"/>
  <c r="BA743" i="1"/>
  <c r="AY743" i="1"/>
  <c r="AV743" i="1"/>
  <c r="AO743" i="1"/>
  <c r="AJ743" i="1"/>
  <c r="AC743" i="1"/>
  <c r="N743" i="1"/>
  <c r="J743" i="1"/>
  <c r="I743" i="1"/>
  <c r="H743" i="1"/>
  <c r="F743" i="1"/>
  <c r="E743" i="1"/>
  <c r="BD742" i="1"/>
  <c r="BA742" i="1"/>
  <c r="AY742" i="1"/>
  <c r="AV742" i="1"/>
  <c r="AO742" i="1"/>
  <c r="AJ742" i="1"/>
  <c r="AC742" i="1"/>
  <c r="N742" i="1"/>
  <c r="J742" i="1"/>
  <c r="I742" i="1"/>
  <c r="H742" i="1"/>
  <c r="F742" i="1"/>
  <c r="E742" i="1"/>
  <c r="BD741" i="1"/>
  <c r="BA741" i="1"/>
  <c r="AY741" i="1"/>
  <c r="AV741" i="1"/>
  <c r="AO741" i="1"/>
  <c r="AJ741" i="1"/>
  <c r="AC741" i="1"/>
  <c r="N741" i="1"/>
  <c r="J741" i="1"/>
  <c r="I741" i="1"/>
  <c r="H741" i="1"/>
  <c r="F741" i="1"/>
  <c r="E741" i="1"/>
  <c r="BD740" i="1"/>
  <c r="BA740" i="1"/>
  <c r="AY740" i="1"/>
  <c r="AV740" i="1"/>
  <c r="AO740" i="1"/>
  <c r="AJ740" i="1"/>
  <c r="AC740" i="1"/>
  <c r="N740" i="1"/>
  <c r="J740" i="1"/>
  <c r="I740" i="1"/>
  <c r="H740" i="1"/>
  <c r="F740" i="1"/>
  <c r="E740" i="1"/>
  <c r="BD739" i="1"/>
  <c r="BA739" i="1"/>
  <c r="AY739" i="1"/>
  <c r="AV739" i="1"/>
  <c r="AO739" i="1"/>
  <c r="AJ739" i="1"/>
  <c r="AC739" i="1"/>
  <c r="N739" i="1"/>
  <c r="J739" i="1"/>
  <c r="I739" i="1"/>
  <c r="H739" i="1"/>
  <c r="F739" i="1"/>
  <c r="E739" i="1"/>
  <c r="BD738" i="1"/>
  <c r="BA738" i="1"/>
  <c r="AY738" i="1"/>
  <c r="AV738" i="1"/>
  <c r="AO738" i="1"/>
  <c r="AJ738" i="1"/>
  <c r="AC738" i="1"/>
  <c r="N738" i="1"/>
  <c r="J738" i="1"/>
  <c r="I738" i="1"/>
  <c r="H738" i="1"/>
  <c r="F738" i="1"/>
  <c r="E738" i="1"/>
  <c r="BD737" i="1"/>
  <c r="BA737" i="1"/>
  <c r="AY737" i="1"/>
  <c r="AV737" i="1"/>
  <c r="AO737" i="1"/>
  <c r="AJ737" i="1"/>
  <c r="AC737" i="1"/>
  <c r="N737" i="1"/>
  <c r="J737" i="1"/>
  <c r="I737" i="1"/>
  <c r="H737" i="1"/>
  <c r="F737" i="1"/>
  <c r="E737" i="1"/>
  <c r="BD736" i="1"/>
  <c r="BA736" i="1"/>
  <c r="AY736" i="1"/>
  <c r="AV736" i="1"/>
  <c r="AO736" i="1"/>
  <c r="AJ736" i="1"/>
  <c r="AC736" i="1"/>
  <c r="N736" i="1"/>
  <c r="J736" i="1"/>
  <c r="I736" i="1"/>
  <c r="H736" i="1"/>
  <c r="F736" i="1"/>
  <c r="E736" i="1"/>
  <c r="BD735" i="1"/>
  <c r="BA735" i="1"/>
  <c r="AY735" i="1"/>
  <c r="AV735" i="1"/>
  <c r="AO735" i="1"/>
  <c r="AJ735" i="1"/>
  <c r="AC735" i="1"/>
  <c r="N735" i="1"/>
  <c r="J735" i="1"/>
  <c r="I735" i="1"/>
  <c r="H735" i="1"/>
  <c r="F735" i="1"/>
  <c r="E735" i="1"/>
  <c r="BD734" i="1"/>
  <c r="BA734" i="1"/>
  <c r="AY734" i="1"/>
  <c r="AV734" i="1"/>
  <c r="AO734" i="1"/>
  <c r="AJ734" i="1"/>
  <c r="AC734" i="1"/>
  <c r="N734" i="1"/>
  <c r="J734" i="1"/>
  <c r="I734" i="1"/>
  <c r="H734" i="1"/>
  <c r="F734" i="1"/>
  <c r="E734" i="1"/>
  <c r="BD733" i="1"/>
  <c r="BA733" i="1"/>
  <c r="AY733" i="1"/>
  <c r="AV733" i="1"/>
  <c r="AO733" i="1"/>
  <c r="AJ733" i="1"/>
  <c r="AC733" i="1"/>
  <c r="N733" i="1"/>
  <c r="J733" i="1"/>
  <c r="I733" i="1"/>
  <c r="H733" i="1"/>
  <c r="F733" i="1"/>
  <c r="E733" i="1"/>
  <c r="BD732" i="1"/>
  <c r="BA732" i="1"/>
  <c r="AY732" i="1"/>
  <c r="AV732" i="1"/>
  <c r="AO732" i="1"/>
  <c r="AJ732" i="1"/>
  <c r="AC732" i="1"/>
  <c r="N732" i="1"/>
  <c r="J732" i="1"/>
  <c r="I732" i="1"/>
  <c r="H732" i="1"/>
  <c r="F732" i="1"/>
  <c r="E732" i="1"/>
  <c r="BD731" i="1"/>
  <c r="BA731" i="1"/>
  <c r="AY731" i="1"/>
  <c r="AV731" i="1"/>
  <c r="AO731" i="1"/>
  <c r="AJ731" i="1"/>
  <c r="AC731" i="1"/>
  <c r="N731" i="1"/>
  <c r="J731" i="1"/>
  <c r="I731" i="1"/>
  <c r="H731" i="1"/>
  <c r="F731" i="1"/>
  <c r="E731" i="1"/>
  <c r="BD730" i="1"/>
  <c r="BA730" i="1"/>
  <c r="AY730" i="1"/>
  <c r="AV730" i="1"/>
  <c r="AO730" i="1"/>
  <c r="AJ730" i="1"/>
  <c r="AC730" i="1"/>
  <c r="N730" i="1"/>
  <c r="J730" i="1"/>
  <c r="I730" i="1"/>
  <c r="H730" i="1"/>
  <c r="F730" i="1"/>
  <c r="E730" i="1"/>
  <c r="BD729" i="1"/>
  <c r="BA729" i="1"/>
  <c r="AY729" i="1"/>
  <c r="AV729" i="1"/>
  <c r="AO729" i="1"/>
  <c r="O729" i="1" s="1"/>
  <c r="AJ729" i="1"/>
  <c r="AC729" i="1"/>
  <c r="N729" i="1"/>
  <c r="P729" i="1" s="1"/>
  <c r="J729" i="1"/>
  <c r="I729" i="1"/>
  <c r="H729" i="1"/>
  <c r="F729" i="1"/>
  <c r="E729" i="1"/>
  <c r="BD728" i="1"/>
  <c r="BA728" i="1"/>
  <c r="AY728" i="1"/>
  <c r="AV728" i="1"/>
  <c r="AO728" i="1"/>
  <c r="AJ728" i="1"/>
  <c r="AC728" i="1"/>
  <c r="N728" i="1"/>
  <c r="J728" i="1"/>
  <c r="I728" i="1"/>
  <c r="H728" i="1"/>
  <c r="F728" i="1"/>
  <c r="E728" i="1"/>
  <c r="BD727" i="1"/>
  <c r="BA727" i="1"/>
  <c r="AY727" i="1"/>
  <c r="AV727" i="1"/>
  <c r="AO727" i="1"/>
  <c r="AJ727" i="1"/>
  <c r="AC727" i="1"/>
  <c r="N727" i="1"/>
  <c r="J727" i="1"/>
  <c r="I727" i="1"/>
  <c r="H727" i="1"/>
  <c r="F727" i="1"/>
  <c r="E727" i="1"/>
  <c r="BD726" i="1"/>
  <c r="BA726" i="1"/>
  <c r="AY726" i="1"/>
  <c r="AV726" i="1"/>
  <c r="AO726" i="1"/>
  <c r="AJ726" i="1"/>
  <c r="AC726" i="1"/>
  <c r="N726" i="1"/>
  <c r="J726" i="1"/>
  <c r="I726" i="1"/>
  <c r="H726" i="1"/>
  <c r="F726" i="1"/>
  <c r="E726" i="1"/>
  <c r="BD725" i="1"/>
  <c r="BA725" i="1"/>
  <c r="AY725" i="1"/>
  <c r="AV725" i="1"/>
  <c r="AO725" i="1"/>
  <c r="AJ725" i="1"/>
  <c r="AC725" i="1"/>
  <c r="N725" i="1"/>
  <c r="J725" i="1"/>
  <c r="I725" i="1"/>
  <c r="H725" i="1"/>
  <c r="F725" i="1"/>
  <c r="E725" i="1"/>
  <c r="BD724" i="1"/>
  <c r="BA724" i="1"/>
  <c r="AY724" i="1"/>
  <c r="AV724" i="1"/>
  <c r="AO724" i="1"/>
  <c r="AJ724" i="1"/>
  <c r="AC724" i="1"/>
  <c r="N724" i="1"/>
  <c r="J724" i="1"/>
  <c r="I724" i="1"/>
  <c r="H724" i="1"/>
  <c r="F724" i="1"/>
  <c r="E724" i="1"/>
  <c r="BD723" i="1"/>
  <c r="BA723" i="1"/>
  <c r="AY723" i="1"/>
  <c r="AV723" i="1"/>
  <c r="AO723" i="1"/>
  <c r="AJ723" i="1"/>
  <c r="O723" i="1" s="1"/>
  <c r="AC723" i="1"/>
  <c r="N723" i="1"/>
  <c r="J723" i="1"/>
  <c r="I723" i="1"/>
  <c r="H723" i="1"/>
  <c r="F723" i="1"/>
  <c r="E723" i="1"/>
  <c r="BD722" i="1"/>
  <c r="BA722" i="1"/>
  <c r="AY722" i="1"/>
  <c r="AV722" i="1"/>
  <c r="AO722" i="1"/>
  <c r="AJ722" i="1"/>
  <c r="AC722" i="1"/>
  <c r="N722" i="1"/>
  <c r="J722" i="1"/>
  <c r="I722" i="1"/>
  <c r="H722" i="1"/>
  <c r="F722" i="1"/>
  <c r="E722" i="1"/>
  <c r="BD721" i="1"/>
  <c r="BA721" i="1"/>
  <c r="AY721" i="1"/>
  <c r="AV721" i="1"/>
  <c r="AO721" i="1"/>
  <c r="AJ721" i="1"/>
  <c r="AC721" i="1"/>
  <c r="N721" i="1"/>
  <c r="J721" i="1"/>
  <c r="I721" i="1"/>
  <c r="H721" i="1"/>
  <c r="F721" i="1"/>
  <c r="E721" i="1"/>
  <c r="BD720" i="1"/>
  <c r="BA720" i="1"/>
  <c r="AY720" i="1"/>
  <c r="AV720" i="1"/>
  <c r="AO720" i="1"/>
  <c r="AJ720" i="1"/>
  <c r="AC720" i="1"/>
  <c r="N720" i="1"/>
  <c r="J720" i="1"/>
  <c r="I720" i="1"/>
  <c r="H720" i="1"/>
  <c r="F720" i="1"/>
  <c r="E720" i="1"/>
  <c r="BD719" i="1"/>
  <c r="BA719" i="1"/>
  <c r="AY719" i="1"/>
  <c r="AV719" i="1"/>
  <c r="AO719" i="1"/>
  <c r="AJ719" i="1"/>
  <c r="AC719" i="1"/>
  <c r="N719" i="1"/>
  <c r="J719" i="1"/>
  <c r="I719" i="1"/>
  <c r="H719" i="1"/>
  <c r="F719" i="1"/>
  <c r="E719" i="1"/>
  <c r="BD718" i="1"/>
  <c r="BA718" i="1"/>
  <c r="AY718" i="1"/>
  <c r="AV718" i="1"/>
  <c r="AO718" i="1"/>
  <c r="AJ718" i="1"/>
  <c r="AC718" i="1"/>
  <c r="N718" i="1"/>
  <c r="J718" i="1"/>
  <c r="I718" i="1"/>
  <c r="H718" i="1"/>
  <c r="F718" i="1"/>
  <c r="E718" i="1"/>
  <c r="BD717" i="1"/>
  <c r="BA717" i="1"/>
  <c r="AY717" i="1"/>
  <c r="AV717" i="1"/>
  <c r="AO717" i="1"/>
  <c r="AJ717" i="1"/>
  <c r="AC717" i="1"/>
  <c r="O717" i="1" s="1"/>
  <c r="N717" i="1"/>
  <c r="J717" i="1"/>
  <c r="I717" i="1"/>
  <c r="H717" i="1"/>
  <c r="F717" i="1"/>
  <c r="E717" i="1"/>
  <c r="BD716" i="1"/>
  <c r="BA716" i="1"/>
  <c r="AY716" i="1"/>
  <c r="AV716" i="1"/>
  <c r="AO716" i="1"/>
  <c r="AJ716" i="1"/>
  <c r="AC716" i="1"/>
  <c r="N716" i="1"/>
  <c r="J716" i="1"/>
  <c r="I716" i="1"/>
  <c r="H716" i="1"/>
  <c r="F716" i="1"/>
  <c r="E716" i="1"/>
  <c r="BD715" i="1"/>
  <c r="BA715" i="1"/>
  <c r="AY715" i="1"/>
  <c r="AV715" i="1"/>
  <c r="AO715" i="1"/>
  <c r="AJ715" i="1"/>
  <c r="AC715" i="1"/>
  <c r="O715" i="1"/>
  <c r="N715" i="1"/>
  <c r="J715" i="1"/>
  <c r="I715" i="1"/>
  <c r="H715" i="1"/>
  <c r="F715" i="1"/>
  <c r="E715" i="1"/>
  <c r="BD714" i="1"/>
  <c r="BA714" i="1"/>
  <c r="AY714" i="1"/>
  <c r="AV714" i="1"/>
  <c r="AO714" i="1"/>
  <c r="AJ714" i="1"/>
  <c r="O714" i="1" s="1"/>
  <c r="AC714" i="1"/>
  <c r="N714" i="1"/>
  <c r="J714" i="1"/>
  <c r="I714" i="1"/>
  <c r="H714" i="1"/>
  <c r="F714" i="1"/>
  <c r="E714" i="1"/>
  <c r="BD713" i="1"/>
  <c r="BA713" i="1"/>
  <c r="AY713" i="1"/>
  <c r="AV713" i="1"/>
  <c r="AO713" i="1"/>
  <c r="AJ713" i="1"/>
  <c r="AC713" i="1"/>
  <c r="N713" i="1"/>
  <c r="J713" i="1"/>
  <c r="I713" i="1"/>
  <c r="H713" i="1"/>
  <c r="F713" i="1"/>
  <c r="E713" i="1"/>
  <c r="BD712" i="1"/>
  <c r="BA712" i="1"/>
  <c r="AY712" i="1"/>
  <c r="AV712" i="1"/>
  <c r="AO712" i="1"/>
  <c r="AJ712" i="1"/>
  <c r="AC712" i="1"/>
  <c r="N712" i="1"/>
  <c r="J712" i="1"/>
  <c r="I712" i="1"/>
  <c r="H712" i="1"/>
  <c r="F712" i="1"/>
  <c r="E712" i="1"/>
  <c r="BD711" i="1"/>
  <c r="BA711" i="1"/>
  <c r="AY711" i="1"/>
  <c r="AV711" i="1"/>
  <c r="AO711" i="1"/>
  <c r="AJ711" i="1"/>
  <c r="AC711" i="1"/>
  <c r="N711" i="1"/>
  <c r="J711" i="1"/>
  <c r="I711" i="1"/>
  <c r="H711" i="1"/>
  <c r="F711" i="1"/>
  <c r="E711" i="1"/>
  <c r="BD710" i="1"/>
  <c r="BA710" i="1"/>
  <c r="AY710" i="1"/>
  <c r="AV710" i="1"/>
  <c r="AO710" i="1"/>
  <c r="AJ710" i="1"/>
  <c r="AC710" i="1"/>
  <c r="N710" i="1"/>
  <c r="J710" i="1"/>
  <c r="I710" i="1"/>
  <c r="H710" i="1"/>
  <c r="F710" i="1"/>
  <c r="E710" i="1"/>
  <c r="BD709" i="1"/>
  <c r="BA709" i="1"/>
  <c r="AY709" i="1"/>
  <c r="AV709" i="1"/>
  <c r="AO709" i="1"/>
  <c r="AJ709" i="1"/>
  <c r="AC709" i="1"/>
  <c r="O709" i="1"/>
  <c r="N709" i="1"/>
  <c r="J709" i="1"/>
  <c r="I709" i="1"/>
  <c r="H709" i="1"/>
  <c r="F709" i="1"/>
  <c r="E709" i="1"/>
  <c r="BD708" i="1"/>
  <c r="BA708" i="1"/>
  <c r="AY708" i="1"/>
  <c r="AV708" i="1"/>
  <c r="AO708" i="1"/>
  <c r="AJ708" i="1"/>
  <c r="AC708" i="1"/>
  <c r="N708" i="1"/>
  <c r="J708" i="1"/>
  <c r="I708" i="1"/>
  <c r="H708" i="1"/>
  <c r="F708" i="1"/>
  <c r="E708" i="1"/>
  <c r="BD707" i="1"/>
  <c r="BA707" i="1"/>
  <c r="AY707" i="1"/>
  <c r="AV707" i="1"/>
  <c r="AO707" i="1"/>
  <c r="AJ707" i="1"/>
  <c r="AC707" i="1"/>
  <c r="N707" i="1"/>
  <c r="J707" i="1"/>
  <c r="I707" i="1"/>
  <c r="H707" i="1"/>
  <c r="F707" i="1"/>
  <c r="E707" i="1"/>
  <c r="BD706" i="1"/>
  <c r="BA706" i="1"/>
  <c r="AY706" i="1"/>
  <c r="AV706" i="1"/>
  <c r="AO706" i="1"/>
  <c r="AJ706" i="1"/>
  <c r="AC706" i="1"/>
  <c r="N706" i="1"/>
  <c r="J706" i="1"/>
  <c r="I706" i="1"/>
  <c r="H706" i="1"/>
  <c r="F706" i="1"/>
  <c r="E706" i="1"/>
  <c r="BD705" i="1"/>
  <c r="BA705" i="1"/>
  <c r="AY705" i="1"/>
  <c r="AV705" i="1"/>
  <c r="AO705" i="1"/>
  <c r="AJ705" i="1"/>
  <c r="AC705" i="1"/>
  <c r="N705" i="1"/>
  <c r="J705" i="1"/>
  <c r="I705" i="1"/>
  <c r="H705" i="1"/>
  <c r="F705" i="1"/>
  <c r="E705" i="1"/>
  <c r="BD704" i="1"/>
  <c r="BA704" i="1"/>
  <c r="AY704" i="1"/>
  <c r="AV704" i="1"/>
  <c r="AO704" i="1"/>
  <c r="AJ704" i="1"/>
  <c r="AC704" i="1"/>
  <c r="N704" i="1"/>
  <c r="J704" i="1"/>
  <c r="I704" i="1"/>
  <c r="H704" i="1"/>
  <c r="F704" i="1"/>
  <c r="E704" i="1"/>
  <c r="BD703" i="1"/>
  <c r="BA703" i="1"/>
  <c r="AY703" i="1"/>
  <c r="AV703" i="1"/>
  <c r="AO703" i="1"/>
  <c r="AJ703" i="1"/>
  <c r="AC703" i="1"/>
  <c r="N703" i="1"/>
  <c r="J703" i="1"/>
  <c r="I703" i="1"/>
  <c r="H703" i="1"/>
  <c r="F703" i="1"/>
  <c r="E703" i="1"/>
  <c r="BD702" i="1"/>
  <c r="BA702" i="1"/>
  <c r="AY702" i="1"/>
  <c r="AV702" i="1"/>
  <c r="AO702" i="1"/>
  <c r="AJ702" i="1"/>
  <c r="O702" i="1" s="1"/>
  <c r="AC702" i="1"/>
  <c r="N702" i="1"/>
  <c r="J702" i="1"/>
  <c r="I702" i="1"/>
  <c r="H702" i="1"/>
  <c r="F702" i="1"/>
  <c r="E702" i="1"/>
  <c r="BD701" i="1"/>
  <c r="BA701" i="1"/>
  <c r="AY701" i="1"/>
  <c r="AV701" i="1"/>
  <c r="AO701" i="1"/>
  <c r="AJ701" i="1"/>
  <c r="AC701" i="1"/>
  <c r="N701" i="1"/>
  <c r="J701" i="1"/>
  <c r="I701" i="1"/>
  <c r="H701" i="1"/>
  <c r="F701" i="1"/>
  <c r="E701" i="1"/>
  <c r="BD700" i="1"/>
  <c r="BA700" i="1"/>
  <c r="AY700" i="1"/>
  <c r="AV700" i="1"/>
  <c r="AO700" i="1"/>
  <c r="AJ700" i="1"/>
  <c r="AC700" i="1"/>
  <c r="N700" i="1"/>
  <c r="J700" i="1"/>
  <c r="I700" i="1"/>
  <c r="H700" i="1"/>
  <c r="F700" i="1"/>
  <c r="E700" i="1"/>
  <c r="BD699" i="1"/>
  <c r="BA699" i="1"/>
  <c r="AY699" i="1"/>
  <c r="AV699" i="1"/>
  <c r="AO699" i="1"/>
  <c r="AJ699" i="1"/>
  <c r="AC699" i="1"/>
  <c r="N699" i="1"/>
  <c r="J699" i="1"/>
  <c r="I699" i="1"/>
  <c r="H699" i="1"/>
  <c r="F699" i="1"/>
  <c r="E699" i="1"/>
  <c r="BD698" i="1"/>
  <c r="BA698" i="1"/>
  <c r="AY698" i="1"/>
  <c r="AV698" i="1"/>
  <c r="AO698" i="1"/>
  <c r="AJ698" i="1"/>
  <c r="O698" i="1" s="1"/>
  <c r="AC698" i="1"/>
  <c r="N698" i="1"/>
  <c r="J698" i="1"/>
  <c r="I698" i="1"/>
  <c r="H698" i="1"/>
  <c r="F698" i="1"/>
  <c r="E698" i="1"/>
  <c r="BD697" i="1"/>
  <c r="BA697" i="1"/>
  <c r="AY697" i="1"/>
  <c r="AV697" i="1"/>
  <c r="AO697" i="1"/>
  <c r="AJ697" i="1"/>
  <c r="AC697" i="1"/>
  <c r="N697" i="1"/>
  <c r="J697" i="1"/>
  <c r="I697" i="1"/>
  <c r="H697" i="1"/>
  <c r="F697" i="1"/>
  <c r="E697" i="1"/>
  <c r="BD696" i="1"/>
  <c r="BA696" i="1"/>
  <c r="AY696" i="1"/>
  <c r="AV696" i="1"/>
  <c r="AO696" i="1"/>
  <c r="AJ696" i="1"/>
  <c r="AC696" i="1"/>
  <c r="N696" i="1"/>
  <c r="J696" i="1"/>
  <c r="I696" i="1"/>
  <c r="H696" i="1"/>
  <c r="F696" i="1"/>
  <c r="E696" i="1"/>
  <c r="BD695" i="1"/>
  <c r="BA695" i="1"/>
  <c r="AY695" i="1"/>
  <c r="AV695" i="1"/>
  <c r="AO695" i="1"/>
  <c r="AJ695" i="1"/>
  <c r="AC695" i="1"/>
  <c r="N695" i="1"/>
  <c r="J695" i="1"/>
  <c r="I695" i="1"/>
  <c r="H695" i="1"/>
  <c r="F695" i="1"/>
  <c r="E695" i="1"/>
  <c r="BD694" i="1"/>
  <c r="BA694" i="1"/>
  <c r="AY694" i="1"/>
  <c r="AV694" i="1"/>
  <c r="AO694" i="1"/>
  <c r="AJ694" i="1"/>
  <c r="AC694" i="1"/>
  <c r="O694" i="1" s="1"/>
  <c r="N694" i="1"/>
  <c r="J694" i="1"/>
  <c r="I694" i="1"/>
  <c r="H694" i="1"/>
  <c r="F694" i="1"/>
  <c r="E694" i="1"/>
  <c r="BD693" i="1"/>
  <c r="BA693" i="1"/>
  <c r="AY693" i="1"/>
  <c r="AV693" i="1"/>
  <c r="AO693" i="1"/>
  <c r="AJ693" i="1"/>
  <c r="AC693" i="1"/>
  <c r="N693" i="1"/>
  <c r="J693" i="1"/>
  <c r="I693" i="1"/>
  <c r="H693" i="1"/>
  <c r="F693" i="1"/>
  <c r="E693" i="1"/>
  <c r="BD692" i="1"/>
  <c r="BA692" i="1"/>
  <c r="AY692" i="1"/>
  <c r="AV692" i="1"/>
  <c r="AO692" i="1"/>
  <c r="AJ692" i="1"/>
  <c r="AC692" i="1"/>
  <c r="N692" i="1"/>
  <c r="J692" i="1"/>
  <c r="I692" i="1"/>
  <c r="H692" i="1"/>
  <c r="F692" i="1"/>
  <c r="E692" i="1"/>
  <c r="BD691" i="1"/>
  <c r="BA691" i="1"/>
  <c r="AY691" i="1"/>
  <c r="AV691" i="1"/>
  <c r="AO691" i="1"/>
  <c r="AJ691" i="1"/>
  <c r="AC691" i="1"/>
  <c r="O691" i="1"/>
  <c r="P691" i="1" s="1"/>
  <c r="N691" i="1"/>
  <c r="J691" i="1"/>
  <c r="I691" i="1"/>
  <c r="H691" i="1"/>
  <c r="F691" i="1"/>
  <c r="E691" i="1"/>
  <c r="BD690" i="1"/>
  <c r="BA690" i="1"/>
  <c r="AY690" i="1"/>
  <c r="AV690" i="1"/>
  <c r="AO690" i="1"/>
  <c r="AJ690" i="1"/>
  <c r="AC690" i="1"/>
  <c r="N690" i="1"/>
  <c r="J690" i="1"/>
  <c r="I690" i="1"/>
  <c r="H690" i="1"/>
  <c r="F690" i="1"/>
  <c r="E690" i="1"/>
  <c r="BD689" i="1"/>
  <c r="BA689" i="1"/>
  <c r="AY689" i="1"/>
  <c r="AV689" i="1"/>
  <c r="AO689" i="1"/>
  <c r="AJ689" i="1"/>
  <c r="AC689" i="1"/>
  <c r="N689" i="1"/>
  <c r="J689" i="1"/>
  <c r="I689" i="1"/>
  <c r="H689" i="1"/>
  <c r="F689" i="1"/>
  <c r="E689" i="1"/>
  <c r="BD688" i="1"/>
  <c r="BA688" i="1"/>
  <c r="AY688" i="1"/>
  <c r="AV688" i="1"/>
  <c r="AO688" i="1"/>
  <c r="AJ688" i="1"/>
  <c r="AC688" i="1"/>
  <c r="N688" i="1"/>
  <c r="J688" i="1"/>
  <c r="I688" i="1"/>
  <c r="H688" i="1"/>
  <c r="F688" i="1"/>
  <c r="E688" i="1"/>
  <c r="BD687" i="1"/>
  <c r="BA687" i="1"/>
  <c r="AY687" i="1"/>
  <c r="AV687" i="1"/>
  <c r="AO687" i="1"/>
  <c r="AJ687" i="1"/>
  <c r="AC687" i="1"/>
  <c r="N687" i="1"/>
  <c r="J687" i="1"/>
  <c r="I687" i="1"/>
  <c r="H687" i="1"/>
  <c r="F687" i="1"/>
  <c r="E687" i="1"/>
  <c r="BD686" i="1"/>
  <c r="BA686" i="1"/>
  <c r="AY686" i="1"/>
  <c r="AV686" i="1"/>
  <c r="AO686" i="1"/>
  <c r="AJ686" i="1"/>
  <c r="AC686" i="1"/>
  <c r="N686" i="1"/>
  <c r="J686" i="1"/>
  <c r="I686" i="1"/>
  <c r="H686" i="1"/>
  <c r="F686" i="1"/>
  <c r="E686" i="1"/>
  <c r="BD685" i="1"/>
  <c r="BA685" i="1"/>
  <c r="AY685" i="1"/>
  <c r="AV685" i="1"/>
  <c r="AO685" i="1"/>
  <c r="AJ685" i="1"/>
  <c r="AC685" i="1"/>
  <c r="N685" i="1"/>
  <c r="J685" i="1"/>
  <c r="I685" i="1"/>
  <c r="H685" i="1"/>
  <c r="F685" i="1"/>
  <c r="E685" i="1"/>
  <c r="BD684" i="1"/>
  <c r="BA684" i="1"/>
  <c r="AY684" i="1"/>
  <c r="AV684" i="1"/>
  <c r="AO684" i="1"/>
  <c r="AJ684" i="1"/>
  <c r="AC684" i="1"/>
  <c r="N684" i="1"/>
  <c r="J684" i="1"/>
  <c r="I684" i="1"/>
  <c r="H684" i="1"/>
  <c r="F684" i="1"/>
  <c r="E684" i="1"/>
  <c r="BD683" i="1"/>
  <c r="BA683" i="1"/>
  <c r="AY683" i="1"/>
  <c r="AV683" i="1"/>
  <c r="AO683" i="1"/>
  <c r="AJ683" i="1"/>
  <c r="AC683" i="1"/>
  <c r="N683" i="1"/>
  <c r="J683" i="1"/>
  <c r="I683" i="1"/>
  <c r="H683" i="1"/>
  <c r="F683" i="1"/>
  <c r="E683" i="1"/>
  <c r="BD682" i="1"/>
  <c r="BA682" i="1"/>
  <c r="AY682" i="1"/>
  <c r="AV682" i="1"/>
  <c r="AO682" i="1"/>
  <c r="AJ682" i="1"/>
  <c r="AC682" i="1"/>
  <c r="N682" i="1"/>
  <c r="J682" i="1"/>
  <c r="I682" i="1"/>
  <c r="H682" i="1"/>
  <c r="F682" i="1"/>
  <c r="E682" i="1"/>
  <c r="BD681" i="1"/>
  <c r="BA681" i="1"/>
  <c r="AY681" i="1"/>
  <c r="AV681" i="1"/>
  <c r="AO681" i="1"/>
  <c r="AJ681" i="1"/>
  <c r="AC681" i="1"/>
  <c r="N681" i="1"/>
  <c r="J681" i="1"/>
  <c r="I681" i="1"/>
  <c r="H681" i="1"/>
  <c r="F681" i="1"/>
  <c r="E681" i="1"/>
  <c r="BD680" i="1"/>
  <c r="BA680" i="1"/>
  <c r="AY680" i="1"/>
  <c r="AV680" i="1"/>
  <c r="AO680" i="1"/>
  <c r="AJ680" i="1"/>
  <c r="AC680" i="1"/>
  <c r="N680" i="1"/>
  <c r="J680" i="1"/>
  <c r="I680" i="1"/>
  <c r="H680" i="1"/>
  <c r="F680" i="1"/>
  <c r="E680" i="1"/>
  <c r="BD679" i="1"/>
  <c r="BA679" i="1"/>
  <c r="AY679" i="1"/>
  <c r="AV679" i="1"/>
  <c r="O679" i="1" s="1"/>
  <c r="AO679" i="1"/>
  <c r="AJ679" i="1"/>
  <c r="AC679" i="1"/>
  <c r="N679" i="1"/>
  <c r="P679" i="1" s="1"/>
  <c r="J679" i="1"/>
  <c r="I679" i="1"/>
  <c r="H679" i="1"/>
  <c r="F679" i="1"/>
  <c r="E679" i="1"/>
  <c r="BD678" i="1"/>
  <c r="BA678" i="1"/>
  <c r="AY678" i="1"/>
  <c r="AV678" i="1"/>
  <c r="AO678" i="1"/>
  <c r="AJ678" i="1"/>
  <c r="AC678" i="1"/>
  <c r="N678" i="1"/>
  <c r="J678" i="1"/>
  <c r="I678" i="1"/>
  <c r="H678" i="1"/>
  <c r="F678" i="1"/>
  <c r="E678" i="1"/>
  <c r="BD677" i="1"/>
  <c r="BA677" i="1"/>
  <c r="AY677" i="1"/>
  <c r="AV677" i="1"/>
  <c r="AO677" i="1"/>
  <c r="AJ677" i="1"/>
  <c r="AC677" i="1"/>
  <c r="N677" i="1"/>
  <c r="J677" i="1"/>
  <c r="I677" i="1"/>
  <c r="H677" i="1"/>
  <c r="F677" i="1"/>
  <c r="E677" i="1"/>
  <c r="BD676" i="1"/>
  <c r="BA676" i="1"/>
  <c r="AY676" i="1"/>
  <c r="AV676" i="1"/>
  <c r="AO676" i="1"/>
  <c r="AJ676" i="1"/>
  <c r="AC676" i="1"/>
  <c r="N676" i="1"/>
  <c r="J676" i="1"/>
  <c r="I676" i="1"/>
  <c r="H676" i="1"/>
  <c r="F676" i="1"/>
  <c r="E676" i="1"/>
  <c r="BD675" i="1"/>
  <c r="BA675" i="1"/>
  <c r="AY675" i="1"/>
  <c r="AV675" i="1"/>
  <c r="AO675" i="1"/>
  <c r="AJ675" i="1"/>
  <c r="AC675" i="1"/>
  <c r="N675" i="1"/>
  <c r="J675" i="1"/>
  <c r="I675" i="1"/>
  <c r="H675" i="1"/>
  <c r="F675" i="1"/>
  <c r="E675" i="1"/>
  <c r="BD674" i="1"/>
  <c r="BA674" i="1"/>
  <c r="AY674" i="1"/>
  <c r="AV674" i="1"/>
  <c r="AO674" i="1"/>
  <c r="AJ674" i="1"/>
  <c r="AC674" i="1"/>
  <c r="N674" i="1"/>
  <c r="J674" i="1"/>
  <c r="I674" i="1"/>
  <c r="H674" i="1"/>
  <c r="F674" i="1"/>
  <c r="E674" i="1"/>
  <c r="BD673" i="1"/>
  <c r="BA673" i="1"/>
  <c r="AY673" i="1"/>
  <c r="AV673" i="1"/>
  <c r="AO673" i="1"/>
  <c r="AJ673" i="1"/>
  <c r="O673" i="1" s="1"/>
  <c r="AC673" i="1"/>
  <c r="N673" i="1"/>
  <c r="J673" i="1"/>
  <c r="I673" i="1"/>
  <c r="H673" i="1"/>
  <c r="F673" i="1"/>
  <c r="E673" i="1"/>
  <c r="BD672" i="1"/>
  <c r="BA672" i="1"/>
  <c r="AY672" i="1"/>
  <c r="AV672" i="1"/>
  <c r="AO672" i="1"/>
  <c r="AJ672" i="1"/>
  <c r="AC672" i="1"/>
  <c r="N672" i="1"/>
  <c r="J672" i="1"/>
  <c r="I672" i="1"/>
  <c r="H672" i="1"/>
  <c r="F672" i="1"/>
  <c r="E672" i="1"/>
  <c r="BD671" i="1"/>
  <c r="BA671" i="1"/>
  <c r="AY671" i="1"/>
  <c r="AV671" i="1"/>
  <c r="AO671" i="1"/>
  <c r="AJ671" i="1"/>
  <c r="AC671" i="1"/>
  <c r="N671" i="1"/>
  <c r="J671" i="1"/>
  <c r="I671" i="1"/>
  <c r="H671" i="1"/>
  <c r="F671" i="1"/>
  <c r="E671" i="1"/>
  <c r="BD670" i="1"/>
  <c r="BA670" i="1"/>
  <c r="AY670" i="1"/>
  <c r="AV670" i="1"/>
  <c r="AO670" i="1"/>
  <c r="AJ670" i="1"/>
  <c r="AC670" i="1"/>
  <c r="N670" i="1"/>
  <c r="J670" i="1"/>
  <c r="I670" i="1"/>
  <c r="H670" i="1"/>
  <c r="F670" i="1"/>
  <c r="E670" i="1"/>
  <c r="BD669" i="1"/>
  <c r="BA669" i="1"/>
  <c r="AY669" i="1"/>
  <c r="AV669" i="1"/>
  <c r="AO669" i="1"/>
  <c r="AJ669" i="1"/>
  <c r="AC669" i="1"/>
  <c r="N669" i="1"/>
  <c r="J669" i="1"/>
  <c r="I669" i="1"/>
  <c r="H669" i="1"/>
  <c r="F669" i="1"/>
  <c r="E669" i="1"/>
  <c r="BD668" i="1"/>
  <c r="BA668" i="1"/>
  <c r="AY668" i="1"/>
  <c r="AV668" i="1"/>
  <c r="AO668" i="1"/>
  <c r="AJ668" i="1"/>
  <c r="AC668" i="1"/>
  <c r="N668" i="1"/>
  <c r="J668" i="1"/>
  <c r="I668" i="1"/>
  <c r="H668" i="1"/>
  <c r="F668" i="1"/>
  <c r="E668" i="1"/>
  <c r="BD667" i="1"/>
  <c r="BA667" i="1"/>
  <c r="AY667" i="1"/>
  <c r="AV667" i="1"/>
  <c r="AO667" i="1"/>
  <c r="AJ667" i="1"/>
  <c r="AC667" i="1"/>
  <c r="N667" i="1"/>
  <c r="J667" i="1"/>
  <c r="I667" i="1"/>
  <c r="H667" i="1"/>
  <c r="F667" i="1"/>
  <c r="E667" i="1"/>
  <c r="BD666" i="1"/>
  <c r="BA666" i="1"/>
  <c r="AY666" i="1"/>
  <c r="AV666" i="1"/>
  <c r="AO666" i="1"/>
  <c r="AJ666" i="1"/>
  <c r="AC666" i="1"/>
  <c r="N666" i="1"/>
  <c r="J666" i="1"/>
  <c r="I666" i="1"/>
  <c r="H666" i="1"/>
  <c r="F666" i="1"/>
  <c r="E666" i="1"/>
  <c r="BD665" i="1"/>
  <c r="BA665" i="1"/>
  <c r="AY665" i="1"/>
  <c r="AV665" i="1"/>
  <c r="AO665" i="1"/>
  <c r="AJ665" i="1"/>
  <c r="AC665" i="1"/>
  <c r="N665" i="1"/>
  <c r="J665" i="1"/>
  <c r="I665" i="1"/>
  <c r="H665" i="1"/>
  <c r="F665" i="1"/>
  <c r="E665" i="1"/>
  <c r="BD664" i="1"/>
  <c r="BA664" i="1"/>
  <c r="AY664" i="1"/>
  <c r="AV664" i="1"/>
  <c r="AO664" i="1"/>
  <c r="AJ664" i="1"/>
  <c r="AC664" i="1"/>
  <c r="N664" i="1"/>
  <c r="J664" i="1"/>
  <c r="I664" i="1"/>
  <c r="H664" i="1"/>
  <c r="F664" i="1"/>
  <c r="E664" i="1"/>
  <c r="BD663" i="1"/>
  <c r="BA663" i="1"/>
  <c r="AY663" i="1"/>
  <c r="AV663" i="1"/>
  <c r="AO663" i="1"/>
  <c r="AJ663" i="1"/>
  <c r="AC663" i="1"/>
  <c r="N663" i="1"/>
  <c r="J663" i="1"/>
  <c r="I663" i="1"/>
  <c r="H663" i="1"/>
  <c r="F663" i="1"/>
  <c r="E663" i="1"/>
  <c r="BD662" i="1"/>
  <c r="BA662" i="1"/>
  <c r="AY662" i="1"/>
  <c r="AV662" i="1"/>
  <c r="AO662" i="1"/>
  <c r="AJ662" i="1"/>
  <c r="AC662" i="1"/>
  <c r="N662" i="1"/>
  <c r="J662" i="1"/>
  <c r="I662" i="1"/>
  <c r="H662" i="1"/>
  <c r="F662" i="1"/>
  <c r="E662" i="1"/>
  <c r="BD661" i="1"/>
  <c r="BA661" i="1"/>
  <c r="AY661" i="1"/>
  <c r="AV661" i="1"/>
  <c r="AO661" i="1"/>
  <c r="AJ661" i="1"/>
  <c r="AC661" i="1"/>
  <c r="N661" i="1"/>
  <c r="J661" i="1"/>
  <c r="I661" i="1"/>
  <c r="H661" i="1"/>
  <c r="F661" i="1"/>
  <c r="E661" i="1"/>
  <c r="BD660" i="1"/>
  <c r="BA660" i="1"/>
  <c r="AY660" i="1"/>
  <c r="AV660" i="1"/>
  <c r="AO660" i="1"/>
  <c r="AJ660" i="1"/>
  <c r="AC660" i="1"/>
  <c r="N660" i="1"/>
  <c r="J660" i="1"/>
  <c r="I660" i="1"/>
  <c r="H660" i="1"/>
  <c r="F660" i="1"/>
  <c r="E660" i="1"/>
  <c r="BD659" i="1"/>
  <c r="BA659" i="1"/>
  <c r="AY659" i="1"/>
  <c r="AV659" i="1"/>
  <c r="AO659" i="1"/>
  <c r="AJ659" i="1"/>
  <c r="AC659" i="1"/>
  <c r="N659" i="1"/>
  <c r="J659" i="1"/>
  <c r="I659" i="1"/>
  <c r="H659" i="1"/>
  <c r="F659" i="1"/>
  <c r="E659" i="1"/>
  <c r="BD658" i="1"/>
  <c r="BA658" i="1"/>
  <c r="AY658" i="1"/>
  <c r="AV658" i="1"/>
  <c r="AO658" i="1"/>
  <c r="AJ658" i="1"/>
  <c r="AC658" i="1"/>
  <c r="N658" i="1"/>
  <c r="J658" i="1"/>
  <c r="I658" i="1"/>
  <c r="H658" i="1"/>
  <c r="F658" i="1"/>
  <c r="E658" i="1"/>
  <c r="BD657" i="1"/>
  <c r="BA657" i="1"/>
  <c r="AY657" i="1"/>
  <c r="AV657" i="1"/>
  <c r="AO657" i="1"/>
  <c r="AJ657" i="1"/>
  <c r="AC657" i="1"/>
  <c r="N657" i="1"/>
  <c r="J657" i="1"/>
  <c r="I657" i="1"/>
  <c r="H657" i="1"/>
  <c r="F657" i="1"/>
  <c r="E657" i="1"/>
  <c r="BD656" i="1"/>
  <c r="BA656" i="1"/>
  <c r="AY656" i="1"/>
  <c r="AV656" i="1"/>
  <c r="AO656" i="1"/>
  <c r="AJ656" i="1"/>
  <c r="AC656" i="1"/>
  <c r="N656" i="1"/>
  <c r="J656" i="1"/>
  <c r="I656" i="1"/>
  <c r="H656" i="1"/>
  <c r="F656" i="1"/>
  <c r="E656" i="1"/>
  <c r="BD655" i="1"/>
  <c r="BA655" i="1"/>
  <c r="AY655" i="1"/>
  <c r="AV655" i="1"/>
  <c r="AO655" i="1"/>
  <c r="AJ655" i="1"/>
  <c r="AC655" i="1"/>
  <c r="N655" i="1"/>
  <c r="J655" i="1"/>
  <c r="I655" i="1"/>
  <c r="H655" i="1"/>
  <c r="F655" i="1"/>
  <c r="E655" i="1"/>
  <c r="BD654" i="1"/>
  <c r="BA654" i="1"/>
  <c r="AY654" i="1"/>
  <c r="AV654" i="1"/>
  <c r="AO654" i="1"/>
  <c r="AJ654" i="1"/>
  <c r="AC654" i="1"/>
  <c r="N654" i="1"/>
  <c r="J654" i="1"/>
  <c r="I654" i="1"/>
  <c r="H654" i="1"/>
  <c r="F654" i="1"/>
  <c r="E654" i="1"/>
  <c r="BD653" i="1"/>
  <c r="BA653" i="1"/>
  <c r="AY653" i="1"/>
  <c r="AV653" i="1"/>
  <c r="AO653" i="1"/>
  <c r="AJ653" i="1"/>
  <c r="AC653" i="1"/>
  <c r="N653" i="1"/>
  <c r="J653" i="1"/>
  <c r="I653" i="1"/>
  <c r="H653" i="1"/>
  <c r="F653" i="1"/>
  <c r="E653" i="1"/>
  <c r="BD652" i="1"/>
  <c r="BA652" i="1"/>
  <c r="AY652" i="1"/>
  <c r="AV652" i="1"/>
  <c r="AO652" i="1"/>
  <c r="AJ652" i="1"/>
  <c r="AC652" i="1"/>
  <c r="N652" i="1"/>
  <c r="J652" i="1"/>
  <c r="I652" i="1"/>
  <c r="H652" i="1"/>
  <c r="F652" i="1"/>
  <c r="E652" i="1"/>
  <c r="BD651" i="1"/>
  <c r="BA651" i="1"/>
  <c r="AY651" i="1"/>
  <c r="AV651" i="1"/>
  <c r="AO651" i="1"/>
  <c r="AJ651" i="1"/>
  <c r="AC651" i="1"/>
  <c r="N651" i="1"/>
  <c r="J651" i="1"/>
  <c r="I651" i="1"/>
  <c r="H651" i="1"/>
  <c r="F651" i="1"/>
  <c r="E651" i="1"/>
  <c r="BD650" i="1"/>
  <c r="BA650" i="1"/>
  <c r="AY650" i="1"/>
  <c r="AV650" i="1"/>
  <c r="AO650" i="1"/>
  <c r="AJ650" i="1"/>
  <c r="AC650" i="1"/>
  <c r="N650" i="1"/>
  <c r="J650" i="1"/>
  <c r="I650" i="1"/>
  <c r="H650" i="1"/>
  <c r="F650" i="1"/>
  <c r="E650" i="1"/>
  <c r="BD649" i="1"/>
  <c r="BA649" i="1"/>
  <c r="AY649" i="1"/>
  <c r="AV649" i="1"/>
  <c r="AO649" i="1"/>
  <c r="AJ649" i="1"/>
  <c r="AC649" i="1"/>
  <c r="N649" i="1"/>
  <c r="J649" i="1"/>
  <c r="I649" i="1"/>
  <c r="H649" i="1"/>
  <c r="F649" i="1"/>
  <c r="E649" i="1"/>
  <c r="BD648" i="1"/>
  <c r="BA648" i="1"/>
  <c r="AY648" i="1"/>
  <c r="AV648" i="1"/>
  <c r="AO648" i="1"/>
  <c r="AJ648" i="1"/>
  <c r="AC648" i="1"/>
  <c r="N648" i="1"/>
  <c r="J648" i="1"/>
  <c r="I648" i="1"/>
  <c r="H648" i="1"/>
  <c r="F648" i="1"/>
  <c r="E648" i="1"/>
  <c r="BD647" i="1"/>
  <c r="BA647" i="1"/>
  <c r="AY647" i="1"/>
  <c r="AV647" i="1"/>
  <c r="AO647" i="1"/>
  <c r="AJ647" i="1"/>
  <c r="AC647" i="1"/>
  <c r="N647" i="1"/>
  <c r="J647" i="1"/>
  <c r="I647" i="1"/>
  <c r="H647" i="1"/>
  <c r="F647" i="1"/>
  <c r="E647" i="1"/>
  <c r="BD646" i="1"/>
  <c r="BA646" i="1"/>
  <c r="AY646" i="1"/>
  <c r="AV646" i="1"/>
  <c r="AO646" i="1"/>
  <c r="AJ646" i="1"/>
  <c r="AC646" i="1"/>
  <c r="N646" i="1"/>
  <c r="J646" i="1"/>
  <c r="I646" i="1"/>
  <c r="H646" i="1"/>
  <c r="F646" i="1"/>
  <c r="E646" i="1"/>
  <c r="BD645" i="1"/>
  <c r="BA645" i="1"/>
  <c r="AY645" i="1"/>
  <c r="AV645" i="1"/>
  <c r="AO645" i="1"/>
  <c r="AJ645" i="1"/>
  <c r="AC645" i="1"/>
  <c r="O645" i="1" s="1"/>
  <c r="P645" i="1" s="1"/>
  <c r="N645" i="1"/>
  <c r="J645" i="1"/>
  <c r="I645" i="1"/>
  <c r="H645" i="1"/>
  <c r="F645" i="1"/>
  <c r="E645" i="1"/>
  <c r="BD644" i="1"/>
  <c r="BA644" i="1"/>
  <c r="AY644" i="1"/>
  <c r="AV644" i="1"/>
  <c r="AO644" i="1"/>
  <c r="AJ644" i="1"/>
  <c r="AC644" i="1"/>
  <c r="N644" i="1"/>
  <c r="J644" i="1"/>
  <c r="I644" i="1"/>
  <c r="H644" i="1"/>
  <c r="F644" i="1"/>
  <c r="E644" i="1"/>
  <c r="BD643" i="1"/>
  <c r="BA643" i="1"/>
  <c r="AY643" i="1"/>
  <c r="AV643" i="1"/>
  <c r="AO643" i="1"/>
  <c r="AJ643" i="1"/>
  <c r="AC643" i="1"/>
  <c r="N643" i="1"/>
  <c r="J643" i="1"/>
  <c r="I643" i="1"/>
  <c r="H643" i="1"/>
  <c r="F643" i="1"/>
  <c r="E643" i="1"/>
  <c r="BD642" i="1"/>
  <c r="BA642" i="1"/>
  <c r="AY642" i="1"/>
  <c r="AV642" i="1"/>
  <c r="AO642" i="1"/>
  <c r="AJ642" i="1"/>
  <c r="AC642" i="1"/>
  <c r="N642" i="1"/>
  <c r="J642" i="1"/>
  <c r="I642" i="1"/>
  <c r="H642" i="1"/>
  <c r="F642" i="1"/>
  <c r="E642" i="1"/>
  <c r="BD641" i="1"/>
  <c r="BA641" i="1"/>
  <c r="AY641" i="1"/>
  <c r="AV641" i="1"/>
  <c r="AO641" i="1"/>
  <c r="O641" i="1" s="1"/>
  <c r="AJ641" i="1"/>
  <c r="AC641" i="1"/>
  <c r="N641" i="1"/>
  <c r="J641" i="1"/>
  <c r="I641" i="1"/>
  <c r="H641" i="1"/>
  <c r="F641" i="1"/>
  <c r="E641" i="1"/>
  <c r="BD640" i="1"/>
  <c r="BA640" i="1"/>
  <c r="AY640" i="1"/>
  <c r="AV640" i="1"/>
  <c r="AO640" i="1"/>
  <c r="AJ640" i="1"/>
  <c r="AC640" i="1"/>
  <c r="N640" i="1"/>
  <c r="J640" i="1"/>
  <c r="I640" i="1"/>
  <c r="H640" i="1"/>
  <c r="F640" i="1"/>
  <c r="E640" i="1"/>
  <c r="BD639" i="1"/>
  <c r="BA639" i="1"/>
  <c r="AY639" i="1"/>
  <c r="AV639" i="1"/>
  <c r="AO639" i="1"/>
  <c r="AJ639" i="1"/>
  <c r="AC639" i="1"/>
  <c r="N639" i="1"/>
  <c r="J639" i="1"/>
  <c r="I639" i="1"/>
  <c r="H639" i="1"/>
  <c r="F639" i="1"/>
  <c r="E639" i="1"/>
  <c r="BD638" i="1"/>
  <c r="BA638" i="1"/>
  <c r="AY638" i="1"/>
  <c r="AV638" i="1"/>
  <c r="AO638" i="1"/>
  <c r="AJ638" i="1"/>
  <c r="AC638" i="1"/>
  <c r="N638" i="1"/>
  <c r="J638" i="1"/>
  <c r="I638" i="1"/>
  <c r="H638" i="1"/>
  <c r="F638" i="1"/>
  <c r="E638" i="1"/>
  <c r="BD637" i="1"/>
  <c r="BA637" i="1"/>
  <c r="AY637" i="1"/>
  <c r="AV637" i="1"/>
  <c r="AO637" i="1"/>
  <c r="AJ637" i="1"/>
  <c r="O637" i="1" s="1"/>
  <c r="AC637" i="1"/>
  <c r="N637" i="1"/>
  <c r="J637" i="1"/>
  <c r="I637" i="1"/>
  <c r="H637" i="1"/>
  <c r="F637" i="1"/>
  <c r="E637" i="1"/>
  <c r="BD636" i="1"/>
  <c r="BA636" i="1"/>
  <c r="AY636" i="1"/>
  <c r="AV636" i="1"/>
  <c r="AO636" i="1"/>
  <c r="AJ636" i="1"/>
  <c r="AC636" i="1"/>
  <c r="N636" i="1"/>
  <c r="J636" i="1"/>
  <c r="I636" i="1"/>
  <c r="H636" i="1"/>
  <c r="F636" i="1"/>
  <c r="E636" i="1"/>
  <c r="BD635" i="1"/>
  <c r="BA635" i="1"/>
  <c r="AY635" i="1"/>
  <c r="AV635" i="1"/>
  <c r="AO635" i="1"/>
  <c r="AJ635" i="1"/>
  <c r="AC635" i="1"/>
  <c r="N635" i="1"/>
  <c r="J635" i="1"/>
  <c r="I635" i="1"/>
  <c r="H635" i="1"/>
  <c r="F635" i="1"/>
  <c r="E635" i="1"/>
  <c r="BD634" i="1"/>
  <c r="BA634" i="1"/>
  <c r="AY634" i="1"/>
  <c r="AV634" i="1"/>
  <c r="AO634" i="1"/>
  <c r="AJ634" i="1"/>
  <c r="AC634" i="1"/>
  <c r="N634" i="1"/>
  <c r="J634" i="1"/>
  <c r="I634" i="1"/>
  <c r="H634" i="1"/>
  <c r="F634" i="1"/>
  <c r="E634" i="1"/>
  <c r="BD633" i="1"/>
  <c r="BA633" i="1"/>
  <c r="AY633" i="1"/>
  <c r="AV633" i="1"/>
  <c r="AO633" i="1"/>
  <c r="AJ633" i="1"/>
  <c r="AC633" i="1"/>
  <c r="N633" i="1"/>
  <c r="J633" i="1"/>
  <c r="I633" i="1"/>
  <c r="H633" i="1"/>
  <c r="F633" i="1"/>
  <c r="E633" i="1"/>
  <c r="BD632" i="1"/>
  <c r="BA632" i="1"/>
  <c r="AY632" i="1"/>
  <c r="AV632" i="1"/>
  <c r="AO632" i="1"/>
  <c r="AJ632" i="1"/>
  <c r="AC632" i="1"/>
  <c r="N632" i="1"/>
  <c r="J632" i="1"/>
  <c r="I632" i="1"/>
  <c r="H632" i="1"/>
  <c r="F632" i="1"/>
  <c r="E632" i="1"/>
  <c r="BD631" i="1"/>
  <c r="BA631" i="1"/>
  <c r="AY631" i="1"/>
  <c r="AV631" i="1"/>
  <c r="AO631" i="1"/>
  <c r="AJ631" i="1"/>
  <c r="AC631" i="1"/>
  <c r="N631" i="1"/>
  <c r="J631" i="1"/>
  <c r="I631" i="1"/>
  <c r="H631" i="1"/>
  <c r="F631" i="1"/>
  <c r="E631" i="1"/>
  <c r="BD630" i="1"/>
  <c r="BA630" i="1"/>
  <c r="AY630" i="1"/>
  <c r="AV630" i="1"/>
  <c r="AO630" i="1"/>
  <c r="AJ630" i="1"/>
  <c r="AC630" i="1"/>
  <c r="N630" i="1"/>
  <c r="J630" i="1"/>
  <c r="I630" i="1"/>
  <c r="H630" i="1"/>
  <c r="F630" i="1"/>
  <c r="E630" i="1"/>
  <c r="BD629" i="1"/>
  <c r="BA629" i="1"/>
  <c r="AY629" i="1"/>
  <c r="AV629" i="1"/>
  <c r="AO629" i="1"/>
  <c r="AJ629" i="1"/>
  <c r="AC629" i="1"/>
  <c r="N629" i="1"/>
  <c r="J629" i="1"/>
  <c r="I629" i="1"/>
  <c r="H629" i="1"/>
  <c r="F629" i="1"/>
  <c r="E629" i="1"/>
  <c r="BD628" i="1"/>
  <c r="BA628" i="1"/>
  <c r="AY628" i="1"/>
  <c r="AV628" i="1"/>
  <c r="AO628" i="1"/>
  <c r="AJ628" i="1"/>
  <c r="AC628" i="1"/>
  <c r="N628" i="1"/>
  <c r="J628" i="1"/>
  <c r="I628" i="1"/>
  <c r="H628" i="1"/>
  <c r="F628" i="1"/>
  <c r="E628" i="1"/>
  <c r="BD627" i="1"/>
  <c r="BA627" i="1"/>
  <c r="AY627" i="1"/>
  <c r="AV627" i="1"/>
  <c r="AO627" i="1"/>
  <c r="AJ627" i="1"/>
  <c r="AC627" i="1"/>
  <c r="N627" i="1"/>
  <c r="J627" i="1"/>
  <c r="I627" i="1"/>
  <c r="H627" i="1"/>
  <c r="F627" i="1"/>
  <c r="E627" i="1"/>
  <c r="BD626" i="1"/>
  <c r="BA626" i="1"/>
  <c r="AY626" i="1"/>
  <c r="AV626" i="1"/>
  <c r="AO626" i="1"/>
  <c r="AJ626" i="1"/>
  <c r="AC626" i="1"/>
  <c r="N626" i="1"/>
  <c r="J626" i="1"/>
  <c r="I626" i="1"/>
  <c r="H626" i="1"/>
  <c r="F626" i="1"/>
  <c r="E626" i="1"/>
  <c r="BD625" i="1"/>
  <c r="BA625" i="1"/>
  <c r="AY625" i="1"/>
  <c r="AV625" i="1"/>
  <c r="AO625" i="1"/>
  <c r="AJ625" i="1"/>
  <c r="O625" i="1" s="1"/>
  <c r="AC625" i="1"/>
  <c r="N625" i="1"/>
  <c r="J625" i="1"/>
  <c r="I625" i="1"/>
  <c r="H625" i="1"/>
  <c r="F625" i="1"/>
  <c r="E625" i="1"/>
  <c r="BD624" i="1"/>
  <c r="BA624" i="1"/>
  <c r="AY624" i="1"/>
  <c r="AV624" i="1"/>
  <c r="AO624" i="1"/>
  <c r="AJ624" i="1"/>
  <c r="AC624" i="1"/>
  <c r="N624" i="1"/>
  <c r="J624" i="1"/>
  <c r="I624" i="1"/>
  <c r="H624" i="1"/>
  <c r="F624" i="1"/>
  <c r="E624" i="1"/>
  <c r="BD623" i="1"/>
  <c r="BA623" i="1"/>
  <c r="AY623" i="1"/>
  <c r="AV623" i="1"/>
  <c r="AO623" i="1"/>
  <c r="AJ623" i="1"/>
  <c r="AC623" i="1"/>
  <c r="N623" i="1"/>
  <c r="J623" i="1"/>
  <c r="I623" i="1"/>
  <c r="H623" i="1"/>
  <c r="F623" i="1"/>
  <c r="E623" i="1"/>
  <c r="BD622" i="1"/>
  <c r="BA622" i="1"/>
  <c r="AY622" i="1"/>
  <c r="AV622" i="1"/>
  <c r="AO622" i="1"/>
  <c r="AJ622" i="1"/>
  <c r="AC622" i="1"/>
  <c r="N622" i="1"/>
  <c r="J622" i="1"/>
  <c r="I622" i="1"/>
  <c r="H622" i="1"/>
  <c r="F622" i="1"/>
  <c r="E622" i="1"/>
  <c r="BD621" i="1"/>
  <c r="BA621" i="1"/>
  <c r="AY621" i="1"/>
  <c r="AV621" i="1"/>
  <c r="AO621" i="1"/>
  <c r="AJ621" i="1"/>
  <c r="AC621" i="1"/>
  <c r="N621" i="1"/>
  <c r="J621" i="1"/>
  <c r="I621" i="1"/>
  <c r="H621" i="1"/>
  <c r="F621" i="1"/>
  <c r="E621" i="1"/>
  <c r="BD620" i="1"/>
  <c r="BA620" i="1"/>
  <c r="AY620" i="1"/>
  <c r="AV620" i="1"/>
  <c r="AO620" i="1"/>
  <c r="AJ620" i="1"/>
  <c r="AC620" i="1"/>
  <c r="N620" i="1"/>
  <c r="J620" i="1"/>
  <c r="I620" i="1"/>
  <c r="H620" i="1"/>
  <c r="F620" i="1"/>
  <c r="E620" i="1"/>
  <c r="BD619" i="1"/>
  <c r="BA619" i="1"/>
  <c r="AX619" i="1"/>
  <c r="AY619" i="1" s="1"/>
  <c r="AV619" i="1"/>
  <c r="AO619" i="1"/>
  <c r="AJ619" i="1"/>
  <c r="AC619" i="1"/>
  <c r="N619" i="1"/>
  <c r="J619" i="1"/>
  <c r="I619" i="1"/>
  <c r="H619" i="1"/>
  <c r="F619" i="1"/>
  <c r="E619" i="1"/>
  <c r="BD618" i="1"/>
  <c r="BA618" i="1"/>
  <c r="AY618" i="1"/>
  <c r="AV618" i="1"/>
  <c r="AO618" i="1"/>
  <c r="AJ618" i="1"/>
  <c r="AC618" i="1"/>
  <c r="N618" i="1"/>
  <c r="J618" i="1"/>
  <c r="I618" i="1"/>
  <c r="H618" i="1"/>
  <c r="F618" i="1"/>
  <c r="E618" i="1"/>
  <c r="BD617" i="1"/>
  <c r="BA617" i="1"/>
  <c r="AY617" i="1"/>
  <c r="AV617" i="1"/>
  <c r="AO617" i="1"/>
  <c r="AJ617" i="1"/>
  <c r="AC617" i="1"/>
  <c r="N617" i="1"/>
  <c r="J617" i="1"/>
  <c r="I617" i="1"/>
  <c r="H617" i="1"/>
  <c r="F617" i="1"/>
  <c r="E617" i="1"/>
  <c r="BD616" i="1"/>
  <c r="BA616" i="1"/>
  <c r="AY616" i="1"/>
  <c r="AV616" i="1"/>
  <c r="AO616" i="1"/>
  <c r="AJ616" i="1"/>
  <c r="AC616" i="1"/>
  <c r="N616" i="1"/>
  <c r="J616" i="1"/>
  <c r="I616" i="1"/>
  <c r="H616" i="1"/>
  <c r="F616" i="1"/>
  <c r="E616" i="1"/>
  <c r="BD615" i="1"/>
  <c r="BA615" i="1"/>
  <c r="AY615" i="1"/>
  <c r="AV615" i="1"/>
  <c r="AO615" i="1"/>
  <c r="AJ615" i="1"/>
  <c r="AC615" i="1"/>
  <c r="N615" i="1"/>
  <c r="J615" i="1"/>
  <c r="I615" i="1"/>
  <c r="H615" i="1"/>
  <c r="F615" i="1"/>
  <c r="E615" i="1"/>
  <c r="BD614" i="1"/>
  <c r="BA614" i="1"/>
  <c r="AY614" i="1"/>
  <c r="AV614" i="1"/>
  <c r="AO614" i="1"/>
  <c r="AJ614" i="1"/>
  <c r="AC614" i="1"/>
  <c r="N614" i="1"/>
  <c r="J614" i="1"/>
  <c r="I614" i="1"/>
  <c r="H614" i="1"/>
  <c r="F614" i="1"/>
  <c r="E614" i="1"/>
  <c r="BD613" i="1"/>
  <c r="BA613" i="1"/>
  <c r="AY613" i="1"/>
  <c r="AV613" i="1"/>
  <c r="AO613" i="1"/>
  <c r="AJ613" i="1"/>
  <c r="AC613" i="1"/>
  <c r="O613" i="1" s="1"/>
  <c r="P613" i="1" s="1"/>
  <c r="N613" i="1"/>
  <c r="J613" i="1"/>
  <c r="I613" i="1"/>
  <c r="H613" i="1"/>
  <c r="F613" i="1"/>
  <c r="E613" i="1"/>
  <c r="BD612" i="1"/>
  <c r="BA612" i="1"/>
  <c r="AY612" i="1"/>
  <c r="AV612" i="1"/>
  <c r="AO612" i="1"/>
  <c r="AJ612" i="1"/>
  <c r="AC612" i="1"/>
  <c r="N612" i="1"/>
  <c r="J612" i="1"/>
  <c r="I612" i="1"/>
  <c r="H612" i="1"/>
  <c r="F612" i="1"/>
  <c r="E612" i="1"/>
  <c r="BD611" i="1"/>
  <c r="BA611" i="1"/>
  <c r="AY611" i="1"/>
  <c r="AV611" i="1"/>
  <c r="AO611" i="1"/>
  <c r="AJ611" i="1"/>
  <c r="AC611" i="1"/>
  <c r="N611" i="1"/>
  <c r="J611" i="1"/>
  <c r="I611" i="1"/>
  <c r="H611" i="1"/>
  <c r="F611" i="1"/>
  <c r="E611" i="1"/>
  <c r="BD610" i="1"/>
  <c r="BA610" i="1"/>
  <c r="AY610" i="1"/>
  <c r="AV610" i="1"/>
  <c r="AO610" i="1"/>
  <c r="AJ610" i="1"/>
  <c r="AC610" i="1"/>
  <c r="N610" i="1"/>
  <c r="J610" i="1"/>
  <c r="I610" i="1"/>
  <c r="H610" i="1"/>
  <c r="F610" i="1"/>
  <c r="E610" i="1"/>
  <c r="BD609" i="1"/>
  <c r="BA609" i="1"/>
  <c r="AY609" i="1"/>
  <c r="AV609" i="1"/>
  <c r="AO609" i="1"/>
  <c r="AJ609" i="1"/>
  <c r="AC609" i="1"/>
  <c r="N609" i="1"/>
  <c r="J609" i="1"/>
  <c r="I609" i="1"/>
  <c r="H609" i="1"/>
  <c r="F609" i="1"/>
  <c r="E609" i="1"/>
  <c r="BD608" i="1"/>
  <c r="BA608" i="1"/>
  <c r="AY608" i="1"/>
  <c r="AV608" i="1"/>
  <c r="AO608" i="1"/>
  <c r="AJ608" i="1"/>
  <c r="AC608" i="1"/>
  <c r="N608" i="1"/>
  <c r="J608" i="1"/>
  <c r="I608" i="1"/>
  <c r="H608" i="1"/>
  <c r="F608" i="1"/>
  <c r="E608" i="1"/>
  <c r="BD607" i="1"/>
  <c r="BA607" i="1"/>
  <c r="AY607" i="1"/>
  <c r="AV607" i="1"/>
  <c r="AO607" i="1"/>
  <c r="AJ607" i="1"/>
  <c r="AC607" i="1"/>
  <c r="N607" i="1"/>
  <c r="J607" i="1"/>
  <c r="I607" i="1"/>
  <c r="H607" i="1"/>
  <c r="F607" i="1"/>
  <c r="E607" i="1"/>
  <c r="BD606" i="1"/>
  <c r="BA606" i="1"/>
  <c r="AY606" i="1"/>
  <c r="AV606" i="1"/>
  <c r="AO606" i="1"/>
  <c r="O606" i="1" s="1"/>
  <c r="P606" i="1" s="1"/>
  <c r="AJ606" i="1"/>
  <c r="AC606" i="1"/>
  <c r="N606" i="1"/>
  <c r="J606" i="1"/>
  <c r="I606" i="1"/>
  <c r="H606" i="1"/>
  <c r="F606" i="1"/>
  <c r="E606" i="1"/>
  <c r="BD605" i="1"/>
  <c r="BA605" i="1"/>
  <c r="AY605" i="1"/>
  <c r="AV605" i="1"/>
  <c r="AO605" i="1"/>
  <c r="AJ605" i="1"/>
  <c r="AC605" i="1"/>
  <c r="N605" i="1"/>
  <c r="J605" i="1"/>
  <c r="I605" i="1"/>
  <c r="H605" i="1"/>
  <c r="F605" i="1"/>
  <c r="E605" i="1"/>
  <c r="BD604" i="1"/>
  <c r="BA604" i="1"/>
  <c r="AY604" i="1"/>
  <c r="AV604" i="1"/>
  <c r="AO604" i="1"/>
  <c r="AJ604" i="1"/>
  <c r="AC604" i="1"/>
  <c r="N604" i="1"/>
  <c r="J604" i="1"/>
  <c r="I604" i="1"/>
  <c r="H604" i="1"/>
  <c r="F604" i="1"/>
  <c r="E604" i="1"/>
  <c r="BD603" i="1"/>
  <c r="BA603" i="1"/>
  <c r="AY603" i="1"/>
  <c r="AV603" i="1"/>
  <c r="AO603" i="1"/>
  <c r="AJ603" i="1"/>
  <c r="AC603" i="1"/>
  <c r="N603" i="1"/>
  <c r="J603" i="1"/>
  <c r="I603" i="1"/>
  <c r="H603" i="1"/>
  <c r="F603" i="1"/>
  <c r="E603" i="1"/>
  <c r="BD602" i="1"/>
  <c r="BA602" i="1"/>
  <c r="AY602" i="1"/>
  <c r="AV602" i="1"/>
  <c r="AO602" i="1"/>
  <c r="AJ602" i="1"/>
  <c r="AC602" i="1"/>
  <c r="N602" i="1"/>
  <c r="J602" i="1"/>
  <c r="I602" i="1"/>
  <c r="H602" i="1"/>
  <c r="F602" i="1"/>
  <c r="E602" i="1"/>
  <c r="BD601" i="1"/>
  <c r="BA601" i="1"/>
  <c r="AY601" i="1"/>
  <c r="AV601" i="1"/>
  <c r="AO601" i="1"/>
  <c r="AJ601" i="1"/>
  <c r="AC601" i="1"/>
  <c r="N601" i="1"/>
  <c r="J601" i="1"/>
  <c r="I601" i="1"/>
  <c r="H601" i="1"/>
  <c r="F601" i="1"/>
  <c r="E601" i="1"/>
  <c r="BD600" i="1"/>
  <c r="BA600" i="1"/>
  <c r="AY600" i="1"/>
  <c r="AV600" i="1"/>
  <c r="AO600" i="1"/>
  <c r="AJ600" i="1"/>
  <c r="AC600" i="1"/>
  <c r="N600" i="1"/>
  <c r="J600" i="1"/>
  <c r="I600" i="1"/>
  <c r="H600" i="1"/>
  <c r="F600" i="1"/>
  <c r="E600" i="1"/>
  <c r="BD599" i="1"/>
  <c r="BA599" i="1"/>
  <c r="AY599" i="1"/>
  <c r="AV599" i="1"/>
  <c r="AO599" i="1"/>
  <c r="AJ599" i="1"/>
  <c r="AC599" i="1"/>
  <c r="N599" i="1"/>
  <c r="J599" i="1"/>
  <c r="I599" i="1"/>
  <c r="H599" i="1"/>
  <c r="F599" i="1"/>
  <c r="E599" i="1"/>
  <c r="BD598" i="1"/>
  <c r="BA598" i="1"/>
  <c r="AY598" i="1"/>
  <c r="AV598" i="1"/>
  <c r="AO598" i="1"/>
  <c r="AJ598" i="1"/>
  <c r="AC598" i="1"/>
  <c r="N598" i="1"/>
  <c r="J598" i="1"/>
  <c r="I598" i="1"/>
  <c r="H598" i="1"/>
  <c r="F598" i="1"/>
  <c r="E598" i="1"/>
  <c r="BD597" i="1"/>
  <c r="BA597" i="1"/>
  <c r="AY597" i="1"/>
  <c r="AV597" i="1"/>
  <c r="AO597" i="1"/>
  <c r="AJ597" i="1"/>
  <c r="AC597" i="1"/>
  <c r="N597" i="1"/>
  <c r="J597" i="1"/>
  <c r="I597" i="1"/>
  <c r="H597" i="1"/>
  <c r="F597" i="1"/>
  <c r="E597" i="1"/>
  <c r="BD596" i="1"/>
  <c r="BA596" i="1"/>
  <c r="AY596" i="1"/>
  <c r="AV596" i="1"/>
  <c r="AO596" i="1"/>
  <c r="AJ596" i="1"/>
  <c r="AC596" i="1"/>
  <c r="N596" i="1"/>
  <c r="J596" i="1"/>
  <c r="I596" i="1"/>
  <c r="H596" i="1"/>
  <c r="F596" i="1"/>
  <c r="E596" i="1"/>
  <c r="BD595" i="1"/>
  <c r="BA595" i="1"/>
  <c r="AY595" i="1"/>
  <c r="AV595" i="1"/>
  <c r="AO595" i="1"/>
  <c r="AJ595" i="1"/>
  <c r="AC595" i="1"/>
  <c r="N595" i="1"/>
  <c r="J595" i="1"/>
  <c r="I595" i="1"/>
  <c r="H595" i="1"/>
  <c r="F595" i="1"/>
  <c r="E595" i="1"/>
  <c r="BD594" i="1"/>
  <c r="BA594" i="1"/>
  <c r="AY594" i="1"/>
  <c r="AV594" i="1"/>
  <c r="AO594" i="1"/>
  <c r="AJ594" i="1"/>
  <c r="AC594" i="1"/>
  <c r="O594" i="1" s="1"/>
  <c r="P594" i="1" s="1"/>
  <c r="N594" i="1"/>
  <c r="J594" i="1"/>
  <c r="I594" i="1"/>
  <c r="H594" i="1"/>
  <c r="F594" i="1"/>
  <c r="E594" i="1"/>
  <c r="BD593" i="1"/>
  <c r="BA593" i="1"/>
  <c r="AY593" i="1"/>
  <c r="AV593" i="1"/>
  <c r="AO593" i="1"/>
  <c r="AJ593" i="1"/>
  <c r="AC593" i="1"/>
  <c r="N593" i="1"/>
  <c r="J593" i="1"/>
  <c r="I593" i="1"/>
  <c r="H593" i="1"/>
  <c r="F593" i="1"/>
  <c r="E593" i="1"/>
  <c r="BD592" i="1"/>
  <c r="O592" i="1" s="1"/>
  <c r="BA592" i="1"/>
  <c r="AY592" i="1"/>
  <c r="AV592" i="1"/>
  <c r="AO592" i="1"/>
  <c r="AJ592" i="1"/>
  <c r="AC592" i="1"/>
  <c r="N592" i="1"/>
  <c r="J592" i="1"/>
  <c r="I592" i="1"/>
  <c r="H592" i="1"/>
  <c r="F592" i="1"/>
  <c r="E592" i="1"/>
  <c r="BD591" i="1"/>
  <c r="BA591" i="1"/>
  <c r="AY591" i="1"/>
  <c r="AV591" i="1"/>
  <c r="AO591" i="1"/>
  <c r="AJ591" i="1"/>
  <c r="AC591" i="1"/>
  <c r="N591" i="1"/>
  <c r="J591" i="1"/>
  <c r="I591" i="1"/>
  <c r="H591" i="1"/>
  <c r="F591" i="1"/>
  <c r="E591" i="1"/>
  <c r="BD590" i="1"/>
  <c r="BA590" i="1"/>
  <c r="AY590" i="1"/>
  <c r="AV590" i="1"/>
  <c r="AO590" i="1"/>
  <c r="AJ590" i="1"/>
  <c r="AC590" i="1"/>
  <c r="O590" i="1" s="1"/>
  <c r="P590" i="1" s="1"/>
  <c r="N590" i="1"/>
  <c r="J590" i="1"/>
  <c r="I590" i="1"/>
  <c r="H590" i="1"/>
  <c r="F590" i="1"/>
  <c r="E590" i="1"/>
  <c r="BD589" i="1"/>
  <c r="BA589" i="1"/>
  <c r="AY589" i="1"/>
  <c r="AV589" i="1"/>
  <c r="AO589" i="1"/>
  <c r="AJ589" i="1"/>
  <c r="AC589" i="1"/>
  <c r="N589" i="1"/>
  <c r="J589" i="1"/>
  <c r="I589" i="1"/>
  <c r="H589" i="1"/>
  <c r="F589" i="1"/>
  <c r="E589" i="1"/>
  <c r="BD588" i="1"/>
  <c r="BA588" i="1"/>
  <c r="AY588" i="1"/>
  <c r="AV588" i="1"/>
  <c r="AO588" i="1"/>
  <c r="AJ588" i="1"/>
  <c r="AC588" i="1"/>
  <c r="N588" i="1"/>
  <c r="J588" i="1"/>
  <c r="I588" i="1"/>
  <c r="H588" i="1"/>
  <c r="F588" i="1"/>
  <c r="E588" i="1"/>
  <c r="BD587" i="1"/>
  <c r="BA587" i="1"/>
  <c r="AY587" i="1"/>
  <c r="AV587" i="1"/>
  <c r="AO587" i="1"/>
  <c r="AJ587" i="1"/>
  <c r="AC587" i="1"/>
  <c r="N587" i="1"/>
  <c r="J587" i="1"/>
  <c r="I587" i="1"/>
  <c r="H587" i="1"/>
  <c r="F587" i="1"/>
  <c r="E587" i="1"/>
  <c r="BD586" i="1"/>
  <c r="BA586" i="1"/>
  <c r="AY586" i="1"/>
  <c r="O586" i="1" s="1"/>
  <c r="AV586" i="1"/>
  <c r="AO586" i="1"/>
  <c r="AJ586" i="1"/>
  <c r="AC586" i="1"/>
  <c r="N586" i="1"/>
  <c r="J586" i="1"/>
  <c r="I586" i="1"/>
  <c r="H586" i="1"/>
  <c r="F586" i="1"/>
  <c r="E586" i="1"/>
  <c r="BD585" i="1"/>
  <c r="BA585" i="1"/>
  <c r="AY585" i="1"/>
  <c r="AV585" i="1"/>
  <c r="AO585" i="1"/>
  <c r="AJ585" i="1"/>
  <c r="AC585" i="1"/>
  <c r="N585" i="1"/>
  <c r="J585" i="1"/>
  <c r="I585" i="1"/>
  <c r="H585" i="1"/>
  <c r="F585" i="1"/>
  <c r="E585" i="1"/>
  <c r="BD584" i="1"/>
  <c r="BA584" i="1"/>
  <c r="AY584" i="1"/>
  <c r="AV584" i="1"/>
  <c r="AO584" i="1"/>
  <c r="AJ584" i="1"/>
  <c r="AC584" i="1"/>
  <c r="N584" i="1"/>
  <c r="J584" i="1"/>
  <c r="I584" i="1"/>
  <c r="H584" i="1"/>
  <c r="F584" i="1"/>
  <c r="E584" i="1"/>
  <c r="BD583" i="1"/>
  <c r="BA583" i="1"/>
  <c r="AY583" i="1"/>
  <c r="AV583" i="1"/>
  <c r="AO583" i="1"/>
  <c r="AJ583" i="1"/>
  <c r="AC583" i="1"/>
  <c r="N583" i="1"/>
  <c r="J583" i="1"/>
  <c r="I583" i="1"/>
  <c r="H583" i="1"/>
  <c r="F583" i="1"/>
  <c r="E583" i="1"/>
  <c r="BD582" i="1"/>
  <c r="BA582" i="1"/>
  <c r="AY582" i="1"/>
  <c r="AV582" i="1"/>
  <c r="AO582" i="1"/>
  <c r="AJ582" i="1"/>
  <c r="AC582" i="1"/>
  <c r="O582" i="1" s="1"/>
  <c r="N582" i="1"/>
  <c r="J582" i="1"/>
  <c r="I582" i="1"/>
  <c r="H582" i="1"/>
  <c r="F582" i="1"/>
  <c r="E582" i="1"/>
  <c r="BD581" i="1"/>
  <c r="BA581" i="1"/>
  <c r="AY581" i="1"/>
  <c r="AV581" i="1"/>
  <c r="AO581" i="1"/>
  <c r="AJ581" i="1"/>
  <c r="AC581" i="1"/>
  <c r="N581" i="1"/>
  <c r="J581" i="1"/>
  <c r="I581" i="1"/>
  <c r="H581" i="1"/>
  <c r="F581" i="1"/>
  <c r="E581" i="1"/>
  <c r="BD580" i="1"/>
  <c r="BA580" i="1"/>
  <c r="AY580" i="1"/>
  <c r="AV580" i="1"/>
  <c r="AO580" i="1"/>
  <c r="AJ580" i="1"/>
  <c r="AC580" i="1"/>
  <c r="N580" i="1"/>
  <c r="J580" i="1"/>
  <c r="I580" i="1"/>
  <c r="H580" i="1"/>
  <c r="F580" i="1"/>
  <c r="E580" i="1"/>
  <c r="BD579" i="1"/>
  <c r="BA579" i="1"/>
  <c r="AY579" i="1"/>
  <c r="AV579" i="1"/>
  <c r="AO579" i="1"/>
  <c r="AJ579" i="1"/>
  <c r="AC579" i="1"/>
  <c r="N579" i="1"/>
  <c r="J579" i="1"/>
  <c r="I579" i="1"/>
  <c r="H579" i="1"/>
  <c r="F579" i="1"/>
  <c r="E579" i="1"/>
  <c r="BD578" i="1"/>
  <c r="BA578" i="1"/>
  <c r="AY578" i="1"/>
  <c r="AV578" i="1"/>
  <c r="AO578" i="1"/>
  <c r="AJ578" i="1"/>
  <c r="AC578" i="1"/>
  <c r="N578" i="1"/>
  <c r="J578" i="1"/>
  <c r="I578" i="1"/>
  <c r="H578" i="1"/>
  <c r="F578" i="1"/>
  <c r="E578" i="1"/>
  <c r="BD577" i="1"/>
  <c r="BA577" i="1"/>
  <c r="AY577" i="1"/>
  <c r="AV577" i="1"/>
  <c r="AO577" i="1"/>
  <c r="AJ577" i="1"/>
  <c r="AC577" i="1"/>
  <c r="N577" i="1"/>
  <c r="J577" i="1"/>
  <c r="I577" i="1"/>
  <c r="H577" i="1"/>
  <c r="F577" i="1"/>
  <c r="E577" i="1"/>
  <c r="BD576" i="1"/>
  <c r="BA576" i="1"/>
  <c r="AY576" i="1"/>
  <c r="AV576" i="1"/>
  <c r="AO576" i="1"/>
  <c r="AJ576" i="1"/>
  <c r="AC576" i="1"/>
  <c r="O576" i="1" s="1"/>
  <c r="N576" i="1"/>
  <c r="J576" i="1"/>
  <c r="I576" i="1"/>
  <c r="H576" i="1"/>
  <c r="F576" i="1"/>
  <c r="E576" i="1"/>
  <c r="BD575" i="1"/>
  <c r="BA575" i="1"/>
  <c r="AY575" i="1"/>
  <c r="AV575" i="1"/>
  <c r="AO575" i="1"/>
  <c r="AJ575" i="1"/>
  <c r="AC575" i="1"/>
  <c r="N575" i="1"/>
  <c r="J575" i="1"/>
  <c r="I575" i="1"/>
  <c r="H575" i="1"/>
  <c r="F575" i="1"/>
  <c r="E575" i="1"/>
  <c r="BD574" i="1"/>
  <c r="BA574" i="1"/>
  <c r="AY574" i="1"/>
  <c r="AV574" i="1"/>
  <c r="AO574" i="1"/>
  <c r="AJ574" i="1"/>
  <c r="AC574" i="1"/>
  <c r="N574" i="1"/>
  <c r="J574" i="1"/>
  <c r="I574" i="1"/>
  <c r="H574" i="1"/>
  <c r="F574" i="1"/>
  <c r="E574" i="1"/>
  <c r="BD573" i="1"/>
  <c r="BA573" i="1"/>
  <c r="AY573" i="1"/>
  <c r="AV573" i="1"/>
  <c r="AO573" i="1"/>
  <c r="AJ573" i="1"/>
  <c r="AC573" i="1"/>
  <c r="N573" i="1"/>
  <c r="J573" i="1"/>
  <c r="I573" i="1"/>
  <c r="H573" i="1"/>
  <c r="F573" i="1"/>
  <c r="E573" i="1"/>
  <c r="BD572" i="1"/>
  <c r="BA572" i="1"/>
  <c r="AY572" i="1"/>
  <c r="AV572" i="1"/>
  <c r="AO572" i="1"/>
  <c r="AJ572" i="1"/>
  <c r="AC572" i="1"/>
  <c r="N572" i="1"/>
  <c r="J572" i="1"/>
  <c r="I572" i="1"/>
  <c r="H572" i="1"/>
  <c r="F572" i="1"/>
  <c r="E572" i="1"/>
  <c r="BD571" i="1"/>
  <c r="BA571" i="1"/>
  <c r="AY571" i="1"/>
  <c r="AV571" i="1"/>
  <c r="AO571" i="1"/>
  <c r="AJ571" i="1"/>
  <c r="AC571" i="1"/>
  <c r="N571" i="1"/>
  <c r="J571" i="1"/>
  <c r="I571" i="1"/>
  <c r="H571" i="1"/>
  <c r="F571" i="1"/>
  <c r="E571" i="1"/>
  <c r="BD570" i="1"/>
  <c r="BA570" i="1"/>
  <c r="AY570" i="1"/>
  <c r="AV570" i="1"/>
  <c r="AO570" i="1"/>
  <c r="AJ570" i="1"/>
  <c r="AC570" i="1"/>
  <c r="N570" i="1"/>
  <c r="J570" i="1"/>
  <c r="I570" i="1"/>
  <c r="H570" i="1"/>
  <c r="F570" i="1"/>
  <c r="E570" i="1"/>
  <c r="BD569" i="1"/>
  <c r="BA569" i="1"/>
  <c r="AY569" i="1"/>
  <c r="AV569" i="1"/>
  <c r="AO569" i="1"/>
  <c r="AJ569" i="1"/>
  <c r="AC569" i="1"/>
  <c r="N569" i="1"/>
  <c r="J569" i="1"/>
  <c r="I569" i="1"/>
  <c r="H569" i="1"/>
  <c r="F569" i="1"/>
  <c r="E569" i="1"/>
  <c r="BD568" i="1"/>
  <c r="BA568" i="1"/>
  <c r="AY568" i="1"/>
  <c r="AV568" i="1"/>
  <c r="AO568" i="1"/>
  <c r="AJ568" i="1"/>
  <c r="AC568" i="1"/>
  <c r="N568" i="1"/>
  <c r="J568" i="1"/>
  <c r="I568" i="1"/>
  <c r="H568" i="1"/>
  <c r="F568" i="1"/>
  <c r="E568" i="1"/>
  <c r="BD567" i="1"/>
  <c r="BA567" i="1"/>
  <c r="AY567" i="1"/>
  <c r="AV567" i="1"/>
  <c r="AO567" i="1"/>
  <c r="AJ567" i="1"/>
  <c r="AC567" i="1"/>
  <c r="N567" i="1"/>
  <c r="J567" i="1"/>
  <c r="I567" i="1"/>
  <c r="H567" i="1"/>
  <c r="F567" i="1"/>
  <c r="E567" i="1"/>
  <c r="BD566" i="1"/>
  <c r="BA566" i="1"/>
  <c r="AY566" i="1"/>
  <c r="AV566" i="1"/>
  <c r="AO566" i="1"/>
  <c r="AJ566" i="1"/>
  <c r="AC566" i="1"/>
  <c r="N566" i="1"/>
  <c r="J566" i="1"/>
  <c r="I566" i="1"/>
  <c r="H566" i="1"/>
  <c r="F566" i="1"/>
  <c r="E566" i="1"/>
  <c r="BD565" i="1"/>
  <c r="BA565" i="1"/>
  <c r="AY565" i="1"/>
  <c r="AV565" i="1"/>
  <c r="AO565" i="1"/>
  <c r="AJ565" i="1"/>
  <c r="AC565" i="1"/>
  <c r="N565" i="1"/>
  <c r="J565" i="1"/>
  <c r="I565" i="1"/>
  <c r="H565" i="1"/>
  <c r="F565" i="1"/>
  <c r="E565" i="1"/>
  <c r="BD564" i="1"/>
  <c r="BA564" i="1"/>
  <c r="AY564" i="1"/>
  <c r="AV564" i="1"/>
  <c r="AO564" i="1"/>
  <c r="AJ564" i="1"/>
  <c r="AC564" i="1"/>
  <c r="N564" i="1"/>
  <c r="J564" i="1"/>
  <c r="I564" i="1"/>
  <c r="H564" i="1"/>
  <c r="F564" i="1"/>
  <c r="E564" i="1"/>
  <c r="BD563" i="1"/>
  <c r="BA563" i="1"/>
  <c r="AY563" i="1"/>
  <c r="AV563" i="1"/>
  <c r="AO563" i="1"/>
  <c r="AJ563" i="1"/>
  <c r="AC563" i="1"/>
  <c r="N563" i="1"/>
  <c r="J563" i="1"/>
  <c r="I563" i="1"/>
  <c r="H563" i="1"/>
  <c r="F563" i="1"/>
  <c r="E563" i="1"/>
  <c r="BD562" i="1"/>
  <c r="BA562" i="1"/>
  <c r="AY562" i="1"/>
  <c r="AV562" i="1"/>
  <c r="AO562" i="1"/>
  <c r="AJ562" i="1"/>
  <c r="AC562" i="1"/>
  <c r="N562" i="1"/>
  <c r="J562" i="1"/>
  <c r="I562" i="1"/>
  <c r="H562" i="1"/>
  <c r="F562" i="1"/>
  <c r="E562" i="1"/>
  <c r="BD561" i="1"/>
  <c r="BA561" i="1"/>
  <c r="AY561" i="1"/>
  <c r="AV561" i="1"/>
  <c r="AO561" i="1"/>
  <c r="AJ561" i="1"/>
  <c r="AC561" i="1"/>
  <c r="N561" i="1"/>
  <c r="J561" i="1"/>
  <c r="I561" i="1"/>
  <c r="H561" i="1"/>
  <c r="F561" i="1"/>
  <c r="E561" i="1"/>
  <c r="BD560" i="1"/>
  <c r="BA560" i="1"/>
  <c r="AY560" i="1"/>
  <c r="AV560" i="1"/>
  <c r="AO560" i="1"/>
  <c r="AJ560" i="1"/>
  <c r="AC560" i="1"/>
  <c r="N560" i="1"/>
  <c r="J560" i="1"/>
  <c r="I560" i="1"/>
  <c r="H560" i="1"/>
  <c r="F560" i="1"/>
  <c r="E560" i="1"/>
  <c r="BD559" i="1"/>
  <c r="BA559" i="1"/>
  <c r="AY559" i="1"/>
  <c r="AV559" i="1"/>
  <c r="AO559" i="1"/>
  <c r="AJ559" i="1"/>
  <c r="AC559" i="1"/>
  <c r="N559" i="1"/>
  <c r="J559" i="1"/>
  <c r="I559" i="1"/>
  <c r="H559" i="1"/>
  <c r="F559" i="1"/>
  <c r="E559" i="1"/>
  <c r="BD558" i="1"/>
  <c r="BA558" i="1"/>
  <c r="AY558" i="1"/>
  <c r="AV558" i="1"/>
  <c r="AO558" i="1"/>
  <c r="O558" i="1" s="1"/>
  <c r="AJ558" i="1"/>
  <c r="AC558" i="1"/>
  <c r="N558" i="1"/>
  <c r="J558" i="1"/>
  <c r="I558" i="1"/>
  <c r="H558" i="1"/>
  <c r="F558" i="1"/>
  <c r="E558" i="1"/>
  <c r="BD557" i="1"/>
  <c r="BA557" i="1"/>
  <c r="AY557" i="1"/>
  <c r="AV557" i="1"/>
  <c r="AO557" i="1"/>
  <c r="AJ557" i="1"/>
  <c r="AC557" i="1"/>
  <c r="N557" i="1"/>
  <c r="J557" i="1"/>
  <c r="I557" i="1"/>
  <c r="H557" i="1"/>
  <c r="F557" i="1"/>
  <c r="E557" i="1"/>
  <c r="BD556" i="1"/>
  <c r="BA556" i="1"/>
  <c r="AY556" i="1"/>
  <c r="AV556" i="1"/>
  <c r="AO556" i="1"/>
  <c r="AJ556" i="1"/>
  <c r="AC556" i="1"/>
  <c r="N556" i="1"/>
  <c r="J556" i="1"/>
  <c r="I556" i="1"/>
  <c r="H556" i="1"/>
  <c r="F556" i="1"/>
  <c r="E556" i="1"/>
  <c r="BD555" i="1"/>
  <c r="BA555" i="1"/>
  <c r="AY555" i="1"/>
  <c r="AV555" i="1"/>
  <c r="AO555" i="1"/>
  <c r="AJ555" i="1"/>
  <c r="AC555" i="1"/>
  <c r="N555" i="1"/>
  <c r="J555" i="1"/>
  <c r="I555" i="1"/>
  <c r="H555" i="1"/>
  <c r="F555" i="1"/>
  <c r="E555" i="1"/>
  <c r="BD554" i="1"/>
  <c r="BA554" i="1"/>
  <c r="AY554" i="1"/>
  <c r="AV554" i="1"/>
  <c r="AO554" i="1"/>
  <c r="AJ554" i="1"/>
  <c r="AC554" i="1"/>
  <c r="N554" i="1"/>
  <c r="J554" i="1"/>
  <c r="I554" i="1"/>
  <c r="H554" i="1"/>
  <c r="F554" i="1"/>
  <c r="E554" i="1"/>
  <c r="BD553" i="1"/>
  <c r="BA553" i="1"/>
  <c r="AY553" i="1"/>
  <c r="AV553" i="1"/>
  <c r="AO553" i="1"/>
  <c r="AJ553" i="1"/>
  <c r="AC553" i="1"/>
  <c r="N553" i="1"/>
  <c r="J553" i="1"/>
  <c r="I553" i="1"/>
  <c r="H553" i="1"/>
  <c r="F553" i="1"/>
  <c r="E553" i="1"/>
  <c r="BD552" i="1"/>
  <c r="BA552" i="1"/>
  <c r="AY552" i="1"/>
  <c r="AV552" i="1"/>
  <c r="AO552" i="1"/>
  <c r="AJ552" i="1"/>
  <c r="AC552" i="1"/>
  <c r="O552" i="1"/>
  <c r="N552" i="1"/>
  <c r="J552" i="1"/>
  <c r="I552" i="1"/>
  <c r="H552" i="1"/>
  <c r="F552" i="1"/>
  <c r="E552" i="1"/>
  <c r="BD551" i="1"/>
  <c r="BA551" i="1"/>
  <c r="AY551" i="1"/>
  <c r="AV551" i="1"/>
  <c r="AO551" i="1"/>
  <c r="AJ551" i="1"/>
  <c r="AC551" i="1"/>
  <c r="N551" i="1"/>
  <c r="J551" i="1"/>
  <c r="I551" i="1"/>
  <c r="H551" i="1"/>
  <c r="F551" i="1"/>
  <c r="E551" i="1"/>
  <c r="BD550" i="1"/>
  <c r="BA550" i="1"/>
  <c r="AY550" i="1"/>
  <c r="AV550" i="1"/>
  <c r="AO550" i="1"/>
  <c r="AJ550" i="1"/>
  <c r="AC550" i="1"/>
  <c r="N550" i="1"/>
  <c r="J550" i="1"/>
  <c r="I550" i="1"/>
  <c r="H550" i="1"/>
  <c r="F550" i="1"/>
  <c r="E550" i="1"/>
  <c r="BD549" i="1"/>
  <c r="BA549" i="1"/>
  <c r="AY549" i="1"/>
  <c r="AV549" i="1"/>
  <c r="AO549" i="1"/>
  <c r="AJ549" i="1"/>
  <c r="AC549" i="1"/>
  <c r="N549" i="1"/>
  <c r="J549" i="1"/>
  <c r="I549" i="1"/>
  <c r="H549" i="1"/>
  <c r="F549" i="1"/>
  <c r="E549" i="1"/>
  <c r="BD548" i="1"/>
  <c r="BA548" i="1"/>
  <c r="AY548" i="1"/>
  <c r="AV548" i="1"/>
  <c r="AO548" i="1"/>
  <c r="AJ548" i="1"/>
  <c r="AC548" i="1"/>
  <c r="N548" i="1"/>
  <c r="J548" i="1"/>
  <c r="I548" i="1"/>
  <c r="H548" i="1"/>
  <c r="F548" i="1"/>
  <c r="E548" i="1"/>
  <c r="BD547" i="1"/>
  <c r="BA547" i="1"/>
  <c r="AY547" i="1"/>
  <c r="AV547" i="1"/>
  <c r="AO547" i="1"/>
  <c r="AJ547" i="1"/>
  <c r="AC547" i="1"/>
  <c r="N547" i="1"/>
  <c r="J547" i="1"/>
  <c r="I547" i="1"/>
  <c r="H547" i="1"/>
  <c r="F547" i="1"/>
  <c r="E547" i="1"/>
  <c r="BD546" i="1"/>
  <c r="BA546" i="1"/>
  <c r="AY546" i="1"/>
  <c r="AV546" i="1"/>
  <c r="AO546" i="1"/>
  <c r="AJ546" i="1"/>
  <c r="AC546" i="1"/>
  <c r="N546" i="1"/>
  <c r="J546" i="1"/>
  <c r="I546" i="1"/>
  <c r="H546" i="1"/>
  <c r="F546" i="1"/>
  <c r="E546" i="1"/>
  <c r="BD545" i="1"/>
  <c r="BA545" i="1"/>
  <c r="AY545" i="1"/>
  <c r="AV545" i="1"/>
  <c r="AO545" i="1"/>
  <c r="AJ545" i="1"/>
  <c r="AC545" i="1"/>
  <c r="N545" i="1"/>
  <c r="J545" i="1"/>
  <c r="I545" i="1"/>
  <c r="H545" i="1"/>
  <c r="F545" i="1"/>
  <c r="E545" i="1"/>
  <c r="BD544" i="1"/>
  <c r="BA544" i="1"/>
  <c r="AY544" i="1"/>
  <c r="AV544" i="1"/>
  <c r="AO544" i="1"/>
  <c r="AJ544" i="1"/>
  <c r="AC544" i="1"/>
  <c r="N544" i="1"/>
  <c r="J544" i="1"/>
  <c r="I544" i="1"/>
  <c r="H544" i="1"/>
  <c r="F544" i="1"/>
  <c r="E544" i="1"/>
  <c r="BD543" i="1"/>
  <c r="BA543" i="1"/>
  <c r="AY543" i="1"/>
  <c r="AV543" i="1"/>
  <c r="AO543" i="1"/>
  <c r="AJ543" i="1"/>
  <c r="AC543" i="1"/>
  <c r="N543" i="1"/>
  <c r="J543" i="1"/>
  <c r="I543" i="1"/>
  <c r="H543" i="1"/>
  <c r="F543" i="1"/>
  <c r="E543" i="1"/>
  <c r="BD542" i="1"/>
  <c r="BA542" i="1"/>
  <c r="AY542" i="1"/>
  <c r="O542" i="1" s="1"/>
  <c r="P542" i="1" s="1"/>
  <c r="AV542" i="1"/>
  <c r="AO542" i="1"/>
  <c r="AJ542" i="1"/>
  <c r="AC542" i="1"/>
  <c r="N542" i="1"/>
  <c r="J542" i="1"/>
  <c r="I542" i="1"/>
  <c r="H542" i="1"/>
  <c r="F542" i="1"/>
  <c r="E542" i="1"/>
  <c r="BD541" i="1"/>
  <c r="BA541" i="1"/>
  <c r="AY541" i="1"/>
  <c r="AV541" i="1"/>
  <c r="AO541" i="1"/>
  <c r="AJ541" i="1"/>
  <c r="O541" i="1" s="1"/>
  <c r="AC541" i="1"/>
  <c r="N541" i="1"/>
  <c r="J541" i="1"/>
  <c r="I541" i="1"/>
  <c r="H541" i="1"/>
  <c r="F541" i="1"/>
  <c r="E541" i="1"/>
  <c r="BD540" i="1"/>
  <c r="BA540" i="1"/>
  <c r="AY540" i="1"/>
  <c r="AV540" i="1"/>
  <c r="AO540" i="1"/>
  <c r="AJ540" i="1"/>
  <c r="AC540" i="1"/>
  <c r="N540" i="1"/>
  <c r="J540" i="1"/>
  <c r="I540" i="1"/>
  <c r="H540" i="1"/>
  <c r="F540" i="1"/>
  <c r="E540" i="1"/>
  <c r="BD539" i="1"/>
  <c r="BA539" i="1"/>
  <c r="AY539" i="1"/>
  <c r="AV539" i="1"/>
  <c r="AO539" i="1"/>
  <c r="AJ539" i="1"/>
  <c r="AC539" i="1"/>
  <c r="N539" i="1"/>
  <c r="J539" i="1"/>
  <c r="I539" i="1"/>
  <c r="H539" i="1"/>
  <c r="F539" i="1"/>
  <c r="E539" i="1"/>
  <c r="BD538" i="1"/>
  <c r="BA538" i="1"/>
  <c r="AY538" i="1"/>
  <c r="AV538" i="1"/>
  <c r="AO538" i="1"/>
  <c r="O538" i="1" s="1"/>
  <c r="AJ538" i="1"/>
  <c r="AC538" i="1"/>
  <c r="N538" i="1"/>
  <c r="J538" i="1"/>
  <c r="I538" i="1"/>
  <c r="H538" i="1"/>
  <c r="F538" i="1"/>
  <c r="E538" i="1"/>
  <c r="BD537" i="1"/>
  <c r="BA537" i="1"/>
  <c r="AY537" i="1"/>
  <c r="AV537" i="1"/>
  <c r="AO537" i="1"/>
  <c r="AJ537" i="1"/>
  <c r="AC537" i="1"/>
  <c r="N537" i="1"/>
  <c r="J537" i="1"/>
  <c r="I537" i="1"/>
  <c r="H537" i="1"/>
  <c r="F537" i="1"/>
  <c r="E537" i="1"/>
  <c r="BD536" i="1"/>
  <c r="BA536" i="1"/>
  <c r="AY536" i="1"/>
  <c r="AV536" i="1"/>
  <c r="AO536" i="1"/>
  <c r="AJ536" i="1"/>
  <c r="AC536" i="1"/>
  <c r="N536" i="1"/>
  <c r="J536" i="1"/>
  <c r="I536" i="1"/>
  <c r="H536" i="1"/>
  <c r="F536" i="1"/>
  <c r="E536" i="1"/>
  <c r="BD535" i="1"/>
  <c r="BA535" i="1"/>
  <c r="AY535" i="1"/>
  <c r="AV535" i="1"/>
  <c r="AO535" i="1"/>
  <c r="AJ535" i="1"/>
  <c r="O535" i="1" s="1"/>
  <c r="AC535" i="1"/>
  <c r="N535" i="1"/>
  <c r="J535" i="1"/>
  <c r="I535" i="1"/>
  <c r="H535" i="1"/>
  <c r="F535" i="1"/>
  <c r="E535" i="1"/>
  <c r="BD534" i="1"/>
  <c r="BA534" i="1"/>
  <c r="AY534" i="1"/>
  <c r="AV534" i="1"/>
  <c r="AO534" i="1"/>
  <c r="AJ534" i="1"/>
  <c r="AC534" i="1"/>
  <c r="N534" i="1"/>
  <c r="J534" i="1"/>
  <c r="I534" i="1"/>
  <c r="H534" i="1"/>
  <c r="F534" i="1"/>
  <c r="E534" i="1"/>
  <c r="BD533" i="1"/>
  <c r="BA533" i="1"/>
  <c r="AY533" i="1"/>
  <c r="AV533" i="1"/>
  <c r="AO533" i="1"/>
  <c r="AJ533" i="1"/>
  <c r="AC533" i="1"/>
  <c r="N533" i="1"/>
  <c r="J533" i="1"/>
  <c r="I533" i="1"/>
  <c r="H533" i="1"/>
  <c r="F533" i="1"/>
  <c r="E533" i="1"/>
  <c r="BD532" i="1"/>
  <c r="BA532" i="1"/>
  <c r="AY532" i="1"/>
  <c r="AV532" i="1"/>
  <c r="AO532" i="1"/>
  <c r="AJ532" i="1"/>
  <c r="AC532" i="1"/>
  <c r="N532" i="1"/>
  <c r="J532" i="1"/>
  <c r="I532" i="1"/>
  <c r="H532" i="1"/>
  <c r="F532" i="1"/>
  <c r="E532" i="1"/>
  <c r="BD531" i="1"/>
  <c r="BA531" i="1"/>
  <c r="AY531" i="1"/>
  <c r="AV531" i="1"/>
  <c r="AO531" i="1"/>
  <c r="AJ531" i="1"/>
  <c r="AC531" i="1"/>
  <c r="N531" i="1"/>
  <c r="J531" i="1"/>
  <c r="I531" i="1"/>
  <c r="H531" i="1"/>
  <c r="F531" i="1"/>
  <c r="E531" i="1"/>
  <c r="BD530" i="1"/>
  <c r="BA530" i="1"/>
  <c r="AY530" i="1"/>
  <c r="AV530" i="1"/>
  <c r="AO530" i="1"/>
  <c r="AJ530" i="1"/>
  <c r="AC530" i="1"/>
  <c r="N530" i="1"/>
  <c r="J530" i="1"/>
  <c r="I530" i="1"/>
  <c r="H530" i="1"/>
  <c r="F530" i="1"/>
  <c r="E530" i="1"/>
  <c r="BD529" i="1"/>
  <c r="BA529" i="1"/>
  <c r="AY529" i="1"/>
  <c r="AV529" i="1"/>
  <c r="AO529" i="1"/>
  <c r="AJ529" i="1"/>
  <c r="AC529" i="1"/>
  <c r="O529" i="1" s="1"/>
  <c r="N529" i="1"/>
  <c r="J529" i="1"/>
  <c r="I529" i="1"/>
  <c r="H529" i="1"/>
  <c r="F529" i="1"/>
  <c r="E529" i="1"/>
  <c r="BD528" i="1"/>
  <c r="BA528" i="1"/>
  <c r="AY528" i="1"/>
  <c r="AV528" i="1"/>
  <c r="AO528" i="1"/>
  <c r="AJ528" i="1"/>
  <c r="AC528" i="1"/>
  <c r="N528" i="1"/>
  <c r="J528" i="1"/>
  <c r="I528" i="1"/>
  <c r="H528" i="1"/>
  <c r="F528" i="1"/>
  <c r="E528" i="1"/>
  <c r="BD527" i="1"/>
  <c r="BA527" i="1"/>
  <c r="AY527" i="1"/>
  <c r="AV527" i="1"/>
  <c r="AO527" i="1"/>
  <c r="AJ527" i="1"/>
  <c r="AC527" i="1"/>
  <c r="N527" i="1"/>
  <c r="J527" i="1"/>
  <c r="I527" i="1"/>
  <c r="H527" i="1"/>
  <c r="F527" i="1"/>
  <c r="E527" i="1"/>
  <c r="BD526" i="1"/>
  <c r="BA526" i="1"/>
  <c r="AY526" i="1"/>
  <c r="AV526" i="1"/>
  <c r="AO526" i="1"/>
  <c r="AJ526" i="1"/>
  <c r="AC526" i="1"/>
  <c r="N526" i="1"/>
  <c r="J526" i="1"/>
  <c r="I526" i="1"/>
  <c r="H526" i="1"/>
  <c r="F526" i="1"/>
  <c r="E526" i="1"/>
  <c r="BD525" i="1"/>
  <c r="BA525" i="1"/>
  <c r="AY525" i="1"/>
  <c r="AV525" i="1"/>
  <c r="AO525" i="1"/>
  <c r="O525" i="1" s="1"/>
  <c r="P525" i="1" s="1"/>
  <c r="AJ525" i="1"/>
  <c r="AC525" i="1"/>
  <c r="N525" i="1"/>
  <c r="J525" i="1"/>
  <c r="I525" i="1"/>
  <c r="H525" i="1"/>
  <c r="F525" i="1"/>
  <c r="E525" i="1"/>
  <c r="BD524" i="1"/>
  <c r="BA524" i="1"/>
  <c r="AY524" i="1"/>
  <c r="AV524" i="1"/>
  <c r="AO524" i="1"/>
  <c r="AJ524" i="1"/>
  <c r="AC524" i="1"/>
  <c r="N524" i="1"/>
  <c r="J524" i="1"/>
  <c r="I524" i="1"/>
  <c r="H524" i="1"/>
  <c r="F524" i="1"/>
  <c r="E524" i="1"/>
  <c r="BD523" i="1"/>
  <c r="BA523" i="1"/>
  <c r="AY523" i="1"/>
  <c r="AV523" i="1"/>
  <c r="AO523" i="1"/>
  <c r="AJ523" i="1"/>
  <c r="AC523" i="1"/>
  <c r="N523" i="1"/>
  <c r="J523" i="1"/>
  <c r="I523" i="1"/>
  <c r="H523" i="1"/>
  <c r="F523" i="1"/>
  <c r="E523" i="1"/>
  <c r="BD522" i="1"/>
  <c r="BA522" i="1"/>
  <c r="AY522" i="1"/>
  <c r="AV522" i="1"/>
  <c r="AO522" i="1"/>
  <c r="O522" i="1" s="1"/>
  <c r="AJ522" i="1"/>
  <c r="AC522" i="1"/>
  <c r="N522" i="1"/>
  <c r="J522" i="1"/>
  <c r="I522" i="1"/>
  <c r="H522" i="1"/>
  <c r="F522" i="1"/>
  <c r="E522" i="1"/>
  <c r="BD521" i="1"/>
  <c r="BA521" i="1"/>
  <c r="O521" i="1" s="1"/>
  <c r="AY521" i="1"/>
  <c r="AV521" i="1"/>
  <c r="AO521" i="1"/>
  <c r="AJ521" i="1"/>
  <c r="AC521" i="1"/>
  <c r="N521" i="1"/>
  <c r="J521" i="1"/>
  <c r="I521" i="1"/>
  <c r="H521" i="1"/>
  <c r="F521" i="1"/>
  <c r="E521" i="1"/>
  <c r="BD520" i="1"/>
  <c r="BA520" i="1"/>
  <c r="AY520" i="1"/>
  <c r="AV520" i="1"/>
  <c r="AO520" i="1"/>
  <c r="AJ520" i="1"/>
  <c r="AC520" i="1"/>
  <c r="O520" i="1" s="1"/>
  <c r="N520" i="1"/>
  <c r="J520" i="1"/>
  <c r="I520" i="1"/>
  <c r="H520" i="1"/>
  <c r="F520" i="1"/>
  <c r="E520" i="1"/>
  <c r="BD519" i="1"/>
  <c r="BA519" i="1"/>
  <c r="AY519" i="1"/>
  <c r="AV519" i="1"/>
  <c r="AO519" i="1"/>
  <c r="AJ519" i="1"/>
  <c r="AC519" i="1"/>
  <c r="N519" i="1"/>
  <c r="J519" i="1"/>
  <c r="I519" i="1"/>
  <c r="H519" i="1"/>
  <c r="F519" i="1"/>
  <c r="E519" i="1"/>
  <c r="BD518" i="1"/>
  <c r="BA518" i="1"/>
  <c r="AY518" i="1"/>
  <c r="AV518" i="1"/>
  <c r="AO518" i="1"/>
  <c r="AJ518" i="1"/>
  <c r="AC518" i="1"/>
  <c r="N518" i="1"/>
  <c r="J518" i="1"/>
  <c r="I518" i="1"/>
  <c r="H518" i="1"/>
  <c r="F518" i="1"/>
  <c r="E518" i="1"/>
  <c r="BD517" i="1"/>
  <c r="BA517" i="1"/>
  <c r="AY517" i="1"/>
  <c r="AV517" i="1"/>
  <c r="AO517" i="1"/>
  <c r="AJ517" i="1"/>
  <c r="AC517" i="1"/>
  <c r="N517" i="1"/>
  <c r="J517" i="1"/>
  <c r="I517" i="1"/>
  <c r="H517" i="1"/>
  <c r="F517" i="1"/>
  <c r="E517" i="1"/>
  <c r="BD516" i="1"/>
  <c r="BA516" i="1"/>
  <c r="AY516" i="1"/>
  <c r="AV516" i="1"/>
  <c r="AO516" i="1"/>
  <c r="AJ516" i="1"/>
  <c r="AC516" i="1"/>
  <c r="N516" i="1"/>
  <c r="J516" i="1"/>
  <c r="I516" i="1"/>
  <c r="H516" i="1"/>
  <c r="F516" i="1"/>
  <c r="E516" i="1"/>
  <c r="BD515" i="1"/>
  <c r="BA515" i="1"/>
  <c r="AY515" i="1"/>
  <c r="AV515" i="1"/>
  <c r="AO515" i="1"/>
  <c r="AJ515" i="1"/>
  <c r="AC515" i="1"/>
  <c r="N515" i="1"/>
  <c r="J515" i="1"/>
  <c r="I515" i="1"/>
  <c r="H515" i="1"/>
  <c r="F515" i="1"/>
  <c r="E515" i="1"/>
  <c r="BD514" i="1"/>
  <c r="BA514" i="1"/>
  <c r="AY514" i="1"/>
  <c r="AV514" i="1"/>
  <c r="AO514" i="1"/>
  <c r="AJ514" i="1"/>
  <c r="AC514" i="1"/>
  <c r="N514" i="1"/>
  <c r="J514" i="1"/>
  <c r="I514" i="1"/>
  <c r="H514" i="1"/>
  <c r="F514" i="1"/>
  <c r="E514" i="1"/>
  <c r="BD513" i="1"/>
  <c r="BA513" i="1"/>
  <c r="AY513" i="1"/>
  <c r="AV513" i="1"/>
  <c r="AO513" i="1"/>
  <c r="AJ513" i="1"/>
  <c r="AC513" i="1"/>
  <c r="N513" i="1"/>
  <c r="J513" i="1"/>
  <c r="I513" i="1"/>
  <c r="H513" i="1"/>
  <c r="F513" i="1"/>
  <c r="E513" i="1"/>
  <c r="BD512" i="1"/>
  <c r="BA512" i="1"/>
  <c r="AY512" i="1"/>
  <c r="AV512" i="1"/>
  <c r="AO512" i="1"/>
  <c r="AJ512" i="1"/>
  <c r="AC512" i="1"/>
  <c r="N512" i="1"/>
  <c r="J512" i="1"/>
  <c r="I512" i="1"/>
  <c r="H512" i="1"/>
  <c r="F512" i="1"/>
  <c r="E512" i="1"/>
  <c r="BD511" i="1"/>
  <c r="BA511" i="1"/>
  <c r="AY511" i="1"/>
  <c r="AV511" i="1"/>
  <c r="AO511" i="1"/>
  <c r="AJ511" i="1"/>
  <c r="AC511" i="1"/>
  <c r="N511" i="1"/>
  <c r="J511" i="1"/>
  <c r="I511" i="1"/>
  <c r="H511" i="1"/>
  <c r="F511" i="1"/>
  <c r="E511" i="1"/>
  <c r="BD510" i="1"/>
  <c r="BA510" i="1"/>
  <c r="AY510" i="1"/>
  <c r="AV510" i="1"/>
  <c r="AO510" i="1"/>
  <c r="AJ510" i="1"/>
  <c r="AC510" i="1"/>
  <c r="N510" i="1"/>
  <c r="J510" i="1"/>
  <c r="I510" i="1"/>
  <c r="H510" i="1"/>
  <c r="F510" i="1"/>
  <c r="E510" i="1"/>
  <c r="BD509" i="1"/>
  <c r="BA509" i="1"/>
  <c r="AY509" i="1"/>
  <c r="AV509" i="1"/>
  <c r="AO509" i="1"/>
  <c r="AJ509" i="1"/>
  <c r="AC509" i="1"/>
  <c r="N509" i="1"/>
  <c r="J509" i="1"/>
  <c r="I509" i="1"/>
  <c r="H509" i="1"/>
  <c r="F509" i="1"/>
  <c r="E509" i="1"/>
  <c r="BD508" i="1"/>
  <c r="BA508" i="1"/>
  <c r="AY508" i="1"/>
  <c r="AV508" i="1"/>
  <c r="AO508" i="1"/>
  <c r="AJ508" i="1"/>
  <c r="AC508" i="1"/>
  <c r="N508" i="1"/>
  <c r="J508" i="1"/>
  <c r="I508" i="1"/>
  <c r="H508" i="1"/>
  <c r="F508" i="1"/>
  <c r="E508" i="1"/>
  <c r="BD507" i="1"/>
  <c r="BA507" i="1"/>
  <c r="AY507" i="1"/>
  <c r="AV507" i="1"/>
  <c r="AO507" i="1"/>
  <c r="AJ507" i="1"/>
  <c r="AC507" i="1"/>
  <c r="N507" i="1"/>
  <c r="J507" i="1"/>
  <c r="I507" i="1"/>
  <c r="H507" i="1"/>
  <c r="F507" i="1"/>
  <c r="E507" i="1"/>
  <c r="BD506" i="1"/>
  <c r="BA506" i="1"/>
  <c r="AY506" i="1"/>
  <c r="AV506" i="1"/>
  <c r="AO506" i="1"/>
  <c r="AJ506" i="1"/>
  <c r="AC506" i="1"/>
  <c r="N506" i="1"/>
  <c r="J506" i="1"/>
  <c r="I506" i="1"/>
  <c r="H506" i="1"/>
  <c r="F506" i="1"/>
  <c r="E506" i="1"/>
  <c r="BD505" i="1"/>
  <c r="BA505" i="1"/>
  <c r="AY505" i="1"/>
  <c r="AV505" i="1"/>
  <c r="AO505" i="1"/>
  <c r="AJ505" i="1"/>
  <c r="AC505" i="1"/>
  <c r="N505" i="1"/>
  <c r="J505" i="1"/>
  <c r="I505" i="1"/>
  <c r="H505" i="1"/>
  <c r="F505" i="1"/>
  <c r="E505" i="1"/>
  <c r="BD504" i="1"/>
  <c r="BA504" i="1"/>
  <c r="AY504" i="1"/>
  <c r="AV504" i="1"/>
  <c r="AO504" i="1"/>
  <c r="AJ504" i="1"/>
  <c r="AC504" i="1"/>
  <c r="N504" i="1"/>
  <c r="J504" i="1"/>
  <c r="I504" i="1"/>
  <c r="H504" i="1"/>
  <c r="F504" i="1"/>
  <c r="E504" i="1"/>
  <c r="BD503" i="1"/>
  <c r="BA503" i="1"/>
  <c r="AY503" i="1"/>
  <c r="AV503" i="1"/>
  <c r="AO503" i="1"/>
  <c r="AJ503" i="1"/>
  <c r="AC503" i="1"/>
  <c r="N503" i="1"/>
  <c r="J503" i="1"/>
  <c r="I503" i="1"/>
  <c r="H503" i="1"/>
  <c r="F503" i="1"/>
  <c r="E503" i="1"/>
  <c r="BD502" i="1"/>
  <c r="BA502" i="1"/>
  <c r="AY502" i="1"/>
  <c r="AV502" i="1"/>
  <c r="AO502" i="1"/>
  <c r="AJ502" i="1"/>
  <c r="AC502" i="1"/>
  <c r="N502" i="1"/>
  <c r="J502" i="1"/>
  <c r="I502" i="1"/>
  <c r="H502" i="1"/>
  <c r="F502" i="1"/>
  <c r="E502" i="1"/>
  <c r="BD501" i="1"/>
  <c r="BA501" i="1"/>
  <c r="AY501" i="1"/>
  <c r="AV501" i="1"/>
  <c r="AO501" i="1"/>
  <c r="AJ501" i="1"/>
  <c r="AC501" i="1"/>
  <c r="N501" i="1"/>
  <c r="J501" i="1"/>
  <c r="I501" i="1"/>
  <c r="H501" i="1"/>
  <c r="F501" i="1"/>
  <c r="E501" i="1"/>
  <c r="BD500" i="1"/>
  <c r="BA500" i="1"/>
  <c r="AY500" i="1"/>
  <c r="AV500" i="1"/>
  <c r="AO500" i="1"/>
  <c r="AJ500" i="1"/>
  <c r="AC500" i="1"/>
  <c r="N500" i="1"/>
  <c r="J500" i="1"/>
  <c r="I500" i="1"/>
  <c r="H500" i="1"/>
  <c r="F500" i="1"/>
  <c r="E500" i="1"/>
  <c r="BD499" i="1"/>
  <c r="BA499" i="1"/>
  <c r="AY499" i="1"/>
  <c r="AV499" i="1"/>
  <c r="AO499" i="1"/>
  <c r="AJ499" i="1"/>
  <c r="AC499" i="1"/>
  <c r="N499" i="1"/>
  <c r="J499" i="1"/>
  <c r="I499" i="1"/>
  <c r="H499" i="1"/>
  <c r="F499" i="1"/>
  <c r="E499" i="1"/>
  <c r="BD498" i="1"/>
  <c r="BA498" i="1"/>
  <c r="AY498" i="1"/>
  <c r="AV498" i="1"/>
  <c r="AO498" i="1"/>
  <c r="AJ498" i="1"/>
  <c r="AC498" i="1"/>
  <c r="O498" i="1" s="1"/>
  <c r="P498" i="1" s="1"/>
  <c r="N498" i="1"/>
  <c r="J498" i="1"/>
  <c r="I498" i="1"/>
  <c r="H498" i="1"/>
  <c r="F498" i="1"/>
  <c r="E498" i="1"/>
  <c r="BD497" i="1"/>
  <c r="BA497" i="1"/>
  <c r="AY497" i="1"/>
  <c r="AV497" i="1"/>
  <c r="AO497" i="1"/>
  <c r="AJ497" i="1"/>
  <c r="AC497" i="1"/>
  <c r="N497" i="1"/>
  <c r="J497" i="1"/>
  <c r="I497" i="1"/>
  <c r="H497" i="1"/>
  <c r="F497" i="1"/>
  <c r="E497" i="1"/>
  <c r="BD496" i="1"/>
  <c r="BA496" i="1"/>
  <c r="AY496" i="1"/>
  <c r="AV496" i="1"/>
  <c r="AO496" i="1"/>
  <c r="AJ496" i="1"/>
  <c r="AC496" i="1"/>
  <c r="N496" i="1"/>
  <c r="J496" i="1"/>
  <c r="I496" i="1"/>
  <c r="H496" i="1"/>
  <c r="F496" i="1"/>
  <c r="E496" i="1"/>
  <c r="BD495" i="1"/>
  <c r="BA495" i="1"/>
  <c r="AY495" i="1"/>
  <c r="AV495" i="1"/>
  <c r="AO495" i="1"/>
  <c r="AJ495" i="1"/>
  <c r="AC495" i="1"/>
  <c r="O495" i="1" s="1"/>
  <c r="N495" i="1"/>
  <c r="J495" i="1"/>
  <c r="I495" i="1"/>
  <c r="H495" i="1"/>
  <c r="F495" i="1"/>
  <c r="E495" i="1"/>
  <c r="BD494" i="1"/>
  <c r="BA494" i="1"/>
  <c r="AY494" i="1"/>
  <c r="AV494" i="1"/>
  <c r="AO494" i="1"/>
  <c r="AJ494" i="1"/>
  <c r="AC494" i="1"/>
  <c r="N494" i="1"/>
  <c r="J494" i="1"/>
  <c r="I494" i="1"/>
  <c r="H494" i="1"/>
  <c r="F494" i="1"/>
  <c r="E494" i="1"/>
  <c r="BD493" i="1"/>
  <c r="BA493" i="1"/>
  <c r="AY493" i="1"/>
  <c r="AV493" i="1"/>
  <c r="AO493" i="1"/>
  <c r="AJ493" i="1"/>
  <c r="AC493" i="1"/>
  <c r="N493" i="1"/>
  <c r="J493" i="1"/>
  <c r="I493" i="1"/>
  <c r="H493" i="1"/>
  <c r="F493" i="1"/>
  <c r="E493" i="1"/>
  <c r="BD492" i="1"/>
  <c r="BA492" i="1"/>
  <c r="AY492" i="1"/>
  <c r="AV492" i="1"/>
  <c r="AO492" i="1"/>
  <c r="AJ492" i="1"/>
  <c r="AC492" i="1"/>
  <c r="O492" i="1" s="1"/>
  <c r="N492" i="1"/>
  <c r="J492" i="1"/>
  <c r="I492" i="1"/>
  <c r="H492" i="1"/>
  <c r="F492" i="1"/>
  <c r="E492" i="1"/>
  <c r="BD491" i="1"/>
  <c r="BA491" i="1"/>
  <c r="AY491" i="1"/>
  <c r="AV491" i="1"/>
  <c r="AO491" i="1"/>
  <c r="AJ491" i="1"/>
  <c r="AC491" i="1"/>
  <c r="N491" i="1"/>
  <c r="J491" i="1"/>
  <c r="I491" i="1"/>
  <c r="H491" i="1"/>
  <c r="F491" i="1"/>
  <c r="E491" i="1"/>
  <c r="BD490" i="1"/>
  <c r="BA490" i="1"/>
  <c r="AY490" i="1"/>
  <c r="AV490" i="1"/>
  <c r="AO490" i="1"/>
  <c r="AJ490" i="1"/>
  <c r="AC490" i="1"/>
  <c r="N490" i="1"/>
  <c r="J490" i="1"/>
  <c r="I490" i="1"/>
  <c r="H490" i="1"/>
  <c r="F490" i="1"/>
  <c r="E490" i="1"/>
  <c r="BD489" i="1"/>
  <c r="BA489" i="1"/>
  <c r="AY489" i="1"/>
  <c r="AV489" i="1"/>
  <c r="AO489" i="1"/>
  <c r="AJ489" i="1"/>
  <c r="AC489" i="1"/>
  <c r="N489" i="1"/>
  <c r="J489" i="1"/>
  <c r="I489" i="1"/>
  <c r="H489" i="1"/>
  <c r="F489" i="1"/>
  <c r="E489" i="1"/>
  <c r="BD488" i="1"/>
  <c r="BA488" i="1"/>
  <c r="AY488" i="1"/>
  <c r="AV488" i="1"/>
  <c r="AO488" i="1"/>
  <c r="AJ488" i="1"/>
  <c r="AC488" i="1"/>
  <c r="N488" i="1"/>
  <c r="J488" i="1"/>
  <c r="I488" i="1"/>
  <c r="H488" i="1"/>
  <c r="F488" i="1"/>
  <c r="E488" i="1"/>
  <c r="BD487" i="1"/>
  <c r="BA487" i="1"/>
  <c r="AY487" i="1"/>
  <c r="AV487" i="1"/>
  <c r="AO487" i="1"/>
  <c r="AJ487" i="1"/>
  <c r="AC487" i="1"/>
  <c r="O487" i="1" s="1"/>
  <c r="N487" i="1"/>
  <c r="J487" i="1"/>
  <c r="I487" i="1"/>
  <c r="H487" i="1"/>
  <c r="F487" i="1"/>
  <c r="E487" i="1"/>
  <c r="BD486" i="1"/>
  <c r="BA486" i="1"/>
  <c r="AY486" i="1"/>
  <c r="AV486" i="1"/>
  <c r="AO486" i="1"/>
  <c r="AJ486" i="1"/>
  <c r="AC486" i="1"/>
  <c r="N486" i="1"/>
  <c r="J486" i="1"/>
  <c r="I486" i="1"/>
  <c r="H486" i="1"/>
  <c r="F486" i="1"/>
  <c r="E486" i="1"/>
  <c r="BD485" i="1"/>
  <c r="BA485" i="1"/>
  <c r="AY485" i="1"/>
  <c r="AV485" i="1"/>
  <c r="AO485" i="1"/>
  <c r="AJ485" i="1"/>
  <c r="AC485" i="1"/>
  <c r="N485" i="1"/>
  <c r="J485" i="1"/>
  <c r="I485" i="1"/>
  <c r="H485" i="1"/>
  <c r="F485" i="1"/>
  <c r="E485" i="1"/>
  <c r="BD484" i="1"/>
  <c r="BA484" i="1"/>
  <c r="AY484" i="1"/>
  <c r="AV484" i="1"/>
  <c r="AO484" i="1"/>
  <c r="AJ484" i="1"/>
  <c r="AC484" i="1"/>
  <c r="O484" i="1" s="1"/>
  <c r="N484" i="1"/>
  <c r="J484" i="1"/>
  <c r="I484" i="1"/>
  <c r="H484" i="1"/>
  <c r="F484" i="1"/>
  <c r="E484" i="1"/>
  <c r="BD483" i="1"/>
  <c r="BA483" i="1"/>
  <c r="AY483" i="1"/>
  <c r="AV483" i="1"/>
  <c r="AO483" i="1"/>
  <c r="AJ483" i="1"/>
  <c r="AC483" i="1"/>
  <c r="N483" i="1"/>
  <c r="J483" i="1"/>
  <c r="I483" i="1"/>
  <c r="H483" i="1"/>
  <c r="F483" i="1"/>
  <c r="E483" i="1"/>
  <c r="BD482" i="1"/>
  <c r="BA482" i="1"/>
  <c r="AY482" i="1"/>
  <c r="AV482" i="1"/>
  <c r="AO482" i="1"/>
  <c r="AJ482" i="1"/>
  <c r="AC482" i="1"/>
  <c r="N482" i="1"/>
  <c r="J482" i="1"/>
  <c r="I482" i="1"/>
  <c r="H482" i="1"/>
  <c r="F482" i="1"/>
  <c r="E482" i="1"/>
  <c r="BD481" i="1"/>
  <c r="BA481" i="1"/>
  <c r="AY481" i="1"/>
  <c r="AV481" i="1"/>
  <c r="AO481" i="1"/>
  <c r="AJ481" i="1"/>
  <c r="AC481" i="1"/>
  <c r="N481" i="1"/>
  <c r="J481" i="1"/>
  <c r="I481" i="1"/>
  <c r="H481" i="1"/>
  <c r="F481" i="1"/>
  <c r="E481" i="1"/>
  <c r="BD480" i="1"/>
  <c r="BA480" i="1"/>
  <c r="AY480" i="1"/>
  <c r="AV480" i="1"/>
  <c r="AO480" i="1"/>
  <c r="AJ480" i="1"/>
  <c r="AC480" i="1"/>
  <c r="N480" i="1"/>
  <c r="J480" i="1"/>
  <c r="I480" i="1"/>
  <c r="H480" i="1"/>
  <c r="F480" i="1"/>
  <c r="E480" i="1"/>
  <c r="BD479" i="1"/>
  <c r="BA479" i="1"/>
  <c r="AY479" i="1"/>
  <c r="AV479" i="1"/>
  <c r="AO479" i="1"/>
  <c r="AJ479" i="1"/>
  <c r="AC479" i="1"/>
  <c r="N479" i="1"/>
  <c r="J479" i="1"/>
  <c r="I479" i="1"/>
  <c r="H479" i="1"/>
  <c r="F479" i="1"/>
  <c r="E479" i="1"/>
  <c r="BD478" i="1"/>
  <c r="BA478" i="1"/>
  <c r="AY478" i="1"/>
  <c r="AV478" i="1"/>
  <c r="AO478" i="1"/>
  <c r="AJ478" i="1"/>
  <c r="AC478" i="1"/>
  <c r="O478" i="1" s="1"/>
  <c r="P478" i="1" s="1"/>
  <c r="N478" i="1"/>
  <c r="J478" i="1"/>
  <c r="I478" i="1"/>
  <c r="H478" i="1"/>
  <c r="F478" i="1"/>
  <c r="E478" i="1"/>
  <c r="BD477" i="1"/>
  <c r="BA477" i="1"/>
  <c r="AY477" i="1"/>
  <c r="AV477" i="1"/>
  <c r="AO477" i="1"/>
  <c r="AJ477" i="1"/>
  <c r="AC477" i="1"/>
  <c r="N477" i="1"/>
  <c r="J477" i="1"/>
  <c r="I477" i="1"/>
  <c r="H477" i="1"/>
  <c r="F477" i="1"/>
  <c r="E477" i="1"/>
  <c r="BD476" i="1"/>
  <c r="BA476" i="1"/>
  <c r="AY476" i="1"/>
  <c r="AV476" i="1"/>
  <c r="AO476" i="1"/>
  <c r="AJ476" i="1"/>
  <c r="AC476" i="1"/>
  <c r="N476" i="1"/>
  <c r="J476" i="1"/>
  <c r="I476" i="1"/>
  <c r="H476" i="1"/>
  <c r="F476" i="1"/>
  <c r="E476" i="1"/>
  <c r="BD475" i="1"/>
  <c r="BA475" i="1"/>
  <c r="AY475" i="1"/>
  <c r="AV475" i="1"/>
  <c r="AO475" i="1"/>
  <c r="AJ475" i="1"/>
  <c r="AC475" i="1"/>
  <c r="N475" i="1"/>
  <c r="J475" i="1"/>
  <c r="I475" i="1"/>
  <c r="H475" i="1"/>
  <c r="F475" i="1"/>
  <c r="E475" i="1"/>
  <c r="BD474" i="1"/>
  <c r="BA474" i="1"/>
  <c r="O474" i="1" s="1"/>
  <c r="AY474" i="1"/>
  <c r="AV474" i="1"/>
  <c r="AO474" i="1"/>
  <c r="AJ474" i="1"/>
  <c r="AC474" i="1"/>
  <c r="N474" i="1"/>
  <c r="J474" i="1"/>
  <c r="I474" i="1"/>
  <c r="H474" i="1"/>
  <c r="F474" i="1"/>
  <c r="E474" i="1"/>
  <c r="BD473" i="1"/>
  <c r="BA473" i="1"/>
  <c r="AY473" i="1"/>
  <c r="AV473" i="1"/>
  <c r="AO473" i="1"/>
  <c r="AJ473" i="1"/>
  <c r="AC473" i="1"/>
  <c r="N473" i="1"/>
  <c r="J473" i="1"/>
  <c r="I473" i="1"/>
  <c r="H473" i="1"/>
  <c r="F473" i="1"/>
  <c r="E473" i="1"/>
  <c r="BD472" i="1"/>
  <c r="BA472" i="1"/>
  <c r="AY472" i="1"/>
  <c r="AV472" i="1"/>
  <c r="AO472" i="1"/>
  <c r="AJ472" i="1"/>
  <c r="AC472" i="1"/>
  <c r="N472" i="1"/>
  <c r="J472" i="1"/>
  <c r="I472" i="1"/>
  <c r="H472" i="1"/>
  <c r="F472" i="1"/>
  <c r="E472" i="1"/>
  <c r="BD471" i="1"/>
  <c r="BA471" i="1"/>
  <c r="AY471" i="1"/>
  <c r="AV471" i="1"/>
  <c r="AO471" i="1"/>
  <c r="AJ471" i="1"/>
  <c r="AC471" i="1"/>
  <c r="N471" i="1"/>
  <c r="J471" i="1"/>
  <c r="I471" i="1"/>
  <c r="H471" i="1"/>
  <c r="F471" i="1"/>
  <c r="E471" i="1"/>
  <c r="BD470" i="1"/>
  <c r="BA470" i="1"/>
  <c r="AY470" i="1"/>
  <c r="AV470" i="1"/>
  <c r="AO470" i="1"/>
  <c r="AJ470" i="1"/>
  <c r="AC470" i="1"/>
  <c r="N470" i="1"/>
  <c r="J470" i="1"/>
  <c r="I470" i="1"/>
  <c r="H470" i="1"/>
  <c r="F470" i="1"/>
  <c r="E470" i="1"/>
  <c r="BD469" i="1"/>
  <c r="BA469" i="1"/>
  <c r="AY469" i="1"/>
  <c r="AV469" i="1"/>
  <c r="AO469" i="1"/>
  <c r="AJ469" i="1"/>
  <c r="AC469" i="1"/>
  <c r="N469" i="1"/>
  <c r="J469" i="1"/>
  <c r="I469" i="1"/>
  <c r="H469" i="1"/>
  <c r="F469" i="1"/>
  <c r="E469" i="1"/>
  <c r="BD468" i="1"/>
  <c r="BA468" i="1"/>
  <c r="AY468" i="1"/>
  <c r="AX468" i="1"/>
  <c r="AV468" i="1"/>
  <c r="AO468" i="1"/>
  <c r="AJ468" i="1"/>
  <c r="AC468" i="1"/>
  <c r="N468" i="1"/>
  <c r="J468" i="1"/>
  <c r="I468" i="1"/>
  <c r="H468" i="1"/>
  <c r="F468" i="1"/>
  <c r="E468" i="1"/>
  <c r="BD467" i="1"/>
  <c r="BA467" i="1"/>
  <c r="AY467" i="1"/>
  <c r="AV467" i="1"/>
  <c r="AO467" i="1"/>
  <c r="AJ467" i="1"/>
  <c r="AC467" i="1"/>
  <c r="N467" i="1"/>
  <c r="J467" i="1"/>
  <c r="I467" i="1"/>
  <c r="H467" i="1"/>
  <c r="F467" i="1"/>
  <c r="E467" i="1"/>
  <c r="BD466" i="1"/>
  <c r="BA466" i="1"/>
  <c r="AY466" i="1"/>
  <c r="AV466" i="1"/>
  <c r="AO466" i="1"/>
  <c r="AJ466" i="1"/>
  <c r="AC466" i="1"/>
  <c r="N466" i="1"/>
  <c r="J466" i="1"/>
  <c r="I466" i="1"/>
  <c r="H466" i="1"/>
  <c r="F466" i="1"/>
  <c r="E466" i="1"/>
  <c r="BD465" i="1"/>
  <c r="BA465" i="1"/>
  <c r="AY465" i="1"/>
  <c r="AV465" i="1"/>
  <c r="AO465" i="1"/>
  <c r="AJ465" i="1"/>
  <c r="AC465" i="1"/>
  <c r="N465" i="1"/>
  <c r="J465" i="1"/>
  <c r="I465" i="1"/>
  <c r="H465" i="1"/>
  <c r="F465" i="1"/>
  <c r="E465" i="1"/>
  <c r="BD464" i="1"/>
  <c r="BA464" i="1"/>
  <c r="AY464" i="1"/>
  <c r="AV464" i="1"/>
  <c r="AO464" i="1"/>
  <c r="AJ464" i="1"/>
  <c r="AC464" i="1"/>
  <c r="O464" i="1" s="1"/>
  <c r="P464" i="1" s="1"/>
  <c r="N464" i="1"/>
  <c r="J464" i="1"/>
  <c r="I464" i="1"/>
  <c r="H464" i="1"/>
  <c r="F464" i="1"/>
  <c r="E464" i="1"/>
  <c r="BD463" i="1"/>
  <c r="BA463" i="1"/>
  <c r="AY463" i="1"/>
  <c r="AV463" i="1"/>
  <c r="AO463" i="1"/>
  <c r="AJ463" i="1"/>
  <c r="AC463" i="1"/>
  <c r="N463" i="1"/>
  <c r="J463" i="1"/>
  <c r="I463" i="1"/>
  <c r="H463" i="1"/>
  <c r="F463" i="1"/>
  <c r="E463" i="1"/>
  <c r="BD462" i="1"/>
  <c r="BA462" i="1"/>
  <c r="AY462" i="1"/>
  <c r="AV462" i="1"/>
  <c r="AO462" i="1"/>
  <c r="AJ462" i="1"/>
  <c r="AC462" i="1"/>
  <c r="N462" i="1"/>
  <c r="J462" i="1"/>
  <c r="I462" i="1"/>
  <c r="H462" i="1"/>
  <c r="F462" i="1"/>
  <c r="E462" i="1"/>
  <c r="BD461" i="1"/>
  <c r="BA461" i="1"/>
  <c r="AY461" i="1"/>
  <c r="AV461" i="1"/>
  <c r="AO461" i="1"/>
  <c r="AJ461" i="1"/>
  <c r="AC461" i="1"/>
  <c r="N461" i="1"/>
  <c r="J461" i="1"/>
  <c r="I461" i="1"/>
  <c r="H461" i="1"/>
  <c r="F461" i="1"/>
  <c r="E461" i="1"/>
  <c r="BD460" i="1"/>
  <c r="BA460" i="1"/>
  <c r="AY460" i="1"/>
  <c r="AV460" i="1"/>
  <c r="AO460" i="1"/>
  <c r="AJ460" i="1"/>
  <c r="AC460" i="1"/>
  <c r="N460" i="1"/>
  <c r="J460" i="1"/>
  <c r="I460" i="1"/>
  <c r="H460" i="1"/>
  <c r="F460" i="1"/>
  <c r="E460" i="1"/>
  <c r="BD459" i="1"/>
  <c r="BA459" i="1"/>
  <c r="AY459" i="1"/>
  <c r="AV459" i="1"/>
  <c r="AO459" i="1"/>
  <c r="AJ459" i="1"/>
  <c r="AC459" i="1"/>
  <c r="N459" i="1"/>
  <c r="J459" i="1"/>
  <c r="I459" i="1"/>
  <c r="H459" i="1"/>
  <c r="F459" i="1"/>
  <c r="E459" i="1"/>
  <c r="BD458" i="1"/>
  <c r="BA458" i="1"/>
  <c r="AY458" i="1"/>
  <c r="AV458" i="1"/>
  <c r="AO458" i="1"/>
  <c r="AJ458" i="1"/>
  <c r="AC458" i="1"/>
  <c r="N458" i="1"/>
  <c r="J458" i="1"/>
  <c r="I458" i="1"/>
  <c r="H458" i="1"/>
  <c r="F458" i="1"/>
  <c r="E458" i="1"/>
  <c r="BD457" i="1"/>
  <c r="BA457" i="1"/>
  <c r="AY457" i="1"/>
  <c r="AV457" i="1"/>
  <c r="AO457" i="1"/>
  <c r="AJ457" i="1"/>
  <c r="AC457" i="1"/>
  <c r="N457" i="1"/>
  <c r="J457" i="1"/>
  <c r="I457" i="1"/>
  <c r="H457" i="1"/>
  <c r="F457" i="1"/>
  <c r="E457" i="1"/>
  <c r="BD456" i="1"/>
  <c r="BA456" i="1"/>
  <c r="O456" i="1" s="1"/>
  <c r="P456" i="1" s="1"/>
  <c r="AY456" i="1"/>
  <c r="AV456" i="1"/>
  <c r="AO456" i="1"/>
  <c r="AJ456" i="1"/>
  <c r="AC456" i="1"/>
  <c r="N456" i="1"/>
  <c r="J456" i="1"/>
  <c r="I456" i="1"/>
  <c r="H456" i="1"/>
  <c r="F456" i="1"/>
  <c r="E456" i="1"/>
  <c r="BD455" i="1"/>
  <c r="BA455" i="1"/>
  <c r="AY455" i="1"/>
  <c r="AV455" i="1"/>
  <c r="AO455" i="1"/>
  <c r="AJ455" i="1"/>
  <c r="AC455" i="1"/>
  <c r="N455" i="1"/>
  <c r="J455" i="1"/>
  <c r="I455" i="1"/>
  <c r="H455" i="1"/>
  <c r="F455" i="1"/>
  <c r="E455" i="1"/>
  <c r="BD454" i="1"/>
  <c r="BA454" i="1"/>
  <c r="AY454" i="1"/>
  <c r="AV454" i="1"/>
  <c r="AO454" i="1"/>
  <c r="AJ454" i="1"/>
  <c r="AC454" i="1"/>
  <c r="O454" i="1" s="1"/>
  <c r="P454" i="1" s="1"/>
  <c r="N454" i="1"/>
  <c r="J454" i="1"/>
  <c r="I454" i="1"/>
  <c r="H454" i="1"/>
  <c r="F454" i="1"/>
  <c r="E454" i="1"/>
  <c r="BD453" i="1"/>
  <c r="BA453" i="1"/>
  <c r="AY453" i="1"/>
  <c r="AV453" i="1"/>
  <c r="AO453" i="1"/>
  <c r="AJ453" i="1"/>
  <c r="AC453" i="1"/>
  <c r="N453" i="1"/>
  <c r="J453" i="1"/>
  <c r="I453" i="1"/>
  <c r="H453" i="1"/>
  <c r="F453" i="1"/>
  <c r="E453" i="1"/>
  <c r="BD452" i="1"/>
  <c r="BA452" i="1"/>
  <c r="AY452" i="1"/>
  <c r="AV452" i="1"/>
  <c r="AO452" i="1"/>
  <c r="AJ452" i="1"/>
  <c r="AC452" i="1"/>
  <c r="N452" i="1"/>
  <c r="J452" i="1"/>
  <c r="I452" i="1"/>
  <c r="H452" i="1"/>
  <c r="F452" i="1"/>
  <c r="E452" i="1"/>
  <c r="BD451" i="1"/>
  <c r="BA451" i="1"/>
  <c r="AY451" i="1"/>
  <c r="AV451" i="1"/>
  <c r="AO451" i="1"/>
  <c r="AJ451" i="1"/>
  <c r="AC451" i="1"/>
  <c r="N451" i="1"/>
  <c r="J451" i="1"/>
  <c r="I451" i="1"/>
  <c r="H451" i="1"/>
  <c r="F451" i="1"/>
  <c r="E451" i="1"/>
  <c r="BD450" i="1"/>
  <c r="BA450" i="1"/>
  <c r="AY450" i="1"/>
  <c r="AV450" i="1"/>
  <c r="AO450" i="1"/>
  <c r="AJ450" i="1"/>
  <c r="AC450" i="1"/>
  <c r="N450" i="1"/>
  <c r="J450" i="1"/>
  <c r="I450" i="1"/>
  <c r="H450" i="1"/>
  <c r="F450" i="1"/>
  <c r="E450" i="1"/>
  <c r="BD449" i="1"/>
  <c r="BA449" i="1"/>
  <c r="AY449" i="1"/>
  <c r="AV449" i="1"/>
  <c r="AO449" i="1"/>
  <c r="AJ449" i="1"/>
  <c r="AC449" i="1"/>
  <c r="N449" i="1"/>
  <c r="J449" i="1"/>
  <c r="I449" i="1"/>
  <c r="H449" i="1"/>
  <c r="F449" i="1"/>
  <c r="E449" i="1"/>
  <c r="BD448" i="1"/>
  <c r="BA448" i="1"/>
  <c r="AY448" i="1"/>
  <c r="AV448" i="1"/>
  <c r="AO448" i="1"/>
  <c r="AJ448" i="1"/>
  <c r="AC448" i="1"/>
  <c r="N448" i="1"/>
  <c r="J448" i="1"/>
  <c r="I448" i="1"/>
  <c r="H448" i="1"/>
  <c r="F448" i="1"/>
  <c r="E448" i="1"/>
  <c r="BD447" i="1"/>
  <c r="BA447" i="1"/>
  <c r="AY447" i="1"/>
  <c r="AV447" i="1"/>
  <c r="AO447" i="1"/>
  <c r="AJ447" i="1"/>
  <c r="O447" i="1" s="1"/>
  <c r="AC447" i="1"/>
  <c r="N447" i="1"/>
  <c r="J447" i="1"/>
  <c r="I447" i="1"/>
  <c r="H447" i="1"/>
  <c r="F447" i="1"/>
  <c r="E447" i="1"/>
  <c r="BD446" i="1"/>
  <c r="BA446" i="1"/>
  <c r="AY446" i="1"/>
  <c r="AV446" i="1"/>
  <c r="AO446" i="1"/>
  <c r="AJ446" i="1"/>
  <c r="AC446" i="1"/>
  <c r="N446" i="1"/>
  <c r="J446" i="1"/>
  <c r="I446" i="1"/>
  <c r="H446" i="1"/>
  <c r="F446" i="1"/>
  <c r="E446" i="1"/>
  <c r="BD445" i="1"/>
  <c r="BA445" i="1"/>
  <c r="AY445" i="1"/>
  <c r="AV445" i="1"/>
  <c r="AO445" i="1"/>
  <c r="AJ445" i="1"/>
  <c r="AC445" i="1"/>
  <c r="N445" i="1"/>
  <c r="J445" i="1"/>
  <c r="I445" i="1"/>
  <c r="H445" i="1"/>
  <c r="F445" i="1"/>
  <c r="E445" i="1"/>
  <c r="BD444" i="1"/>
  <c r="BA444" i="1"/>
  <c r="AY444" i="1"/>
  <c r="AV444" i="1"/>
  <c r="AO444" i="1"/>
  <c r="AJ444" i="1"/>
  <c r="O444" i="1" s="1"/>
  <c r="P444" i="1" s="1"/>
  <c r="AC444" i="1"/>
  <c r="N444" i="1"/>
  <c r="J444" i="1"/>
  <c r="I444" i="1"/>
  <c r="H444" i="1"/>
  <c r="F444" i="1"/>
  <c r="E444" i="1"/>
  <c r="BD443" i="1"/>
  <c r="BA443" i="1"/>
  <c r="AY443" i="1"/>
  <c r="AV443" i="1"/>
  <c r="AO443" i="1"/>
  <c r="AJ443" i="1"/>
  <c r="AC443" i="1"/>
  <c r="N443" i="1"/>
  <c r="J443" i="1"/>
  <c r="I443" i="1"/>
  <c r="H443" i="1"/>
  <c r="F443" i="1"/>
  <c r="E443" i="1"/>
  <c r="BD442" i="1"/>
  <c r="BA442" i="1"/>
  <c r="AY442" i="1"/>
  <c r="AV442" i="1"/>
  <c r="AO442" i="1"/>
  <c r="AJ442" i="1"/>
  <c r="AC442" i="1"/>
  <c r="N442" i="1"/>
  <c r="J442" i="1"/>
  <c r="I442" i="1"/>
  <c r="H442" i="1"/>
  <c r="F442" i="1"/>
  <c r="E442" i="1"/>
  <c r="BD441" i="1"/>
  <c r="BA441" i="1"/>
  <c r="AY441" i="1"/>
  <c r="AV441" i="1"/>
  <c r="AO441" i="1"/>
  <c r="AJ441" i="1"/>
  <c r="AC441" i="1"/>
  <c r="N441" i="1"/>
  <c r="J441" i="1"/>
  <c r="I441" i="1"/>
  <c r="H441" i="1"/>
  <c r="F441" i="1"/>
  <c r="E441" i="1"/>
  <c r="BD440" i="1"/>
  <c r="BA440" i="1"/>
  <c r="AY440" i="1"/>
  <c r="AV440" i="1"/>
  <c r="AO440" i="1"/>
  <c r="AJ440" i="1"/>
  <c r="O440" i="1" s="1"/>
  <c r="AC440" i="1"/>
  <c r="N440" i="1"/>
  <c r="J440" i="1"/>
  <c r="I440" i="1"/>
  <c r="H440" i="1"/>
  <c r="F440" i="1"/>
  <c r="E440" i="1"/>
  <c r="BD439" i="1"/>
  <c r="BA439" i="1"/>
  <c r="AY439" i="1"/>
  <c r="AV439" i="1"/>
  <c r="AO439" i="1"/>
  <c r="AJ439" i="1"/>
  <c r="AC439" i="1"/>
  <c r="N439" i="1"/>
  <c r="J439" i="1"/>
  <c r="I439" i="1"/>
  <c r="H439" i="1"/>
  <c r="F439" i="1"/>
  <c r="E439" i="1"/>
  <c r="BD438" i="1"/>
  <c r="BA438" i="1"/>
  <c r="AY438" i="1"/>
  <c r="AV438" i="1"/>
  <c r="AO438" i="1"/>
  <c r="AJ438" i="1"/>
  <c r="AC438" i="1"/>
  <c r="N438" i="1"/>
  <c r="J438" i="1"/>
  <c r="I438" i="1"/>
  <c r="H438" i="1"/>
  <c r="F438" i="1"/>
  <c r="E438" i="1"/>
  <c r="BD437" i="1"/>
  <c r="BA437" i="1"/>
  <c r="AY437" i="1"/>
  <c r="AV437" i="1"/>
  <c r="AO437" i="1"/>
  <c r="AJ437" i="1"/>
  <c r="AC437" i="1"/>
  <c r="N437" i="1"/>
  <c r="J437" i="1"/>
  <c r="I437" i="1"/>
  <c r="H437" i="1"/>
  <c r="F437" i="1"/>
  <c r="E437" i="1"/>
  <c r="BD436" i="1"/>
  <c r="BA436" i="1"/>
  <c r="AY436" i="1"/>
  <c r="AV436" i="1"/>
  <c r="AO436" i="1"/>
  <c r="AJ436" i="1"/>
  <c r="AC436" i="1"/>
  <c r="O436" i="1" s="1"/>
  <c r="P436" i="1" s="1"/>
  <c r="N436" i="1"/>
  <c r="J436" i="1"/>
  <c r="I436" i="1"/>
  <c r="H436" i="1"/>
  <c r="F436" i="1"/>
  <c r="E436" i="1"/>
  <c r="BD435" i="1"/>
  <c r="BA435" i="1"/>
  <c r="AY435" i="1"/>
  <c r="AV435" i="1"/>
  <c r="AO435" i="1"/>
  <c r="AJ435" i="1"/>
  <c r="AC435" i="1"/>
  <c r="N435" i="1"/>
  <c r="J435" i="1"/>
  <c r="I435" i="1"/>
  <c r="H435" i="1"/>
  <c r="F435" i="1"/>
  <c r="E435" i="1"/>
  <c r="BD434" i="1"/>
  <c r="BA434" i="1"/>
  <c r="AY434" i="1"/>
  <c r="AV434" i="1"/>
  <c r="AO434" i="1"/>
  <c r="AJ434" i="1"/>
  <c r="AC434" i="1"/>
  <c r="N434" i="1"/>
  <c r="J434" i="1"/>
  <c r="I434" i="1"/>
  <c r="H434" i="1"/>
  <c r="F434" i="1"/>
  <c r="E434" i="1"/>
  <c r="BD433" i="1"/>
  <c r="BA433" i="1"/>
  <c r="AY433" i="1"/>
  <c r="AV433" i="1"/>
  <c r="AO433" i="1"/>
  <c r="AJ433" i="1"/>
  <c r="O433" i="1" s="1"/>
  <c r="P433" i="1" s="1"/>
  <c r="AC433" i="1"/>
  <c r="N433" i="1"/>
  <c r="J433" i="1"/>
  <c r="I433" i="1"/>
  <c r="H433" i="1"/>
  <c r="F433" i="1"/>
  <c r="E433" i="1"/>
  <c r="BD432" i="1"/>
  <c r="BA432" i="1"/>
  <c r="AY432" i="1"/>
  <c r="AV432" i="1"/>
  <c r="AO432" i="1"/>
  <c r="AJ432" i="1"/>
  <c r="AC432" i="1"/>
  <c r="N432" i="1"/>
  <c r="J432" i="1"/>
  <c r="I432" i="1"/>
  <c r="H432" i="1"/>
  <c r="F432" i="1"/>
  <c r="E432" i="1"/>
  <c r="BD431" i="1"/>
  <c r="BA431" i="1"/>
  <c r="AY431" i="1"/>
  <c r="AV431" i="1"/>
  <c r="AO431" i="1"/>
  <c r="AJ431" i="1"/>
  <c r="AC431" i="1"/>
  <c r="N431" i="1"/>
  <c r="J431" i="1"/>
  <c r="I431" i="1"/>
  <c r="H431" i="1"/>
  <c r="F431" i="1"/>
  <c r="E431" i="1"/>
  <c r="BD430" i="1"/>
  <c r="BA430" i="1"/>
  <c r="AY430" i="1"/>
  <c r="AV430" i="1"/>
  <c r="AO430" i="1"/>
  <c r="AJ430" i="1"/>
  <c r="AC430" i="1"/>
  <c r="O430" i="1" s="1"/>
  <c r="P430" i="1" s="1"/>
  <c r="N430" i="1"/>
  <c r="J430" i="1"/>
  <c r="I430" i="1"/>
  <c r="H430" i="1"/>
  <c r="F430" i="1"/>
  <c r="E430" i="1"/>
  <c r="BD429" i="1"/>
  <c r="BA429" i="1"/>
  <c r="AY429" i="1"/>
  <c r="AV429" i="1"/>
  <c r="AO429" i="1"/>
  <c r="AJ429" i="1"/>
  <c r="AC429" i="1"/>
  <c r="N429" i="1"/>
  <c r="J429" i="1"/>
  <c r="I429" i="1"/>
  <c r="H429" i="1"/>
  <c r="F429" i="1"/>
  <c r="E429" i="1"/>
  <c r="BD428" i="1"/>
  <c r="BA428" i="1"/>
  <c r="AY428" i="1"/>
  <c r="AV428" i="1"/>
  <c r="AO428" i="1"/>
  <c r="AJ428" i="1"/>
  <c r="AC428" i="1"/>
  <c r="N428" i="1"/>
  <c r="J428" i="1"/>
  <c r="I428" i="1"/>
  <c r="H428" i="1"/>
  <c r="F428" i="1"/>
  <c r="E428" i="1"/>
  <c r="BD427" i="1"/>
  <c r="BA427" i="1"/>
  <c r="AY427" i="1"/>
  <c r="AV427" i="1"/>
  <c r="AO427" i="1"/>
  <c r="AJ427" i="1"/>
  <c r="AC427" i="1"/>
  <c r="N427" i="1"/>
  <c r="J427" i="1"/>
  <c r="I427" i="1"/>
  <c r="H427" i="1"/>
  <c r="F427" i="1"/>
  <c r="E427" i="1"/>
  <c r="BD426" i="1"/>
  <c r="BA426" i="1"/>
  <c r="AY426" i="1"/>
  <c r="AV426" i="1"/>
  <c r="AO426" i="1"/>
  <c r="AJ426" i="1"/>
  <c r="AC426" i="1"/>
  <c r="O426" i="1" s="1"/>
  <c r="P426" i="1" s="1"/>
  <c r="N426" i="1"/>
  <c r="J426" i="1"/>
  <c r="I426" i="1"/>
  <c r="H426" i="1"/>
  <c r="F426" i="1"/>
  <c r="E426" i="1"/>
  <c r="BD425" i="1"/>
  <c r="BA425" i="1"/>
  <c r="AY425" i="1"/>
  <c r="AV425" i="1"/>
  <c r="AO425" i="1"/>
  <c r="AJ425" i="1"/>
  <c r="AC425" i="1"/>
  <c r="N425" i="1"/>
  <c r="J425" i="1"/>
  <c r="I425" i="1"/>
  <c r="H425" i="1"/>
  <c r="F425" i="1"/>
  <c r="E425" i="1"/>
  <c r="BD424" i="1"/>
  <c r="BA424" i="1"/>
  <c r="AY424" i="1"/>
  <c r="AV424" i="1"/>
  <c r="AO424" i="1"/>
  <c r="AJ424" i="1"/>
  <c r="AC424" i="1"/>
  <c r="N424" i="1"/>
  <c r="J424" i="1"/>
  <c r="I424" i="1"/>
  <c r="H424" i="1"/>
  <c r="F424" i="1"/>
  <c r="E424" i="1"/>
  <c r="BD423" i="1"/>
  <c r="BA423" i="1"/>
  <c r="AY423" i="1"/>
  <c r="AV423" i="1"/>
  <c r="AO423" i="1"/>
  <c r="AJ423" i="1"/>
  <c r="AC423" i="1"/>
  <c r="O423" i="1" s="1"/>
  <c r="N423" i="1"/>
  <c r="J423" i="1"/>
  <c r="I423" i="1"/>
  <c r="H423" i="1"/>
  <c r="F423" i="1"/>
  <c r="E423" i="1"/>
  <c r="BD422" i="1"/>
  <c r="BA422" i="1"/>
  <c r="AY422" i="1"/>
  <c r="AV422" i="1"/>
  <c r="AO422" i="1"/>
  <c r="O422" i="1" s="1"/>
  <c r="AJ422" i="1"/>
  <c r="AC422" i="1"/>
  <c r="N422" i="1"/>
  <c r="J422" i="1"/>
  <c r="I422" i="1"/>
  <c r="H422" i="1"/>
  <c r="F422" i="1"/>
  <c r="E422" i="1"/>
  <c r="BD421" i="1"/>
  <c r="BA421" i="1"/>
  <c r="AY421" i="1"/>
  <c r="AV421" i="1"/>
  <c r="AO421" i="1"/>
  <c r="AJ421" i="1"/>
  <c r="O421" i="1" s="1"/>
  <c r="P421" i="1" s="1"/>
  <c r="AC421" i="1"/>
  <c r="N421" i="1"/>
  <c r="J421" i="1"/>
  <c r="I421" i="1"/>
  <c r="H421" i="1"/>
  <c r="F421" i="1"/>
  <c r="E421" i="1"/>
  <c r="BD420" i="1"/>
  <c r="BA420" i="1"/>
  <c r="AY420" i="1"/>
  <c r="AV420" i="1"/>
  <c r="AO420" i="1"/>
  <c r="AJ420" i="1"/>
  <c r="AC420" i="1"/>
  <c r="N420" i="1"/>
  <c r="J420" i="1"/>
  <c r="I420" i="1"/>
  <c r="H420" i="1"/>
  <c r="F420" i="1"/>
  <c r="E420" i="1"/>
  <c r="BD419" i="1"/>
  <c r="BA419" i="1"/>
  <c r="AY419" i="1"/>
  <c r="AV419" i="1"/>
  <c r="AO419" i="1"/>
  <c r="AJ419" i="1"/>
  <c r="AC419" i="1"/>
  <c r="N419" i="1"/>
  <c r="J419" i="1"/>
  <c r="I419" i="1"/>
  <c r="H419" i="1"/>
  <c r="F419" i="1"/>
  <c r="E419" i="1"/>
  <c r="BD418" i="1"/>
  <c r="BA418" i="1"/>
  <c r="AY418" i="1"/>
  <c r="AV418" i="1"/>
  <c r="AO418" i="1"/>
  <c r="AJ418" i="1"/>
  <c r="O418" i="1" s="1"/>
  <c r="AC418" i="1"/>
  <c r="N418" i="1"/>
  <c r="J418" i="1"/>
  <c r="I418" i="1"/>
  <c r="H418" i="1"/>
  <c r="F418" i="1"/>
  <c r="E418" i="1"/>
  <c r="BD417" i="1"/>
  <c r="BA417" i="1"/>
  <c r="AY417" i="1"/>
  <c r="AV417" i="1"/>
  <c r="AO417" i="1"/>
  <c r="AJ417" i="1"/>
  <c r="AC417" i="1"/>
  <c r="N417" i="1"/>
  <c r="J417" i="1"/>
  <c r="I417" i="1"/>
  <c r="H417" i="1"/>
  <c r="F417" i="1"/>
  <c r="E417" i="1"/>
  <c r="BD416" i="1"/>
  <c r="BA416" i="1"/>
  <c r="AY416" i="1"/>
  <c r="AV416" i="1"/>
  <c r="AO416" i="1"/>
  <c r="AJ416" i="1"/>
  <c r="AC416" i="1"/>
  <c r="N416" i="1"/>
  <c r="J416" i="1"/>
  <c r="I416" i="1"/>
  <c r="H416" i="1"/>
  <c r="F416" i="1"/>
  <c r="E416" i="1"/>
  <c r="BD415" i="1"/>
  <c r="BA415" i="1"/>
  <c r="AY415" i="1"/>
  <c r="AV415" i="1"/>
  <c r="AO415" i="1"/>
  <c r="AJ415" i="1"/>
  <c r="AC415" i="1"/>
  <c r="O415" i="1" s="1"/>
  <c r="N415" i="1"/>
  <c r="P415" i="1" s="1"/>
  <c r="J415" i="1"/>
  <c r="I415" i="1"/>
  <c r="H415" i="1"/>
  <c r="F415" i="1"/>
  <c r="E415" i="1"/>
  <c r="BD414" i="1"/>
  <c r="BA414" i="1"/>
  <c r="AY414" i="1"/>
  <c r="AV414" i="1"/>
  <c r="AO414" i="1"/>
  <c r="AJ414" i="1"/>
  <c r="AC414" i="1"/>
  <c r="N414" i="1"/>
  <c r="J414" i="1"/>
  <c r="I414" i="1"/>
  <c r="H414" i="1"/>
  <c r="F414" i="1"/>
  <c r="E414" i="1"/>
  <c r="BD413" i="1"/>
  <c r="BA413" i="1"/>
  <c r="AY413" i="1"/>
  <c r="AV413" i="1"/>
  <c r="AO413" i="1"/>
  <c r="AJ413" i="1"/>
  <c r="AC413" i="1"/>
  <c r="N413" i="1"/>
  <c r="J413" i="1"/>
  <c r="I413" i="1"/>
  <c r="H413" i="1"/>
  <c r="F413" i="1"/>
  <c r="E413" i="1"/>
  <c r="BD412" i="1"/>
  <c r="BA412" i="1"/>
  <c r="AY412" i="1"/>
  <c r="AV412" i="1"/>
  <c r="AO412" i="1"/>
  <c r="AJ412" i="1"/>
  <c r="AC412" i="1"/>
  <c r="N412" i="1"/>
  <c r="J412" i="1"/>
  <c r="I412" i="1"/>
  <c r="H412" i="1"/>
  <c r="F412" i="1"/>
  <c r="E412" i="1"/>
  <c r="BD411" i="1"/>
  <c r="BA411" i="1"/>
  <c r="AY411" i="1"/>
  <c r="AV411" i="1"/>
  <c r="AO411" i="1"/>
  <c r="AJ411" i="1"/>
  <c r="AC411" i="1"/>
  <c r="N411" i="1"/>
  <c r="J411" i="1"/>
  <c r="I411" i="1"/>
  <c r="H411" i="1"/>
  <c r="F411" i="1"/>
  <c r="E411" i="1"/>
  <c r="BD410" i="1"/>
  <c r="BA410" i="1"/>
  <c r="AY410" i="1"/>
  <c r="AV410" i="1"/>
  <c r="AO410" i="1"/>
  <c r="AJ410" i="1"/>
  <c r="AC410" i="1"/>
  <c r="N410" i="1"/>
  <c r="J410" i="1"/>
  <c r="I410" i="1"/>
  <c r="H410" i="1"/>
  <c r="F410" i="1"/>
  <c r="E410" i="1"/>
  <c r="BD409" i="1"/>
  <c r="BA409" i="1"/>
  <c r="AY409" i="1"/>
  <c r="AV409" i="1"/>
  <c r="AO409" i="1"/>
  <c r="AJ409" i="1"/>
  <c r="AC409" i="1"/>
  <c r="N409" i="1"/>
  <c r="J409" i="1"/>
  <c r="I409" i="1"/>
  <c r="H409" i="1"/>
  <c r="F409" i="1"/>
  <c r="E409" i="1"/>
  <c r="BD408" i="1"/>
  <c r="BA408" i="1"/>
  <c r="AY408" i="1"/>
  <c r="AV408" i="1"/>
  <c r="AO408" i="1"/>
  <c r="AJ408" i="1"/>
  <c r="AC408" i="1"/>
  <c r="N408" i="1"/>
  <c r="J408" i="1"/>
  <c r="I408" i="1"/>
  <c r="H408" i="1"/>
  <c r="F408" i="1"/>
  <c r="E408" i="1"/>
  <c r="BD407" i="1"/>
  <c r="BA407" i="1"/>
  <c r="AY407" i="1"/>
  <c r="AV407" i="1"/>
  <c r="AO407" i="1"/>
  <c r="AJ407" i="1"/>
  <c r="AC407" i="1"/>
  <c r="O407" i="1" s="1"/>
  <c r="N407" i="1"/>
  <c r="J407" i="1"/>
  <c r="I407" i="1"/>
  <c r="H407" i="1"/>
  <c r="F407" i="1"/>
  <c r="E407" i="1"/>
  <c r="BD406" i="1"/>
  <c r="BA406" i="1"/>
  <c r="AY406" i="1"/>
  <c r="AV406" i="1"/>
  <c r="AO406" i="1"/>
  <c r="AJ406" i="1"/>
  <c r="AC406" i="1"/>
  <c r="N406" i="1"/>
  <c r="J406" i="1"/>
  <c r="I406" i="1"/>
  <c r="H406" i="1"/>
  <c r="F406" i="1"/>
  <c r="E406" i="1"/>
  <c r="BD405" i="1"/>
  <c r="BA405" i="1"/>
  <c r="AY405" i="1"/>
  <c r="AV405" i="1"/>
  <c r="AO405" i="1"/>
  <c r="AJ405" i="1"/>
  <c r="AC405" i="1"/>
  <c r="N405" i="1"/>
  <c r="J405" i="1"/>
  <c r="I405" i="1"/>
  <c r="H405" i="1"/>
  <c r="F405" i="1"/>
  <c r="E405" i="1"/>
  <c r="BD404" i="1"/>
  <c r="BA404" i="1"/>
  <c r="AY404" i="1"/>
  <c r="AV404" i="1"/>
  <c r="AO404" i="1"/>
  <c r="AJ404" i="1"/>
  <c r="AC404" i="1"/>
  <c r="O404" i="1" s="1"/>
  <c r="P404" i="1" s="1"/>
  <c r="N404" i="1"/>
  <c r="J404" i="1"/>
  <c r="I404" i="1"/>
  <c r="H404" i="1"/>
  <c r="F404" i="1"/>
  <c r="E404" i="1"/>
  <c r="BD403" i="1"/>
  <c r="BA403" i="1"/>
  <c r="AY403" i="1"/>
  <c r="AV403" i="1"/>
  <c r="AO403" i="1"/>
  <c r="AJ403" i="1"/>
  <c r="AC403" i="1"/>
  <c r="N403" i="1"/>
  <c r="J403" i="1"/>
  <c r="I403" i="1"/>
  <c r="H403" i="1"/>
  <c r="F403" i="1"/>
  <c r="E403" i="1"/>
  <c r="BD402" i="1"/>
  <c r="O402" i="1" s="1"/>
  <c r="P402" i="1" s="1"/>
  <c r="BA402" i="1"/>
  <c r="AY402" i="1"/>
  <c r="AV402" i="1"/>
  <c r="AO402" i="1"/>
  <c r="AJ402" i="1"/>
  <c r="AC402" i="1"/>
  <c r="N402" i="1"/>
  <c r="J402" i="1"/>
  <c r="I402" i="1"/>
  <c r="H402" i="1"/>
  <c r="F402" i="1"/>
  <c r="E402" i="1"/>
  <c r="BD401" i="1"/>
  <c r="BA401" i="1"/>
  <c r="AY401" i="1"/>
  <c r="AV401" i="1"/>
  <c r="AO401" i="1"/>
  <c r="AJ401" i="1"/>
  <c r="AC401" i="1"/>
  <c r="N401" i="1"/>
  <c r="J401" i="1"/>
  <c r="I401" i="1"/>
  <c r="H401" i="1"/>
  <c r="F401" i="1"/>
  <c r="E401" i="1"/>
  <c r="BD400" i="1"/>
  <c r="BA400" i="1"/>
  <c r="AY400" i="1"/>
  <c r="AV400" i="1"/>
  <c r="AO400" i="1"/>
  <c r="AJ400" i="1"/>
  <c r="AC400" i="1"/>
  <c r="N400" i="1"/>
  <c r="J400" i="1"/>
  <c r="I400" i="1"/>
  <c r="H400" i="1"/>
  <c r="F400" i="1"/>
  <c r="E400" i="1"/>
  <c r="BD399" i="1"/>
  <c r="BA399" i="1"/>
  <c r="AY399" i="1"/>
  <c r="AV399" i="1"/>
  <c r="AO399" i="1"/>
  <c r="AJ399" i="1"/>
  <c r="AC399" i="1"/>
  <c r="N399" i="1"/>
  <c r="J399" i="1"/>
  <c r="I399" i="1"/>
  <c r="H399" i="1"/>
  <c r="F399" i="1"/>
  <c r="E399" i="1"/>
  <c r="BD398" i="1"/>
  <c r="BA398" i="1"/>
  <c r="AY398" i="1"/>
  <c r="AV398" i="1"/>
  <c r="AO398" i="1"/>
  <c r="AJ398" i="1"/>
  <c r="AC398" i="1"/>
  <c r="N398" i="1"/>
  <c r="J398" i="1"/>
  <c r="I398" i="1"/>
  <c r="H398" i="1"/>
  <c r="F398" i="1"/>
  <c r="E398" i="1"/>
  <c r="BD397" i="1"/>
  <c r="BA397" i="1"/>
  <c r="AY397" i="1"/>
  <c r="AV397" i="1"/>
  <c r="AO397" i="1"/>
  <c r="AJ397" i="1"/>
  <c r="AC397" i="1"/>
  <c r="N397" i="1"/>
  <c r="J397" i="1"/>
  <c r="I397" i="1"/>
  <c r="H397" i="1"/>
  <c r="F397" i="1"/>
  <c r="E397" i="1"/>
  <c r="BD396" i="1"/>
  <c r="BA396" i="1"/>
  <c r="AY396" i="1"/>
  <c r="AV396" i="1"/>
  <c r="AO396" i="1"/>
  <c r="AJ396" i="1"/>
  <c r="AC396" i="1"/>
  <c r="N396" i="1"/>
  <c r="J396" i="1"/>
  <c r="I396" i="1"/>
  <c r="H396" i="1"/>
  <c r="F396" i="1"/>
  <c r="E396" i="1"/>
  <c r="BD395" i="1"/>
  <c r="BA395" i="1"/>
  <c r="AY395" i="1"/>
  <c r="AV395" i="1"/>
  <c r="AO395" i="1"/>
  <c r="AJ395" i="1"/>
  <c r="AC395" i="1"/>
  <c r="N395" i="1"/>
  <c r="J395" i="1"/>
  <c r="I395" i="1"/>
  <c r="H395" i="1"/>
  <c r="F395" i="1"/>
  <c r="E395" i="1"/>
  <c r="BD394" i="1"/>
  <c r="BA394" i="1"/>
  <c r="AY394" i="1"/>
  <c r="AV394" i="1"/>
  <c r="AO394" i="1"/>
  <c r="AJ394" i="1"/>
  <c r="AC394" i="1"/>
  <c r="N394" i="1"/>
  <c r="J394" i="1"/>
  <c r="I394" i="1"/>
  <c r="H394" i="1"/>
  <c r="F394" i="1"/>
  <c r="E394" i="1"/>
  <c r="BD393" i="1"/>
  <c r="BA393" i="1"/>
  <c r="AY393" i="1"/>
  <c r="AV393" i="1"/>
  <c r="AO393" i="1"/>
  <c r="AJ393" i="1"/>
  <c r="AC393" i="1"/>
  <c r="N393" i="1"/>
  <c r="J393" i="1"/>
  <c r="I393" i="1"/>
  <c r="H393" i="1"/>
  <c r="F393" i="1"/>
  <c r="E393" i="1"/>
  <c r="BD392" i="1"/>
  <c r="BA392" i="1"/>
  <c r="AY392" i="1"/>
  <c r="AV392" i="1"/>
  <c r="AO392" i="1"/>
  <c r="AJ392" i="1"/>
  <c r="O392" i="1" s="1"/>
  <c r="P392" i="1" s="1"/>
  <c r="AC392" i="1"/>
  <c r="N392" i="1"/>
  <c r="J392" i="1"/>
  <c r="I392" i="1"/>
  <c r="H392" i="1"/>
  <c r="F392" i="1"/>
  <c r="E392" i="1"/>
  <c r="BD391" i="1"/>
  <c r="BA391" i="1"/>
  <c r="AY391" i="1"/>
  <c r="AV391" i="1"/>
  <c r="AO391" i="1"/>
  <c r="AJ391" i="1"/>
  <c r="AC391" i="1"/>
  <c r="O391" i="1" s="1"/>
  <c r="P391" i="1" s="1"/>
  <c r="N391" i="1"/>
  <c r="J391" i="1"/>
  <c r="I391" i="1"/>
  <c r="H391" i="1"/>
  <c r="F391" i="1"/>
  <c r="E391" i="1"/>
  <c r="BD390" i="1"/>
  <c r="BA390" i="1"/>
  <c r="AY390" i="1"/>
  <c r="AV390" i="1"/>
  <c r="AO390" i="1"/>
  <c r="AJ390" i="1"/>
  <c r="AC390" i="1"/>
  <c r="N390" i="1"/>
  <c r="J390" i="1"/>
  <c r="I390" i="1"/>
  <c r="H390" i="1"/>
  <c r="F390" i="1"/>
  <c r="E390" i="1"/>
  <c r="BD389" i="1"/>
  <c r="BA389" i="1"/>
  <c r="AY389" i="1"/>
  <c r="AV389" i="1"/>
  <c r="AO389" i="1"/>
  <c r="AJ389" i="1"/>
  <c r="AC389" i="1"/>
  <c r="N389" i="1"/>
  <c r="J389" i="1"/>
  <c r="I389" i="1"/>
  <c r="H389" i="1"/>
  <c r="F389" i="1"/>
  <c r="E389" i="1"/>
  <c r="BD388" i="1"/>
  <c r="BA388" i="1"/>
  <c r="AY388" i="1"/>
  <c r="AV388" i="1"/>
  <c r="AO388" i="1"/>
  <c r="AJ388" i="1"/>
  <c r="AC388" i="1"/>
  <c r="O388" i="1" s="1"/>
  <c r="P388" i="1" s="1"/>
  <c r="N388" i="1"/>
  <c r="J388" i="1"/>
  <c r="I388" i="1"/>
  <c r="H388" i="1"/>
  <c r="F388" i="1"/>
  <c r="E388" i="1"/>
  <c r="BD387" i="1"/>
  <c r="BA387" i="1"/>
  <c r="AY387" i="1"/>
  <c r="AV387" i="1"/>
  <c r="AO387" i="1"/>
  <c r="AJ387" i="1"/>
  <c r="AC387" i="1"/>
  <c r="N387" i="1"/>
  <c r="J387" i="1"/>
  <c r="I387" i="1"/>
  <c r="H387" i="1"/>
  <c r="F387" i="1"/>
  <c r="E387" i="1"/>
  <c r="BD386" i="1"/>
  <c r="BA386" i="1"/>
  <c r="AY386" i="1"/>
  <c r="AV386" i="1"/>
  <c r="AO386" i="1"/>
  <c r="AJ386" i="1"/>
  <c r="AC386" i="1"/>
  <c r="N386" i="1"/>
  <c r="J386" i="1"/>
  <c r="I386" i="1"/>
  <c r="H386" i="1"/>
  <c r="F386" i="1"/>
  <c r="E386" i="1"/>
  <c r="BD385" i="1"/>
  <c r="BA385" i="1"/>
  <c r="AY385" i="1"/>
  <c r="AV385" i="1"/>
  <c r="AO385" i="1"/>
  <c r="AJ385" i="1"/>
  <c r="AC385" i="1"/>
  <c r="O385" i="1" s="1"/>
  <c r="P385" i="1" s="1"/>
  <c r="N385" i="1"/>
  <c r="J385" i="1"/>
  <c r="I385" i="1"/>
  <c r="H385" i="1"/>
  <c r="F385" i="1"/>
  <c r="E385" i="1"/>
  <c r="BD384" i="1"/>
  <c r="BA384" i="1"/>
  <c r="AY384" i="1"/>
  <c r="AV384" i="1"/>
  <c r="AO384" i="1"/>
  <c r="AJ384" i="1"/>
  <c r="AC384" i="1"/>
  <c r="N384" i="1"/>
  <c r="J384" i="1"/>
  <c r="I384" i="1"/>
  <c r="H384" i="1"/>
  <c r="F384" i="1"/>
  <c r="E384" i="1"/>
  <c r="BD383" i="1"/>
  <c r="BA383" i="1"/>
  <c r="AY383" i="1"/>
  <c r="AV383" i="1"/>
  <c r="AO383" i="1"/>
  <c r="AJ383" i="1"/>
  <c r="AC383" i="1"/>
  <c r="N383" i="1"/>
  <c r="J383" i="1"/>
  <c r="I383" i="1"/>
  <c r="H383" i="1"/>
  <c r="F383" i="1"/>
  <c r="E383" i="1"/>
  <c r="BD382" i="1"/>
  <c r="BA382" i="1"/>
  <c r="AY382" i="1"/>
  <c r="AV382" i="1"/>
  <c r="AO382" i="1"/>
  <c r="AJ382" i="1"/>
  <c r="AC382" i="1"/>
  <c r="O382" i="1" s="1"/>
  <c r="P382" i="1" s="1"/>
  <c r="N382" i="1"/>
  <c r="J382" i="1"/>
  <c r="I382" i="1"/>
  <c r="H382" i="1"/>
  <c r="F382" i="1"/>
  <c r="E382" i="1"/>
  <c r="BD381" i="1"/>
  <c r="BA381" i="1"/>
  <c r="AY381" i="1"/>
  <c r="AV381" i="1"/>
  <c r="AO381" i="1"/>
  <c r="AJ381" i="1"/>
  <c r="AC381" i="1"/>
  <c r="N381" i="1"/>
  <c r="J381" i="1"/>
  <c r="I381" i="1"/>
  <c r="H381" i="1"/>
  <c r="F381" i="1"/>
  <c r="E381" i="1"/>
  <c r="BD380" i="1"/>
  <c r="BA380" i="1"/>
  <c r="AY380" i="1"/>
  <c r="AV380" i="1"/>
  <c r="AO380" i="1"/>
  <c r="AJ380" i="1"/>
  <c r="AC380" i="1"/>
  <c r="N380" i="1"/>
  <c r="J380" i="1"/>
  <c r="I380" i="1"/>
  <c r="H380" i="1"/>
  <c r="F380" i="1"/>
  <c r="E380" i="1"/>
  <c r="BD379" i="1"/>
  <c r="BA379" i="1"/>
  <c r="AY379" i="1"/>
  <c r="AV379" i="1"/>
  <c r="AO379" i="1"/>
  <c r="AJ379" i="1"/>
  <c r="AC379" i="1"/>
  <c r="N379" i="1"/>
  <c r="J379" i="1"/>
  <c r="I379" i="1"/>
  <c r="H379" i="1"/>
  <c r="F379" i="1"/>
  <c r="E379" i="1"/>
  <c r="BD378" i="1"/>
  <c r="BA378" i="1"/>
  <c r="AY378" i="1"/>
  <c r="AV378" i="1"/>
  <c r="AO378" i="1"/>
  <c r="AJ378" i="1"/>
  <c r="AC378" i="1"/>
  <c r="N378" i="1"/>
  <c r="J378" i="1"/>
  <c r="I378" i="1"/>
  <c r="H378" i="1"/>
  <c r="F378" i="1"/>
  <c r="E378" i="1"/>
  <c r="BD377" i="1"/>
  <c r="BA377" i="1"/>
  <c r="AY377" i="1"/>
  <c r="AV377" i="1"/>
  <c r="AO377" i="1"/>
  <c r="AJ377" i="1"/>
  <c r="AC377" i="1"/>
  <c r="O377" i="1" s="1"/>
  <c r="P377" i="1" s="1"/>
  <c r="N377" i="1"/>
  <c r="J377" i="1"/>
  <c r="I377" i="1"/>
  <c r="H377" i="1"/>
  <c r="F377" i="1"/>
  <c r="E377" i="1"/>
  <c r="BD376" i="1"/>
  <c r="BA376" i="1"/>
  <c r="AY376" i="1"/>
  <c r="AV376" i="1"/>
  <c r="AO376" i="1"/>
  <c r="O376" i="1" s="1"/>
  <c r="AJ376" i="1"/>
  <c r="AC376" i="1"/>
  <c r="N376" i="1"/>
  <c r="J376" i="1"/>
  <c r="I376" i="1"/>
  <c r="H376" i="1"/>
  <c r="F376" i="1"/>
  <c r="E376" i="1"/>
  <c r="BD375" i="1"/>
  <c r="BA375" i="1"/>
  <c r="AY375" i="1"/>
  <c r="AV375" i="1"/>
  <c r="AO375" i="1"/>
  <c r="AJ375" i="1"/>
  <c r="AC375" i="1"/>
  <c r="N375" i="1"/>
  <c r="J375" i="1"/>
  <c r="I375" i="1"/>
  <c r="H375" i="1"/>
  <c r="F375" i="1"/>
  <c r="E375" i="1"/>
  <c r="BD374" i="1"/>
  <c r="BA374" i="1"/>
  <c r="AY374" i="1"/>
  <c r="AV374" i="1"/>
  <c r="AO374" i="1"/>
  <c r="AJ374" i="1"/>
  <c r="AC374" i="1"/>
  <c r="O374" i="1" s="1"/>
  <c r="P374" i="1" s="1"/>
  <c r="N374" i="1"/>
  <c r="J374" i="1"/>
  <c r="I374" i="1"/>
  <c r="H374" i="1"/>
  <c r="F374" i="1"/>
  <c r="E374" i="1"/>
  <c r="BD373" i="1"/>
  <c r="BA373" i="1"/>
  <c r="AY373" i="1"/>
  <c r="AV373" i="1"/>
  <c r="AO373" i="1"/>
  <c r="AJ373" i="1"/>
  <c r="O373" i="1" s="1"/>
  <c r="P373" i="1" s="1"/>
  <c r="AC373" i="1"/>
  <c r="N373" i="1"/>
  <c r="J373" i="1"/>
  <c r="I373" i="1"/>
  <c r="H373" i="1"/>
  <c r="F373" i="1"/>
  <c r="E373" i="1"/>
  <c r="BD372" i="1"/>
  <c r="BA372" i="1"/>
  <c r="AY372" i="1"/>
  <c r="AV372" i="1"/>
  <c r="AO372" i="1"/>
  <c r="AJ372" i="1"/>
  <c r="AC372" i="1"/>
  <c r="N372" i="1"/>
  <c r="J372" i="1"/>
  <c r="I372" i="1"/>
  <c r="H372" i="1"/>
  <c r="F372" i="1"/>
  <c r="E372" i="1"/>
  <c r="BD371" i="1"/>
  <c r="BA371" i="1"/>
  <c r="AY371" i="1"/>
  <c r="AV371" i="1"/>
  <c r="AO371" i="1"/>
  <c r="AJ371" i="1"/>
  <c r="AC371" i="1"/>
  <c r="N371" i="1"/>
  <c r="J371" i="1"/>
  <c r="I371" i="1"/>
  <c r="H371" i="1"/>
  <c r="F371" i="1"/>
  <c r="E371" i="1"/>
  <c r="BD370" i="1"/>
  <c r="BA370" i="1"/>
  <c r="AY370" i="1"/>
  <c r="AV370" i="1"/>
  <c r="AO370" i="1"/>
  <c r="AJ370" i="1"/>
  <c r="AC370" i="1"/>
  <c r="N370" i="1"/>
  <c r="J370" i="1"/>
  <c r="I370" i="1"/>
  <c r="H370" i="1"/>
  <c r="F370" i="1"/>
  <c r="E370" i="1"/>
  <c r="BD369" i="1"/>
  <c r="BA369" i="1"/>
  <c r="AY369" i="1"/>
  <c r="AV369" i="1"/>
  <c r="AO369" i="1"/>
  <c r="AJ369" i="1"/>
  <c r="AC369" i="1"/>
  <c r="O369" i="1"/>
  <c r="P369" i="1" s="1"/>
  <c r="N369" i="1"/>
  <c r="J369" i="1"/>
  <c r="I369" i="1"/>
  <c r="H369" i="1"/>
  <c r="F369" i="1"/>
  <c r="E369" i="1"/>
  <c r="BD368" i="1"/>
  <c r="BA368" i="1"/>
  <c r="AY368" i="1"/>
  <c r="AV368" i="1"/>
  <c r="AO368" i="1"/>
  <c r="AJ368" i="1"/>
  <c r="AC368" i="1"/>
  <c r="N368" i="1"/>
  <c r="J368" i="1"/>
  <c r="I368" i="1"/>
  <c r="H368" i="1"/>
  <c r="F368" i="1"/>
  <c r="E368" i="1"/>
  <c r="BD367" i="1"/>
  <c r="BA367" i="1"/>
  <c r="AY367" i="1"/>
  <c r="AV367" i="1"/>
  <c r="AO367" i="1"/>
  <c r="AJ367" i="1"/>
  <c r="AC367" i="1"/>
  <c r="N367" i="1"/>
  <c r="J367" i="1"/>
  <c r="I367" i="1"/>
  <c r="H367" i="1"/>
  <c r="F367" i="1"/>
  <c r="E367" i="1"/>
  <c r="BD366" i="1"/>
  <c r="BA366" i="1"/>
  <c r="AY366" i="1"/>
  <c r="AV366" i="1"/>
  <c r="AO366" i="1"/>
  <c r="AJ366" i="1"/>
  <c r="AC366" i="1"/>
  <c r="N366" i="1"/>
  <c r="J366" i="1"/>
  <c r="I366" i="1"/>
  <c r="H366" i="1"/>
  <c r="F366" i="1"/>
  <c r="E366" i="1"/>
  <c r="BD365" i="1"/>
  <c r="BA365" i="1"/>
  <c r="AY365" i="1"/>
  <c r="AV365" i="1"/>
  <c r="AO365" i="1"/>
  <c r="AJ365" i="1"/>
  <c r="AC365" i="1"/>
  <c r="O365" i="1" s="1"/>
  <c r="P365" i="1" s="1"/>
  <c r="N365" i="1"/>
  <c r="J365" i="1"/>
  <c r="I365" i="1"/>
  <c r="H365" i="1"/>
  <c r="F365" i="1"/>
  <c r="E365" i="1"/>
  <c r="BD364" i="1"/>
  <c r="BA364" i="1"/>
  <c r="AY364" i="1"/>
  <c r="AV364" i="1"/>
  <c r="AO364" i="1"/>
  <c r="AJ364" i="1"/>
  <c r="AC364" i="1"/>
  <c r="N364" i="1"/>
  <c r="J364" i="1"/>
  <c r="I364" i="1"/>
  <c r="H364" i="1"/>
  <c r="F364" i="1"/>
  <c r="E364" i="1"/>
  <c r="BD363" i="1"/>
  <c r="BA363" i="1"/>
  <c r="AY363" i="1"/>
  <c r="AV363" i="1"/>
  <c r="AO363" i="1"/>
  <c r="AJ363" i="1"/>
  <c r="AC363" i="1"/>
  <c r="N363" i="1"/>
  <c r="J363" i="1"/>
  <c r="I363" i="1"/>
  <c r="H363" i="1"/>
  <c r="F363" i="1"/>
  <c r="E363" i="1"/>
  <c r="BD362" i="1"/>
  <c r="BA362" i="1"/>
  <c r="AY362" i="1"/>
  <c r="AV362" i="1"/>
  <c r="AO362" i="1"/>
  <c r="AJ362" i="1"/>
  <c r="AC362" i="1"/>
  <c r="N362" i="1"/>
  <c r="J362" i="1"/>
  <c r="I362" i="1"/>
  <c r="H362" i="1"/>
  <c r="F362" i="1"/>
  <c r="E362" i="1"/>
  <c r="BD361" i="1"/>
  <c r="BA361" i="1"/>
  <c r="AY361" i="1"/>
  <c r="AV361" i="1"/>
  <c r="AO361" i="1"/>
  <c r="AJ361" i="1"/>
  <c r="AC361" i="1"/>
  <c r="N361" i="1"/>
  <c r="J361" i="1"/>
  <c r="I361" i="1"/>
  <c r="H361" i="1"/>
  <c r="F361" i="1"/>
  <c r="E361" i="1"/>
  <c r="BD360" i="1"/>
  <c r="BA360" i="1"/>
  <c r="AY360" i="1"/>
  <c r="AV360" i="1"/>
  <c r="AO360" i="1"/>
  <c r="AJ360" i="1"/>
  <c r="AC360" i="1"/>
  <c r="N360" i="1"/>
  <c r="J360" i="1"/>
  <c r="I360" i="1"/>
  <c r="H360" i="1"/>
  <c r="F360" i="1"/>
  <c r="E360" i="1"/>
  <c r="BD359" i="1"/>
  <c r="BA359" i="1"/>
  <c r="AY359" i="1"/>
  <c r="AV359" i="1"/>
  <c r="AO359" i="1"/>
  <c r="AJ359" i="1"/>
  <c r="AC359" i="1"/>
  <c r="N359" i="1"/>
  <c r="J359" i="1"/>
  <c r="I359" i="1"/>
  <c r="H359" i="1"/>
  <c r="F359" i="1"/>
  <c r="E359" i="1"/>
  <c r="BD358" i="1"/>
  <c r="BA358" i="1"/>
  <c r="AY358" i="1"/>
  <c r="AV358" i="1"/>
  <c r="AO358" i="1"/>
  <c r="AJ358" i="1"/>
  <c r="AC358" i="1"/>
  <c r="N358" i="1"/>
  <c r="J358" i="1"/>
  <c r="I358" i="1"/>
  <c r="H358" i="1"/>
  <c r="F358" i="1"/>
  <c r="E358" i="1"/>
  <c r="BD357" i="1"/>
  <c r="BA357" i="1"/>
  <c r="AY357" i="1"/>
  <c r="AV357" i="1"/>
  <c r="AO357" i="1"/>
  <c r="AJ357" i="1"/>
  <c r="AC357" i="1"/>
  <c r="O357" i="1" s="1"/>
  <c r="P357" i="1" s="1"/>
  <c r="N357" i="1"/>
  <c r="J357" i="1"/>
  <c r="I357" i="1"/>
  <c r="H357" i="1"/>
  <c r="F357" i="1"/>
  <c r="E357" i="1"/>
  <c r="BD356" i="1"/>
  <c r="BA356" i="1"/>
  <c r="AY356" i="1"/>
  <c r="AV356" i="1"/>
  <c r="AO356" i="1"/>
  <c r="AJ356" i="1"/>
  <c r="AC356" i="1"/>
  <c r="N356" i="1"/>
  <c r="J356" i="1"/>
  <c r="I356" i="1"/>
  <c r="H356" i="1"/>
  <c r="F356" i="1"/>
  <c r="E356" i="1"/>
  <c r="BD355" i="1"/>
  <c r="BA355" i="1"/>
  <c r="AY355" i="1"/>
  <c r="AV355" i="1"/>
  <c r="AO355" i="1"/>
  <c r="AJ355" i="1"/>
  <c r="AC355" i="1"/>
  <c r="N355" i="1"/>
  <c r="J355" i="1"/>
  <c r="I355" i="1"/>
  <c r="H355" i="1"/>
  <c r="F355" i="1"/>
  <c r="E355" i="1"/>
  <c r="BD354" i="1"/>
  <c r="BA354" i="1"/>
  <c r="AY354" i="1"/>
  <c r="AV354" i="1"/>
  <c r="AO354" i="1"/>
  <c r="AJ354" i="1"/>
  <c r="AC354" i="1"/>
  <c r="N354" i="1"/>
  <c r="J354" i="1"/>
  <c r="I354" i="1"/>
  <c r="H354" i="1"/>
  <c r="F354" i="1"/>
  <c r="E354" i="1"/>
  <c r="BD353" i="1"/>
  <c r="BA353" i="1"/>
  <c r="AY353" i="1"/>
  <c r="AV353" i="1"/>
  <c r="AO353" i="1"/>
  <c r="AJ353" i="1"/>
  <c r="AC353" i="1"/>
  <c r="O353" i="1" s="1"/>
  <c r="P353" i="1" s="1"/>
  <c r="N353" i="1"/>
  <c r="J353" i="1"/>
  <c r="I353" i="1"/>
  <c r="H353" i="1"/>
  <c r="F353" i="1"/>
  <c r="E353" i="1"/>
  <c r="BD352" i="1"/>
  <c r="BA352" i="1"/>
  <c r="AY352" i="1"/>
  <c r="AV352" i="1"/>
  <c r="AO352" i="1"/>
  <c r="O352" i="1" s="1"/>
  <c r="P352" i="1" s="1"/>
  <c r="AJ352" i="1"/>
  <c r="AC352" i="1"/>
  <c r="N352" i="1"/>
  <c r="J352" i="1"/>
  <c r="I352" i="1"/>
  <c r="H352" i="1"/>
  <c r="F352" i="1"/>
  <c r="E352" i="1"/>
  <c r="BD351" i="1"/>
  <c r="BA351" i="1"/>
  <c r="AY351" i="1"/>
  <c r="AV351" i="1"/>
  <c r="AO351" i="1"/>
  <c r="AJ351" i="1"/>
  <c r="AC351" i="1"/>
  <c r="N351" i="1"/>
  <c r="J351" i="1"/>
  <c r="I351" i="1"/>
  <c r="H351" i="1"/>
  <c r="F351" i="1"/>
  <c r="E351" i="1"/>
  <c r="BD350" i="1"/>
  <c r="BA350" i="1"/>
  <c r="AY350" i="1"/>
  <c r="AV350" i="1"/>
  <c r="AO350" i="1"/>
  <c r="AJ350" i="1"/>
  <c r="AC350" i="1"/>
  <c r="N350" i="1"/>
  <c r="J350" i="1"/>
  <c r="I350" i="1"/>
  <c r="H350" i="1"/>
  <c r="F350" i="1"/>
  <c r="E350" i="1"/>
  <c r="BD349" i="1"/>
  <c r="BA349" i="1"/>
  <c r="AY349" i="1"/>
  <c r="AV349" i="1"/>
  <c r="AO349" i="1"/>
  <c r="AJ349" i="1"/>
  <c r="O349" i="1" s="1"/>
  <c r="P349" i="1" s="1"/>
  <c r="AC349" i="1"/>
  <c r="N349" i="1"/>
  <c r="J349" i="1"/>
  <c r="I349" i="1"/>
  <c r="H349" i="1"/>
  <c r="F349" i="1"/>
  <c r="E349" i="1"/>
  <c r="BD348" i="1"/>
  <c r="BA348" i="1"/>
  <c r="AY348" i="1"/>
  <c r="AV348" i="1"/>
  <c r="AO348" i="1"/>
  <c r="O348" i="1" s="1"/>
  <c r="P348" i="1" s="1"/>
  <c r="AJ348" i="1"/>
  <c r="AC348" i="1"/>
  <c r="N348" i="1"/>
  <c r="J348" i="1"/>
  <c r="I348" i="1"/>
  <c r="H348" i="1"/>
  <c r="F348" i="1"/>
  <c r="E348" i="1"/>
  <c r="BD347" i="1"/>
  <c r="BA347" i="1"/>
  <c r="AY347" i="1"/>
  <c r="AV347" i="1"/>
  <c r="AO347" i="1"/>
  <c r="AJ347" i="1"/>
  <c r="AC347" i="1"/>
  <c r="N347" i="1"/>
  <c r="J347" i="1"/>
  <c r="I347" i="1"/>
  <c r="H347" i="1"/>
  <c r="F347" i="1"/>
  <c r="E347" i="1"/>
  <c r="BD346" i="1"/>
  <c r="BA346" i="1"/>
  <c r="AY346" i="1"/>
  <c r="AV346" i="1"/>
  <c r="AO346" i="1"/>
  <c r="AJ346" i="1"/>
  <c r="AC346" i="1"/>
  <c r="N346" i="1"/>
  <c r="J346" i="1"/>
  <c r="I346" i="1"/>
  <c r="H346" i="1"/>
  <c r="F346" i="1"/>
  <c r="E346" i="1"/>
  <c r="BD345" i="1"/>
  <c r="BA345" i="1"/>
  <c r="AY345" i="1"/>
  <c r="AV345" i="1"/>
  <c r="AO345" i="1"/>
  <c r="AJ345" i="1"/>
  <c r="AC345" i="1"/>
  <c r="N345" i="1"/>
  <c r="J345" i="1"/>
  <c r="I345" i="1"/>
  <c r="H345" i="1"/>
  <c r="F345" i="1"/>
  <c r="E345" i="1"/>
  <c r="BD344" i="1"/>
  <c r="BA344" i="1"/>
  <c r="AY344" i="1"/>
  <c r="AV344" i="1"/>
  <c r="AO344" i="1"/>
  <c r="AJ344" i="1"/>
  <c r="AC344" i="1"/>
  <c r="N344" i="1"/>
  <c r="J344" i="1"/>
  <c r="I344" i="1"/>
  <c r="H344" i="1"/>
  <c r="F344" i="1"/>
  <c r="E344" i="1"/>
  <c r="BD343" i="1"/>
  <c r="BA343" i="1"/>
  <c r="AY343" i="1"/>
  <c r="AV343" i="1"/>
  <c r="AO343" i="1"/>
  <c r="AJ343" i="1"/>
  <c r="AC343" i="1"/>
  <c r="N343" i="1"/>
  <c r="J343" i="1"/>
  <c r="I343" i="1"/>
  <c r="H343" i="1"/>
  <c r="F343" i="1"/>
  <c r="E343" i="1"/>
  <c r="BD342" i="1"/>
  <c r="BA342" i="1"/>
  <c r="AY342" i="1"/>
  <c r="AV342" i="1"/>
  <c r="AO342" i="1"/>
  <c r="AJ342" i="1"/>
  <c r="AC342" i="1"/>
  <c r="N342" i="1"/>
  <c r="J342" i="1"/>
  <c r="I342" i="1"/>
  <c r="H342" i="1"/>
  <c r="F342" i="1"/>
  <c r="E342" i="1"/>
  <c r="BD341" i="1"/>
  <c r="BA341" i="1"/>
  <c r="AY341" i="1"/>
  <c r="AV341" i="1"/>
  <c r="AO341" i="1"/>
  <c r="AJ341" i="1"/>
  <c r="AC341" i="1"/>
  <c r="N341" i="1"/>
  <c r="J341" i="1"/>
  <c r="I341" i="1"/>
  <c r="H341" i="1"/>
  <c r="F341" i="1"/>
  <c r="E341" i="1"/>
  <c r="BD340" i="1"/>
  <c r="BA340" i="1"/>
  <c r="AY340" i="1"/>
  <c r="AV340" i="1"/>
  <c r="AO340" i="1"/>
  <c r="AJ340" i="1"/>
  <c r="AC340" i="1"/>
  <c r="N340" i="1"/>
  <c r="J340" i="1"/>
  <c r="I340" i="1"/>
  <c r="H340" i="1"/>
  <c r="F340" i="1"/>
  <c r="E340" i="1"/>
  <c r="BD339" i="1"/>
  <c r="BA339" i="1"/>
  <c r="AY339" i="1"/>
  <c r="AV339" i="1"/>
  <c r="AO339" i="1"/>
  <c r="AJ339" i="1"/>
  <c r="AC339" i="1"/>
  <c r="N339" i="1"/>
  <c r="J339" i="1"/>
  <c r="I339" i="1"/>
  <c r="H339" i="1"/>
  <c r="F339" i="1"/>
  <c r="E339" i="1"/>
  <c r="BD338" i="1"/>
  <c r="BA338" i="1"/>
  <c r="AY338" i="1"/>
  <c r="AV338" i="1"/>
  <c r="AO338" i="1"/>
  <c r="AJ338" i="1"/>
  <c r="AC338" i="1"/>
  <c r="N338" i="1"/>
  <c r="J338" i="1"/>
  <c r="I338" i="1"/>
  <c r="H338" i="1"/>
  <c r="F338" i="1"/>
  <c r="E338" i="1"/>
  <c r="BD337" i="1"/>
  <c r="BA337" i="1"/>
  <c r="AY337" i="1"/>
  <c r="AV337" i="1"/>
  <c r="AO337" i="1"/>
  <c r="AJ337" i="1"/>
  <c r="AC337" i="1"/>
  <c r="N337" i="1"/>
  <c r="J337" i="1"/>
  <c r="I337" i="1"/>
  <c r="H337" i="1"/>
  <c r="F337" i="1"/>
  <c r="E337" i="1"/>
  <c r="BD336" i="1"/>
  <c r="BA336" i="1"/>
  <c r="AY336" i="1"/>
  <c r="AV336" i="1"/>
  <c r="AO336" i="1"/>
  <c r="AJ336" i="1"/>
  <c r="AC336" i="1"/>
  <c r="N336" i="1"/>
  <c r="J336" i="1"/>
  <c r="I336" i="1"/>
  <c r="H336" i="1"/>
  <c r="F336" i="1"/>
  <c r="E336" i="1"/>
  <c r="BD335" i="1"/>
  <c r="BA335" i="1"/>
  <c r="O335" i="1" s="1"/>
  <c r="AY335" i="1"/>
  <c r="AV335" i="1"/>
  <c r="AO335" i="1"/>
  <c r="AJ335" i="1"/>
  <c r="AC335" i="1"/>
  <c r="N335" i="1"/>
  <c r="J335" i="1"/>
  <c r="I335" i="1"/>
  <c r="H335" i="1"/>
  <c r="F335" i="1"/>
  <c r="E335" i="1"/>
  <c r="BD334" i="1"/>
  <c r="BA334" i="1"/>
  <c r="AY334" i="1"/>
  <c r="AV334" i="1"/>
  <c r="AO334" i="1"/>
  <c r="AJ334" i="1"/>
  <c r="AC334" i="1"/>
  <c r="N334" i="1"/>
  <c r="J334" i="1"/>
  <c r="I334" i="1"/>
  <c r="H334" i="1"/>
  <c r="F334" i="1"/>
  <c r="E334" i="1"/>
  <c r="BD333" i="1"/>
  <c r="BA333" i="1"/>
  <c r="AY333" i="1"/>
  <c r="AV333" i="1"/>
  <c r="AO333" i="1"/>
  <c r="AJ333" i="1"/>
  <c r="AC333" i="1"/>
  <c r="N333" i="1"/>
  <c r="J333" i="1"/>
  <c r="I333" i="1"/>
  <c r="H333" i="1"/>
  <c r="F333" i="1"/>
  <c r="E333" i="1"/>
  <c r="BD332" i="1"/>
  <c r="BA332" i="1"/>
  <c r="AY332" i="1"/>
  <c r="AV332" i="1"/>
  <c r="AO332" i="1"/>
  <c r="AJ332" i="1"/>
  <c r="AC332" i="1"/>
  <c r="N332" i="1"/>
  <c r="J332" i="1"/>
  <c r="I332" i="1"/>
  <c r="H332" i="1"/>
  <c r="F332" i="1"/>
  <c r="E332" i="1"/>
  <c r="BD331" i="1"/>
  <c r="BA331" i="1"/>
  <c r="AY331" i="1"/>
  <c r="AV331" i="1"/>
  <c r="AO331" i="1"/>
  <c r="AJ331" i="1"/>
  <c r="AC331" i="1"/>
  <c r="N331" i="1"/>
  <c r="J331" i="1"/>
  <c r="I331" i="1"/>
  <c r="H331" i="1"/>
  <c r="F331" i="1"/>
  <c r="E331" i="1"/>
  <c r="BD330" i="1"/>
  <c r="BA330" i="1"/>
  <c r="AY330" i="1"/>
  <c r="AV330" i="1"/>
  <c r="AO330" i="1"/>
  <c r="AJ330" i="1"/>
  <c r="AC330" i="1"/>
  <c r="N330" i="1"/>
  <c r="J330" i="1"/>
  <c r="I330" i="1"/>
  <c r="H330" i="1"/>
  <c r="F330" i="1"/>
  <c r="E330" i="1"/>
  <c r="BD329" i="1"/>
  <c r="BA329" i="1"/>
  <c r="AY329" i="1"/>
  <c r="AV329" i="1"/>
  <c r="AO329" i="1"/>
  <c r="AJ329" i="1"/>
  <c r="AC329" i="1"/>
  <c r="N329" i="1"/>
  <c r="J329" i="1"/>
  <c r="I329" i="1"/>
  <c r="H329" i="1"/>
  <c r="F329" i="1"/>
  <c r="E329" i="1"/>
  <c r="BD328" i="1"/>
  <c r="BA328" i="1"/>
  <c r="AY328" i="1"/>
  <c r="AV328" i="1"/>
  <c r="AO328" i="1"/>
  <c r="AJ328" i="1"/>
  <c r="AC328" i="1"/>
  <c r="N328" i="1"/>
  <c r="J328" i="1"/>
  <c r="I328" i="1"/>
  <c r="H328" i="1"/>
  <c r="F328" i="1"/>
  <c r="E328" i="1"/>
  <c r="BD327" i="1"/>
  <c r="BA327" i="1"/>
  <c r="AY327" i="1"/>
  <c r="AV327" i="1"/>
  <c r="AO327" i="1"/>
  <c r="AJ327" i="1"/>
  <c r="AC327" i="1"/>
  <c r="N327" i="1"/>
  <c r="J327" i="1"/>
  <c r="I327" i="1"/>
  <c r="H327" i="1"/>
  <c r="F327" i="1"/>
  <c r="E327" i="1"/>
  <c r="BD326" i="1"/>
  <c r="BA326" i="1"/>
  <c r="AY326" i="1"/>
  <c r="AV326" i="1"/>
  <c r="AO326" i="1"/>
  <c r="AJ326" i="1"/>
  <c r="AC326" i="1"/>
  <c r="N326" i="1"/>
  <c r="J326" i="1"/>
  <c r="I326" i="1"/>
  <c r="H326" i="1"/>
  <c r="F326" i="1"/>
  <c r="E326" i="1"/>
  <c r="BD325" i="1"/>
  <c r="BA325" i="1"/>
  <c r="AY325" i="1"/>
  <c r="AV325" i="1"/>
  <c r="AO325" i="1"/>
  <c r="AJ325" i="1"/>
  <c r="AC325" i="1"/>
  <c r="N325" i="1"/>
  <c r="J325" i="1"/>
  <c r="I325" i="1"/>
  <c r="H325" i="1"/>
  <c r="F325" i="1"/>
  <c r="E325" i="1"/>
  <c r="BD324" i="1"/>
  <c r="BA324" i="1"/>
  <c r="AY324" i="1"/>
  <c r="AV324" i="1"/>
  <c r="AO324" i="1"/>
  <c r="AJ324" i="1"/>
  <c r="AC324" i="1"/>
  <c r="N324" i="1"/>
  <c r="J324" i="1"/>
  <c r="I324" i="1"/>
  <c r="H324" i="1"/>
  <c r="F324" i="1"/>
  <c r="E324" i="1"/>
  <c r="BD323" i="1"/>
  <c r="BA323" i="1"/>
  <c r="AY323" i="1"/>
  <c r="AV323" i="1"/>
  <c r="AO323" i="1"/>
  <c r="AJ323" i="1"/>
  <c r="AC323" i="1"/>
  <c r="N323" i="1"/>
  <c r="J323" i="1"/>
  <c r="I323" i="1"/>
  <c r="H323" i="1"/>
  <c r="F323" i="1"/>
  <c r="E323" i="1"/>
  <c r="BD322" i="1"/>
  <c r="BA322" i="1"/>
  <c r="AY322" i="1"/>
  <c r="AV322" i="1"/>
  <c r="AO322" i="1"/>
  <c r="AJ322" i="1"/>
  <c r="AC322" i="1"/>
  <c r="N322" i="1"/>
  <c r="J322" i="1"/>
  <c r="I322" i="1"/>
  <c r="H322" i="1"/>
  <c r="F322" i="1"/>
  <c r="E322" i="1"/>
  <c r="BD321" i="1"/>
  <c r="BA321" i="1"/>
  <c r="AY321" i="1"/>
  <c r="AV321" i="1"/>
  <c r="AO321" i="1"/>
  <c r="AJ321" i="1"/>
  <c r="AC321" i="1"/>
  <c r="N321" i="1"/>
  <c r="J321" i="1"/>
  <c r="I321" i="1"/>
  <c r="H321" i="1"/>
  <c r="F321" i="1"/>
  <c r="E321" i="1"/>
  <c r="BD320" i="1"/>
  <c r="BA320" i="1"/>
  <c r="AY320" i="1"/>
  <c r="AV320" i="1"/>
  <c r="AO320" i="1"/>
  <c r="AJ320" i="1"/>
  <c r="AC320" i="1"/>
  <c r="N320" i="1"/>
  <c r="J320" i="1"/>
  <c r="I320" i="1"/>
  <c r="H320" i="1"/>
  <c r="F320" i="1"/>
  <c r="E320" i="1"/>
  <c r="BD319" i="1"/>
  <c r="BA319" i="1"/>
  <c r="AY319" i="1"/>
  <c r="AV319" i="1"/>
  <c r="AO319" i="1"/>
  <c r="AJ319" i="1"/>
  <c r="AC319" i="1"/>
  <c r="N319" i="1"/>
  <c r="J319" i="1"/>
  <c r="I319" i="1"/>
  <c r="H319" i="1"/>
  <c r="F319" i="1"/>
  <c r="E319" i="1"/>
  <c r="BD318" i="1"/>
  <c r="BA318" i="1"/>
  <c r="AY318" i="1"/>
  <c r="AV318" i="1"/>
  <c r="AO318" i="1"/>
  <c r="AJ318" i="1"/>
  <c r="AC318" i="1"/>
  <c r="N318" i="1"/>
  <c r="J318" i="1"/>
  <c r="I318" i="1"/>
  <c r="H318" i="1"/>
  <c r="F318" i="1"/>
  <c r="E318" i="1"/>
  <c r="BD317" i="1"/>
  <c r="BA317" i="1"/>
  <c r="AY317" i="1"/>
  <c r="AV317" i="1"/>
  <c r="AO317" i="1"/>
  <c r="AJ317" i="1"/>
  <c r="AC317" i="1"/>
  <c r="N317" i="1"/>
  <c r="J317" i="1"/>
  <c r="I317" i="1"/>
  <c r="H317" i="1"/>
  <c r="F317" i="1"/>
  <c r="E317" i="1"/>
  <c r="BD316" i="1"/>
  <c r="BA316" i="1"/>
  <c r="AY316" i="1"/>
  <c r="AV316" i="1"/>
  <c r="AO316" i="1"/>
  <c r="AJ316" i="1"/>
  <c r="AC316" i="1"/>
  <c r="N316" i="1"/>
  <c r="J316" i="1"/>
  <c r="I316" i="1"/>
  <c r="H316" i="1"/>
  <c r="F316" i="1"/>
  <c r="E316" i="1"/>
  <c r="BD315" i="1"/>
  <c r="BA315" i="1"/>
  <c r="AY315" i="1"/>
  <c r="AV315" i="1"/>
  <c r="AO315" i="1"/>
  <c r="AJ315" i="1"/>
  <c r="AC315" i="1"/>
  <c r="N315" i="1"/>
  <c r="J315" i="1"/>
  <c r="I315" i="1"/>
  <c r="H315" i="1"/>
  <c r="F315" i="1"/>
  <c r="E315" i="1"/>
  <c r="BD314" i="1"/>
  <c r="BA314" i="1"/>
  <c r="AY314" i="1"/>
  <c r="AV314" i="1"/>
  <c r="AO314" i="1"/>
  <c r="AJ314" i="1"/>
  <c r="AC314" i="1"/>
  <c r="N314" i="1"/>
  <c r="J314" i="1"/>
  <c r="I314" i="1"/>
  <c r="H314" i="1"/>
  <c r="F314" i="1"/>
  <c r="E314" i="1"/>
  <c r="BD313" i="1"/>
  <c r="BA313" i="1"/>
  <c r="AY313" i="1"/>
  <c r="AV313" i="1"/>
  <c r="AO313" i="1"/>
  <c r="AJ313" i="1"/>
  <c r="AC313" i="1"/>
  <c r="N313" i="1"/>
  <c r="J313" i="1"/>
  <c r="I313" i="1"/>
  <c r="H313" i="1"/>
  <c r="F313" i="1"/>
  <c r="E313" i="1"/>
  <c r="BD312" i="1"/>
  <c r="BA312" i="1"/>
  <c r="AY312" i="1"/>
  <c r="AV312" i="1"/>
  <c r="AO312" i="1"/>
  <c r="AJ312" i="1"/>
  <c r="AC312" i="1"/>
  <c r="N312" i="1"/>
  <c r="J312" i="1"/>
  <c r="I312" i="1"/>
  <c r="H312" i="1"/>
  <c r="F312" i="1"/>
  <c r="E312" i="1"/>
  <c r="BD311" i="1"/>
  <c r="BA311" i="1"/>
  <c r="AY311" i="1"/>
  <c r="AV311" i="1"/>
  <c r="AO311" i="1"/>
  <c r="AJ311" i="1"/>
  <c r="AC311" i="1"/>
  <c r="N311" i="1"/>
  <c r="J311" i="1"/>
  <c r="I311" i="1"/>
  <c r="H311" i="1"/>
  <c r="F311" i="1"/>
  <c r="E311" i="1"/>
  <c r="BD310" i="1"/>
  <c r="BA310" i="1"/>
  <c r="AY310" i="1"/>
  <c r="AV310" i="1"/>
  <c r="AO310" i="1"/>
  <c r="AJ310" i="1"/>
  <c r="AC310" i="1"/>
  <c r="N310" i="1"/>
  <c r="J310" i="1"/>
  <c r="I310" i="1"/>
  <c r="H310" i="1"/>
  <c r="F310" i="1"/>
  <c r="E310" i="1"/>
  <c r="BD309" i="1"/>
  <c r="BA309" i="1"/>
  <c r="AY309" i="1"/>
  <c r="AV309" i="1"/>
  <c r="AO309" i="1"/>
  <c r="AJ309" i="1"/>
  <c r="AC309" i="1"/>
  <c r="N309" i="1"/>
  <c r="J309" i="1"/>
  <c r="I309" i="1"/>
  <c r="H309" i="1"/>
  <c r="F309" i="1"/>
  <c r="E309" i="1"/>
  <c r="BD308" i="1"/>
  <c r="BA308" i="1"/>
  <c r="AY308" i="1"/>
  <c r="AV308" i="1"/>
  <c r="AO308" i="1"/>
  <c r="AJ308" i="1"/>
  <c r="AC308" i="1"/>
  <c r="N308" i="1"/>
  <c r="J308" i="1"/>
  <c r="I308" i="1"/>
  <c r="H308" i="1"/>
  <c r="F308" i="1"/>
  <c r="E308" i="1"/>
  <c r="BD307" i="1"/>
  <c r="BA307" i="1"/>
  <c r="AY307" i="1"/>
  <c r="AV307" i="1"/>
  <c r="AO307" i="1"/>
  <c r="AJ307" i="1"/>
  <c r="AC307" i="1"/>
  <c r="N307" i="1"/>
  <c r="J307" i="1"/>
  <c r="I307" i="1"/>
  <c r="H307" i="1"/>
  <c r="F307" i="1"/>
  <c r="E307" i="1"/>
  <c r="BD306" i="1"/>
  <c r="BA306" i="1"/>
  <c r="AY306" i="1"/>
  <c r="AV306" i="1"/>
  <c r="AO306" i="1"/>
  <c r="AJ306" i="1"/>
  <c r="AC306" i="1"/>
  <c r="N306" i="1"/>
  <c r="J306" i="1"/>
  <c r="I306" i="1"/>
  <c r="H306" i="1"/>
  <c r="F306" i="1"/>
  <c r="E306" i="1"/>
  <c r="BD305" i="1"/>
  <c r="BA305" i="1"/>
  <c r="AY305" i="1"/>
  <c r="AV305" i="1"/>
  <c r="AO305" i="1"/>
  <c r="AJ305" i="1"/>
  <c r="AC305" i="1"/>
  <c r="O305" i="1"/>
  <c r="N305" i="1"/>
  <c r="J305" i="1"/>
  <c r="I305" i="1"/>
  <c r="H305" i="1"/>
  <c r="F305" i="1"/>
  <c r="E305" i="1"/>
  <c r="BD304" i="1"/>
  <c r="BA304" i="1"/>
  <c r="AY304" i="1"/>
  <c r="AV304" i="1"/>
  <c r="AO304" i="1"/>
  <c r="AJ304" i="1"/>
  <c r="AC304" i="1"/>
  <c r="N304" i="1"/>
  <c r="J304" i="1"/>
  <c r="I304" i="1"/>
  <c r="H304" i="1"/>
  <c r="F304" i="1"/>
  <c r="E304" i="1"/>
  <c r="BD303" i="1"/>
  <c r="BA303" i="1"/>
  <c r="AY303" i="1"/>
  <c r="AV303" i="1"/>
  <c r="AO303" i="1"/>
  <c r="AJ303" i="1"/>
  <c r="AC303" i="1"/>
  <c r="N303" i="1"/>
  <c r="J303" i="1"/>
  <c r="I303" i="1"/>
  <c r="H303" i="1"/>
  <c r="F303" i="1"/>
  <c r="E303" i="1"/>
  <c r="BD302" i="1"/>
  <c r="BA302" i="1"/>
  <c r="AY302" i="1"/>
  <c r="AV302" i="1"/>
  <c r="AO302" i="1"/>
  <c r="AJ302" i="1"/>
  <c r="AC302" i="1"/>
  <c r="N302" i="1"/>
  <c r="J302" i="1"/>
  <c r="I302" i="1"/>
  <c r="H302" i="1"/>
  <c r="F302" i="1"/>
  <c r="E302" i="1"/>
  <c r="BD301" i="1"/>
  <c r="BA301" i="1"/>
  <c r="AY301" i="1"/>
  <c r="AV301" i="1"/>
  <c r="AO301" i="1"/>
  <c r="AJ301" i="1"/>
  <c r="AC301" i="1"/>
  <c r="O301" i="1" s="1"/>
  <c r="P301" i="1" s="1"/>
  <c r="N301" i="1"/>
  <c r="J301" i="1"/>
  <c r="I301" i="1"/>
  <c r="H301" i="1"/>
  <c r="F301" i="1"/>
  <c r="E301" i="1"/>
  <c r="BD300" i="1"/>
  <c r="BA300" i="1"/>
  <c r="AY300" i="1"/>
  <c r="AV300" i="1"/>
  <c r="AO300" i="1"/>
  <c r="AJ300" i="1"/>
  <c r="AC300" i="1"/>
  <c r="N300" i="1"/>
  <c r="J300" i="1"/>
  <c r="I300" i="1"/>
  <c r="H300" i="1"/>
  <c r="F300" i="1"/>
  <c r="E300" i="1"/>
  <c r="BD299" i="1"/>
  <c r="BA299" i="1"/>
  <c r="AY299" i="1"/>
  <c r="AV299" i="1"/>
  <c r="AO299" i="1"/>
  <c r="AJ299" i="1"/>
  <c r="AC299" i="1"/>
  <c r="N299" i="1"/>
  <c r="J299" i="1"/>
  <c r="I299" i="1"/>
  <c r="H299" i="1"/>
  <c r="F299" i="1"/>
  <c r="E299" i="1"/>
  <c r="BD298" i="1"/>
  <c r="BA298" i="1"/>
  <c r="AY298" i="1"/>
  <c r="AV298" i="1"/>
  <c r="AO298" i="1"/>
  <c r="AJ298" i="1"/>
  <c r="AC298" i="1"/>
  <c r="N298" i="1"/>
  <c r="J298" i="1"/>
  <c r="I298" i="1"/>
  <c r="H298" i="1"/>
  <c r="F298" i="1"/>
  <c r="E298" i="1"/>
  <c r="BD297" i="1"/>
  <c r="BA297" i="1"/>
  <c r="AY297" i="1"/>
  <c r="AV297" i="1"/>
  <c r="AO297" i="1"/>
  <c r="AJ297" i="1"/>
  <c r="AC297" i="1"/>
  <c r="N297" i="1"/>
  <c r="J297" i="1"/>
  <c r="I297" i="1"/>
  <c r="H297" i="1"/>
  <c r="F297" i="1"/>
  <c r="E297" i="1"/>
  <c r="BD296" i="1"/>
  <c r="BA296" i="1"/>
  <c r="AY296" i="1"/>
  <c r="AV296" i="1"/>
  <c r="AO296" i="1"/>
  <c r="AJ296" i="1"/>
  <c r="AC296" i="1"/>
  <c r="N296" i="1"/>
  <c r="J296" i="1"/>
  <c r="I296" i="1"/>
  <c r="H296" i="1"/>
  <c r="F296" i="1"/>
  <c r="E296" i="1"/>
  <c r="BD295" i="1"/>
  <c r="BA295" i="1"/>
  <c r="AY295" i="1"/>
  <c r="AV295" i="1"/>
  <c r="AO295" i="1"/>
  <c r="AJ295" i="1"/>
  <c r="AC295" i="1"/>
  <c r="N295" i="1"/>
  <c r="J295" i="1"/>
  <c r="I295" i="1"/>
  <c r="H295" i="1"/>
  <c r="F295" i="1"/>
  <c r="E295" i="1"/>
  <c r="BD294" i="1"/>
  <c r="BA294" i="1"/>
  <c r="AY294" i="1"/>
  <c r="AV294" i="1"/>
  <c r="AO294" i="1"/>
  <c r="AJ294" i="1"/>
  <c r="AC294" i="1"/>
  <c r="N294" i="1"/>
  <c r="J294" i="1"/>
  <c r="I294" i="1"/>
  <c r="H294" i="1"/>
  <c r="F294" i="1"/>
  <c r="E294" i="1"/>
  <c r="BD293" i="1"/>
  <c r="BA293" i="1"/>
  <c r="AY293" i="1"/>
  <c r="AV293" i="1"/>
  <c r="AO293" i="1"/>
  <c r="AJ293" i="1"/>
  <c r="AC293" i="1"/>
  <c r="N293" i="1"/>
  <c r="J293" i="1"/>
  <c r="I293" i="1"/>
  <c r="H293" i="1"/>
  <c r="F293" i="1"/>
  <c r="E293" i="1"/>
  <c r="BD292" i="1"/>
  <c r="BA292" i="1"/>
  <c r="AY292" i="1"/>
  <c r="AV292" i="1"/>
  <c r="AO292" i="1"/>
  <c r="AJ292" i="1"/>
  <c r="AC292" i="1"/>
  <c r="N292" i="1"/>
  <c r="J292" i="1"/>
  <c r="I292" i="1"/>
  <c r="H292" i="1"/>
  <c r="F292" i="1"/>
  <c r="E292" i="1"/>
  <c r="BD291" i="1"/>
  <c r="BA291" i="1"/>
  <c r="AY291" i="1"/>
  <c r="AV291" i="1"/>
  <c r="AO291" i="1"/>
  <c r="AJ291" i="1"/>
  <c r="AC291" i="1"/>
  <c r="N291" i="1"/>
  <c r="J291" i="1"/>
  <c r="I291" i="1"/>
  <c r="H291" i="1"/>
  <c r="F291" i="1"/>
  <c r="E291" i="1"/>
  <c r="BD290" i="1"/>
  <c r="BA290" i="1"/>
  <c r="AY290" i="1"/>
  <c r="AV290" i="1"/>
  <c r="AO290" i="1"/>
  <c r="AJ290" i="1"/>
  <c r="AC290" i="1"/>
  <c r="N290" i="1"/>
  <c r="J290" i="1"/>
  <c r="I290" i="1"/>
  <c r="H290" i="1"/>
  <c r="F290" i="1"/>
  <c r="E290" i="1"/>
  <c r="BD289" i="1"/>
  <c r="BA289" i="1"/>
  <c r="AY289" i="1"/>
  <c r="AV289" i="1"/>
  <c r="AO289" i="1"/>
  <c r="AJ289" i="1"/>
  <c r="O289" i="1" s="1"/>
  <c r="AC289" i="1"/>
  <c r="N289" i="1"/>
  <c r="J289" i="1"/>
  <c r="I289" i="1"/>
  <c r="H289" i="1"/>
  <c r="F289" i="1"/>
  <c r="E289" i="1"/>
  <c r="BD288" i="1"/>
  <c r="BA288" i="1"/>
  <c r="AY288" i="1"/>
  <c r="AV288" i="1"/>
  <c r="AO288" i="1"/>
  <c r="AJ288" i="1"/>
  <c r="AC288" i="1"/>
  <c r="N288" i="1"/>
  <c r="J288" i="1"/>
  <c r="I288" i="1"/>
  <c r="H288" i="1"/>
  <c r="F288" i="1"/>
  <c r="E288" i="1"/>
  <c r="BD287" i="1"/>
  <c r="BA287" i="1"/>
  <c r="O287" i="1" s="1"/>
  <c r="AY287" i="1"/>
  <c r="AV287" i="1"/>
  <c r="AO287" i="1"/>
  <c r="AJ287" i="1"/>
  <c r="AC287" i="1"/>
  <c r="N287" i="1"/>
  <c r="J287" i="1"/>
  <c r="I287" i="1"/>
  <c r="H287" i="1"/>
  <c r="F287" i="1"/>
  <c r="E287" i="1"/>
  <c r="BD286" i="1"/>
  <c r="BA286" i="1"/>
  <c r="AY286" i="1"/>
  <c r="AV286" i="1"/>
  <c r="AO286" i="1"/>
  <c r="AJ286" i="1"/>
  <c r="AC286" i="1"/>
  <c r="N286" i="1"/>
  <c r="J286" i="1"/>
  <c r="I286" i="1"/>
  <c r="H286" i="1"/>
  <c r="F286" i="1"/>
  <c r="E286" i="1"/>
  <c r="BD285" i="1"/>
  <c r="BA285" i="1"/>
  <c r="AY285" i="1"/>
  <c r="AV285" i="1"/>
  <c r="AO285" i="1"/>
  <c r="AJ285" i="1"/>
  <c r="AC285" i="1"/>
  <c r="N285" i="1"/>
  <c r="J285" i="1"/>
  <c r="I285" i="1"/>
  <c r="H285" i="1"/>
  <c r="F285" i="1"/>
  <c r="E285" i="1"/>
  <c r="BD284" i="1"/>
  <c r="BA284" i="1"/>
  <c r="AY284" i="1"/>
  <c r="AV284" i="1"/>
  <c r="AO284" i="1"/>
  <c r="AJ284" i="1"/>
  <c r="AC284" i="1"/>
  <c r="N284" i="1"/>
  <c r="J284" i="1"/>
  <c r="I284" i="1"/>
  <c r="H284" i="1"/>
  <c r="F284" i="1"/>
  <c r="E284" i="1"/>
  <c r="BD283" i="1"/>
  <c r="BA283" i="1"/>
  <c r="AY283" i="1"/>
  <c r="AV283" i="1"/>
  <c r="AO283" i="1"/>
  <c r="AJ283" i="1"/>
  <c r="AC283" i="1"/>
  <c r="N283" i="1"/>
  <c r="J283" i="1"/>
  <c r="I283" i="1"/>
  <c r="H283" i="1"/>
  <c r="F283" i="1"/>
  <c r="E283" i="1"/>
  <c r="BD282" i="1"/>
  <c r="BA282" i="1"/>
  <c r="AY282" i="1"/>
  <c r="AV282" i="1"/>
  <c r="AO282" i="1"/>
  <c r="AJ282" i="1"/>
  <c r="AC282" i="1"/>
  <c r="N282" i="1"/>
  <c r="J282" i="1"/>
  <c r="I282" i="1"/>
  <c r="H282" i="1"/>
  <c r="F282" i="1"/>
  <c r="E282" i="1"/>
  <c r="BD281" i="1"/>
  <c r="BA281" i="1"/>
  <c r="AY281" i="1"/>
  <c r="AV281" i="1"/>
  <c r="AO281" i="1"/>
  <c r="AJ281" i="1"/>
  <c r="AC281" i="1"/>
  <c r="N281" i="1"/>
  <c r="J281" i="1"/>
  <c r="I281" i="1"/>
  <c r="H281" i="1"/>
  <c r="F281" i="1"/>
  <c r="E281" i="1"/>
  <c r="BD280" i="1"/>
  <c r="BA280" i="1"/>
  <c r="AY280" i="1"/>
  <c r="AV280" i="1"/>
  <c r="AO280" i="1"/>
  <c r="AJ280" i="1"/>
  <c r="O280" i="1" s="1"/>
  <c r="AC280" i="1"/>
  <c r="N280" i="1"/>
  <c r="J280" i="1"/>
  <c r="I280" i="1"/>
  <c r="H280" i="1"/>
  <c r="F280" i="1"/>
  <c r="E280" i="1"/>
  <c r="BD279" i="1"/>
  <c r="BA279" i="1"/>
  <c r="AY279" i="1"/>
  <c r="AV279" i="1"/>
  <c r="AO279" i="1"/>
  <c r="AJ279" i="1"/>
  <c r="AC279" i="1"/>
  <c r="N279" i="1"/>
  <c r="J279" i="1"/>
  <c r="I279" i="1"/>
  <c r="H279" i="1"/>
  <c r="F279" i="1"/>
  <c r="E279" i="1"/>
  <c r="BD278" i="1"/>
  <c r="BA278" i="1"/>
  <c r="AY278" i="1"/>
  <c r="AV278" i="1"/>
  <c r="AO278" i="1"/>
  <c r="AJ278" i="1"/>
  <c r="AC278" i="1"/>
  <c r="N278" i="1"/>
  <c r="J278" i="1"/>
  <c r="I278" i="1"/>
  <c r="H278" i="1"/>
  <c r="F278" i="1"/>
  <c r="E278" i="1"/>
  <c r="BD277" i="1"/>
  <c r="BA277" i="1"/>
  <c r="AY277" i="1"/>
  <c r="AV277" i="1"/>
  <c r="AO277" i="1"/>
  <c r="AJ277" i="1"/>
  <c r="O277" i="1" s="1"/>
  <c r="AC277" i="1"/>
  <c r="N277" i="1"/>
  <c r="J277" i="1"/>
  <c r="I277" i="1"/>
  <c r="H277" i="1"/>
  <c r="F277" i="1"/>
  <c r="E277" i="1"/>
  <c r="BD276" i="1"/>
  <c r="BA276" i="1"/>
  <c r="AY276" i="1"/>
  <c r="AV276" i="1"/>
  <c r="AO276" i="1"/>
  <c r="AJ276" i="1"/>
  <c r="AC276" i="1"/>
  <c r="N276" i="1"/>
  <c r="J276" i="1"/>
  <c r="I276" i="1"/>
  <c r="H276" i="1"/>
  <c r="F276" i="1"/>
  <c r="E276" i="1"/>
  <c r="BD275" i="1"/>
  <c r="BA275" i="1"/>
  <c r="AY275" i="1"/>
  <c r="AV275" i="1"/>
  <c r="AO275" i="1"/>
  <c r="AJ275" i="1"/>
  <c r="AC275" i="1"/>
  <c r="N275" i="1"/>
  <c r="J275" i="1"/>
  <c r="I275" i="1"/>
  <c r="H275" i="1"/>
  <c r="F275" i="1"/>
  <c r="E275" i="1"/>
  <c r="BD274" i="1"/>
  <c r="BA274" i="1"/>
  <c r="AY274" i="1"/>
  <c r="AV274" i="1"/>
  <c r="AO274" i="1"/>
  <c r="AJ274" i="1"/>
  <c r="AC274" i="1"/>
  <c r="N274" i="1"/>
  <c r="J274" i="1"/>
  <c r="I274" i="1"/>
  <c r="H274" i="1"/>
  <c r="F274" i="1"/>
  <c r="E274" i="1"/>
  <c r="BD273" i="1"/>
  <c r="BA273" i="1"/>
  <c r="AY273" i="1"/>
  <c r="AV273" i="1"/>
  <c r="AO273" i="1"/>
  <c r="AJ273" i="1"/>
  <c r="AC273" i="1"/>
  <c r="N273" i="1"/>
  <c r="J273" i="1"/>
  <c r="I273" i="1"/>
  <c r="H273" i="1"/>
  <c r="F273" i="1"/>
  <c r="E273" i="1"/>
  <c r="BD272" i="1"/>
  <c r="BA272" i="1"/>
  <c r="AY272" i="1"/>
  <c r="AV272" i="1"/>
  <c r="AO272" i="1"/>
  <c r="AJ272" i="1"/>
  <c r="AC272" i="1"/>
  <c r="N272" i="1"/>
  <c r="J272" i="1"/>
  <c r="I272" i="1"/>
  <c r="H272" i="1"/>
  <c r="F272" i="1"/>
  <c r="E272" i="1"/>
  <c r="BD271" i="1"/>
  <c r="BA271" i="1"/>
  <c r="AY271" i="1"/>
  <c r="AV271" i="1"/>
  <c r="AO271" i="1"/>
  <c r="AJ271" i="1"/>
  <c r="AC271" i="1"/>
  <c r="N271" i="1"/>
  <c r="J271" i="1"/>
  <c r="I271" i="1"/>
  <c r="H271" i="1"/>
  <c r="F271" i="1"/>
  <c r="E271" i="1"/>
  <c r="BD270" i="1"/>
  <c r="BA270" i="1"/>
  <c r="AY270" i="1"/>
  <c r="AV270" i="1"/>
  <c r="AO270" i="1"/>
  <c r="AJ270" i="1"/>
  <c r="AC270" i="1"/>
  <c r="N270" i="1"/>
  <c r="J270" i="1"/>
  <c r="I270" i="1"/>
  <c r="H270" i="1"/>
  <c r="F270" i="1"/>
  <c r="E270" i="1"/>
  <c r="BD269" i="1"/>
  <c r="BA269" i="1"/>
  <c r="AY269" i="1"/>
  <c r="AV269" i="1"/>
  <c r="AO269" i="1"/>
  <c r="AJ269" i="1"/>
  <c r="AC269" i="1"/>
  <c r="N269" i="1"/>
  <c r="J269" i="1"/>
  <c r="I269" i="1"/>
  <c r="H269" i="1"/>
  <c r="F269" i="1"/>
  <c r="E269" i="1"/>
  <c r="BD268" i="1"/>
  <c r="BA268" i="1"/>
  <c r="AY268" i="1"/>
  <c r="AV268" i="1"/>
  <c r="AO268" i="1"/>
  <c r="AJ268" i="1"/>
  <c r="AC268" i="1"/>
  <c r="N268" i="1"/>
  <c r="J268" i="1"/>
  <c r="I268" i="1"/>
  <c r="H268" i="1"/>
  <c r="F268" i="1"/>
  <c r="E268" i="1"/>
  <c r="BD267" i="1"/>
  <c r="BA267" i="1"/>
  <c r="AY267" i="1"/>
  <c r="AV267" i="1"/>
  <c r="AO267" i="1"/>
  <c r="AJ267" i="1"/>
  <c r="AC267" i="1"/>
  <c r="N267" i="1"/>
  <c r="J267" i="1"/>
  <c r="I267" i="1"/>
  <c r="H267" i="1"/>
  <c r="F267" i="1"/>
  <c r="E267" i="1"/>
  <c r="BD266" i="1"/>
  <c r="BA266" i="1"/>
  <c r="AY266" i="1"/>
  <c r="AV266" i="1"/>
  <c r="AO266" i="1"/>
  <c r="AJ266" i="1"/>
  <c r="AC266" i="1"/>
  <c r="N266" i="1"/>
  <c r="J266" i="1"/>
  <c r="I266" i="1"/>
  <c r="H266" i="1"/>
  <c r="F266" i="1"/>
  <c r="E266" i="1"/>
  <c r="BD265" i="1"/>
  <c r="BA265" i="1"/>
  <c r="AY265" i="1"/>
  <c r="AV265" i="1"/>
  <c r="AO265" i="1"/>
  <c r="AJ265" i="1"/>
  <c r="AC265" i="1"/>
  <c r="N265" i="1"/>
  <c r="J265" i="1"/>
  <c r="I265" i="1"/>
  <c r="H265" i="1"/>
  <c r="F265" i="1"/>
  <c r="E265" i="1"/>
  <c r="BD264" i="1"/>
  <c r="BA264" i="1"/>
  <c r="AY264" i="1"/>
  <c r="AV264" i="1"/>
  <c r="AO264" i="1"/>
  <c r="AJ264" i="1"/>
  <c r="AC264" i="1"/>
  <c r="N264" i="1"/>
  <c r="J264" i="1"/>
  <c r="I264" i="1"/>
  <c r="H264" i="1"/>
  <c r="F264" i="1"/>
  <c r="E264" i="1"/>
  <c r="BD263" i="1"/>
  <c r="BA263" i="1"/>
  <c r="AY263" i="1"/>
  <c r="AV263" i="1"/>
  <c r="AO263" i="1"/>
  <c r="AJ263" i="1"/>
  <c r="AC263" i="1"/>
  <c r="N263" i="1"/>
  <c r="J263" i="1"/>
  <c r="I263" i="1"/>
  <c r="H263" i="1"/>
  <c r="F263" i="1"/>
  <c r="E263" i="1"/>
  <c r="BD262" i="1"/>
  <c r="BA262" i="1"/>
  <c r="AY262" i="1"/>
  <c r="AV262" i="1"/>
  <c r="AO262" i="1"/>
  <c r="AJ262" i="1"/>
  <c r="AC262" i="1"/>
  <c r="N262" i="1"/>
  <c r="J262" i="1"/>
  <c r="I262" i="1"/>
  <c r="H262" i="1"/>
  <c r="F262" i="1"/>
  <c r="E262" i="1"/>
  <c r="BD261" i="1"/>
  <c r="BA261" i="1"/>
  <c r="AY261" i="1"/>
  <c r="AV261" i="1"/>
  <c r="AO261" i="1"/>
  <c r="AJ261" i="1"/>
  <c r="AC261" i="1"/>
  <c r="N261" i="1"/>
  <c r="J261" i="1"/>
  <c r="I261" i="1"/>
  <c r="H261" i="1"/>
  <c r="F261" i="1"/>
  <c r="E261" i="1"/>
  <c r="BD260" i="1"/>
  <c r="BA260" i="1"/>
  <c r="AY260" i="1"/>
  <c r="AV260" i="1"/>
  <c r="AO260" i="1"/>
  <c r="AJ260" i="1"/>
  <c r="AC260" i="1"/>
  <c r="N260" i="1"/>
  <c r="J260" i="1"/>
  <c r="I260" i="1"/>
  <c r="H260" i="1"/>
  <c r="F260" i="1"/>
  <c r="E260" i="1"/>
  <c r="BD259" i="1"/>
  <c r="BA259" i="1"/>
  <c r="AY259" i="1"/>
  <c r="AV259" i="1"/>
  <c r="AO259" i="1"/>
  <c r="AJ259" i="1"/>
  <c r="AC259" i="1"/>
  <c r="N259" i="1"/>
  <c r="J259" i="1"/>
  <c r="I259" i="1"/>
  <c r="H259" i="1"/>
  <c r="F259" i="1"/>
  <c r="E259" i="1"/>
  <c r="BD258" i="1"/>
  <c r="BA258" i="1"/>
  <c r="AY258" i="1"/>
  <c r="AV258" i="1"/>
  <c r="AO258" i="1"/>
  <c r="AJ258" i="1"/>
  <c r="AC258" i="1"/>
  <c r="N258" i="1"/>
  <c r="J258" i="1"/>
  <c r="I258" i="1"/>
  <c r="H258" i="1"/>
  <c r="F258" i="1"/>
  <c r="E258" i="1"/>
  <c r="BD257" i="1"/>
  <c r="BA257" i="1"/>
  <c r="AY257" i="1"/>
  <c r="AV257" i="1"/>
  <c r="AO257" i="1"/>
  <c r="AJ257" i="1"/>
  <c r="AC257" i="1"/>
  <c r="O257" i="1"/>
  <c r="P257" i="1" s="1"/>
  <c r="N257" i="1"/>
  <c r="J257" i="1"/>
  <c r="I257" i="1"/>
  <c r="H257" i="1"/>
  <c r="F257" i="1"/>
  <c r="E257" i="1"/>
  <c r="BD256" i="1"/>
  <c r="BA256" i="1"/>
  <c r="AY256" i="1"/>
  <c r="AV256" i="1"/>
  <c r="AO256" i="1"/>
  <c r="AJ256" i="1"/>
  <c r="AC256" i="1"/>
  <c r="N256" i="1"/>
  <c r="J256" i="1"/>
  <c r="I256" i="1"/>
  <c r="H256" i="1"/>
  <c r="F256" i="1"/>
  <c r="E256" i="1"/>
  <c r="BD255" i="1"/>
  <c r="BA255" i="1"/>
  <c r="AY255" i="1"/>
  <c r="AV255" i="1"/>
  <c r="AO255" i="1"/>
  <c r="AJ255" i="1"/>
  <c r="AC255" i="1"/>
  <c r="N255" i="1"/>
  <c r="J255" i="1"/>
  <c r="I255" i="1"/>
  <c r="H255" i="1"/>
  <c r="F255" i="1"/>
  <c r="E255" i="1"/>
  <c r="BD254" i="1"/>
  <c r="BA254" i="1"/>
  <c r="AY254" i="1"/>
  <c r="AV254" i="1"/>
  <c r="AO254" i="1"/>
  <c r="AJ254" i="1"/>
  <c r="AC254" i="1"/>
  <c r="N254" i="1"/>
  <c r="J254" i="1"/>
  <c r="I254" i="1"/>
  <c r="H254" i="1"/>
  <c r="F254" i="1"/>
  <c r="E254" i="1"/>
  <c r="BD253" i="1"/>
  <c r="BA253" i="1"/>
  <c r="AY253" i="1"/>
  <c r="AV253" i="1"/>
  <c r="AO253" i="1"/>
  <c r="AJ253" i="1"/>
  <c r="AC253" i="1"/>
  <c r="N253" i="1"/>
  <c r="J253" i="1"/>
  <c r="I253" i="1"/>
  <c r="H253" i="1"/>
  <c r="F253" i="1"/>
  <c r="E253" i="1"/>
  <c r="BD252" i="1"/>
  <c r="BA252" i="1"/>
  <c r="AY252" i="1"/>
  <c r="AV252" i="1"/>
  <c r="AO252" i="1"/>
  <c r="O252" i="1" s="1"/>
  <c r="P252" i="1" s="1"/>
  <c r="AJ252" i="1"/>
  <c r="AC252" i="1"/>
  <c r="N252" i="1"/>
  <c r="J252" i="1"/>
  <c r="I252" i="1"/>
  <c r="H252" i="1"/>
  <c r="F252" i="1"/>
  <c r="E252" i="1"/>
  <c r="BD251" i="1"/>
  <c r="BA251" i="1"/>
  <c r="AY251" i="1"/>
  <c r="AV251" i="1"/>
  <c r="AO251" i="1"/>
  <c r="AJ251" i="1"/>
  <c r="AC251" i="1"/>
  <c r="N251" i="1"/>
  <c r="J251" i="1"/>
  <c r="I251" i="1"/>
  <c r="H251" i="1"/>
  <c r="F251" i="1"/>
  <c r="E251" i="1"/>
  <c r="BD250" i="1"/>
  <c r="BA250" i="1"/>
  <c r="AY250" i="1"/>
  <c r="AV250" i="1"/>
  <c r="AO250" i="1"/>
  <c r="AJ250" i="1"/>
  <c r="AC250" i="1"/>
  <c r="N250" i="1"/>
  <c r="J250" i="1"/>
  <c r="I250" i="1"/>
  <c r="H250" i="1"/>
  <c r="F250" i="1"/>
  <c r="E250" i="1"/>
  <c r="BD249" i="1"/>
  <c r="BA249" i="1"/>
  <c r="AY249" i="1"/>
  <c r="AV249" i="1"/>
  <c r="AO249" i="1"/>
  <c r="AJ249" i="1"/>
  <c r="AC249" i="1"/>
  <c r="N249" i="1"/>
  <c r="J249" i="1"/>
  <c r="I249" i="1"/>
  <c r="H249" i="1"/>
  <c r="F249" i="1"/>
  <c r="E249" i="1"/>
  <c r="BD248" i="1"/>
  <c r="BA248" i="1"/>
  <c r="AY248" i="1"/>
  <c r="AV248" i="1"/>
  <c r="AO248" i="1"/>
  <c r="AJ248" i="1"/>
  <c r="AC248" i="1"/>
  <c r="O248" i="1" s="1"/>
  <c r="P248" i="1" s="1"/>
  <c r="N248" i="1"/>
  <c r="J248" i="1"/>
  <c r="I248" i="1"/>
  <c r="H248" i="1"/>
  <c r="F248" i="1"/>
  <c r="E248" i="1"/>
  <c r="BD247" i="1"/>
  <c r="BA247" i="1"/>
  <c r="AY247" i="1"/>
  <c r="AV247" i="1"/>
  <c r="AO247" i="1"/>
  <c r="AJ247" i="1"/>
  <c r="AC247" i="1"/>
  <c r="N247" i="1"/>
  <c r="J247" i="1"/>
  <c r="I247" i="1"/>
  <c r="H247" i="1"/>
  <c r="F247" i="1"/>
  <c r="E247" i="1"/>
  <c r="BD246" i="1"/>
  <c r="BA246" i="1"/>
  <c r="AY246" i="1"/>
  <c r="AV246" i="1"/>
  <c r="AO246" i="1"/>
  <c r="AJ246" i="1"/>
  <c r="AC246" i="1"/>
  <c r="N246" i="1"/>
  <c r="J246" i="1"/>
  <c r="I246" i="1"/>
  <c r="H246" i="1"/>
  <c r="F246" i="1"/>
  <c r="E246" i="1"/>
  <c r="BD245" i="1"/>
  <c r="BA245" i="1"/>
  <c r="AY245" i="1"/>
  <c r="AV245" i="1"/>
  <c r="AO245" i="1"/>
  <c r="AJ245" i="1"/>
  <c r="AC245" i="1"/>
  <c r="O245" i="1" s="1"/>
  <c r="P245" i="1" s="1"/>
  <c r="N245" i="1"/>
  <c r="J245" i="1"/>
  <c r="I245" i="1"/>
  <c r="H245" i="1"/>
  <c r="F245" i="1"/>
  <c r="E245" i="1"/>
  <c r="BD244" i="1"/>
  <c r="BA244" i="1"/>
  <c r="AY244" i="1"/>
  <c r="AV244" i="1"/>
  <c r="AO244" i="1"/>
  <c r="AJ244" i="1"/>
  <c r="AC244" i="1"/>
  <c r="N244" i="1"/>
  <c r="J244" i="1"/>
  <c r="I244" i="1"/>
  <c r="H244" i="1"/>
  <c r="F244" i="1"/>
  <c r="E244" i="1"/>
  <c r="BD243" i="1"/>
  <c r="BA243" i="1"/>
  <c r="AY243" i="1"/>
  <c r="AV243" i="1"/>
  <c r="AO243" i="1"/>
  <c r="AJ243" i="1"/>
  <c r="AC243" i="1"/>
  <c r="N243" i="1"/>
  <c r="J243" i="1"/>
  <c r="I243" i="1"/>
  <c r="H243" i="1"/>
  <c r="F243" i="1"/>
  <c r="E243" i="1"/>
  <c r="BD242" i="1"/>
  <c r="BA242" i="1"/>
  <c r="AY242" i="1"/>
  <c r="AV242" i="1"/>
  <c r="AO242" i="1"/>
  <c r="AJ242" i="1"/>
  <c r="AC242" i="1"/>
  <c r="O242" i="1" s="1"/>
  <c r="N242" i="1"/>
  <c r="J242" i="1"/>
  <c r="I242" i="1"/>
  <c r="H242" i="1"/>
  <c r="F242" i="1"/>
  <c r="E242" i="1"/>
  <c r="BD241" i="1"/>
  <c r="BA241" i="1"/>
  <c r="AY241" i="1"/>
  <c r="AV241" i="1"/>
  <c r="AO241" i="1"/>
  <c r="AJ241" i="1"/>
  <c r="AC241" i="1"/>
  <c r="N241" i="1"/>
  <c r="J241" i="1"/>
  <c r="I241" i="1"/>
  <c r="H241" i="1"/>
  <c r="F241" i="1"/>
  <c r="E241" i="1"/>
  <c r="BD240" i="1"/>
  <c r="BA240" i="1"/>
  <c r="AY240" i="1"/>
  <c r="AV240" i="1"/>
  <c r="AO240" i="1"/>
  <c r="AJ240" i="1"/>
  <c r="AC240" i="1"/>
  <c r="N240" i="1"/>
  <c r="J240" i="1"/>
  <c r="I240" i="1"/>
  <c r="H240" i="1"/>
  <c r="F240" i="1"/>
  <c r="E240" i="1"/>
  <c r="BD239" i="1"/>
  <c r="BA239" i="1"/>
  <c r="AY239" i="1"/>
  <c r="AV239" i="1"/>
  <c r="AO239" i="1"/>
  <c r="AJ239" i="1"/>
  <c r="AC239" i="1"/>
  <c r="N239" i="1"/>
  <c r="J239" i="1"/>
  <c r="I239" i="1"/>
  <c r="H239" i="1"/>
  <c r="F239" i="1"/>
  <c r="E239" i="1"/>
  <c r="BD238" i="1"/>
  <c r="BA238" i="1"/>
  <c r="AY238" i="1"/>
  <c r="AV238" i="1"/>
  <c r="AO238" i="1"/>
  <c r="AJ238" i="1"/>
  <c r="AC238" i="1"/>
  <c r="N238" i="1"/>
  <c r="J238" i="1"/>
  <c r="I238" i="1"/>
  <c r="H238" i="1"/>
  <c r="F238" i="1"/>
  <c r="E238" i="1"/>
  <c r="BD237" i="1"/>
  <c r="BA237" i="1"/>
  <c r="AY237" i="1"/>
  <c r="AV237" i="1"/>
  <c r="AO237" i="1"/>
  <c r="AJ237" i="1"/>
  <c r="AC237" i="1"/>
  <c r="O237" i="1" s="1"/>
  <c r="P237" i="1" s="1"/>
  <c r="N237" i="1"/>
  <c r="J237" i="1"/>
  <c r="I237" i="1"/>
  <c r="H237" i="1"/>
  <c r="F237" i="1"/>
  <c r="E237" i="1"/>
  <c r="BD236" i="1"/>
  <c r="BA236" i="1"/>
  <c r="AY236" i="1"/>
  <c r="AV236" i="1"/>
  <c r="AO236" i="1"/>
  <c r="AJ236" i="1"/>
  <c r="AC236" i="1"/>
  <c r="N236" i="1"/>
  <c r="J236" i="1"/>
  <c r="I236" i="1"/>
  <c r="H236" i="1"/>
  <c r="F236" i="1"/>
  <c r="E236" i="1"/>
  <c r="BD235" i="1"/>
  <c r="BA235" i="1"/>
  <c r="AY235" i="1"/>
  <c r="AV235" i="1"/>
  <c r="AO235" i="1"/>
  <c r="AJ235" i="1"/>
  <c r="AC235" i="1"/>
  <c r="N235" i="1"/>
  <c r="J235" i="1"/>
  <c r="I235" i="1"/>
  <c r="H235" i="1"/>
  <c r="F235" i="1"/>
  <c r="E235" i="1"/>
  <c r="BD234" i="1"/>
  <c r="BA234" i="1"/>
  <c r="AY234" i="1"/>
  <c r="AV234" i="1"/>
  <c r="AO234" i="1"/>
  <c r="AJ234" i="1"/>
  <c r="AC234" i="1"/>
  <c r="N234" i="1"/>
  <c r="J234" i="1"/>
  <c r="I234" i="1"/>
  <c r="H234" i="1"/>
  <c r="F234" i="1"/>
  <c r="E234" i="1"/>
  <c r="BD233" i="1"/>
  <c r="BA233" i="1"/>
  <c r="AY233" i="1"/>
  <c r="AV233" i="1"/>
  <c r="AO233" i="1"/>
  <c r="AJ233" i="1"/>
  <c r="AC233" i="1"/>
  <c r="O233" i="1" s="1"/>
  <c r="P233" i="1" s="1"/>
  <c r="N233" i="1"/>
  <c r="J233" i="1"/>
  <c r="I233" i="1"/>
  <c r="H233" i="1"/>
  <c r="F233" i="1"/>
  <c r="E233" i="1"/>
  <c r="BD232" i="1"/>
  <c r="BA232" i="1"/>
  <c r="AY232" i="1"/>
  <c r="AV232" i="1"/>
  <c r="AO232" i="1"/>
  <c r="AJ232" i="1"/>
  <c r="AC232" i="1"/>
  <c r="N232" i="1"/>
  <c r="J232" i="1"/>
  <c r="I232" i="1"/>
  <c r="H232" i="1"/>
  <c r="F232" i="1"/>
  <c r="E232" i="1"/>
  <c r="BD231" i="1"/>
  <c r="BA231" i="1"/>
  <c r="AY231" i="1"/>
  <c r="AV231" i="1"/>
  <c r="AO231" i="1"/>
  <c r="AJ231" i="1"/>
  <c r="AC231" i="1"/>
  <c r="N231" i="1"/>
  <c r="J231" i="1"/>
  <c r="I231" i="1"/>
  <c r="H231" i="1"/>
  <c r="F231" i="1"/>
  <c r="E231" i="1"/>
  <c r="BD230" i="1"/>
  <c r="BA230" i="1"/>
  <c r="AY230" i="1"/>
  <c r="AV230" i="1"/>
  <c r="AO230" i="1"/>
  <c r="AJ230" i="1"/>
  <c r="AC230" i="1"/>
  <c r="N230" i="1"/>
  <c r="J230" i="1"/>
  <c r="I230" i="1"/>
  <c r="H230" i="1"/>
  <c r="F230" i="1"/>
  <c r="E230" i="1"/>
  <c r="BD229" i="1"/>
  <c r="BA229" i="1"/>
  <c r="AY229" i="1"/>
  <c r="AV229" i="1"/>
  <c r="AO229" i="1"/>
  <c r="AJ229" i="1"/>
  <c r="AC229" i="1"/>
  <c r="O229" i="1" s="1"/>
  <c r="P229" i="1" s="1"/>
  <c r="N229" i="1"/>
  <c r="J229" i="1"/>
  <c r="I229" i="1"/>
  <c r="H229" i="1"/>
  <c r="F229" i="1"/>
  <c r="E229" i="1"/>
  <c r="BD228" i="1"/>
  <c r="BA228" i="1"/>
  <c r="AY228" i="1"/>
  <c r="AV228" i="1"/>
  <c r="AO228" i="1"/>
  <c r="AJ228" i="1"/>
  <c r="AC228" i="1"/>
  <c r="N228" i="1"/>
  <c r="J228" i="1"/>
  <c r="I228" i="1"/>
  <c r="H228" i="1"/>
  <c r="F228" i="1"/>
  <c r="E228" i="1"/>
  <c r="BD227" i="1"/>
  <c r="BA227" i="1"/>
  <c r="AY227" i="1"/>
  <c r="AV227" i="1"/>
  <c r="AO227" i="1"/>
  <c r="AJ227" i="1"/>
  <c r="AC227" i="1"/>
  <c r="N227" i="1"/>
  <c r="J227" i="1"/>
  <c r="I227" i="1"/>
  <c r="H227" i="1"/>
  <c r="F227" i="1"/>
  <c r="E227" i="1"/>
  <c r="BD226" i="1"/>
  <c r="BA226" i="1"/>
  <c r="AY226" i="1"/>
  <c r="AV226" i="1"/>
  <c r="AO226" i="1"/>
  <c r="AJ226" i="1"/>
  <c r="AC226" i="1"/>
  <c r="N226" i="1"/>
  <c r="J226" i="1"/>
  <c r="I226" i="1"/>
  <c r="H226" i="1"/>
  <c r="F226" i="1"/>
  <c r="E226" i="1"/>
  <c r="BD225" i="1"/>
  <c r="BA225" i="1"/>
  <c r="AY225" i="1"/>
  <c r="AV225" i="1"/>
  <c r="AO225" i="1"/>
  <c r="AJ225" i="1"/>
  <c r="AC225" i="1"/>
  <c r="O225" i="1"/>
  <c r="P225" i="1" s="1"/>
  <c r="N225" i="1"/>
  <c r="J225" i="1"/>
  <c r="I225" i="1"/>
  <c r="H225" i="1"/>
  <c r="F225" i="1"/>
  <c r="E225" i="1"/>
  <c r="BD224" i="1"/>
  <c r="BA224" i="1"/>
  <c r="AY224" i="1"/>
  <c r="O224" i="1" s="1"/>
  <c r="AV224" i="1"/>
  <c r="AO224" i="1"/>
  <c r="AJ224" i="1"/>
  <c r="AC224" i="1"/>
  <c r="N224" i="1"/>
  <c r="J224" i="1"/>
  <c r="I224" i="1"/>
  <c r="H224" i="1"/>
  <c r="F224" i="1"/>
  <c r="E224" i="1"/>
  <c r="BD223" i="1"/>
  <c r="BA223" i="1"/>
  <c r="AY223" i="1"/>
  <c r="AV223" i="1"/>
  <c r="AO223" i="1"/>
  <c r="AJ223" i="1"/>
  <c r="AC223" i="1"/>
  <c r="N223" i="1"/>
  <c r="J223" i="1"/>
  <c r="I223" i="1"/>
  <c r="H223" i="1"/>
  <c r="F223" i="1"/>
  <c r="E223" i="1"/>
  <c r="BD222" i="1"/>
  <c r="BA222" i="1"/>
  <c r="AY222" i="1"/>
  <c r="AV222" i="1"/>
  <c r="AO222" i="1"/>
  <c r="AJ222" i="1"/>
  <c r="AC222" i="1"/>
  <c r="O222" i="1" s="1"/>
  <c r="N222" i="1"/>
  <c r="J222" i="1"/>
  <c r="I222" i="1"/>
  <c r="H222" i="1"/>
  <c r="F222" i="1"/>
  <c r="E222" i="1"/>
  <c r="BD221" i="1"/>
  <c r="BA221" i="1"/>
  <c r="AY221" i="1"/>
  <c r="AV221" i="1"/>
  <c r="AO221" i="1"/>
  <c r="AJ221" i="1"/>
  <c r="AC221" i="1"/>
  <c r="O221" i="1" s="1"/>
  <c r="P221" i="1" s="1"/>
  <c r="N221" i="1"/>
  <c r="J221" i="1"/>
  <c r="I221" i="1"/>
  <c r="H221" i="1"/>
  <c r="F221" i="1"/>
  <c r="E221" i="1"/>
  <c r="BD220" i="1"/>
  <c r="BA220" i="1"/>
  <c r="AY220" i="1"/>
  <c r="AV220" i="1"/>
  <c r="AO220" i="1"/>
  <c r="AJ220" i="1"/>
  <c r="AC220" i="1"/>
  <c r="N220" i="1"/>
  <c r="J220" i="1"/>
  <c r="I220" i="1"/>
  <c r="H220" i="1"/>
  <c r="F220" i="1"/>
  <c r="E220" i="1"/>
  <c r="BD219" i="1"/>
  <c r="BA219" i="1"/>
  <c r="AY219" i="1"/>
  <c r="AV219" i="1"/>
  <c r="AO219" i="1"/>
  <c r="AJ219" i="1"/>
  <c r="AC219" i="1"/>
  <c r="N219" i="1"/>
  <c r="J219" i="1"/>
  <c r="I219" i="1"/>
  <c r="H219" i="1"/>
  <c r="F219" i="1"/>
  <c r="E219" i="1"/>
  <c r="BD218" i="1"/>
  <c r="BA218" i="1"/>
  <c r="AY218" i="1"/>
  <c r="AV218" i="1"/>
  <c r="AO218" i="1"/>
  <c r="AJ218" i="1"/>
  <c r="AC218" i="1"/>
  <c r="N218" i="1"/>
  <c r="J218" i="1"/>
  <c r="I218" i="1"/>
  <c r="H218" i="1"/>
  <c r="F218" i="1"/>
  <c r="E218" i="1"/>
  <c r="BD217" i="1"/>
  <c r="BA217" i="1"/>
  <c r="AY217" i="1"/>
  <c r="AV217" i="1"/>
  <c r="AO217" i="1"/>
  <c r="AJ217" i="1"/>
  <c r="AC217" i="1"/>
  <c r="N217" i="1"/>
  <c r="J217" i="1"/>
  <c r="I217" i="1"/>
  <c r="H217" i="1"/>
  <c r="F217" i="1"/>
  <c r="E217" i="1"/>
  <c r="BD216" i="1"/>
  <c r="BA216" i="1"/>
  <c r="AY216" i="1"/>
  <c r="AV216" i="1"/>
  <c r="AO216" i="1"/>
  <c r="AJ216" i="1"/>
  <c r="AC216" i="1"/>
  <c r="O216" i="1"/>
  <c r="P216" i="1" s="1"/>
  <c r="N216" i="1"/>
  <c r="J216" i="1"/>
  <c r="I216" i="1"/>
  <c r="H216" i="1"/>
  <c r="F216" i="1"/>
  <c r="E216" i="1"/>
  <c r="BD215" i="1"/>
  <c r="BA215" i="1"/>
  <c r="AY215" i="1"/>
  <c r="AV215" i="1"/>
  <c r="AO215" i="1"/>
  <c r="AJ215" i="1"/>
  <c r="AC215" i="1"/>
  <c r="N215" i="1"/>
  <c r="J215" i="1"/>
  <c r="I215" i="1"/>
  <c r="H215" i="1"/>
  <c r="F215" i="1"/>
  <c r="E215" i="1"/>
  <c r="BD214" i="1"/>
  <c r="BA214" i="1"/>
  <c r="AY214" i="1"/>
  <c r="AV214" i="1"/>
  <c r="AO214" i="1"/>
  <c r="AJ214" i="1"/>
  <c r="AC214" i="1"/>
  <c r="N214" i="1"/>
  <c r="J214" i="1"/>
  <c r="I214" i="1"/>
  <c r="H214" i="1"/>
  <c r="F214" i="1"/>
  <c r="E214" i="1"/>
  <c r="BD213" i="1"/>
  <c r="BA213" i="1"/>
  <c r="AY213" i="1"/>
  <c r="AV213" i="1"/>
  <c r="AO213" i="1"/>
  <c r="AJ213" i="1"/>
  <c r="AC213" i="1"/>
  <c r="O213" i="1"/>
  <c r="P213" i="1" s="1"/>
  <c r="N213" i="1"/>
  <c r="J213" i="1"/>
  <c r="I213" i="1"/>
  <c r="H213" i="1"/>
  <c r="F213" i="1"/>
  <c r="E213" i="1"/>
  <c r="BD212" i="1"/>
  <c r="BA212" i="1"/>
  <c r="AY212" i="1"/>
  <c r="AV212" i="1"/>
  <c r="AO212" i="1"/>
  <c r="AJ212" i="1"/>
  <c r="AC212" i="1"/>
  <c r="N212" i="1"/>
  <c r="J212" i="1"/>
  <c r="I212" i="1"/>
  <c r="H212" i="1"/>
  <c r="F212" i="1"/>
  <c r="E212" i="1"/>
  <c r="BD211" i="1"/>
  <c r="BA211" i="1"/>
  <c r="AY211" i="1"/>
  <c r="AV211" i="1"/>
  <c r="AO211" i="1"/>
  <c r="AJ211" i="1"/>
  <c r="AC211" i="1"/>
  <c r="N211" i="1"/>
  <c r="J211" i="1"/>
  <c r="I211" i="1"/>
  <c r="H211" i="1"/>
  <c r="F211" i="1"/>
  <c r="E211" i="1"/>
  <c r="BD210" i="1"/>
  <c r="BA210" i="1"/>
  <c r="AY210" i="1"/>
  <c r="AV210" i="1"/>
  <c r="AO210" i="1"/>
  <c r="AJ210" i="1"/>
  <c r="AC210" i="1"/>
  <c r="N210" i="1"/>
  <c r="J210" i="1"/>
  <c r="I210" i="1"/>
  <c r="H210" i="1"/>
  <c r="F210" i="1"/>
  <c r="E210" i="1"/>
  <c r="BD209" i="1"/>
  <c r="BA209" i="1"/>
  <c r="AY209" i="1"/>
  <c r="AV209" i="1"/>
  <c r="AO209" i="1"/>
  <c r="AJ209" i="1"/>
  <c r="AC209" i="1"/>
  <c r="O209" i="1"/>
  <c r="P209" i="1" s="1"/>
  <c r="N209" i="1"/>
  <c r="J209" i="1"/>
  <c r="I209" i="1"/>
  <c r="H209" i="1"/>
  <c r="F209" i="1"/>
  <c r="E209" i="1"/>
  <c r="BD208" i="1"/>
  <c r="BA208" i="1"/>
  <c r="AY208" i="1"/>
  <c r="AV208" i="1"/>
  <c r="AO208" i="1"/>
  <c r="AJ208" i="1"/>
  <c r="AC208" i="1"/>
  <c r="N208" i="1"/>
  <c r="J208" i="1"/>
  <c r="I208" i="1"/>
  <c r="H208" i="1"/>
  <c r="F208" i="1"/>
  <c r="E208" i="1"/>
  <c r="BD207" i="1"/>
  <c r="BA207" i="1"/>
  <c r="AY207" i="1"/>
  <c r="AV207" i="1"/>
  <c r="AO207" i="1"/>
  <c r="AJ207" i="1"/>
  <c r="AC207" i="1"/>
  <c r="N207" i="1"/>
  <c r="J207" i="1"/>
  <c r="I207" i="1"/>
  <c r="H207" i="1"/>
  <c r="F207" i="1"/>
  <c r="E207" i="1"/>
  <c r="BD206" i="1"/>
  <c r="BA206" i="1"/>
  <c r="AY206" i="1"/>
  <c r="AV206" i="1"/>
  <c r="AO206" i="1"/>
  <c r="AJ206" i="1"/>
  <c r="AC206" i="1"/>
  <c r="O206" i="1" s="1"/>
  <c r="N206" i="1"/>
  <c r="J206" i="1"/>
  <c r="I206" i="1"/>
  <c r="H206" i="1"/>
  <c r="F206" i="1"/>
  <c r="E206" i="1"/>
  <c r="BD205" i="1"/>
  <c r="BA205" i="1"/>
  <c r="AY205" i="1"/>
  <c r="AV205" i="1"/>
  <c r="AO205" i="1"/>
  <c r="AJ205" i="1"/>
  <c r="AC205" i="1"/>
  <c r="N205" i="1"/>
  <c r="J205" i="1"/>
  <c r="I205" i="1"/>
  <c r="H205" i="1"/>
  <c r="F205" i="1"/>
  <c r="E205" i="1"/>
  <c r="BD204" i="1"/>
  <c r="BA204" i="1"/>
  <c r="AY204" i="1"/>
  <c r="AV204" i="1"/>
  <c r="AO204" i="1"/>
  <c r="AJ204" i="1"/>
  <c r="AC204" i="1"/>
  <c r="N204" i="1"/>
  <c r="J204" i="1"/>
  <c r="I204" i="1"/>
  <c r="H204" i="1"/>
  <c r="F204" i="1"/>
  <c r="E204" i="1"/>
  <c r="BD203" i="1"/>
  <c r="BA203" i="1"/>
  <c r="AY203" i="1"/>
  <c r="AV203" i="1"/>
  <c r="AO203" i="1"/>
  <c r="AJ203" i="1"/>
  <c r="AC203" i="1"/>
  <c r="N203" i="1"/>
  <c r="J203" i="1"/>
  <c r="I203" i="1"/>
  <c r="H203" i="1"/>
  <c r="F203" i="1"/>
  <c r="E203" i="1"/>
  <c r="BD202" i="1"/>
  <c r="BA202" i="1"/>
  <c r="AY202" i="1"/>
  <c r="AV202" i="1"/>
  <c r="AO202" i="1"/>
  <c r="AJ202" i="1"/>
  <c r="AC202" i="1"/>
  <c r="N202" i="1"/>
  <c r="J202" i="1"/>
  <c r="I202" i="1"/>
  <c r="H202" i="1"/>
  <c r="F202" i="1"/>
  <c r="E202" i="1"/>
  <c r="BD201" i="1"/>
  <c r="BA201" i="1"/>
  <c r="AY201" i="1"/>
  <c r="AV201" i="1"/>
  <c r="AO201" i="1"/>
  <c r="AJ201" i="1"/>
  <c r="AC201" i="1"/>
  <c r="O201" i="1" s="1"/>
  <c r="P201" i="1" s="1"/>
  <c r="N201" i="1"/>
  <c r="J201" i="1"/>
  <c r="I201" i="1"/>
  <c r="H201" i="1"/>
  <c r="F201" i="1"/>
  <c r="E201" i="1"/>
  <c r="BD200" i="1"/>
  <c r="BA200" i="1"/>
  <c r="AY200" i="1"/>
  <c r="AV200" i="1"/>
  <c r="AO200" i="1"/>
  <c r="AJ200" i="1"/>
  <c r="AC200" i="1"/>
  <c r="O200" i="1"/>
  <c r="P200" i="1" s="1"/>
  <c r="N200" i="1"/>
  <c r="J200" i="1"/>
  <c r="I200" i="1"/>
  <c r="H200" i="1"/>
  <c r="F200" i="1"/>
  <c r="E200" i="1"/>
  <c r="BD199" i="1"/>
  <c r="BA199" i="1"/>
  <c r="AY199" i="1"/>
  <c r="AV199" i="1"/>
  <c r="AO199" i="1"/>
  <c r="AJ199" i="1"/>
  <c r="AC199" i="1"/>
  <c r="N199" i="1"/>
  <c r="J199" i="1"/>
  <c r="I199" i="1"/>
  <c r="H199" i="1"/>
  <c r="F199" i="1"/>
  <c r="E199" i="1"/>
  <c r="BD198" i="1"/>
  <c r="BA198" i="1"/>
  <c r="AY198" i="1"/>
  <c r="AV198" i="1"/>
  <c r="AO198" i="1"/>
  <c r="AJ198" i="1"/>
  <c r="AC198" i="1"/>
  <c r="N198" i="1"/>
  <c r="J198" i="1"/>
  <c r="I198" i="1"/>
  <c r="H198" i="1"/>
  <c r="F198" i="1"/>
  <c r="E198" i="1"/>
  <c r="BD197" i="1"/>
  <c r="BA197" i="1"/>
  <c r="AY197" i="1"/>
  <c r="AV197" i="1"/>
  <c r="AO197" i="1"/>
  <c r="AJ197" i="1"/>
  <c r="AC197" i="1"/>
  <c r="O197" i="1" s="1"/>
  <c r="N197" i="1"/>
  <c r="J197" i="1"/>
  <c r="I197" i="1"/>
  <c r="H197" i="1"/>
  <c r="F197" i="1"/>
  <c r="E197" i="1"/>
  <c r="BD196" i="1"/>
  <c r="BA196" i="1"/>
  <c r="O196" i="1" s="1"/>
  <c r="P196" i="1" s="1"/>
  <c r="AY196" i="1"/>
  <c r="AV196" i="1"/>
  <c r="AO196" i="1"/>
  <c r="AJ196" i="1"/>
  <c r="AC196" i="1"/>
  <c r="N196" i="1"/>
  <c r="J196" i="1"/>
  <c r="I196" i="1"/>
  <c r="H196" i="1"/>
  <c r="F196" i="1"/>
  <c r="E196" i="1"/>
  <c r="BD195" i="1"/>
  <c r="BA195" i="1"/>
  <c r="AW195" i="1"/>
  <c r="AY195" i="1" s="1"/>
  <c r="AV195" i="1"/>
  <c r="AO195" i="1"/>
  <c r="AJ195" i="1"/>
  <c r="AC195" i="1"/>
  <c r="N195" i="1"/>
  <c r="J195" i="1"/>
  <c r="I195" i="1"/>
  <c r="H195" i="1"/>
  <c r="F195" i="1"/>
  <c r="E195" i="1"/>
  <c r="BD194" i="1"/>
  <c r="BA194" i="1"/>
  <c r="AY194" i="1"/>
  <c r="AV194" i="1"/>
  <c r="AO194" i="1"/>
  <c r="AJ194" i="1"/>
  <c r="AC194" i="1"/>
  <c r="N194" i="1"/>
  <c r="J194" i="1"/>
  <c r="I194" i="1"/>
  <c r="H194" i="1"/>
  <c r="F194" i="1"/>
  <c r="E194" i="1"/>
  <c r="BD193" i="1"/>
  <c r="BA193" i="1"/>
  <c r="AY193" i="1"/>
  <c r="AV193" i="1"/>
  <c r="AO193" i="1"/>
  <c r="AJ193" i="1"/>
  <c r="AC193" i="1"/>
  <c r="N193" i="1"/>
  <c r="J193" i="1"/>
  <c r="I193" i="1"/>
  <c r="H193" i="1"/>
  <c r="F193" i="1"/>
  <c r="E193" i="1"/>
  <c r="BD192" i="1"/>
  <c r="BA192" i="1"/>
  <c r="AY192" i="1"/>
  <c r="AV192" i="1"/>
  <c r="AO192" i="1"/>
  <c r="AJ192" i="1"/>
  <c r="AC192" i="1"/>
  <c r="N192" i="1"/>
  <c r="J192" i="1"/>
  <c r="I192" i="1"/>
  <c r="H192" i="1"/>
  <c r="F192" i="1"/>
  <c r="E192" i="1"/>
  <c r="BD191" i="1"/>
  <c r="BA191" i="1"/>
  <c r="AY191" i="1"/>
  <c r="AV191" i="1"/>
  <c r="AO191" i="1"/>
  <c r="AJ191" i="1"/>
  <c r="AC191" i="1"/>
  <c r="N191" i="1"/>
  <c r="J191" i="1"/>
  <c r="I191" i="1"/>
  <c r="H191" i="1"/>
  <c r="F191" i="1"/>
  <c r="E191" i="1"/>
  <c r="BD190" i="1"/>
  <c r="BA190" i="1"/>
  <c r="AY190" i="1"/>
  <c r="AV190" i="1"/>
  <c r="AO190" i="1"/>
  <c r="AJ190" i="1"/>
  <c r="AC190" i="1"/>
  <c r="N190" i="1"/>
  <c r="J190" i="1"/>
  <c r="I190" i="1"/>
  <c r="H190" i="1"/>
  <c r="F190" i="1"/>
  <c r="E190" i="1"/>
  <c r="BD189" i="1"/>
  <c r="BA189" i="1"/>
  <c r="AY189" i="1"/>
  <c r="AV189" i="1"/>
  <c r="AO189" i="1"/>
  <c r="AJ189" i="1"/>
  <c r="AC189" i="1"/>
  <c r="O189" i="1" s="1"/>
  <c r="N189" i="1"/>
  <c r="J189" i="1"/>
  <c r="I189" i="1"/>
  <c r="H189" i="1"/>
  <c r="F189" i="1"/>
  <c r="E189" i="1"/>
  <c r="BD188" i="1"/>
  <c r="BA188" i="1"/>
  <c r="AY188" i="1"/>
  <c r="AV188" i="1"/>
  <c r="AO188" i="1"/>
  <c r="AJ188" i="1"/>
  <c r="AC188" i="1"/>
  <c r="N188" i="1"/>
  <c r="J188" i="1"/>
  <c r="I188" i="1"/>
  <c r="H188" i="1"/>
  <c r="F188" i="1"/>
  <c r="E188" i="1"/>
  <c r="BD187" i="1"/>
  <c r="BA187" i="1"/>
  <c r="AY187" i="1"/>
  <c r="AV187" i="1"/>
  <c r="AO187" i="1"/>
  <c r="AJ187" i="1"/>
  <c r="AC187" i="1"/>
  <c r="N187" i="1"/>
  <c r="J187" i="1"/>
  <c r="I187" i="1"/>
  <c r="H187" i="1"/>
  <c r="F187" i="1"/>
  <c r="E187" i="1"/>
  <c r="BD186" i="1"/>
  <c r="BA186" i="1"/>
  <c r="AY186" i="1"/>
  <c r="AV186" i="1"/>
  <c r="AO186" i="1"/>
  <c r="AJ186" i="1"/>
  <c r="AC186" i="1"/>
  <c r="N186" i="1"/>
  <c r="J186" i="1"/>
  <c r="I186" i="1"/>
  <c r="H186" i="1"/>
  <c r="F186" i="1"/>
  <c r="E186" i="1"/>
  <c r="BD185" i="1"/>
  <c r="BA185" i="1"/>
  <c r="AY185" i="1"/>
  <c r="AV185" i="1"/>
  <c r="AO185" i="1"/>
  <c r="AJ185" i="1"/>
  <c r="AC185" i="1"/>
  <c r="N185" i="1"/>
  <c r="J185" i="1"/>
  <c r="I185" i="1"/>
  <c r="H185" i="1"/>
  <c r="F185" i="1"/>
  <c r="E185" i="1"/>
  <c r="BD184" i="1"/>
  <c r="BA184" i="1"/>
  <c r="AY184" i="1"/>
  <c r="AV184" i="1"/>
  <c r="AO184" i="1"/>
  <c r="AJ184" i="1"/>
  <c r="AC184" i="1"/>
  <c r="N184" i="1"/>
  <c r="J184" i="1"/>
  <c r="I184" i="1"/>
  <c r="H184" i="1"/>
  <c r="F184" i="1"/>
  <c r="E184" i="1"/>
  <c r="BD183" i="1"/>
  <c r="BA183" i="1"/>
  <c r="AY183" i="1"/>
  <c r="AV183" i="1"/>
  <c r="AO183" i="1"/>
  <c r="AJ183" i="1"/>
  <c r="AC183" i="1"/>
  <c r="N183" i="1"/>
  <c r="J183" i="1"/>
  <c r="I183" i="1"/>
  <c r="H183" i="1"/>
  <c r="F183" i="1"/>
  <c r="E183" i="1"/>
  <c r="BD182" i="1"/>
  <c r="BA182" i="1"/>
  <c r="AY182" i="1"/>
  <c r="AV182" i="1"/>
  <c r="AO182" i="1"/>
  <c r="AJ182" i="1"/>
  <c r="AC182" i="1"/>
  <c r="N182" i="1"/>
  <c r="J182" i="1"/>
  <c r="I182" i="1"/>
  <c r="H182" i="1"/>
  <c r="F182" i="1"/>
  <c r="E182" i="1"/>
  <c r="BD181" i="1"/>
  <c r="BA181" i="1"/>
  <c r="AY181" i="1"/>
  <c r="AV181" i="1"/>
  <c r="AO181" i="1"/>
  <c r="AJ181" i="1"/>
  <c r="AC181" i="1"/>
  <c r="N181" i="1"/>
  <c r="J181" i="1"/>
  <c r="I181" i="1"/>
  <c r="H181" i="1"/>
  <c r="F181" i="1"/>
  <c r="E181" i="1"/>
  <c r="BD180" i="1"/>
  <c r="BA180" i="1"/>
  <c r="AY180" i="1"/>
  <c r="AV180" i="1"/>
  <c r="AO180" i="1"/>
  <c r="AJ180" i="1"/>
  <c r="AC180" i="1"/>
  <c r="N180" i="1"/>
  <c r="J180" i="1"/>
  <c r="I180" i="1"/>
  <c r="H180" i="1"/>
  <c r="F180" i="1"/>
  <c r="E180" i="1"/>
  <c r="BD179" i="1"/>
  <c r="BA179" i="1"/>
  <c r="AY179" i="1"/>
  <c r="AV179" i="1"/>
  <c r="AO179" i="1"/>
  <c r="O179" i="1" s="1"/>
  <c r="AJ179" i="1"/>
  <c r="AC179" i="1"/>
  <c r="N179" i="1"/>
  <c r="J179" i="1"/>
  <c r="I179" i="1"/>
  <c r="H179" i="1"/>
  <c r="F179" i="1"/>
  <c r="E179" i="1"/>
  <c r="BD178" i="1"/>
  <c r="BA178" i="1"/>
  <c r="AY178" i="1"/>
  <c r="AV178" i="1"/>
  <c r="AO178" i="1"/>
  <c r="AJ178" i="1"/>
  <c r="AC178" i="1"/>
  <c r="N178" i="1"/>
  <c r="J178" i="1"/>
  <c r="I178" i="1"/>
  <c r="H178" i="1"/>
  <c r="F178" i="1"/>
  <c r="E178" i="1"/>
  <c r="BD177" i="1"/>
  <c r="BA177" i="1"/>
  <c r="AY177" i="1"/>
  <c r="AV177" i="1"/>
  <c r="AO177" i="1"/>
  <c r="AJ177" i="1"/>
  <c r="AC177" i="1"/>
  <c r="N177" i="1"/>
  <c r="J177" i="1"/>
  <c r="I177" i="1"/>
  <c r="H177" i="1"/>
  <c r="F177" i="1"/>
  <c r="E177" i="1"/>
  <c r="BD176" i="1"/>
  <c r="BA176" i="1"/>
  <c r="AY176" i="1"/>
  <c r="AV176" i="1"/>
  <c r="AO176" i="1"/>
  <c r="AJ176" i="1"/>
  <c r="AC176" i="1"/>
  <c r="N176" i="1"/>
  <c r="J176" i="1"/>
  <c r="I176" i="1"/>
  <c r="H176" i="1"/>
  <c r="F176" i="1"/>
  <c r="E176" i="1"/>
  <c r="BD175" i="1"/>
  <c r="BA175" i="1"/>
  <c r="AY175" i="1"/>
  <c r="AV175" i="1"/>
  <c r="AO175" i="1"/>
  <c r="AJ175" i="1"/>
  <c r="AC175" i="1"/>
  <c r="N175" i="1"/>
  <c r="J175" i="1"/>
  <c r="I175" i="1"/>
  <c r="H175" i="1"/>
  <c r="F175" i="1"/>
  <c r="E175" i="1"/>
  <c r="BD174" i="1"/>
  <c r="BA174" i="1"/>
  <c r="AY174" i="1"/>
  <c r="AV174" i="1"/>
  <c r="AO174" i="1"/>
  <c r="AJ174" i="1"/>
  <c r="AC174" i="1"/>
  <c r="N174" i="1"/>
  <c r="J174" i="1"/>
  <c r="I174" i="1"/>
  <c r="H174" i="1"/>
  <c r="F174" i="1"/>
  <c r="E174" i="1"/>
  <c r="BD173" i="1"/>
  <c r="BA173" i="1"/>
  <c r="AY173" i="1"/>
  <c r="AV173" i="1"/>
  <c r="AO173" i="1"/>
  <c r="AJ173" i="1"/>
  <c r="AC173" i="1"/>
  <c r="N173" i="1"/>
  <c r="J173" i="1"/>
  <c r="I173" i="1"/>
  <c r="H173" i="1"/>
  <c r="F173" i="1"/>
  <c r="E173" i="1"/>
  <c r="BD172" i="1"/>
  <c r="BA172" i="1"/>
  <c r="AY172" i="1"/>
  <c r="AV172" i="1"/>
  <c r="AO172" i="1"/>
  <c r="AJ172" i="1"/>
  <c r="AC172" i="1"/>
  <c r="N172" i="1"/>
  <c r="J172" i="1"/>
  <c r="I172" i="1"/>
  <c r="H172" i="1"/>
  <c r="F172" i="1"/>
  <c r="E172" i="1"/>
  <c r="BD171" i="1"/>
  <c r="BA171" i="1"/>
  <c r="AY171" i="1"/>
  <c r="AV171" i="1"/>
  <c r="AO171" i="1"/>
  <c r="AJ171" i="1"/>
  <c r="AC171" i="1"/>
  <c r="N171" i="1"/>
  <c r="J171" i="1"/>
  <c r="I171" i="1"/>
  <c r="H171" i="1"/>
  <c r="F171" i="1"/>
  <c r="E171" i="1"/>
  <c r="BD170" i="1"/>
  <c r="BA170" i="1"/>
  <c r="AY170" i="1"/>
  <c r="AV170" i="1"/>
  <c r="AO170" i="1"/>
  <c r="AJ170" i="1"/>
  <c r="AC170" i="1"/>
  <c r="N170" i="1"/>
  <c r="J170" i="1"/>
  <c r="I170" i="1"/>
  <c r="H170" i="1"/>
  <c r="F170" i="1"/>
  <c r="E170" i="1"/>
  <c r="BD169" i="1"/>
  <c r="BA169" i="1"/>
  <c r="AY169" i="1"/>
  <c r="AV169" i="1"/>
  <c r="AO169" i="1"/>
  <c r="AJ169" i="1"/>
  <c r="AC169" i="1"/>
  <c r="N169" i="1"/>
  <c r="J169" i="1"/>
  <c r="I169" i="1"/>
  <c r="H169" i="1"/>
  <c r="F169" i="1"/>
  <c r="E169" i="1"/>
  <c r="BD168" i="1"/>
  <c r="BA168" i="1"/>
  <c r="AY168" i="1"/>
  <c r="AV168" i="1"/>
  <c r="AO168" i="1"/>
  <c r="AJ168" i="1"/>
  <c r="AC168" i="1"/>
  <c r="N168" i="1"/>
  <c r="J168" i="1"/>
  <c r="I168" i="1"/>
  <c r="H168" i="1"/>
  <c r="F168" i="1"/>
  <c r="E168" i="1"/>
  <c r="BD167" i="1"/>
  <c r="BA167" i="1"/>
  <c r="O167" i="1" s="1"/>
  <c r="AY167" i="1"/>
  <c r="AV167" i="1"/>
  <c r="AO167" i="1"/>
  <c r="AJ167" i="1"/>
  <c r="AC167" i="1"/>
  <c r="N167" i="1"/>
  <c r="J167" i="1"/>
  <c r="I167" i="1"/>
  <c r="H167" i="1"/>
  <c r="F167" i="1"/>
  <c r="E167" i="1"/>
  <c r="BD166" i="1"/>
  <c r="BA166" i="1"/>
  <c r="AY166" i="1"/>
  <c r="AV166" i="1"/>
  <c r="AO166" i="1"/>
  <c r="AJ166" i="1"/>
  <c r="AC166" i="1"/>
  <c r="N166" i="1"/>
  <c r="J166" i="1"/>
  <c r="I166" i="1"/>
  <c r="H166" i="1"/>
  <c r="F166" i="1"/>
  <c r="E166" i="1"/>
  <c r="BD165" i="1"/>
  <c r="BA165" i="1"/>
  <c r="AY165" i="1"/>
  <c r="AV165" i="1"/>
  <c r="AO165" i="1"/>
  <c r="AJ165" i="1"/>
  <c r="AC165" i="1"/>
  <c r="N165" i="1"/>
  <c r="J165" i="1"/>
  <c r="I165" i="1"/>
  <c r="H165" i="1"/>
  <c r="F165" i="1"/>
  <c r="E165" i="1"/>
  <c r="BD164" i="1"/>
  <c r="BA164" i="1"/>
  <c r="AY164" i="1"/>
  <c r="AV164" i="1"/>
  <c r="AO164" i="1"/>
  <c r="AJ164" i="1"/>
  <c r="AC164" i="1"/>
  <c r="N164" i="1"/>
  <c r="J164" i="1"/>
  <c r="I164" i="1"/>
  <c r="H164" i="1"/>
  <c r="F164" i="1"/>
  <c r="E164" i="1"/>
  <c r="BD163" i="1"/>
  <c r="BA163" i="1"/>
  <c r="AY163" i="1"/>
  <c r="AV163" i="1"/>
  <c r="AO163" i="1"/>
  <c r="AJ163" i="1"/>
  <c r="AC163" i="1"/>
  <c r="N163" i="1"/>
  <c r="J163" i="1"/>
  <c r="I163" i="1"/>
  <c r="H163" i="1"/>
  <c r="F163" i="1"/>
  <c r="E163" i="1"/>
  <c r="BD162" i="1"/>
  <c r="BB162" i="1"/>
  <c r="BA162" i="1"/>
  <c r="AY162" i="1"/>
  <c r="AV162" i="1"/>
  <c r="AO162" i="1"/>
  <c r="AJ162" i="1"/>
  <c r="AC162" i="1"/>
  <c r="N162" i="1"/>
  <c r="J162" i="1"/>
  <c r="I162" i="1"/>
  <c r="H162" i="1"/>
  <c r="F162" i="1"/>
  <c r="E162" i="1"/>
  <c r="BD161" i="1"/>
  <c r="BA161" i="1"/>
  <c r="AY161" i="1"/>
  <c r="AV161" i="1"/>
  <c r="AO161" i="1"/>
  <c r="AJ161" i="1"/>
  <c r="AC161" i="1"/>
  <c r="O161" i="1" s="1"/>
  <c r="N161" i="1"/>
  <c r="J161" i="1"/>
  <c r="I161" i="1"/>
  <c r="H161" i="1"/>
  <c r="F161" i="1"/>
  <c r="E161" i="1"/>
  <c r="BD160" i="1"/>
  <c r="BA160" i="1"/>
  <c r="AY160" i="1"/>
  <c r="AV160" i="1"/>
  <c r="AO160" i="1"/>
  <c r="AJ160" i="1"/>
  <c r="AC160" i="1"/>
  <c r="N160" i="1"/>
  <c r="J160" i="1"/>
  <c r="I160" i="1"/>
  <c r="H160" i="1"/>
  <c r="F160" i="1"/>
  <c r="E160" i="1"/>
  <c r="BD159" i="1"/>
  <c r="BA159" i="1"/>
  <c r="AY159" i="1"/>
  <c r="AV159" i="1"/>
  <c r="AO159" i="1"/>
  <c r="AJ159" i="1"/>
  <c r="AC159" i="1"/>
  <c r="O159" i="1" s="1"/>
  <c r="P159" i="1" s="1"/>
  <c r="N159" i="1"/>
  <c r="J159" i="1"/>
  <c r="I159" i="1"/>
  <c r="H159" i="1"/>
  <c r="F159" i="1"/>
  <c r="E159" i="1"/>
  <c r="BD158" i="1"/>
  <c r="BA158" i="1"/>
  <c r="AY158" i="1"/>
  <c r="AV158" i="1"/>
  <c r="AO158" i="1"/>
  <c r="AJ158" i="1"/>
  <c r="AC158" i="1"/>
  <c r="N158" i="1"/>
  <c r="J158" i="1"/>
  <c r="I158" i="1"/>
  <c r="H158" i="1"/>
  <c r="F158" i="1"/>
  <c r="E158" i="1"/>
  <c r="BD157" i="1"/>
  <c r="BA157" i="1"/>
  <c r="AY157" i="1"/>
  <c r="AV157" i="1"/>
  <c r="AO157" i="1"/>
  <c r="AJ157" i="1"/>
  <c r="AC157" i="1"/>
  <c r="N157" i="1"/>
  <c r="J157" i="1"/>
  <c r="I157" i="1"/>
  <c r="H157" i="1"/>
  <c r="F157" i="1"/>
  <c r="E157" i="1"/>
  <c r="BD156" i="1"/>
  <c r="BA156" i="1"/>
  <c r="AY156" i="1"/>
  <c r="AV156" i="1"/>
  <c r="AO156" i="1"/>
  <c r="AJ156" i="1"/>
  <c r="AC156" i="1"/>
  <c r="N156" i="1"/>
  <c r="J156" i="1"/>
  <c r="I156" i="1"/>
  <c r="H156" i="1"/>
  <c r="F156" i="1"/>
  <c r="E156" i="1"/>
  <c r="BD155" i="1"/>
  <c r="BA155" i="1"/>
  <c r="O155" i="1" s="1"/>
  <c r="P155" i="1" s="1"/>
  <c r="AY155" i="1"/>
  <c r="AV155" i="1"/>
  <c r="AO155" i="1"/>
  <c r="AJ155" i="1"/>
  <c r="AC155" i="1"/>
  <c r="N155" i="1"/>
  <c r="J155" i="1"/>
  <c r="I155" i="1"/>
  <c r="H155" i="1"/>
  <c r="F155" i="1"/>
  <c r="E155" i="1"/>
  <c r="BD154" i="1"/>
  <c r="BA154" i="1"/>
  <c r="AY154" i="1"/>
  <c r="AV154" i="1"/>
  <c r="AO154" i="1"/>
  <c r="AJ154" i="1"/>
  <c r="AC154" i="1"/>
  <c r="N154" i="1"/>
  <c r="J154" i="1"/>
  <c r="I154" i="1"/>
  <c r="H154" i="1"/>
  <c r="F154" i="1"/>
  <c r="E154" i="1"/>
  <c r="BD153" i="1"/>
  <c r="BA153" i="1"/>
  <c r="AY153" i="1"/>
  <c r="AV153" i="1"/>
  <c r="AO153" i="1"/>
  <c r="AJ153" i="1"/>
  <c r="AC153" i="1"/>
  <c r="N153" i="1"/>
  <c r="J153" i="1"/>
  <c r="I153" i="1"/>
  <c r="H153" i="1"/>
  <c r="F153" i="1"/>
  <c r="E153" i="1"/>
  <c r="BD152" i="1"/>
  <c r="BA152" i="1"/>
  <c r="AY152" i="1"/>
  <c r="AV152" i="1"/>
  <c r="AO152" i="1"/>
  <c r="AJ152" i="1"/>
  <c r="AC152" i="1"/>
  <c r="N152" i="1"/>
  <c r="J152" i="1"/>
  <c r="I152" i="1"/>
  <c r="H152" i="1"/>
  <c r="F152" i="1"/>
  <c r="E152" i="1"/>
  <c r="BD151" i="1"/>
  <c r="BA151" i="1"/>
  <c r="AY151" i="1"/>
  <c r="AV151" i="1"/>
  <c r="AO151" i="1"/>
  <c r="AJ151" i="1"/>
  <c r="AC151" i="1"/>
  <c r="N151" i="1"/>
  <c r="J151" i="1"/>
  <c r="I151" i="1"/>
  <c r="H151" i="1"/>
  <c r="F151" i="1"/>
  <c r="E151" i="1"/>
  <c r="BD150" i="1"/>
  <c r="BA150" i="1"/>
  <c r="AY150" i="1"/>
  <c r="AV150" i="1"/>
  <c r="AO150" i="1"/>
  <c r="AJ150" i="1"/>
  <c r="AC150" i="1"/>
  <c r="N150" i="1"/>
  <c r="J150" i="1"/>
  <c r="I150" i="1"/>
  <c r="H150" i="1"/>
  <c r="F150" i="1"/>
  <c r="E150" i="1"/>
  <c r="BD149" i="1"/>
  <c r="BA149" i="1"/>
  <c r="AY149" i="1"/>
  <c r="AV149" i="1"/>
  <c r="AO149" i="1"/>
  <c r="AJ149" i="1"/>
  <c r="AC149" i="1"/>
  <c r="N149" i="1"/>
  <c r="J149" i="1"/>
  <c r="I149" i="1"/>
  <c r="H149" i="1"/>
  <c r="F149" i="1"/>
  <c r="E149" i="1"/>
  <c r="BD148" i="1"/>
  <c r="BA148" i="1"/>
  <c r="AY148" i="1"/>
  <c r="AV148" i="1"/>
  <c r="AO148" i="1"/>
  <c r="AJ148" i="1"/>
  <c r="AC148" i="1"/>
  <c r="N148" i="1"/>
  <c r="J148" i="1"/>
  <c r="I148" i="1"/>
  <c r="H148" i="1"/>
  <c r="F148" i="1"/>
  <c r="E148" i="1"/>
  <c r="BD147" i="1"/>
  <c r="BA147" i="1"/>
  <c r="AY147" i="1"/>
  <c r="AV147" i="1"/>
  <c r="AO147" i="1"/>
  <c r="AJ147" i="1"/>
  <c r="AC147" i="1"/>
  <c r="N147" i="1"/>
  <c r="J147" i="1"/>
  <c r="I147" i="1"/>
  <c r="H147" i="1"/>
  <c r="F147" i="1"/>
  <c r="E147" i="1"/>
  <c r="BD146" i="1"/>
  <c r="BA146" i="1"/>
  <c r="AY146" i="1"/>
  <c r="AV146" i="1"/>
  <c r="AO146" i="1"/>
  <c r="AJ146" i="1"/>
  <c r="AC146" i="1"/>
  <c r="O146" i="1" s="1"/>
  <c r="P146" i="1" s="1"/>
  <c r="N146" i="1"/>
  <c r="J146" i="1"/>
  <c r="I146" i="1"/>
  <c r="H146" i="1"/>
  <c r="F146" i="1"/>
  <c r="E146" i="1"/>
  <c r="BD145" i="1"/>
  <c r="BA145" i="1"/>
  <c r="AY145" i="1"/>
  <c r="AV145" i="1"/>
  <c r="AO145" i="1"/>
  <c r="AJ145" i="1"/>
  <c r="AC145" i="1"/>
  <c r="N145" i="1"/>
  <c r="J145" i="1"/>
  <c r="I145" i="1"/>
  <c r="H145" i="1"/>
  <c r="F145" i="1"/>
  <c r="E145" i="1"/>
  <c r="BD144" i="1"/>
  <c r="BA144" i="1"/>
  <c r="AY144" i="1"/>
  <c r="AV144" i="1"/>
  <c r="AO144" i="1"/>
  <c r="AJ144" i="1"/>
  <c r="AC144" i="1"/>
  <c r="N144" i="1"/>
  <c r="J144" i="1"/>
  <c r="I144" i="1"/>
  <c r="H144" i="1"/>
  <c r="F144" i="1"/>
  <c r="E144" i="1"/>
  <c r="BD143" i="1"/>
  <c r="BA143" i="1"/>
  <c r="AY143" i="1"/>
  <c r="AV143" i="1"/>
  <c r="AO143" i="1"/>
  <c r="AJ143" i="1"/>
  <c r="AC143" i="1"/>
  <c r="N143" i="1"/>
  <c r="J143" i="1"/>
  <c r="I143" i="1"/>
  <c r="H143" i="1"/>
  <c r="F143" i="1"/>
  <c r="E143" i="1"/>
  <c r="BD142" i="1"/>
  <c r="BA142" i="1"/>
  <c r="AY142" i="1"/>
  <c r="AV142" i="1"/>
  <c r="AO142" i="1"/>
  <c r="AJ142" i="1"/>
  <c r="AC142" i="1"/>
  <c r="N142" i="1"/>
  <c r="J142" i="1"/>
  <c r="I142" i="1"/>
  <c r="H142" i="1"/>
  <c r="F142" i="1"/>
  <c r="E142" i="1"/>
  <c r="BD141" i="1"/>
  <c r="BA141" i="1"/>
  <c r="AY141" i="1"/>
  <c r="AV141" i="1"/>
  <c r="AO141" i="1"/>
  <c r="AJ141" i="1"/>
  <c r="AC141" i="1"/>
  <c r="O141" i="1" s="1"/>
  <c r="N141" i="1"/>
  <c r="J141" i="1"/>
  <c r="I141" i="1"/>
  <c r="H141" i="1"/>
  <c r="F141" i="1"/>
  <c r="E141" i="1"/>
  <c r="BD140" i="1"/>
  <c r="BA140" i="1"/>
  <c r="AY140" i="1"/>
  <c r="AV140" i="1"/>
  <c r="AO140" i="1"/>
  <c r="AJ140" i="1"/>
  <c r="AC140" i="1"/>
  <c r="N140" i="1"/>
  <c r="J140" i="1"/>
  <c r="I140" i="1"/>
  <c r="H140" i="1"/>
  <c r="F140" i="1"/>
  <c r="E140" i="1"/>
  <c r="BD139" i="1"/>
  <c r="BA139" i="1"/>
  <c r="AY139" i="1"/>
  <c r="AV139" i="1"/>
  <c r="AO139" i="1"/>
  <c r="AJ139" i="1"/>
  <c r="AC139" i="1"/>
  <c r="N139" i="1"/>
  <c r="J139" i="1"/>
  <c r="I139" i="1"/>
  <c r="H139" i="1"/>
  <c r="F139" i="1"/>
  <c r="E139" i="1"/>
  <c r="BD138" i="1"/>
  <c r="BA138" i="1"/>
  <c r="AY138" i="1"/>
  <c r="AV138" i="1"/>
  <c r="AO138" i="1"/>
  <c r="AJ138" i="1"/>
  <c r="AC138" i="1"/>
  <c r="O138" i="1" s="1"/>
  <c r="N138" i="1"/>
  <c r="J138" i="1"/>
  <c r="I138" i="1"/>
  <c r="H138" i="1"/>
  <c r="F138" i="1"/>
  <c r="E138" i="1"/>
  <c r="BD137" i="1"/>
  <c r="BA137" i="1"/>
  <c r="AY137" i="1"/>
  <c r="AV137" i="1"/>
  <c r="AO137" i="1"/>
  <c r="AJ137" i="1"/>
  <c r="AC137" i="1"/>
  <c r="N137" i="1"/>
  <c r="J137" i="1"/>
  <c r="I137" i="1"/>
  <c r="H137" i="1"/>
  <c r="F137" i="1"/>
  <c r="E137" i="1"/>
  <c r="BD136" i="1"/>
  <c r="BA136" i="1"/>
  <c r="AY136" i="1"/>
  <c r="AV136" i="1"/>
  <c r="AO136" i="1"/>
  <c r="AJ136" i="1"/>
  <c r="AC136" i="1"/>
  <c r="N136" i="1"/>
  <c r="J136" i="1"/>
  <c r="I136" i="1"/>
  <c r="H136" i="1"/>
  <c r="F136" i="1"/>
  <c r="E136" i="1"/>
  <c r="BD135" i="1"/>
  <c r="BA135" i="1"/>
  <c r="AY135" i="1"/>
  <c r="AV135" i="1"/>
  <c r="AO135" i="1"/>
  <c r="AJ135" i="1"/>
  <c r="AC135" i="1"/>
  <c r="O135" i="1" s="1"/>
  <c r="P135" i="1" s="1"/>
  <c r="N135" i="1"/>
  <c r="J135" i="1"/>
  <c r="I135" i="1"/>
  <c r="H135" i="1"/>
  <c r="F135" i="1"/>
  <c r="E135" i="1"/>
  <c r="BD134" i="1"/>
  <c r="BA134" i="1"/>
  <c r="AY134" i="1"/>
  <c r="AV134" i="1"/>
  <c r="AO134" i="1"/>
  <c r="AJ134" i="1"/>
  <c r="AC134" i="1"/>
  <c r="N134" i="1"/>
  <c r="J134" i="1"/>
  <c r="I134" i="1"/>
  <c r="H134" i="1"/>
  <c r="F134" i="1"/>
  <c r="E134" i="1"/>
  <c r="BD133" i="1"/>
  <c r="BA133" i="1"/>
  <c r="AY133" i="1"/>
  <c r="AV133" i="1"/>
  <c r="AO133" i="1"/>
  <c r="AJ133" i="1"/>
  <c r="AC133" i="1"/>
  <c r="N133" i="1"/>
  <c r="J133" i="1"/>
  <c r="I133" i="1"/>
  <c r="H133" i="1"/>
  <c r="F133" i="1"/>
  <c r="E133" i="1"/>
  <c r="BD132" i="1"/>
  <c r="BA132" i="1"/>
  <c r="AY132" i="1"/>
  <c r="AV132" i="1"/>
  <c r="AO132" i="1"/>
  <c r="AJ132" i="1"/>
  <c r="AC132" i="1"/>
  <c r="O132" i="1" s="1"/>
  <c r="N132" i="1"/>
  <c r="J132" i="1"/>
  <c r="I132" i="1"/>
  <c r="H132" i="1"/>
  <c r="F132" i="1"/>
  <c r="E132" i="1"/>
  <c r="BD131" i="1"/>
  <c r="BA131" i="1"/>
  <c r="AY131" i="1"/>
  <c r="AV131" i="1"/>
  <c r="AO131" i="1"/>
  <c r="AJ131" i="1"/>
  <c r="AC131" i="1"/>
  <c r="N131" i="1"/>
  <c r="J131" i="1"/>
  <c r="I131" i="1"/>
  <c r="H131" i="1"/>
  <c r="F131" i="1"/>
  <c r="E131" i="1"/>
  <c r="BD130" i="1"/>
  <c r="BA130" i="1"/>
  <c r="AY130" i="1"/>
  <c r="AV130" i="1"/>
  <c r="AO130" i="1"/>
  <c r="AJ130" i="1"/>
  <c r="AC130" i="1"/>
  <c r="O130" i="1" s="1"/>
  <c r="N130" i="1"/>
  <c r="J130" i="1"/>
  <c r="I130" i="1"/>
  <c r="H130" i="1"/>
  <c r="F130" i="1"/>
  <c r="E130" i="1"/>
  <c r="BD129" i="1"/>
  <c r="BA129" i="1"/>
  <c r="AY129" i="1"/>
  <c r="AV129" i="1"/>
  <c r="AO129" i="1"/>
  <c r="AJ129" i="1"/>
  <c r="AC129" i="1"/>
  <c r="N129" i="1"/>
  <c r="J129" i="1"/>
  <c r="I129" i="1"/>
  <c r="H129" i="1"/>
  <c r="F129" i="1"/>
  <c r="E129" i="1"/>
  <c r="BD128" i="1"/>
  <c r="BA128" i="1"/>
  <c r="AY128" i="1"/>
  <c r="AV128" i="1"/>
  <c r="AO128" i="1"/>
  <c r="AJ128" i="1"/>
  <c r="AC128" i="1"/>
  <c r="N128" i="1"/>
  <c r="J128" i="1"/>
  <c r="I128" i="1"/>
  <c r="H128" i="1"/>
  <c r="F128" i="1"/>
  <c r="E128" i="1"/>
  <c r="BD127" i="1"/>
  <c r="BA127" i="1"/>
  <c r="AY127" i="1"/>
  <c r="AV127" i="1"/>
  <c r="AO127" i="1"/>
  <c r="AJ127" i="1"/>
  <c r="AC127" i="1"/>
  <c r="N127" i="1"/>
  <c r="J127" i="1"/>
  <c r="I127" i="1"/>
  <c r="H127" i="1"/>
  <c r="F127" i="1"/>
  <c r="E127" i="1"/>
  <c r="BD126" i="1"/>
  <c r="BA126" i="1"/>
  <c r="AY126" i="1"/>
  <c r="AV126" i="1"/>
  <c r="AO126" i="1"/>
  <c r="AJ126" i="1"/>
  <c r="AC126" i="1"/>
  <c r="N126" i="1"/>
  <c r="J126" i="1"/>
  <c r="I126" i="1"/>
  <c r="H126" i="1"/>
  <c r="F126" i="1"/>
  <c r="E126" i="1"/>
  <c r="BD125" i="1"/>
  <c r="BA125" i="1"/>
  <c r="AY125" i="1"/>
  <c r="AV125" i="1"/>
  <c r="AO125" i="1"/>
  <c r="AJ125" i="1"/>
  <c r="AC125" i="1"/>
  <c r="N125" i="1"/>
  <c r="J125" i="1"/>
  <c r="I125" i="1"/>
  <c r="H125" i="1"/>
  <c r="F125" i="1"/>
  <c r="E125" i="1"/>
  <c r="BD124" i="1"/>
  <c r="AZ124" i="1"/>
  <c r="BA124" i="1" s="1"/>
  <c r="AY124" i="1"/>
  <c r="AV124" i="1"/>
  <c r="O124" i="1" s="1"/>
  <c r="AO124" i="1"/>
  <c r="AJ124" i="1"/>
  <c r="AC124" i="1"/>
  <c r="N124" i="1"/>
  <c r="J124" i="1"/>
  <c r="I124" i="1"/>
  <c r="H124" i="1"/>
  <c r="F124" i="1"/>
  <c r="E124" i="1"/>
  <c r="BD123" i="1"/>
  <c r="AZ123" i="1"/>
  <c r="BA123" i="1" s="1"/>
  <c r="AY123" i="1"/>
  <c r="AV123" i="1"/>
  <c r="AO123" i="1"/>
  <c r="AJ123" i="1"/>
  <c r="AC123" i="1"/>
  <c r="N123" i="1"/>
  <c r="J123" i="1"/>
  <c r="I123" i="1"/>
  <c r="H123" i="1"/>
  <c r="F123" i="1"/>
  <c r="E123" i="1"/>
  <c r="BD122" i="1"/>
  <c r="BA122" i="1"/>
  <c r="AY122" i="1"/>
  <c r="AV122" i="1"/>
  <c r="AO122" i="1"/>
  <c r="AJ122" i="1"/>
  <c r="AC122" i="1"/>
  <c r="N122" i="1"/>
  <c r="J122" i="1"/>
  <c r="I122" i="1"/>
  <c r="H122" i="1"/>
  <c r="F122" i="1"/>
  <c r="E122" i="1"/>
  <c r="BD121" i="1"/>
  <c r="BA121" i="1"/>
  <c r="AY121" i="1"/>
  <c r="AV121" i="1"/>
  <c r="AO121" i="1"/>
  <c r="AJ121" i="1"/>
  <c r="AC121" i="1"/>
  <c r="N121" i="1"/>
  <c r="J121" i="1"/>
  <c r="I121" i="1"/>
  <c r="H121" i="1"/>
  <c r="F121" i="1"/>
  <c r="E121" i="1"/>
  <c r="BD120" i="1"/>
  <c r="BA120" i="1"/>
  <c r="AY120" i="1"/>
  <c r="AV120" i="1"/>
  <c r="AO120" i="1"/>
  <c r="AJ120" i="1"/>
  <c r="AC120" i="1"/>
  <c r="N120" i="1"/>
  <c r="J120" i="1"/>
  <c r="I120" i="1"/>
  <c r="H120" i="1"/>
  <c r="F120" i="1"/>
  <c r="E120" i="1"/>
  <c r="BD119" i="1"/>
  <c r="BA119" i="1"/>
  <c r="AY119" i="1"/>
  <c r="AV119" i="1"/>
  <c r="AO119" i="1"/>
  <c r="O119" i="1" s="1"/>
  <c r="P119" i="1" s="1"/>
  <c r="AJ119" i="1"/>
  <c r="AC119" i="1"/>
  <c r="N119" i="1"/>
  <c r="J119" i="1"/>
  <c r="I119" i="1"/>
  <c r="H119" i="1"/>
  <c r="F119" i="1"/>
  <c r="E119" i="1"/>
  <c r="BD118" i="1"/>
  <c r="BA118" i="1"/>
  <c r="AY118" i="1"/>
  <c r="AV118" i="1"/>
  <c r="AO118" i="1"/>
  <c r="AJ118" i="1"/>
  <c r="AC118" i="1"/>
  <c r="N118" i="1"/>
  <c r="J118" i="1"/>
  <c r="I118" i="1"/>
  <c r="H118" i="1"/>
  <c r="F118" i="1"/>
  <c r="E118" i="1"/>
  <c r="BD117" i="1"/>
  <c r="BA117" i="1"/>
  <c r="AY117" i="1"/>
  <c r="AV117" i="1"/>
  <c r="AO117" i="1"/>
  <c r="AJ117" i="1"/>
  <c r="AC117" i="1"/>
  <c r="N117" i="1"/>
  <c r="J117" i="1"/>
  <c r="I117" i="1"/>
  <c r="H117" i="1"/>
  <c r="F117" i="1"/>
  <c r="E117" i="1"/>
  <c r="BD116" i="1"/>
  <c r="BA116" i="1"/>
  <c r="AY116" i="1"/>
  <c r="AV116" i="1"/>
  <c r="AO116" i="1"/>
  <c r="AJ116" i="1"/>
  <c r="AC116" i="1"/>
  <c r="N116" i="1"/>
  <c r="J116" i="1"/>
  <c r="I116" i="1"/>
  <c r="H116" i="1"/>
  <c r="F116" i="1"/>
  <c r="E116" i="1"/>
  <c r="BD115" i="1"/>
  <c r="BA115" i="1"/>
  <c r="AY115" i="1"/>
  <c r="AV115" i="1"/>
  <c r="AO115" i="1"/>
  <c r="O115" i="1" s="1"/>
  <c r="AJ115" i="1"/>
  <c r="AC115" i="1"/>
  <c r="N115" i="1"/>
  <c r="J115" i="1"/>
  <c r="I115" i="1"/>
  <c r="H115" i="1"/>
  <c r="F115" i="1"/>
  <c r="E115" i="1"/>
  <c r="BD114" i="1"/>
  <c r="BA114" i="1"/>
  <c r="AY114" i="1"/>
  <c r="AV114" i="1"/>
  <c r="AO114" i="1"/>
  <c r="AJ114" i="1"/>
  <c r="O114" i="1" s="1"/>
  <c r="AC114" i="1"/>
  <c r="N114" i="1"/>
  <c r="J114" i="1"/>
  <c r="I114" i="1"/>
  <c r="H114" i="1"/>
  <c r="F114" i="1"/>
  <c r="E114" i="1"/>
  <c r="BD113" i="1"/>
  <c r="BA113" i="1"/>
  <c r="AY113" i="1"/>
  <c r="AV113" i="1"/>
  <c r="AO113" i="1"/>
  <c r="AJ113" i="1"/>
  <c r="AC113" i="1"/>
  <c r="N113" i="1"/>
  <c r="J113" i="1"/>
  <c r="I113" i="1"/>
  <c r="H113" i="1"/>
  <c r="F113" i="1"/>
  <c r="E113" i="1"/>
  <c r="BD112" i="1"/>
  <c r="BA112" i="1"/>
  <c r="AY112" i="1"/>
  <c r="AV112" i="1"/>
  <c r="AO112" i="1"/>
  <c r="AJ112" i="1"/>
  <c r="AC112" i="1"/>
  <c r="O112" i="1" s="1"/>
  <c r="P112" i="1" s="1"/>
  <c r="N112" i="1"/>
  <c r="J112" i="1"/>
  <c r="I112" i="1"/>
  <c r="H112" i="1"/>
  <c r="F112" i="1"/>
  <c r="E112" i="1"/>
  <c r="BD111" i="1"/>
  <c r="BA111" i="1"/>
  <c r="AY111" i="1"/>
  <c r="AV111" i="1"/>
  <c r="AO111" i="1"/>
  <c r="AJ111" i="1"/>
  <c r="O111" i="1" s="1"/>
  <c r="AC111" i="1"/>
  <c r="N111" i="1"/>
  <c r="P111" i="1" s="1"/>
  <c r="J111" i="1"/>
  <c r="I111" i="1"/>
  <c r="H111" i="1"/>
  <c r="F111" i="1"/>
  <c r="E111" i="1"/>
  <c r="BD110" i="1"/>
  <c r="BA110" i="1"/>
  <c r="AY110" i="1"/>
  <c r="AV110" i="1"/>
  <c r="AO110" i="1"/>
  <c r="AJ110" i="1"/>
  <c r="O110" i="1" s="1"/>
  <c r="P110" i="1" s="1"/>
  <c r="AC110" i="1"/>
  <c r="N110" i="1"/>
  <c r="J110" i="1"/>
  <c r="I110" i="1"/>
  <c r="H110" i="1"/>
  <c r="F110" i="1"/>
  <c r="E110" i="1"/>
  <c r="BD109" i="1"/>
  <c r="BA109" i="1"/>
  <c r="AY109" i="1"/>
  <c r="AV109" i="1"/>
  <c r="AO109" i="1"/>
  <c r="AJ109" i="1"/>
  <c r="AC109" i="1"/>
  <c r="N109" i="1"/>
  <c r="J109" i="1"/>
  <c r="I109" i="1"/>
  <c r="H109" i="1"/>
  <c r="F109" i="1"/>
  <c r="E109" i="1"/>
  <c r="BD108" i="1"/>
  <c r="BA108" i="1"/>
  <c r="AY108" i="1"/>
  <c r="AV108" i="1"/>
  <c r="AO108" i="1"/>
  <c r="AJ108" i="1"/>
  <c r="AC108" i="1"/>
  <c r="N108" i="1"/>
  <c r="J108" i="1"/>
  <c r="I108" i="1"/>
  <c r="H108" i="1"/>
  <c r="F108" i="1"/>
  <c r="E108" i="1"/>
  <c r="BD107" i="1"/>
  <c r="BA107" i="1"/>
  <c r="AY107" i="1"/>
  <c r="AV107" i="1"/>
  <c r="AO107" i="1"/>
  <c r="AJ107" i="1"/>
  <c r="AC107" i="1"/>
  <c r="N107" i="1"/>
  <c r="J107" i="1"/>
  <c r="I107" i="1"/>
  <c r="H107" i="1"/>
  <c r="F107" i="1"/>
  <c r="E107" i="1"/>
  <c r="BD106" i="1"/>
  <c r="BA106" i="1"/>
  <c r="AY106" i="1"/>
  <c r="AV106" i="1"/>
  <c r="AO106" i="1"/>
  <c r="AJ106" i="1"/>
  <c r="AC106" i="1"/>
  <c r="O106" i="1" s="1"/>
  <c r="P106" i="1" s="1"/>
  <c r="N106" i="1"/>
  <c r="J106" i="1"/>
  <c r="I106" i="1"/>
  <c r="H106" i="1"/>
  <c r="F106" i="1"/>
  <c r="E106" i="1"/>
  <c r="BD105" i="1"/>
  <c r="BA105" i="1"/>
  <c r="AY105" i="1"/>
  <c r="AV105" i="1"/>
  <c r="AO105" i="1"/>
  <c r="AJ105" i="1"/>
  <c r="AC105" i="1"/>
  <c r="N105" i="1"/>
  <c r="J105" i="1"/>
  <c r="I105" i="1"/>
  <c r="H105" i="1"/>
  <c r="F105" i="1"/>
  <c r="E105" i="1"/>
  <c r="BD104" i="1"/>
  <c r="BA104" i="1"/>
  <c r="AY104" i="1"/>
  <c r="AV104" i="1"/>
  <c r="AO104" i="1"/>
  <c r="O104" i="1" s="1"/>
  <c r="AJ104" i="1"/>
  <c r="AC104" i="1"/>
  <c r="N104" i="1"/>
  <c r="J104" i="1"/>
  <c r="I104" i="1"/>
  <c r="H104" i="1"/>
  <c r="F104" i="1"/>
  <c r="E104" i="1"/>
  <c r="BD103" i="1"/>
  <c r="BA103" i="1"/>
  <c r="AY103" i="1"/>
  <c r="AV103" i="1"/>
  <c r="AO103" i="1"/>
  <c r="AJ103" i="1"/>
  <c r="AC103" i="1"/>
  <c r="O103" i="1"/>
  <c r="N103" i="1"/>
  <c r="J103" i="1"/>
  <c r="I103" i="1"/>
  <c r="H103" i="1"/>
  <c r="F103" i="1"/>
  <c r="E103" i="1"/>
  <c r="BD102" i="1"/>
  <c r="BA102" i="1"/>
  <c r="AY102" i="1"/>
  <c r="AV102" i="1"/>
  <c r="AO102" i="1"/>
  <c r="AJ102" i="1"/>
  <c r="AC102" i="1"/>
  <c r="N102" i="1"/>
  <c r="J102" i="1"/>
  <c r="I102" i="1"/>
  <c r="H102" i="1"/>
  <c r="F102" i="1"/>
  <c r="E102" i="1"/>
  <c r="BD101" i="1"/>
  <c r="BA101" i="1"/>
  <c r="AY101" i="1"/>
  <c r="AV101" i="1"/>
  <c r="AO101" i="1"/>
  <c r="AJ101" i="1"/>
  <c r="AC101" i="1"/>
  <c r="N101" i="1"/>
  <c r="J101" i="1"/>
  <c r="I101" i="1"/>
  <c r="H101" i="1"/>
  <c r="F101" i="1"/>
  <c r="E101" i="1"/>
  <c r="BD100" i="1"/>
  <c r="BA100" i="1"/>
  <c r="AY100" i="1"/>
  <c r="AV100" i="1"/>
  <c r="AO100" i="1"/>
  <c r="AJ100" i="1"/>
  <c r="AC100" i="1"/>
  <c r="O100" i="1" s="1"/>
  <c r="P100" i="1"/>
  <c r="N100" i="1"/>
  <c r="J100" i="1"/>
  <c r="I100" i="1"/>
  <c r="H100" i="1"/>
  <c r="F100" i="1"/>
  <c r="E100" i="1"/>
  <c r="BD99" i="1"/>
  <c r="BA99" i="1"/>
  <c r="AY99" i="1"/>
  <c r="AV99" i="1"/>
  <c r="AO99" i="1"/>
  <c r="AJ99" i="1"/>
  <c r="AC99" i="1"/>
  <c r="N99" i="1"/>
  <c r="J99" i="1"/>
  <c r="I99" i="1"/>
  <c r="H99" i="1"/>
  <c r="F99" i="1"/>
  <c r="E99" i="1"/>
  <c r="BD98" i="1"/>
  <c r="BA98" i="1"/>
  <c r="AY98" i="1"/>
  <c r="AV98" i="1"/>
  <c r="AO98" i="1"/>
  <c r="AJ98" i="1"/>
  <c r="AC98" i="1"/>
  <c r="O98" i="1"/>
  <c r="P98" i="1" s="1"/>
  <c r="N98" i="1"/>
  <c r="J98" i="1"/>
  <c r="I98" i="1"/>
  <c r="H98" i="1"/>
  <c r="F98" i="1"/>
  <c r="E98" i="1"/>
  <c r="BD97" i="1"/>
  <c r="BA97" i="1"/>
  <c r="AY97" i="1"/>
  <c r="AV97" i="1"/>
  <c r="AO97" i="1"/>
  <c r="AJ97" i="1"/>
  <c r="AC97" i="1"/>
  <c r="N97" i="1"/>
  <c r="J97" i="1"/>
  <c r="I97" i="1"/>
  <c r="H97" i="1"/>
  <c r="F97" i="1"/>
  <c r="E97" i="1"/>
  <c r="BD96" i="1"/>
  <c r="BA96" i="1"/>
  <c r="AY96" i="1"/>
  <c r="AV96" i="1"/>
  <c r="AO96" i="1"/>
  <c r="AJ96" i="1"/>
  <c r="AC96" i="1"/>
  <c r="N96" i="1"/>
  <c r="J96" i="1"/>
  <c r="I96" i="1"/>
  <c r="H96" i="1"/>
  <c r="F96" i="1"/>
  <c r="E96" i="1"/>
  <c r="BD95" i="1"/>
  <c r="BA95" i="1"/>
  <c r="AY95" i="1"/>
  <c r="AV95" i="1"/>
  <c r="AO95" i="1"/>
  <c r="AJ95" i="1"/>
  <c r="AC95" i="1"/>
  <c r="N95" i="1"/>
  <c r="J95" i="1"/>
  <c r="I95" i="1"/>
  <c r="H95" i="1"/>
  <c r="F95" i="1"/>
  <c r="E95" i="1"/>
  <c r="BD94" i="1"/>
  <c r="BA94" i="1"/>
  <c r="AY94" i="1"/>
  <c r="AV94" i="1"/>
  <c r="AO94" i="1"/>
  <c r="AJ94" i="1"/>
  <c r="AC94" i="1"/>
  <c r="O94" i="1" s="1"/>
  <c r="P94" i="1"/>
  <c r="N94" i="1"/>
  <c r="J94" i="1"/>
  <c r="I94" i="1"/>
  <c r="H94" i="1"/>
  <c r="F94" i="1"/>
  <c r="E94" i="1"/>
  <c r="BD93" i="1"/>
  <c r="BA93" i="1"/>
  <c r="AY93" i="1"/>
  <c r="AV93" i="1"/>
  <c r="AO93" i="1"/>
  <c r="AJ93" i="1"/>
  <c r="AC93" i="1"/>
  <c r="N93" i="1"/>
  <c r="J93" i="1"/>
  <c r="I93" i="1"/>
  <c r="H93" i="1"/>
  <c r="F93" i="1"/>
  <c r="E93" i="1"/>
  <c r="BD92" i="1"/>
  <c r="BA92" i="1"/>
  <c r="AY92" i="1"/>
  <c r="AV92" i="1"/>
  <c r="AO92" i="1"/>
  <c r="AJ92" i="1"/>
  <c r="O92" i="1" s="1"/>
  <c r="AC92" i="1"/>
  <c r="N92" i="1"/>
  <c r="J92" i="1"/>
  <c r="I92" i="1"/>
  <c r="H92" i="1"/>
  <c r="F92" i="1"/>
  <c r="E92" i="1"/>
  <c r="BD91" i="1"/>
  <c r="BA91" i="1"/>
  <c r="AY91" i="1"/>
  <c r="O91" i="1" s="1"/>
  <c r="P91" i="1" s="1"/>
  <c r="AV91" i="1"/>
  <c r="AO91" i="1"/>
  <c r="AJ91" i="1"/>
  <c r="AC91" i="1"/>
  <c r="N91" i="1"/>
  <c r="J91" i="1"/>
  <c r="I91" i="1"/>
  <c r="H91" i="1"/>
  <c r="F91" i="1"/>
  <c r="E91" i="1"/>
  <c r="BD90" i="1"/>
  <c r="BA90" i="1"/>
  <c r="AY90" i="1"/>
  <c r="AV90" i="1"/>
  <c r="AO90" i="1"/>
  <c r="AJ90" i="1"/>
  <c r="AC90" i="1"/>
  <c r="N90" i="1"/>
  <c r="J90" i="1"/>
  <c r="I90" i="1"/>
  <c r="H90" i="1"/>
  <c r="F90" i="1"/>
  <c r="E90" i="1"/>
  <c r="BD89" i="1"/>
  <c r="BA89" i="1"/>
  <c r="AY89" i="1"/>
  <c r="AV89" i="1"/>
  <c r="AO89" i="1"/>
  <c r="AJ89" i="1"/>
  <c r="AC89" i="1"/>
  <c r="N89" i="1"/>
  <c r="J89" i="1"/>
  <c r="I89" i="1"/>
  <c r="H89" i="1"/>
  <c r="F89" i="1"/>
  <c r="E89" i="1"/>
  <c r="BD88" i="1"/>
  <c r="BA88" i="1"/>
  <c r="AY88" i="1"/>
  <c r="AV88" i="1"/>
  <c r="AO88" i="1"/>
  <c r="AJ88" i="1"/>
  <c r="AC88" i="1"/>
  <c r="N88" i="1"/>
  <c r="J88" i="1"/>
  <c r="I88" i="1"/>
  <c r="H88" i="1"/>
  <c r="F88" i="1"/>
  <c r="E88" i="1"/>
  <c r="BD87" i="1"/>
  <c r="BA87" i="1"/>
  <c r="AY87" i="1"/>
  <c r="AV87" i="1"/>
  <c r="O87" i="1" s="1"/>
  <c r="AO87" i="1"/>
  <c r="AJ87" i="1"/>
  <c r="AC87" i="1"/>
  <c r="N87" i="1"/>
  <c r="J87" i="1"/>
  <c r="I87" i="1"/>
  <c r="H87" i="1"/>
  <c r="F87" i="1"/>
  <c r="E87" i="1"/>
  <c r="BD86" i="1"/>
  <c r="BA86" i="1"/>
  <c r="AY86" i="1"/>
  <c r="AV86" i="1"/>
  <c r="AO86" i="1"/>
  <c r="AJ86" i="1"/>
  <c r="AC86" i="1"/>
  <c r="N86" i="1"/>
  <c r="J86" i="1"/>
  <c r="I86" i="1"/>
  <c r="H86" i="1"/>
  <c r="F86" i="1"/>
  <c r="E86" i="1"/>
  <c r="BD85" i="1"/>
  <c r="BA85" i="1"/>
  <c r="AY85" i="1"/>
  <c r="AV85" i="1"/>
  <c r="AO85" i="1"/>
  <c r="AJ85" i="1"/>
  <c r="AC85" i="1"/>
  <c r="N85" i="1"/>
  <c r="J85" i="1"/>
  <c r="I85" i="1"/>
  <c r="H85" i="1"/>
  <c r="F85" i="1"/>
  <c r="E85" i="1"/>
  <c r="BD84" i="1"/>
  <c r="BA84" i="1"/>
  <c r="AY84" i="1"/>
  <c r="AV84" i="1"/>
  <c r="AO84" i="1"/>
  <c r="AJ84" i="1"/>
  <c r="AC84" i="1"/>
  <c r="N84" i="1"/>
  <c r="J84" i="1"/>
  <c r="I84" i="1"/>
  <c r="H84" i="1"/>
  <c r="F84" i="1"/>
  <c r="E84" i="1"/>
  <c r="BD83" i="1"/>
  <c r="BA83" i="1"/>
  <c r="AY83" i="1"/>
  <c r="AV83" i="1"/>
  <c r="O83" i="1" s="1"/>
  <c r="AO83" i="1"/>
  <c r="AJ83" i="1"/>
  <c r="AC83" i="1"/>
  <c r="N83" i="1"/>
  <c r="J83" i="1"/>
  <c r="I83" i="1"/>
  <c r="H83" i="1"/>
  <c r="F83" i="1"/>
  <c r="E83" i="1"/>
  <c r="BD82" i="1"/>
  <c r="BA82" i="1"/>
  <c r="AY82" i="1"/>
  <c r="AV82" i="1"/>
  <c r="AO82" i="1"/>
  <c r="AJ82" i="1"/>
  <c r="AC82" i="1"/>
  <c r="O82" i="1"/>
  <c r="P82" i="1" s="1"/>
  <c r="N82" i="1"/>
  <c r="J82" i="1"/>
  <c r="I82" i="1"/>
  <c r="H82" i="1"/>
  <c r="F82" i="1"/>
  <c r="E82" i="1"/>
  <c r="BD81" i="1"/>
  <c r="BA81" i="1"/>
  <c r="AY81" i="1"/>
  <c r="AV81" i="1"/>
  <c r="AO81" i="1"/>
  <c r="O81" i="1" s="1"/>
  <c r="AJ81" i="1"/>
  <c r="AC81" i="1"/>
  <c r="N81" i="1"/>
  <c r="J81" i="1"/>
  <c r="I81" i="1"/>
  <c r="H81" i="1"/>
  <c r="F81" i="1"/>
  <c r="E81" i="1"/>
  <c r="BD80" i="1"/>
  <c r="BA80" i="1"/>
  <c r="AY80" i="1"/>
  <c r="AV80" i="1"/>
  <c r="O80" i="1" s="1"/>
  <c r="AO80" i="1"/>
  <c r="AJ80" i="1"/>
  <c r="AC80" i="1"/>
  <c r="N80" i="1"/>
  <c r="J80" i="1"/>
  <c r="I80" i="1"/>
  <c r="H80" i="1"/>
  <c r="F80" i="1"/>
  <c r="E80" i="1"/>
  <c r="BD79" i="1"/>
  <c r="BA79" i="1"/>
  <c r="AY79" i="1"/>
  <c r="AV79" i="1"/>
  <c r="AO79" i="1"/>
  <c r="AJ79" i="1"/>
  <c r="AC79" i="1"/>
  <c r="O79" i="1"/>
  <c r="P79" i="1" s="1"/>
  <c r="N79" i="1"/>
  <c r="J79" i="1"/>
  <c r="I79" i="1"/>
  <c r="H79" i="1"/>
  <c r="F79" i="1"/>
  <c r="E79" i="1"/>
  <c r="BD78" i="1"/>
  <c r="BA78" i="1"/>
  <c r="AY78" i="1"/>
  <c r="AV78" i="1"/>
  <c r="AO78" i="1"/>
  <c r="O78" i="1" s="1"/>
  <c r="P78" i="1" s="1"/>
  <c r="AJ78" i="1"/>
  <c r="AC78" i="1"/>
  <c r="N78" i="1"/>
  <c r="J78" i="1"/>
  <c r="I78" i="1"/>
  <c r="H78" i="1"/>
  <c r="F78" i="1"/>
  <c r="E78" i="1"/>
  <c r="BD77" i="1"/>
  <c r="BA77" i="1"/>
  <c r="AY77" i="1"/>
  <c r="AV77" i="1"/>
  <c r="AO77" i="1"/>
  <c r="AJ77" i="1"/>
  <c r="AC77" i="1"/>
  <c r="N77" i="1"/>
  <c r="J77" i="1"/>
  <c r="I77" i="1"/>
  <c r="H77" i="1"/>
  <c r="F77" i="1"/>
  <c r="E77" i="1"/>
  <c r="BD76" i="1"/>
  <c r="BA76" i="1"/>
  <c r="AY76" i="1"/>
  <c r="AV76" i="1"/>
  <c r="AO76" i="1"/>
  <c r="AJ76" i="1"/>
  <c r="AC76" i="1"/>
  <c r="N76" i="1"/>
  <c r="J76" i="1"/>
  <c r="I76" i="1"/>
  <c r="H76" i="1"/>
  <c r="F76" i="1"/>
  <c r="E76" i="1"/>
  <c r="BD75" i="1"/>
  <c r="BA75" i="1"/>
  <c r="AY75" i="1"/>
  <c r="AV75" i="1"/>
  <c r="AO75" i="1"/>
  <c r="AJ75" i="1"/>
  <c r="AC75" i="1"/>
  <c r="N75" i="1"/>
  <c r="J75" i="1"/>
  <c r="I75" i="1"/>
  <c r="H75" i="1"/>
  <c r="F75" i="1"/>
  <c r="E75" i="1"/>
  <c r="BD74" i="1"/>
  <c r="BA74" i="1"/>
  <c r="AY74" i="1"/>
  <c r="AV74" i="1"/>
  <c r="AO74" i="1"/>
  <c r="AJ74" i="1"/>
  <c r="AC74" i="1"/>
  <c r="O74" i="1" s="1"/>
  <c r="P74" i="1" s="1"/>
  <c r="N74" i="1"/>
  <c r="J74" i="1"/>
  <c r="I74" i="1"/>
  <c r="H74" i="1"/>
  <c r="F74" i="1"/>
  <c r="E74" i="1"/>
  <c r="BD73" i="1"/>
  <c r="BA73" i="1"/>
  <c r="AY73" i="1"/>
  <c r="AV73" i="1"/>
  <c r="AO73" i="1"/>
  <c r="AJ73" i="1"/>
  <c r="AC73" i="1"/>
  <c r="N73" i="1"/>
  <c r="J73" i="1"/>
  <c r="I73" i="1"/>
  <c r="H73" i="1"/>
  <c r="F73" i="1"/>
  <c r="E73" i="1"/>
  <c r="BD72" i="1"/>
  <c r="BA72" i="1"/>
  <c r="AY72" i="1"/>
  <c r="AV72" i="1"/>
  <c r="AO72" i="1"/>
  <c r="AJ72" i="1"/>
  <c r="AC72" i="1"/>
  <c r="N72" i="1"/>
  <c r="J72" i="1"/>
  <c r="I72" i="1"/>
  <c r="H72" i="1"/>
  <c r="F72" i="1"/>
  <c r="E72" i="1"/>
  <c r="BD71" i="1"/>
  <c r="BA71" i="1"/>
  <c r="AY71" i="1"/>
  <c r="AV71" i="1"/>
  <c r="AO71" i="1"/>
  <c r="AJ71" i="1"/>
  <c r="AC71" i="1"/>
  <c r="O71" i="1" s="1"/>
  <c r="N71" i="1"/>
  <c r="J71" i="1"/>
  <c r="I71" i="1"/>
  <c r="H71" i="1"/>
  <c r="F71" i="1"/>
  <c r="E71" i="1"/>
  <c r="BD70" i="1"/>
  <c r="BA70" i="1"/>
  <c r="AY70" i="1"/>
  <c r="AV70" i="1"/>
  <c r="AO70" i="1"/>
  <c r="AJ70" i="1"/>
  <c r="AC70" i="1"/>
  <c r="O70" i="1" s="1"/>
  <c r="P70" i="1" s="1"/>
  <c r="N70" i="1"/>
  <c r="J70" i="1"/>
  <c r="I70" i="1"/>
  <c r="H70" i="1"/>
  <c r="F70" i="1"/>
  <c r="E70" i="1"/>
  <c r="BD69" i="1"/>
  <c r="BA69" i="1"/>
  <c r="AY69" i="1"/>
  <c r="AV69" i="1"/>
  <c r="AO69" i="1"/>
  <c r="AJ69" i="1"/>
  <c r="AC69" i="1"/>
  <c r="N69" i="1"/>
  <c r="J69" i="1"/>
  <c r="I69" i="1"/>
  <c r="H69" i="1"/>
  <c r="F69" i="1"/>
  <c r="E69" i="1"/>
  <c r="BD68" i="1"/>
  <c r="BA68" i="1"/>
  <c r="AY68" i="1"/>
  <c r="AV68" i="1"/>
  <c r="AO68" i="1"/>
  <c r="AJ68" i="1"/>
  <c r="AC68" i="1"/>
  <c r="O68" i="1" s="1"/>
  <c r="N68" i="1"/>
  <c r="J68" i="1"/>
  <c r="I68" i="1"/>
  <c r="H68" i="1"/>
  <c r="F68" i="1"/>
  <c r="E68" i="1"/>
  <c r="BD67" i="1"/>
  <c r="BA67" i="1"/>
  <c r="AY67" i="1"/>
  <c r="AV67" i="1"/>
  <c r="AO67" i="1"/>
  <c r="AJ67" i="1"/>
  <c r="AC67" i="1"/>
  <c r="N67" i="1"/>
  <c r="J67" i="1"/>
  <c r="I67" i="1"/>
  <c r="H67" i="1"/>
  <c r="F67" i="1"/>
  <c r="E67" i="1"/>
  <c r="BD66" i="1"/>
  <c r="BA66" i="1"/>
  <c r="AY66" i="1"/>
  <c r="AV66" i="1"/>
  <c r="AO66" i="1"/>
  <c r="AJ66" i="1"/>
  <c r="AC66" i="1"/>
  <c r="N66" i="1"/>
  <c r="J66" i="1"/>
  <c r="I66" i="1"/>
  <c r="H66" i="1"/>
  <c r="F66" i="1"/>
  <c r="E66" i="1"/>
  <c r="BD65" i="1"/>
  <c r="BA65" i="1"/>
  <c r="AY65" i="1"/>
  <c r="AV65" i="1"/>
  <c r="AO65" i="1"/>
  <c r="AJ65" i="1"/>
  <c r="AC65" i="1"/>
  <c r="N65" i="1"/>
  <c r="J65" i="1"/>
  <c r="I65" i="1"/>
  <c r="H65" i="1"/>
  <c r="F65" i="1"/>
  <c r="E65" i="1"/>
  <c r="BD64" i="1"/>
  <c r="BA64" i="1"/>
  <c r="AY64" i="1"/>
  <c r="AV64" i="1"/>
  <c r="AO64" i="1"/>
  <c r="AJ64" i="1"/>
  <c r="O64" i="1" s="1"/>
  <c r="AC64" i="1"/>
  <c r="N64" i="1"/>
  <c r="J64" i="1"/>
  <c r="I64" i="1"/>
  <c r="H64" i="1"/>
  <c r="F64" i="1"/>
  <c r="E64" i="1"/>
  <c r="BD63" i="1"/>
  <c r="BA63" i="1"/>
  <c r="AY63" i="1"/>
  <c r="AV63" i="1"/>
  <c r="AO63" i="1"/>
  <c r="AJ63" i="1"/>
  <c r="O63" i="1" s="1"/>
  <c r="AC63" i="1"/>
  <c r="N63" i="1"/>
  <c r="J63" i="1"/>
  <c r="I63" i="1"/>
  <c r="H63" i="1"/>
  <c r="F63" i="1"/>
  <c r="E63" i="1"/>
  <c r="BD62" i="1"/>
  <c r="BA62" i="1"/>
  <c r="AY62" i="1"/>
  <c r="AV62" i="1"/>
  <c r="AO62" i="1"/>
  <c r="AJ62" i="1"/>
  <c r="AC62" i="1"/>
  <c r="N62" i="1"/>
  <c r="J62" i="1"/>
  <c r="I62" i="1"/>
  <c r="H62" i="1"/>
  <c r="F62" i="1"/>
  <c r="E62" i="1"/>
  <c r="BD61" i="1"/>
  <c r="BA61" i="1"/>
  <c r="AY61" i="1"/>
  <c r="AV61" i="1"/>
  <c r="AO61" i="1"/>
  <c r="O61" i="1" s="1"/>
  <c r="AJ61" i="1"/>
  <c r="AC61" i="1"/>
  <c r="N61" i="1"/>
  <c r="J61" i="1"/>
  <c r="I61" i="1"/>
  <c r="H61" i="1"/>
  <c r="F61" i="1"/>
  <c r="E61" i="1"/>
  <c r="BD60" i="1"/>
  <c r="BA60" i="1"/>
  <c r="AY60" i="1"/>
  <c r="AV60" i="1"/>
  <c r="AO60" i="1"/>
  <c r="AJ60" i="1"/>
  <c r="O60" i="1" s="1"/>
  <c r="AC60" i="1"/>
  <c r="N60" i="1"/>
  <c r="J60" i="1"/>
  <c r="I60" i="1"/>
  <c r="H60" i="1"/>
  <c r="F60" i="1"/>
  <c r="E60" i="1"/>
  <c r="BD59" i="1"/>
  <c r="BA59" i="1"/>
  <c r="AY59" i="1"/>
  <c r="AV59" i="1"/>
  <c r="AO59" i="1"/>
  <c r="AJ59" i="1"/>
  <c r="AC59" i="1"/>
  <c r="N59" i="1"/>
  <c r="J59" i="1"/>
  <c r="I59" i="1"/>
  <c r="H59" i="1"/>
  <c r="F59" i="1"/>
  <c r="E59" i="1"/>
  <c r="BD58" i="1"/>
  <c r="BA58" i="1"/>
  <c r="AY58" i="1"/>
  <c r="AV58" i="1"/>
  <c r="AO58" i="1"/>
  <c r="AJ58" i="1"/>
  <c r="AC58" i="1"/>
  <c r="O58" i="1" s="1"/>
  <c r="P58" i="1" s="1"/>
  <c r="N58" i="1"/>
  <c r="J58" i="1"/>
  <c r="I58" i="1"/>
  <c r="H58" i="1"/>
  <c r="F58" i="1"/>
  <c r="E58" i="1"/>
  <c r="BD57" i="1"/>
  <c r="BA57" i="1"/>
  <c r="AY57" i="1"/>
  <c r="AV57" i="1"/>
  <c r="AO57" i="1"/>
  <c r="AJ57" i="1"/>
  <c r="AC57" i="1"/>
  <c r="N57" i="1"/>
  <c r="J57" i="1"/>
  <c r="I57" i="1"/>
  <c r="H57" i="1"/>
  <c r="F57" i="1"/>
  <c r="E57" i="1"/>
  <c r="BD56" i="1"/>
  <c r="BA56" i="1"/>
  <c r="AY56" i="1"/>
  <c r="AV56" i="1"/>
  <c r="AO56" i="1"/>
  <c r="AJ56" i="1"/>
  <c r="AC56" i="1"/>
  <c r="O56" i="1"/>
  <c r="N56" i="1"/>
  <c r="P56" i="1" s="1"/>
  <c r="J56" i="1"/>
  <c r="I56" i="1"/>
  <c r="H56" i="1"/>
  <c r="F56" i="1"/>
  <c r="E56" i="1"/>
  <c r="BD55" i="1"/>
  <c r="BA55" i="1"/>
  <c r="AY55" i="1"/>
  <c r="AV55" i="1"/>
  <c r="AO55" i="1"/>
  <c r="AJ55" i="1"/>
  <c r="AC55" i="1"/>
  <c r="N55" i="1"/>
  <c r="J55" i="1"/>
  <c r="I55" i="1"/>
  <c r="H55" i="1"/>
  <c r="F55" i="1"/>
  <c r="E55" i="1"/>
  <c r="BD54" i="1"/>
  <c r="BA54" i="1"/>
  <c r="AY54" i="1"/>
  <c r="AV54" i="1"/>
  <c r="AO54" i="1"/>
  <c r="AJ54" i="1"/>
  <c r="AC54" i="1"/>
  <c r="N54" i="1"/>
  <c r="J54" i="1"/>
  <c r="I54" i="1"/>
  <c r="H54" i="1"/>
  <c r="F54" i="1"/>
  <c r="E54" i="1"/>
  <c r="BD53" i="1"/>
  <c r="BA53" i="1"/>
  <c r="AY53" i="1"/>
  <c r="AV53" i="1"/>
  <c r="AO53" i="1"/>
  <c r="AJ53" i="1"/>
  <c r="AC53" i="1"/>
  <c r="N53" i="1"/>
  <c r="J53" i="1"/>
  <c r="I53" i="1"/>
  <c r="H53" i="1"/>
  <c r="F53" i="1"/>
  <c r="E53" i="1"/>
  <c r="BD52" i="1"/>
  <c r="BA52" i="1"/>
  <c r="AY52" i="1"/>
  <c r="AV52" i="1"/>
  <c r="AO52" i="1"/>
  <c r="AJ52" i="1"/>
  <c r="AC52" i="1"/>
  <c r="O52" i="1"/>
  <c r="N52" i="1"/>
  <c r="J52" i="1"/>
  <c r="I52" i="1"/>
  <c r="H52" i="1"/>
  <c r="F52" i="1"/>
  <c r="E52" i="1"/>
  <c r="BD51" i="1"/>
  <c r="BA51" i="1"/>
  <c r="AY51" i="1"/>
  <c r="AV51" i="1"/>
  <c r="AO51" i="1"/>
  <c r="AJ51" i="1"/>
  <c r="AC51" i="1"/>
  <c r="N51" i="1"/>
  <c r="J51" i="1"/>
  <c r="I51" i="1"/>
  <c r="H51" i="1"/>
  <c r="F51" i="1"/>
  <c r="E51" i="1"/>
  <c r="BD50" i="1"/>
  <c r="BA50" i="1"/>
  <c r="AY50" i="1"/>
  <c r="AV50" i="1"/>
  <c r="AO50" i="1"/>
  <c r="AJ50" i="1"/>
  <c r="AC50" i="1"/>
  <c r="N50" i="1"/>
  <c r="J50" i="1"/>
  <c r="I50" i="1"/>
  <c r="H50" i="1"/>
  <c r="F50" i="1"/>
  <c r="E50" i="1"/>
  <c r="BD49" i="1"/>
  <c r="BA49" i="1"/>
  <c r="AY49" i="1"/>
  <c r="AV49" i="1"/>
  <c r="AO49" i="1"/>
  <c r="O49" i="1" s="1"/>
  <c r="AJ49" i="1"/>
  <c r="AC49" i="1"/>
  <c r="N49" i="1"/>
  <c r="P49" i="1" s="1"/>
  <c r="J49" i="1"/>
  <c r="I49" i="1"/>
  <c r="H49" i="1"/>
  <c r="F49" i="1"/>
  <c r="E49" i="1"/>
  <c r="BD48" i="1"/>
  <c r="BA48" i="1"/>
  <c r="AY48" i="1"/>
  <c r="AV48" i="1"/>
  <c r="AO48" i="1"/>
  <c r="AJ48" i="1"/>
  <c r="O48" i="1" s="1"/>
  <c r="AC48" i="1"/>
  <c r="N48" i="1"/>
  <c r="J48" i="1"/>
  <c r="I48" i="1"/>
  <c r="H48" i="1"/>
  <c r="F48" i="1"/>
  <c r="E48" i="1"/>
  <c r="BD47" i="1"/>
  <c r="BA47" i="1"/>
  <c r="AY47" i="1"/>
  <c r="AV47" i="1"/>
  <c r="AO47" i="1"/>
  <c r="AJ47" i="1"/>
  <c r="AC47" i="1"/>
  <c r="N47" i="1"/>
  <c r="J47" i="1"/>
  <c r="I47" i="1"/>
  <c r="H47" i="1"/>
  <c r="F47" i="1"/>
  <c r="E47" i="1"/>
  <c r="BD46" i="1"/>
  <c r="BA46" i="1"/>
  <c r="AY46" i="1"/>
  <c r="AV46" i="1"/>
  <c r="AO46" i="1"/>
  <c r="AJ46" i="1"/>
  <c r="AC46" i="1"/>
  <c r="N46" i="1"/>
  <c r="J46" i="1"/>
  <c r="I46" i="1"/>
  <c r="H46" i="1"/>
  <c r="F46" i="1"/>
  <c r="E46" i="1"/>
  <c r="BD45" i="1"/>
  <c r="BA45" i="1"/>
  <c r="AY45" i="1"/>
  <c r="AV45" i="1"/>
  <c r="AO45" i="1"/>
  <c r="AJ45" i="1"/>
  <c r="AC45" i="1"/>
  <c r="N45" i="1"/>
  <c r="J45" i="1"/>
  <c r="I45" i="1"/>
  <c r="H45" i="1"/>
  <c r="F45" i="1"/>
  <c r="E45" i="1"/>
  <c r="BD44" i="1"/>
  <c r="BA44" i="1"/>
  <c r="AY44" i="1"/>
  <c r="AV44" i="1"/>
  <c r="AO44" i="1"/>
  <c r="AJ44" i="1"/>
  <c r="AC44" i="1"/>
  <c r="N44" i="1"/>
  <c r="J44" i="1"/>
  <c r="I44" i="1"/>
  <c r="H44" i="1"/>
  <c r="F44" i="1"/>
  <c r="E44" i="1"/>
  <c r="BD43" i="1"/>
  <c r="BA43" i="1"/>
  <c r="AY43" i="1"/>
  <c r="AV43" i="1"/>
  <c r="AO43" i="1"/>
  <c r="AJ43" i="1"/>
  <c r="AC43" i="1"/>
  <c r="N43" i="1"/>
  <c r="J43" i="1"/>
  <c r="I43" i="1"/>
  <c r="H43" i="1"/>
  <c r="F43" i="1"/>
  <c r="E43" i="1"/>
  <c r="BD42" i="1"/>
  <c r="BA42" i="1"/>
  <c r="AY42" i="1"/>
  <c r="AV42" i="1"/>
  <c r="AO42" i="1"/>
  <c r="AJ42" i="1"/>
  <c r="AC42" i="1"/>
  <c r="O42" i="1" s="1"/>
  <c r="P42" i="1" s="1"/>
  <c r="N42" i="1"/>
  <c r="J42" i="1"/>
  <c r="I42" i="1"/>
  <c r="H42" i="1"/>
  <c r="F42" i="1"/>
  <c r="E42" i="1"/>
  <c r="BD41" i="1"/>
  <c r="BA41" i="1"/>
  <c r="AY41" i="1"/>
  <c r="AV41" i="1"/>
  <c r="AO41" i="1"/>
  <c r="AJ41" i="1"/>
  <c r="AC41" i="1"/>
  <c r="N41" i="1"/>
  <c r="J41" i="1"/>
  <c r="I41" i="1"/>
  <c r="H41" i="1"/>
  <c r="F41" i="1"/>
  <c r="E41" i="1"/>
  <c r="BD40" i="1"/>
  <c r="BA40" i="1"/>
  <c r="AY40" i="1"/>
  <c r="AV40" i="1"/>
  <c r="AO40" i="1"/>
  <c r="AJ40" i="1"/>
  <c r="AC40" i="1"/>
  <c r="N40" i="1"/>
  <c r="J40" i="1"/>
  <c r="I40" i="1"/>
  <c r="H40" i="1"/>
  <c r="F40" i="1"/>
  <c r="E40" i="1"/>
  <c r="BD39" i="1"/>
  <c r="BA39" i="1"/>
  <c r="AY39" i="1"/>
  <c r="AV39" i="1"/>
  <c r="AO39" i="1"/>
  <c r="AJ39" i="1"/>
  <c r="AC39" i="1"/>
  <c r="N39" i="1"/>
  <c r="J39" i="1"/>
  <c r="I39" i="1"/>
  <c r="H39" i="1"/>
  <c r="F39" i="1"/>
  <c r="E39" i="1"/>
  <c r="BD38" i="1"/>
  <c r="BA38" i="1"/>
  <c r="AY38" i="1"/>
  <c r="AV38" i="1"/>
  <c r="AO38" i="1"/>
  <c r="AJ38" i="1"/>
  <c r="AC38" i="1"/>
  <c r="O38" i="1"/>
  <c r="P38" i="1" s="1"/>
  <c r="N38" i="1"/>
  <c r="J38" i="1"/>
  <c r="I38" i="1"/>
  <c r="H38" i="1"/>
  <c r="F38" i="1"/>
  <c r="E38" i="1"/>
  <c r="BD37" i="1"/>
  <c r="BA37" i="1"/>
  <c r="AY37" i="1"/>
  <c r="AV37" i="1"/>
  <c r="AO37" i="1"/>
  <c r="AJ37" i="1"/>
  <c r="AC37" i="1"/>
  <c r="N37" i="1"/>
  <c r="J37" i="1"/>
  <c r="I37" i="1"/>
  <c r="H37" i="1"/>
  <c r="F37" i="1"/>
  <c r="E37" i="1"/>
  <c r="BD36" i="1"/>
  <c r="BA36" i="1"/>
  <c r="AY36" i="1"/>
  <c r="AV36" i="1"/>
  <c r="AO36" i="1"/>
  <c r="AJ36" i="1"/>
  <c r="AC36" i="1"/>
  <c r="N36" i="1"/>
  <c r="J36" i="1"/>
  <c r="I36" i="1"/>
  <c r="H36" i="1"/>
  <c r="F36" i="1"/>
  <c r="E36" i="1"/>
  <c r="BD35" i="1"/>
  <c r="BA35" i="1"/>
  <c r="AY35" i="1"/>
  <c r="AV35" i="1"/>
  <c r="AO35" i="1"/>
  <c r="AJ35" i="1"/>
  <c r="AC35" i="1"/>
  <c r="O35" i="1"/>
  <c r="P35" i="1" s="1"/>
  <c r="N35" i="1"/>
  <c r="J35" i="1"/>
  <c r="I35" i="1"/>
  <c r="H35" i="1"/>
  <c r="F35" i="1"/>
  <c r="E35" i="1"/>
  <c r="BD34" i="1"/>
  <c r="BA34" i="1"/>
  <c r="O34" i="1" s="1"/>
  <c r="P34" i="1" s="1"/>
  <c r="AY34" i="1"/>
  <c r="AV34" i="1"/>
  <c r="AO34" i="1"/>
  <c r="AJ34" i="1"/>
  <c r="AC34" i="1"/>
  <c r="N34" i="1"/>
  <c r="J34" i="1"/>
  <c r="I34" i="1"/>
  <c r="H34" i="1"/>
  <c r="F34" i="1"/>
  <c r="E34" i="1"/>
  <c r="BD33" i="1"/>
  <c r="BA33" i="1"/>
  <c r="AY33" i="1"/>
  <c r="AV33" i="1"/>
  <c r="AO33" i="1"/>
  <c r="AJ33" i="1"/>
  <c r="AC33" i="1"/>
  <c r="N33" i="1"/>
  <c r="J33" i="1"/>
  <c r="I33" i="1"/>
  <c r="H33" i="1"/>
  <c r="F33" i="1"/>
  <c r="E33" i="1"/>
  <c r="BD32" i="1"/>
  <c r="BA32" i="1"/>
  <c r="AY32" i="1"/>
  <c r="AV32" i="1"/>
  <c r="AO32" i="1"/>
  <c r="AJ32" i="1"/>
  <c r="AC32" i="1"/>
  <c r="O32" i="1" s="1"/>
  <c r="P32" i="1" s="1"/>
  <c r="N32" i="1"/>
  <c r="J32" i="1"/>
  <c r="I32" i="1"/>
  <c r="H32" i="1"/>
  <c r="F32" i="1"/>
  <c r="E32" i="1"/>
  <c r="BD31" i="1"/>
  <c r="BA31" i="1"/>
  <c r="O31" i="1" s="1"/>
  <c r="AY31" i="1"/>
  <c r="AV31" i="1"/>
  <c r="AO31" i="1"/>
  <c r="AJ31" i="1"/>
  <c r="AC31" i="1"/>
  <c r="N31" i="1"/>
  <c r="J31" i="1"/>
  <c r="I31" i="1"/>
  <c r="H31" i="1"/>
  <c r="F31" i="1"/>
  <c r="E31" i="1"/>
  <c r="BD30" i="1"/>
  <c r="BA30" i="1"/>
  <c r="AY30" i="1"/>
  <c r="AV30" i="1"/>
  <c r="AO30" i="1"/>
  <c r="AJ30" i="1"/>
  <c r="AC30" i="1"/>
  <c r="O30" i="1"/>
  <c r="P30" i="1" s="1"/>
  <c r="N30" i="1"/>
  <c r="J30" i="1"/>
  <c r="I30" i="1"/>
  <c r="H30" i="1"/>
  <c r="F30" i="1"/>
  <c r="E30" i="1"/>
  <c r="BD29" i="1"/>
  <c r="BA29" i="1"/>
  <c r="AY29" i="1"/>
  <c r="AV29" i="1"/>
  <c r="AO29" i="1"/>
  <c r="AJ29" i="1"/>
  <c r="AC29" i="1"/>
  <c r="N29" i="1"/>
  <c r="J29" i="1"/>
  <c r="I29" i="1"/>
  <c r="H29" i="1"/>
  <c r="F29" i="1"/>
  <c r="E29" i="1"/>
  <c r="BD28" i="1"/>
  <c r="BA28" i="1"/>
  <c r="AY28" i="1"/>
  <c r="AV28" i="1"/>
  <c r="AO28" i="1"/>
  <c r="AJ28" i="1"/>
  <c r="AC28" i="1"/>
  <c r="N28" i="1"/>
  <c r="J28" i="1"/>
  <c r="I28" i="1"/>
  <c r="H28" i="1"/>
  <c r="F28" i="1"/>
  <c r="E28" i="1"/>
  <c r="BD27" i="1"/>
  <c r="BA27" i="1"/>
  <c r="AY27" i="1"/>
  <c r="AV27" i="1"/>
  <c r="AO27" i="1"/>
  <c r="AJ27" i="1"/>
  <c r="AC27" i="1"/>
  <c r="O27" i="1"/>
  <c r="N27" i="1"/>
  <c r="J27" i="1"/>
  <c r="I27" i="1"/>
  <c r="H27" i="1"/>
  <c r="F27" i="1"/>
  <c r="E27" i="1"/>
  <c r="BD26" i="1"/>
  <c r="BA26" i="1"/>
  <c r="AY26" i="1"/>
  <c r="AV26" i="1"/>
  <c r="AO26" i="1"/>
  <c r="AJ26" i="1"/>
  <c r="O26" i="1" s="1"/>
  <c r="P26" i="1" s="1"/>
  <c r="AC26" i="1"/>
  <c r="N26" i="1"/>
  <c r="J26" i="1"/>
  <c r="I26" i="1"/>
  <c r="H26" i="1"/>
  <c r="F26" i="1"/>
  <c r="E26" i="1"/>
  <c r="BD25" i="1"/>
  <c r="BA25" i="1"/>
  <c r="AY25" i="1"/>
  <c r="AV25" i="1"/>
  <c r="AO25" i="1"/>
  <c r="AJ25" i="1"/>
  <c r="AC25" i="1"/>
  <c r="N25" i="1"/>
  <c r="J25" i="1"/>
  <c r="I25" i="1"/>
  <c r="H25" i="1"/>
  <c r="F25" i="1"/>
  <c r="E25" i="1"/>
  <c r="BD24" i="1"/>
  <c r="BA24" i="1"/>
  <c r="AY24" i="1"/>
  <c r="AV24" i="1"/>
  <c r="AO24" i="1"/>
  <c r="AJ24" i="1"/>
  <c r="AC24" i="1"/>
  <c r="O24" i="1" s="1"/>
  <c r="N24" i="1"/>
  <c r="J24" i="1"/>
  <c r="I24" i="1"/>
  <c r="H24" i="1"/>
  <c r="F24" i="1"/>
  <c r="E24" i="1"/>
  <c r="BD23" i="1"/>
  <c r="BA23" i="1"/>
  <c r="AY23" i="1"/>
  <c r="AV23" i="1"/>
  <c r="AO23" i="1"/>
  <c r="AJ23" i="1"/>
  <c r="AC23" i="1"/>
  <c r="N23" i="1"/>
  <c r="J23" i="1"/>
  <c r="I23" i="1"/>
  <c r="H23" i="1"/>
  <c r="F23" i="1"/>
  <c r="E23" i="1"/>
  <c r="BD22" i="1"/>
  <c r="BA22" i="1"/>
  <c r="AY22" i="1"/>
  <c r="AV22" i="1"/>
  <c r="AO22" i="1"/>
  <c r="AJ22" i="1"/>
  <c r="AC22" i="1"/>
  <c r="N22" i="1"/>
  <c r="J22" i="1"/>
  <c r="I22" i="1"/>
  <c r="H22" i="1"/>
  <c r="F22" i="1"/>
  <c r="E22" i="1"/>
  <c r="BD21" i="1"/>
  <c r="BA21" i="1"/>
  <c r="AY21" i="1"/>
  <c r="AV21" i="1"/>
  <c r="AO21" i="1"/>
  <c r="AJ21" i="1"/>
  <c r="AC21" i="1"/>
  <c r="N21" i="1"/>
  <c r="J21" i="1"/>
  <c r="I21" i="1"/>
  <c r="H21" i="1"/>
  <c r="F21" i="1"/>
  <c r="E21" i="1"/>
  <c r="BD20" i="1"/>
  <c r="BA20" i="1"/>
  <c r="AY20" i="1"/>
  <c r="AV20" i="1"/>
  <c r="AO20" i="1"/>
  <c r="AJ20" i="1"/>
  <c r="AC20" i="1"/>
  <c r="O20" i="1" s="1"/>
  <c r="N20" i="1"/>
  <c r="J20" i="1"/>
  <c r="I20" i="1"/>
  <c r="H20" i="1"/>
  <c r="F20" i="1"/>
  <c r="E20" i="1"/>
  <c r="BD19" i="1"/>
  <c r="BA19" i="1"/>
  <c r="AY19" i="1"/>
  <c r="AV19" i="1"/>
  <c r="AO19" i="1"/>
  <c r="AJ19" i="1"/>
  <c r="AC19" i="1"/>
  <c r="N19" i="1"/>
  <c r="J19" i="1"/>
  <c r="I19" i="1"/>
  <c r="H19" i="1"/>
  <c r="F19" i="1"/>
  <c r="E19" i="1"/>
  <c r="BD18" i="1"/>
  <c r="BA18" i="1"/>
  <c r="AY18" i="1"/>
  <c r="AV18" i="1"/>
  <c r="AO18" i="1"/>
  <c r="AJ18" i="1"/>
  <c r="AC18" i="1"/>
  <c r="O18" i="1"/>
  <c r="P18" i="1" s="1"/>
  <c r="N18" i="1"/>
  <c r="J18" i="1"/>
  <c r="I18" i="1"/>
  <c r="H18" i="1"/>
  <c r="F18" i="1"/>
  <c r="E18" i="1"/>
  <c r="BD17" i="1"/>
  <c r="BA17" i="1"/>
  <c r="AY17" i="1"/>
  <c r="AV17" i="1"/>
  <c r="AO17" i="1"/>
  <c r="AJ17" i="1"/>
  <c r="AB17" i="1"/>
  <c r="AC17" i="1" s="1"/>
  <c r="O17" i="1" s="1"/>
  <c r="N17" i="1"/>
  <c r="J17" i="1"/>
  <c r="I17" i="1"/>
  <c r="H17" i="1"/>
  <c r="F17" i="1"/>
  <c r="E17" i="1"/>
  <c r="BD16" i="1"/>
  <c r="BA16" i="1"/>
  <c r="AY16" i="1"/>
  <c r="AV16" i="1"/>
  <c r="AO16" i="1"/>
  <c r="AJ16" i="1"/>
  <c r="AC16" i="1"/>
  <c r="N16" i="1"/>
  <c r="J16" i="1"/>
  <c r="I16" i="1"/>
  <c r="H16" i="1"/>
  <c r="F16" i="1"/>
  <c r="E16" i="1"/>
  <c r="BD15" i="1"/>
  <c r="BA15" i="1"/>
  <c r="AY15" i="1"/>
  <c r="AV15" i="1"/>
  <c r="AO15" i="1"/>
  <c r="AJ15" i="1"/>
  <c r="AC15" i="1"/>
  <c r="N15" i="1"/>
  <c r="J15" i="1"/>
  <c r="I15" i="1"/>
  <c r="H15" i="1"/>
  <c r="F15" i="1"/>
  <c r="E15" i="1"/>
  <c r="BD14" i="1"/>
  <c r="BA14" i="1"/>
  <c r="AY14" i="1"/>
  <c r="AV14" i="1"/>
  <c r="AO14" i="1"/>
  <c r="AJ14" i="1"/>
  <c r="AC14" i="1"/>
  <c r="N14" i="1"/>
  <c r="J14" i="1"/>
  <c r="I14" i="1"/>
  <c r="H14" i="1"/>
  <c r="F14" i="1"/>
  <c r="E14" i="1"/>
  <c r="BD13" i="1"/>
  <c r="BA13" i="1"/>
  <c r="AY13" i="1"/>
  <c r="AV13" i="1"/>
  <c r="AO13" i="1"/>
  <c r="AJ13" i="1"/>
  <c r="AC13" i="1"/>
  <c r="N13" i="1"/>
  <c r="J13" i="1"/>
  <c r="I13" i="1"/>
  <c r="H13" i="1"/>
  <c r="F13" i="1"/>
  <c r="E13" i="1"/>
  <c r="BD12" i="1"/>
  <c r="BA12" i="1"/>
  <c r="AY12" i="1"/>
  <c r="AV12" i="1"/>
  <c r="AO12" i="1"/>
  <c r="O12" i="1" s="1"/>
  <c r="P12" i="1" s="1"/>
  <c r="AJ12" i="1"/>
  <c r="AC12" i="1"/>
  <c r="N12" i="1"/>
  <c r="J12" i="1"/>
  <c r="I12" i="1"/>
  <c r="H12" i="1"/>
  <c r="F12" i="1"/>
  <c r="E12" i="1"/>
  <c r="BD11" i="1"/>
  <c r="BA11" i="1"/>
  <c r="AY11" i="1"/>
  <c r="AV11" i="1"/>
  <c r="AO11" i="1"/>
  <c r="AJ11" i="1"/>
  <c r="AC11" i="1"/>
  <c r="N11" i="1"/>
  <c r="J11" i="1"/>
  <c r="I11" i="1"/>
  <c r="H11" i="1"/>
  <c r="F11" i="1"/>
  <c r="E11" i="1"/>
  <c r="BD10" i="1"/>
  <c r="BA10" i="1"/>
  <c r="AY10" i="1"/>
  <c r="AV10" i="1"/>
  <c r="AO10" i="1"/>
  <c r="AJ10" i="1"/>
  <c r="AC10" i="1"/>
  <c r="N10" i="1"/>
  <c r="J10" i="1"/>
  <c r="I10" i="1"/>
  <c r="H10" i="1"/>
  <c r="F10" i="1"/>
  <c r="E10" i="1"/>
  <c r="BD9" i="1"/>
  <c r="BA9" i="1"/>
  <c r="AY9" i="1"/>
  <c r="AV9" i="1"/>
  <c r="AO9" i="1"/>
  <c r="AJ9" i="1"/>
  <c r="AC9" i="1"/>
  <c r="N9" i="1"/>
  <c r="J9" i="1"/>
  <c r="I9" i="1"/>
  <c r="H9" i="1"/>
  <c r="F9" i="1"/>
  <c r="E9" i="1"/>
  <c r="BD8" i="1"/>
  <c r="BA8" i="1"/>
  <c r="AY8" i="1"/>
  <c r="AV8" i="1"/>
  <c r="AO8" i="1"/>
  <c r="AJ8" i="1"/>
  <c r="AC8" i="1"/>
  <c r="N8" i="1"/>
  <c r="J8" i="1"/>
  <c r="I8" i="1"/>
  <c r="H8" i="1"/>
  <c r="F8" i="1"/>
  <c r="E8" i="1"/>
  <c r="BD7" i="1"/>
  <c r="BA7" i="1"/>
  <c r="AY7" i="1"/>
  <c r="AV7" i="1"/>
  <c r="AO7" i="1"/>
  <c r="AJ7" i="1"/>
  <c r="AC7" i="1"/>
  <c r="N7" i="1"/>
  <c r="J7" i="1"/>
  <c r="I7" i="1"/>
  <c r="H7" i="1"/>
  <c r="F7" i="1"/>
  <c r="E7" i="1"/>
  <c r="BD6" i="1"/>
  <c r="BA6" i="1"/>
  <c r="AY6" i="1"/>
  <c r="AV6" i="1"/>
  <c r="AO6" i="1"/>
  <c r="AJ6" i="1"/>
  <c r="AC6" i="1"/>
  <c r="N6" i="1"/>
  <c r="J6" i="1"/>
  <c r="I6" i="1"/>
  <c r="H6" i="1"/>
  <c r="F6" i="1"/>
  <c r="E6" i="1"/>
  <c r="BD5" i="1"/>
  <c r="BA5" i="1"/>
  <c r="AY5" i="1"/>
  <c r="AV5" i="1"/>
  <c r="AO5" i="1"/>
  <c r="AJ5" i="1"/>
  <c r="AC5" i="1"/>
  <c r="N5" i="1"/>
  <c r="J5" i="1"/>
  <c r="I5" i="1"/>
  <c r="H5" i="1"/>
  <c r="F5" i="1"/>
  <c r="E5" i="1"/>
  <c r="BD4" i="1"/>
  <c r="BA4" i="1"/>
  <c r="AY4" i="1"/>
  <c r="AV4" i="1"/>
  <c r="AO4" i="1"/>
  <c r="AJ4" i="1"/>
  <c r="AC4" i="1"/>
  <c r="N4" i="1"/>
  <c r="J4" i="1"/>
  <c r="I4" i="1"/>
  <c r="H4" i="1"/>
  <c r="F4" i="1"/>
  <c r="E4" i="1"/>
  <c r="BD3" i="1"/>
  <c r="BA3" i="1"/>
  <c r="AY3" i="1"/>
  <c r="AV3" i="1"/>
  <c r="AO3" i="1"/>
  <c r="AJ3" i="1"/>
  <c r="AC3" i="1"/>
  <c r="N3" i="1"/>
  <c r="J3" i="1"/>
  <c r="I3" i="1"/>
  <c r="H3" i="1"/>
  <c r="F3" i="1"/>
  <c r="E3" i="1"/>
  <c r="BD2" i="1"/>
  <c r="BA2" i="1"/>
  <c r="AY2" i="1"/>
  <c r="AV2" i="1"/>
  <c r="AO2" i="1"/>
  <c r="AJ2" i="1"/>
  <c r="AC2" i="1"/>
  <c r="N2" i="1"/>
  <c r="J2" i="1"/>
  <c r="I2" i="1"/>
  <c r="H2" i="1"/>
  <c r="F2" i="1"/>
  <c r="E2" i="1"/>
  <c r="P638" i="1" l="1"/>
  <c r="P48" i="1"/>
  <c r="O54" i="1"/>
  <c r="O258" i="1"/>
  <c r="O284" i="1"/>
  <c r="P284" i="1" s="1"/>
  <c r="O341" i="1"/>
  <c r="P341" i="1" s="1"/>
  <c r="O482" i="1"/>
  <c r="P482" i="1" s="1"/>
  <c r="P577" i="1"/>
  <c r="O600" i="1"/>
  <c r="P600" i="1" s="1"/>
  <c r="O701" i="1"/>
  <c r="O4" i="1"/>
  <c r="P4" i="1" s="1"/>
  <c r="O13" i="1"/>
  <c r="O122" i="1"/>
  <c r="P122" i="1" s="1"/>
  <c r="O139" i="1"/>
  <c r="P139" i="1" s="1"/>
  <c r="O249" i="1"/>
  <c r="P249" i="1" s="1"/>
  <c r="O410" i="1"/>
  <c r="P410" i="1" s="1"/>
  <c r="P539" i="1"/>
  <c r="O577" i="1"/>
  <c r="P987" i="1"/>
  <c r="O1053" i="1"/>
  <c r="O1076" i="1"/>
  <c r="P1076" i="1" s="1"/>
  <c r="P71" i="1"/>
  <c r="P92" i="1"/>
  <c r="O116" i="1"/>
  <c r="P116" i="1" s="1"/>
  <c r="P130" i="1"/>
  <c r="O269" i="1"/>
  <c r="P269" i="1" s="1"/>
  <c r="P395" i="1"/>
  <c r="O1070" i="1"/>
  <c r="P1070" i="1" s="1"/>
  <c r="P9" i="1"/>
  <c r="O39" i="1"/>
  <c r="P39" i="1" s="1"/>
  <c r="O45" i="1"/>
  <c r="O107" i="1"/>
  <c r="P107" i="1" s="1"/>
  <c r="P124" i="1"/>
  <c r="O156" i="1"/>
  <c r="P289" i="1"/>
  <c r="O329" i="1"/>
  <c r="P329" i="1" s="1"/>
  <c r="O450" i="1"/>
  <c r="P487" i="1"/>
  <c r="O568" i="1"/>
  <c r="O821" i="1"/>
  <c r="O981" i="1"/>
  <c r="P1041" i="1"/>
  <c r="O1167" i="1"/>
  <c r="P1167" i="1" s="1"/>
  <c r="P1190" i="1"/>
  <c r="O1242" i="1"/>
  <c r="P1242" i="1" s="1"/>
  <c r="O1277" i="1"/>
  <c r="P1277" i="1" s="1"/>
  <c r="P1069" i="1"/>
  <c r="P59" i="1"/>
  <c r="P115" i="1"/>
  <c r="O1294" i="1"/>
  <c r="P1294" i="1" s="1"/>
  <c r="P150" i="1"/>
  <c r="O50" i="1"/>
  <c r="P50" i="1" s="1"/>
  <c r="O59" i="1"/>
  <c r="O127" i="1"/>
  <c r="O254" i="1"/>
  <c r="P254" i="1" s="1"/>
  <c r="P280" i="1"/>
  <c r="O355" i="1"/>
  <c r="O372" i="1"/>
  <c r="P372" i="1" s="1"/>
  <c r="O389" i="1"/>
  <c r="P389" i="1" s="1"/>
  <c r="O435" i="1"/>
  <c r="O458" i="1"/>
  <c r="P458" i="1" s="1"/>
  <c r="O461" i="1"/>
  <c r="P461" i="1" s="1"/>
  <c r="O553" i="1"/>
  <c r="O697" i="1"/>
  <c r="O832" i="1"/>
  <c r="P832" i="1" s="1"/>
  <c r="P1279" i="1"/>
  <c r="P1299" i="1"/>
  <c r="P1319" i="1"/>
  <c r="O36" i="1"/>
  <c r="P36" i="1" s="1"/>
  <c r="P23" i="1"/>
  <c r="O317" i="1"/>
  <c r="P317" i="1" s="1"/>
  <c r="O674" i="1"/>
  <c r="O65" i="1"/>
  <c r="O121" i="1"/>
  <c r="P121" i="1" s="1"/>
  <c r="P277" i="1"/>
  <c r="P20" i="1"/>
  <c r="O23" i="1"/>
  <c r="O44" i="1"/>
  <c r="O340" i="1"/>
  <c r="P340" i="1" s="1"/>
  <c r="O470" i="1"/>
  <c r="P470" i="1" s="1"/>
  <c r="O651" i="1"/>
  <c r="P651" i="1" s="1"/>
  <c r="O803" i="1"/>
  <c r="P803" i="1" s="1"/>
  <c r="O809" i="1"/>
  <c r="O1161" i="1"/>
  <c r="P1161" i="1" s="1"/>
  <c r="O1164" i="1"/>
  <c r="P1164" i="1" s="1"/>
  <c r="O1256" i="1"/>
  <c r="P1256" i="1" s="1"/>
  <c r="P305" i="1"/>
  <c r="P440" i="1"/>
  <c r="P529" i="1"/>
  <c r="P558" i="1"/>
  <c r="O665" i="1"/>
  <c r="O685" i="1"/>
  <c r="P1137" i="1"/>
  <c r="O263" i="1"/>
  <c r="O323" i="1"/>
  <c r="O363" i="1"/>
  <c r="O380" i="1"/>
  <c r="P380" i="1" s="1"/>
  <c r="P52" i="1"/>
  <c r="P64" i="1"/>
  <c r="O67" i="1"/>
  <c r="P67" i="1" s="1"/>
  <c r="O88" i="1"/>
  <c r="O97" i="1"/>
  <c r="P97" i="1" s="1"/>
  <c r="O186" i="1"/>
  <c r="P206" i="1"/>
  <c r="O207" i="1"/>
  <c r="P207" i="1" s="1"/>
  <c r="P215" i="1"/>
  <c r="O219" i="1"/>
  <c r="P219" i="1" s="1"/>
  <c r="O345" i="1"/>
  <c r="P345" i="1" s="1"/>
  <c r="O438" i="1"/>
  <c r="O544" i="1"/>
  <c r="P552" i="1"/>
  <c r="O817" i="1"/>
  <c r="O1149" i="1"/>
  <c r="P1149" i="1" s="1"/>
  <c r="P359" i="1"/>
  <c r="O362" i="1"/>
  <c r="P362" i="1" s="1"/>
  <c r="P411" i="1"/>
  <c r="O604" i="1"/>
  <c r="O642" i="1"/>
  <c r="P642" i="1" s="1"/>
  <c r="O731" i="1"/>
  <c r="P731" i="1" s="1"/>
  <c r="P951" i="1"/>
  <c r="O2" i="1"/>
  <c r="P2" i="1" s="1"/>
  <c r="P154" i="1"/>
  <c r="O288" i="1"/>
  <c r="P288" i="1" s="1"/>
  <c r="O411" i="1"/>
  <c r="O480" i="1"/>
  <c r="O500" i="1"/>
  <c r="O627" i="1"/>
  <c r="P627" i="1" s="1"/>
  <c r="P650" i="1"/>
  <c r="P693" i="1"/>
  <c r="P1131" i="1"/>
  <c r="O1206" i="1"/>
  <c r="P1206" i="1" s="1"/>
  <c r="O1241" i="1"/>
  <c r="P1241" i="1" s="1"/>
  <c r="O1244" i="1"/>
  <c r="P1244" i="1" s="1"/>
  <c r="O11" i="1"/>
  <c r="P11" i="1" s="1"/>
  <c r="P31" i="1"/>
  <c r="P114" i="1"/>
  <c r="P174" i="1"/>
  <c r="P197" i="1"/>
  <c r="O241" i="1"/>
  <c r="P241" i="1" s="1"/>
  <c r="O273" i="1"/>
  <c r="P273" i="1" s="1"/>
  <c r="O293" i="1"/>
  <c r="P293" i="1" s="1"/>
  <c r="O331" i="1"/>
  <c r="O1082" i="1"/>
  <c r="P1082" i="1" s="1"/>
  <c r="O1097" i="1"/>
  <c r="P1097" i="1" s="1"/>
  <c r="O1117" i="1"/>
  <c r="P1117" i="1" s="1"/>
  <c r="O1120" i="1"/>
  <c r="P1120" i="1" s="1"/>
  <c r="O22" i="1"/>
  <c r="P22" i="1" s="1"/>
  <c r="O131" i="1"/>
  <c r="P267" i="1"/>
  <c r="O296" i="1"/>
  <c r="P296" i="1" s="1"/>
  <c r="P422" i="1"/>
  <c r="O494" i="1"/>
  <c r="O514" i="1"/>
  <c r="P514" i="1" s="1"/>
  <c r="O534" i="1"/>
  <c r="O537" i="1"/>
  <c r="P537" i="1" s="1"/>
  <c r="O621" i="1"/>
  <c r="P621" i="1" s="1"/>
  <c r="P641" i="1"/>
  <c r="O650" i="1"/>
  <c r="O1176" i="1"/>
  <c r="P1176" i="1" s="1"/>
  <c r="P96" i="1"/>
  <c r="P287" i="1"/>
  <c r="O290" i="1"/>
  <c r="O19" i="1"/>
  <c r="P19" i="1" s="1"/>
  <c r="O55" i="1"/>
  <c r="P55" i="1" s="1"/>
  <c r="O99" i="1"/>
  <c r="P99" i="1" s="1"/>
  <c r="O102" i="1"/>
  <c r="P102" i="1" s="1"/>
  <c r="O128" i="1"/>
  <c r="P128" i="1" s="1"/>
  <c r="O148" i="1"/>
  <c r="O171" i="1"/>
  <c r="P171" i="1" s="1"/>
  <c r="O174" i="1"/>
  <c r="O212" i="1"/>
  <c r="P212" i="1" s="1"/>
  <c r="O232" i="1"/>
  <c r="P232" i="1" s="1"/>
  <c r="P347" i="1"/>
  <c r="O396" i="1"/>
  <c r="P396" i="1" s="1"/>
  <c r="O517" i="1"/>
  <c r="O647" i="1"/>
  <c r="O707" i="1"/>
  <c r="O1194" i="1"/>
  <c r="P1194" i="1" s="1"/>
  <c r="O1229" i="1"/>
  <c r="P1229" i="1" s="1"/>
  <c r="O28" i="1"/>
  <c r="P28" i="1" s="1"/>
  <c r="P87" i="1"/>
  <c r="O90" i="1"/>
  <c r="P90" i="1" s="1"/>
  <c r="P142" i="1"/>
  <c r="P223" i="1"/>
  <c r="O264" i="1"/>
  <c r="P264" i="1" s="1"/>
  <c r="O276" i="1"/>
  <c r="P276" i="1" s="1"/>
  <c r="O419" i="1"/>
  <c r="P419" i="1" s="1"/>
  <c r="O508" i="1"/>
  <c r="O733" i="1"/>
  <c r="P224" i="1"/>
  <c r="O16" i="1"/>
  <c r="P16" i="1" s="1"/>
  <c r="P60" i="1"/>
  <c r="P63" i="1"/>
  <c r="O96" i="1"/>
  <c r="O7" i="1"/>
  <c r="P7" i="1" s="1"/>
  <c r="P54" i="1"/>
  <c r="O66" i="1"/>
  <c r="P66" i="1" s="1"/>
  <c r="O75" i="1"/>
  <c r="P75" i="1" s="1"/>
  <c r="P81" i="1"/>
  <c r="P84" i="1"/>
  <c r="O157" i="1"/>
  <c r="O165" i="1"/>
  <c r="P165" i="1" s="1"/>
  <c r="P255" i="1"/>
  <c r="O261" i="1"/>
  <c r="P261" i="1" s="1"/>
  <c r="O281" i="1"/>
  <c r="P281" i="1" s="1"/>
  <c r="O319" i="1"/>
  <c r="P319" i="1" s="1"/>
  <c r="O583" i="1"/>
  <c r="P583" i="1" s="1"/>
  <c r="O603" i="1"/>
  <c r="P603" i="1" s="1"/>
  <c r="P1090" i="1"/>
  <c r="O1162" i="1"/>
  <c r="P1162" i="1" s="1"/>
  <c r="O1197" i="1"/>
  <c r="P1197" i="1" s="1"/>
  <c r="O1214" i="1"/>
  <c r="P1214" i="1" s="1"/>
  <c r="O72" i="1"/>
  <c r="P72" i="1" s="1"/>
  <c r="O154" i="1"/>
  <c r="O160" i="1"/>
  <c r="P189" i="1"/>
  <c r="O195" i="1"/>
  <c r="P195" i="1" s="1"/>
  <c r="O210" i="1"/>
  <c r="P210" i="1" s="1"/>
  <c r="O314" i="1"/>
  <c r="O320" i="1"/>
  <c r="P320" i="1" s="1"/>
  <c r="O337" i="1"/>
  <c r="P337" i="1" s="1"/>
  <c r="O390" i="1"/>
  <c r="P407" i="1"/>
  <c r="O417" i="1"/>
  <c r="P417" i="1" s="1"/>
  <c r="O467" i="1"/>
  <c r="P467" i="1" s="1"/>
  <c r="O532" i="1"/>
  <c r="O550" i="1"/>
  <c r="O565" i="1"/>
  <c r="P565" i="1" s="1"/>
  <c r="O580" i="1"/>
  <c r="P580" i="1" s="1"/>
  <c r="O686" i="1"/>
  <c r="O688" i="1"/>
  <c r="O775" i="1"/>
  <c r="O815" i="1"/>
  <c r="O861" i="1"/>
  <c r="O990" i="1"/>
  <c r="O1010" i="1"/>
  <c r="O1030" i="1"/>
  <c r="O1109" i="1"/>
  <c r="P1109" i="1" s="1"/>
  <c r="O1141" i="1"/>
  <c r="P1141" i="1" s="1"/>
  <c r="O1156" i="1"/>
  <c r="P1156" i="1" s="1"/>
  <c r="O1191" i="1"/>
  <c r="P1191" i="1" s="1"/>
  <c r="O1221" i="1"/>
  <c r="P1221" i="1" s="1"/>
  <c r="O1236" i="1"/>
  <c r="P1236" i="1" s="1"/>
  <c r="P1250" i="1"/>
  <c r="O1271" i="1"/>
  <c r="P1271" i="1" s="1"/>
  <c r="O727" i="1"/>
  <c r="O739" i="1"/>
  <c r="P739" i="1" s="1"/>
  <c r="O768" i="1"/>
  <c r="P768" i="1" s="1"/>
  <c r="O800" i="1"/>
  <c r="O841" i="1"/>
  <c r="O941" i="1"/>
  <c r="P981" i="1"/>
  <c r="O987" i="1"/>
  <c r="O1123" i="1"/>
  <c r="P1123" i="1" s="1"/>
  <c r="O1179" i="1"/>
  <c r="P1179" i="1" s="1"/>
  <c r="O1209" i="1"/>
  <c r="P1209" i="1" s="1"/>
  <c r="O1224" i="1"/>
  <c r="P1224" i="1" s="1"/>
  <c r="P1238" i="1"/>
  <c r="O1259" i="1"/>
  <c r="P1259" i="1" s="1"/>
  <c r="O1286" i="1"/>
  <c r="P1286" i="1" s="1"/>
  <c r="O1306" i="1"/>
  <c r="O1326" i="1"/>
  <c r="P1326" i="1" s="1"/>
  <c r="O1340" i="1"/>
  <c r="O228" i="1"/>
  <c r="P228" i="1" s="1"/>
  <c r="O302" i="1"/>
  <c r="O360" i="1"/>
  <c r="P360" i="1" s="1"/>
  <c r="O395" i="1"/>
  <c r="O416" i="1"/>
  <c r="P416" i="1" s="1"/>
  <c r="O562" i="1"/>
  <c r="P562" i="1" s="1"/>
  <c r="O571" i="1"/>
  <c r="P576" i="1"/>
  <c r="O597" i="1"/>
  <c r="P597" i="1" s="1"/>
  <c r="O682" i="1"/>
  <c r="O706" i="1"/>
  <c r="O712" i="1"/>
  <c r="P712" i="1" s="1"/>
  <c r="O721" i="1"/>
  <c r="P721" i="1" s="1"/>
  <c r="O762" i="1"/>
  <c r="P762" i="1" s="1"/>
  <c r="O765" i="1"/>
  <c r="P765" i="1" s="1"/>
  <c r="O791" i="1"/>
  <c r="O794" i="1"/>
  <c r="O797" i="1"/>
  <c r="O852" i="1"/>
  <c r="P852" i="1" s="1"/>
  <c r="O935" i="1"/>
  <c r="P935" i="1" s="1"/>
  <c r="O1050" i="1"/>
  <c r="P1050" i="1" s="1"/>
  <c r="O1111" i="1"/>
  <c r="P1111" i="1" s="1"/>
  <c r="O1129" i="1"/>
  <c r="P1129" i="1" s="1"/>
  <c r="O1132" i="1"/>
  <c r="P1132" i="1" s="1"/>
  <c r="O1155" i="1"/>
  <c r="P1155" i="1" s="1"/>
  <c r="O1185" i="1"/>
  <c r="P1185" i="1" s="1"/>
  <c r="O1200" i="1"/>
  <c r="P1200" i="1" s="1"/>
  <c r="O1235" i="1"/>
  <c r="P1235" i="1" s="1"/>
  <c r="O1265" i="1"/>
  <c r="P1265" i="1" s="1"/>
  <c r="O1280" i="1"/>
  <c r="P1280" i="1" s="1"/>
  <c r="O1297" i="1"/>
  <c r="P1297" i="1" s="1"/>
  <c r="O1300" i="1"/>
  <c r="P1300" i="1" s="1"/>
  <c r="O1317" i="1"/>
  <c r="P1317" i="1" s="1"/>
  <c r="O1320" i="1"/>
  <c r="P1320" i="1" s="1"/>
  <c r="O1337" i="1"/>
  <c r="P1337" i="1" s="1"/>
  <c r="O1331" i="1"/>
  <c r="P1331" i="1" s="1"/>
  <c r="P13" i="1"/>
  <c r="O53" i="1"/>
  <c r="P53" i="1" s="1"/>
  <c r="O84" i="1"/>
  <c r="O118" i="1"/>
  <c r="P118" i="1" s="1"/>
  <c r="O142" i="1"/>
  <c r="O240" i="1"/>
  <c r="P240" i="1" s="1"/>
  <c r="O279" i="1"/>
  <c r="O325" i="1"/>
  <c r="P325" i="1" s="1"/>
  <c r="O375" i="1"/>
  <c r="P375" i="1" s="1"/>
  <c r="O386" i="1"/>
  <c r="O401" i="1"/>
  <c r="P401" i="1" s="1"/>
  <c r="P446" i="1"/>
  <c r="O502" i="1"/>
  <c r="P502" i="1" s="1"/>
  <c r="O523" i="1"/>
  <c r="P523" i="1" s="1"/>
  <c r="O10" i="1"/>
  <c r="P10" i="1" s="1"/>
  <c r="O41" i="1"/>
  <c r="P41" i="1" s="1"/>
  <c r="O47" i="1"/>
  <c r="O62" i="1"/>
  <c r="P62" i="1" s="1"/>
  <c r="O93" i="1"/>
  <c r="P93" i="1" s="1"/>
  <c r="O145" i="1"/>
  <c r="P145" i="1" s="1"/>
  <c r="O204" i="1"/>
  <c r="P204" i="1" s="1"/>
  <c r="O231" i="1"/>
  <c r="O255" i="1"/>
  <c r="P263" i="1"/>
  <c r="O267" i="1"/>
  <c r="O328" i="1"/>
  <c r="P328" i="1" s="1"/>
  <c r="O343" i="1"/>
  <c r="O425" i="1"/>
  <c r="P425" i="1" s="1"/>
  <c r="O446" i="1"/>
  <c r="O496" i="1"/>
  <c r="O526" i="1"/>
  <c r="P526" i="1" s="1"/>
  <c r="O638" i="1"/>
  <c r="O676" i="1"/>
  <c r="O759" i="1"/>
  <c r="P817" i="1"/>
  <c r="O823" i="1"/>
  <c r="P823" i="1" s="1"/>
  <c r="O826" i="1"/>
  <c r="O849" i="1"/>
  <c r="O932" i="1"/>
  <c r="P932" i="1" s="1"/>
  <c r="P1015" i="1"/>
  <c r="P1035" i="1"/>
  <c r="O1073" i="1"/>
  <c r="P1073" i="1" s="1"/>
  <c r="O1085" i="1"/>
  <c r="P1085" i="1" s="1"/>
  <c r="O1088" i="1"/>
  <c r="P1088" i="1" s="1"/>
  <c r="O1094" i="1"/>
  <c r="P1094" i="1" s="1"/>
  <c r="O1143" i="1"/>
  <c r="P1143" i="1" s="1"/>
  <c r="O1173" i="1"/>
  <c r="P1173" i="1" s="1"/>
  <c r="O1223" i="1"/>
  <c r="P1223" i="1" s="1"/>
  <c r="O1253" i="1"/>
  <c r="P1253" i="1" s="1"/>
  <c r="O1268" i="1"/>
  <c r="P1268" i="1" s="1"/>
  <c r="P1322" i="1"/>
  <c r="O1009" i="1"/>
  <c r="P1009" i="1" s="1"/>
  <c r="O1029" i="1"/>
  <c r="P1029" i="1" s="1"/>
  <c r="O1087" i="1"/>
  <c r="P1087" i="1" s="1"/>
  <c r="O1114" i="1"/>
  <c r="P1114" i="1" s="1"/>
  <c r="O1152" i="1"/>
  <c r="P1152" i="1" s="1"/>
  <c r="P1178" i="1"/>
  <c r="P1187" i="1"/>
  <c r="O1217" i="1"/>
  <c r="P1217" i="1" s="1"/>
  <c r="O1232" i="1"/>
  <c r="P1232" i="1" s="1"/>
  <c r="P1246" i="1"/>
  <c r="P1267" i="1"/>
  <c r="O1285" i="1"/>
  <c r="P1285" i="1" s="1"/>
  <c r="O1288" i="1"/>
  <c r="P1288" i="1" s="1"/>
  <c r="O1305" i="1"/>
  <c r="P1305" i="1" s="1"/>
  <c r="O1308" i="1"/>
  <c r="P1308" i="1" s="1"/>
  <c r="O1325" i="1"/>
  <c r="P1325" i="1" s="1"/>
  <c r="O1328" i="1"/>
  <c r="P1328" i="1" s="1"/>
  <c r="O472" i="1"/>
  <c r="O475" i="1"/>
  <c r="O531" i="1"/>
  <c r="O573" i="1"/>
  <c r="P573" i="1" s="1"/>
  <c r="O741" i="1"/>
  <c r="O779" i="1"/>
  <c r="P89" i="1"/>
  <c r="O108" i="1"/>
  <c r="P108" i="1" s="1"/>
  <c r="O313" i="1"/>
  <c r="P313" i="1" s="1"/>
  <c r="O316" i="1"/>
  <c r="P316" i="1" s="1"/>
  <c r="O406" i="1"/>
  <c r="P406" i="1" s="1"/>
  <c r="P418" i="1"/>
  <c r="O443" i="1"/>
  <c r="P593" i="1"/>
  <c r="O599" i="1"/>
  <c r="P599" i="1" s="1"/>
  <c r="O609" i="1"/>
  <c r="O617" i="1"/>
  <c r="O653" i="1"/>
  <c r="O664" i="1"/>
  <c r="P664" i="1" s="1"/>
  <c r="O687" i="1"/>
  <c r="P687" i="1" s="1"/>
  <c r="O699" i="1"/>
  <c r="P699" i="1" s="1"/>
  <c r="P717" i="1"/>
  <c r="O767" i="1"/>
  <c r="P767" i="1" s="1"/>
  <c r="O802" i="1"/>
  <c r="P802" i="1" s="1"/>
  <c r="O805" i="1"/>
  <c r="P805" i="1" s="1"/>
  <c r="O811" i="1"/>
  <c r="P811" i="1" s="1"/>
  <c r="O880" i="1"/>
  <c r="P880" i="1" s="1"/>
  <c r="P917" i="1"/>
  <c r="O963" i="1"/>
  <c r="O1006" i="1"/>
  <c r="O1026" i="1"/>
  <c r="O1105" i="1"/>
  <c r="P1105" i="1" s="1"/>
  <c r="O1108" i="1"/>
  <c r="P1108" i="1" s="1"/>
  <c r="O1119" i="1"/>
  <c r="P1119" i="1" s="1"/>
  <c r="O1137" i="1"/>
  <c r="O1175" i="1"/>
  <c r="P1175" i="1" s="1"/>
  <c r="O1205" i="1"/>
  <c r="P1205" i="1" s="1"/>
  <c r="O1220" i="1"/>
  <c r="P1220" i="1" s="1"/>
  <c r="O1255" i="1"/>
  <c r="P1255" i="1" s="1"/>
  <c r="O463" i="1"/>
  <c r="O546" i="1"/>
  <c r="P546" i="1" s="1"/>
  <c r="O549" i="1"/>
  <c r="P549" i="1" s="1"/>
  <c r="O602" i="1"/>
  <c r="P617" i="1"/>
  <c r="O670" i="1"/>
  <c r="P670" i="1" s="1"/>
  <c r="O690" i="1"/>
  <c r="P690" i="1" s="1"/>
  <c r="O840" i="1"/>
  <c r="O883" i="1"/>
  <c r="P883" i="1" s="1"/>
  <c r="P963" i="1"/>
  <c r="O25" i="1"/>
  <c r="P40" i="1"/>
  <c r="P43" i="1"/>
  <c r="O46" i="1"/>
  <c r="P46" i="1" s="1"/>
  <c r="P138" i="1"/>
  <c r="O150" i="1"/>
  <c r="O194" i="1"/>
  <c r="O236" i="1"/>
  <c r="P236" i="1" s="1"/>
  <c r="O333" i="1"/>
  <c r="P333" i="1" s="1"/>
  <c r="O368" i="1"/>
  <c r="P368" i="1" s="1"/>
  <c r="O383" i="1"/>
  <c r="P383" i="1" s="1"/>
  <c r="O86" i="1"/>
  <c r="P86" i="1" s="1"/>
  <c r="O105" i="1"/>
  <c r="P105" i="1" s="1"/>
  <c r="O260" i="1"/>
  <c r="P260" i="1" s="1"/>
  <c r="O272" i="1"/>
  <c r="P272" i="1" s="1"/>
  <c r="O336" i="1"/>
  <c r="P336" i="1" s="1"/>
  <c r="O351" i="1"/>
  <c r="P351" i="1" s="1"/>
  <c r="O398" i="1"/>
  <c r="P398" i="1" s="1"/>
  <c r="O400" i="1"/>
  <c r="P400" i="1" s="1"/>
  <c r="O428" i="1"/>
  <c r="P428" i="1" s="1"/>
  <c r="O439" i="1"/>
  <c r="O460" i="1"/>
  <c r="P460" i="1" s="1"/>
  <c r="O490" i="1"/>
  <c r="P490" i="1" s="1"/>
  <c r="P495" i="1"/>
  <c r="O504" i="1"/>
  <c r="O507" i="1"/>
  <c r="P507" i="1" s="1"/>
  <c r="O593" i="1"/>
  <c r="O614" i="1"/>
  <c r="O640" i="1"/>
  <c r="P640" i="1" s="1"/>
  <c r="O661" i="1"/>
  <c r="O720" i="1"/>
  <c r="P752" i="1"/>
  <c r="O799" i="1"/>
  <c r="P799" i="1" s="1"/>
  <c r="O834" i="1"/>
  <c r="O837" i="1"/>
  <c r="P837" i="1" s="1"/>
  <c r="O877" i="1"/>
  <c r="O897" i="1"/>
  <c r="P897" i="1" s="1"/>
  <c r="O917" i="1"/>
  <c r="O960" i="1"/>
  <c r="P960" i="1" s="1"/>
  <c r="O1102" i="1"/>
  <c r="P1102" i="1" s="1"/>
  <c r="O1134" i="1"/>
  <c r="P1134" i="1" s="1"/>
  <c r="O1163" i="1"/>
  <c r="P1163" i="1" s="1"/>
  <c r="O1193" i="1"/>
  <c r="P1193" i="1" s="1"/>
  <c r="O1208" i="1"/>
  <c r="P1208" i="1" s="1"/>
  <c r="O1243" i="1"/>
  <c r="P1243" i="1" s="1"/>
  <c r="O1273" i="1"/>
  <c r="P1273" i="1" s="1"/>
  <c r="O1282" i="1"/>
  <c r="P1282" i="1" s="1"/>
  <c r="O1302" i="1"/>
  <c r="P1302" i="1" s="1"/>
  <c r="O1322" i="1"/>
  <c r="P1066" i="1"/>
  <c r="P1081" i="1"/>
  <c r="O1096" i="1"/>
  <c r="P1096" i="1" s="1"/>
  <c r="O1151" i="1"/>
  <c r="P1151" i="1" s="1"/>
  <c r="O1181" i="1"/>
  <c r="P1181" i="1" s="1"/>
  <c r="O1196" i="1"/>
  <c r="P1196" i="1" s="1"/>
  <c r="O1231" i="1"/>
  <c r="P1231" i="1" s="1"/>
  <c r="O1261" i="1"/>
  <c r="P1261" i="1" s="1"/>
  <c r="O1276" i="1"/>
  <c r="P1276" i="1" s="1"/>
  <c r="O1287" i="1"/>
  <c r="P1287" i="1" s="1"/>
  <c r="O1307" i="1"/>
  <c r="P1307" i="1" s="1"/>
  <c r="O1327" i="1"/>
  <c r="P1327" i="1" s="1"/>
  <c r="P24" i="1"/>
  <c r="O162" i="1"/>
  <c r="O191" i="1"/>
  <c r="O215" i="1"/>
  <c r="P238" i="1"/>
  <c r="O239" i="1"/>
  <c r="P239" i="1" s="1"/>
  <c r="O251" i="1"/>
  <c r="P251" i="1" s="1"/>
  <c r="O286" i="1"/>
  <c r="P286" i="1" s="1"/>
  <c r="O339" i="1"/>
  <c r="P339" i="1" s="1"/>
  <c r="O451" i="1"/>
  <c r="P451" i="1" s="1"/>
  <c r="O486" i="1"/>
  <c r="P486" i="1" s="1"/>
  <c r="O575" i="1"/>
  <c r="P575" i="1" s="1"/>
  <c r="O581" i="1"/>
  <c r="P581" i="1" s="1"/>
  <c r="O596" i="1"/>
  <c r="P596" i="1" s="1"/>
  <c r="O611" i="1"/>
  <c r="P611" i="1" s="1"/>
  <c r="O626" i="1"/>
  <c r="P626" i="1" s="1"/>
  <c r="O631" i="1"/>
  <c r="P631" i="1" s="1"/>
  <c r="O634" i="1"/>
  <c r="O649" i="1"/>
  <c r="P649" i="1" s="1"/>
  <c r="O655" i="1"/>
  <c r="P655" i="1" s="1"/>
  <c r="O675" i="1"/>
  <c r="O678" i="1"/>
  <c r="O693" i="1"/>
  <c r="O705" i="1"/>
  <c r="O787" i="1"/>
  <c r="O825" i="1"/>
  <c r="O868" i="1"/>
  <c r="P868" i="1" s="1"/>
  <c r="O871" i="1"/>
  <c r="P871" i="1" s="1"/>
  <c r="O954" i="1"/>
  <c r="P954" i="1" s="1"/>
  <c r="O997" i="1"/>
  <c r="P997" i="1" s="1"/>
  <c r="O1084" i="1"/>
  <c r="P1084" i="1" s="1"/>
  <c r="P1107" i="1"/>
  <c r="O1125" i="1"/>
  <c r="P1125" i="1" s="1"/>
  <c r="P1139" i="1"/>
  <c r="P1169" i="1"/>
  <c r="O1184" i="1"/>
  <c r="P1184" i="1" s="1"/>
  <c r="P1249" i="1"/>
  <c r="O1264" i="1"/>
  <c r="P1264" i="1" s="1"/>
  <c r="P1278" i="1"/>
  <c r="P1293" i="1"/>
  <c r="O1296" i="1"/>
  <c r="P1296" i="1" s="1"/>
  <c r="P1313" i="1"/>
  <c r="O1316" i="1"/>
  <c r="P1316" i="1" s="1"/>
  <c r="P1333" i="1"/>
  <c r="O1336" i="1"/>
  <c r="P1336" i="1" s="1"/>
  <c r="O89" i="1"/>
  <c r="O182" i="1"/>
  <c r="P182" i="1" s="1"/>
  <c r="P318" i="1"/>
  <c r="O350" i="1"/>
  <c r="P350" i="1" s="1"/>
  <c r="O356" i="1"/>
  <c r="P356" i="1" s="1"/>
  <c r="O371" i="1"/>
  <c r="P371" i="1" s="1"/>
  <c r="O3" i="1"/>
  <c r="P3" i="1" s="1"/>
  <c r="O6" i="1"/>
  <c r="P6" i="1" s="1"/>
  <c r="P27" i="1"/>
  <c r="O40" i="1"/>
  <c r="O43" i="1"/>
  <c r="P104" i="1"/>
  <c r="P167" i="1"/>
  <c r="O238" i="1"/>
  <c r="O253" i="1"/>
  <c r="P253" i="1" s="1"/>
  <c r="O265" i="1"/>
  <c r="P265" i="1" s="1"/>
  <c r="O274" i="1"/>
  <c r="O318" i="1"/>
  <c r="O321" i="1"/>
  <c r="P321" i="1" s="1"/>
  <c r="O324" i="1"/>
  <c r="P324" i="1" s="1"/>
  <c r="P367" i="1"/>
  <c r="O403" i="1"/>
  <c r="P403" i="1" s="1"/>
  <c r="O448" i="1"/>
  <c r="P448" i="1" s="1"/>
  <c r="P474" i="1"/>
  <c r="O623" i="1"/>
  <c r="P623" i="1" s="1"/>
  <c r="O658" i="1"/>
  <c r="P658" i="1" s="1"/>
  <c r="O743" i="1"/>
  <c r="P743" i="1" s="1"/>
  <c r="O746" i="1"/>
  <c r="P746" i="1" s="1"/>
  <c r="O819" i="1"/>
  <c r="O865" i="1"/>
  <c r="O948" i="1"/>
  <c r="P948" i="1" s="1"/>
  <c r="O951" i="1"/>
  <c r="O1066" i="1"/>
  <c r="O1069" i="1"/>
  <c r="O1072" i="1"/>
  <c r="P1072" i="1" s="1"/>
  <c r="O1078" i="1"/>
  <c r="P1078" i="1" s="1"/>
  <c r="O1122" i="1"/>
  <c r="P1122" i="1" s="1"/>
  <c r="O1157" i="1"/>
  <c r="P1157" i="1" s="1"/>
  <c r="O1207" i="1"/>
  <c r="P1207" i="1" s="1"/>
  <c r="O1237" i="1"/>
  <c r="P1237" i="1" s="1"/>
  <c r="O1252" i="1"/>
  <c r="P1252" i="1" s="1"/>
  <c r="P1266" i="1"/>
  <c r="O304" i="1"/>
  <c r="P304" i="1" s="1"/>
  <c r="O359" i="1"/>
  <c r="O510" i="1"/>
  <c r="P510" i="1" s="1"/>
  <c r="O539" i="1"/>
  <c r="O566" i="1"/>
  <c r="P566" i="1" s="1"/>
  <c r="O605" i="1"/>
  <c r="P698" i="1"/>
  <c r="P769" i="1"/>
  <c r="O807" i="1"/>
  <c r="O862" i="1"/>
  <c r="P862" i="1" s="1"/>
  <c r="O885" i="1"/>
  <c r="P885" i="1" s="1"/>
  <c r="O925" i="1"/>
  <c r="P925" i="1" s="1"/>
  <c r="O945" i="1"/>
  <c r="P945" i="1" s="1"/>
  <c r="O1113" i="1"/>
  <c r="P1113" i="1" s="1"/>
  <c r="O1116" i="1"/>
  <c r="P1116" i="1" s="1"/>
  <c r="O1145" i="1"/>
  <c r="P1145" i="1" s="1"/>
  <c r="O1160" i="1"/>
  <c r="P1160" i="1" s="1"/>
  <c r="O1195" i="1"/>
  <c r="P1195" i="1" s="1"/>
  <c r="O1225" i="1"/>
  <c r="P1225" i="1" s="1"/>
  <c r="O1240" i="1"/>
  <c r="P1240" i="1" s="1"/>
  <c r="P1254" i="1"/>
  <c r="O1275" i="1"/>
  <c r="P1275" i="1" s="1"/>
  <c r="O1290" i="1"/>
  <c r="O1310" i="1"/>
  <c r="P1310" i="1" s="1"/>
  <c r="O1330" i="1"/>
  <c r="O120" i="1"/>
  <c r="O205" i="1"/>
  <c r="P205" i="1" s="1"/>
  <c r="O217" i="1"/>
  <c r="P217" i="1" s="1"/>
  <c r="O226" i="1"/>
  <c r="P226" i="1" s="1"/>
  <c r="O466" i="1"/>
  <c r="P466" i="1" s="1"/>
  <c r="O15" i="1"/>
  <c r="P15" i="1" s="1"/>
  <c r="O126" i="1"/>
  <c r="P126" i="1" s="1"/>
  <c r="O170" i="1"/>
  <c r="P170" i="1" s="1"/>
  <c r="O193" i="1"/>
  <c r="P193" i="1" s="1"/>
  <c r="O268" i="1"/>
  <c r="P268" i="1" s="1"/>
  <c r="O327" i="1"/>
  <c r="P327" i="1" s="1"/>
  <c r="O344" i="1"/>
  <c r="P344" i="1" s="1"/>
  <c r="O361" i="1"/>
  <c r="P361" i="1" s="1"/>
  <c r="O462" i="1"/>
  <c r="P462" i="1" s="1"/>
  <c r="O518" i="1"/>
  <c r="P518" i="1" s="1"/>
  <c r="O524" i="1"/>
  <c r="O569" i="1"/>
  <c r="O622" i="1"/>
  <c r="O663" i="1"/>
  <c r="P663" i="1" s="1"/>
  <c r="O669" i="1"/>
  <c r="O695" i="1"/>
  <c r="O728" i="1"/>
  <c r="P728" i="1" s="1"/>
  <c r="O735" i="1"/>
  <c r="P735" i="1" s="1"/>
  <c r="O781" i="1"/>
  <c r="P781" i="1" s="1"/>
  <c r="P795" i="1"/>
  <c r="O842" i="1"/>
  <c r="P842" i="1" s="1"/>
  <c r="P879" i="1"/>
  <c r="O942" i="1"/>
  <c r="P942" i="1" s="1"/>
  <c r="O965" i="1"/>
  <c r="P965" i="1" s="1"/>
  <c r="O1110" i="1"/>
  <c r="P1110" i="1" s="1"/>
  <c r="O1213" i="1"/>
  <c r="P1213" i="1" s="1"/>
  <c r="O1228" i="1"/>
  <c r="P1228" i="1" s="1"/>
  <c r="O1263" i="1"/>
  <c r="P1263" i="1" s="1"/>
  <c r="O1295" i="1"/>
  <c r="P1295" i="1" s="1"/>
  <c r="O1315" i="1"/>
  <c r="P1315" i="1" s="1"/>
  <c r="O1335" i="1"/>
  <c r="P1335" i="1" s="1"/>
  <c r="O123" i="1"/>
  <c r="P335" i="1"/>
  <c r="O338" i="1"/>
  <c r="P338" i="1" s="1"/>
  <c r="P376" i="1"/>
  <c r="O548" i="1"/>
  <c r="O561" i="1"/>
  <c r="P561" i="1" s="1"/>
  <c r="O9" i="1"/>
  <c r="O21" i="1"/>
  <c r="P21" i="1" s="1"/>
  <c r="P45" i="1"/>
  <c r="P88" i="1"/>
  <c r="O95" i="1"/>
  <c r="P131" i="1"/>
  <c r="O164" i="1"/>
  <c r="P164" i="1" s="1"/>
  <c r="O190" i="1"/>
  <c r="P190" i="1" s="1"/>
  <c r="O149" i="1"/>
  <c r="O220" i="1"/>
  <c r="P220" i="1" s="1"/>
  <c r="O292" i="1"/>
  <c r="P292" i="1" s="1"/>
  <c r="O364" i="1"/>
  <c r="P364" i="1" s="1"/>
  <c r="P399" i="1"/>
  <c r="O414" i="1"/>
  <c r="P414" i="1" s="1"/>
  <c r="P438" i="1"/>
  <c r="O465" i="1"/>
  <c r="P465" i="1" s="1"/>
  <c r="O468" i="1"/>
  <c r="P468" i="1" s="1"/>
  <c r="P494" i="1"/>
  <c r="O506" i="1"/>
  <c r="O595" i="1"/>
  <c r="P595" i="1" s="1"/>
  <c r="O616" i="1"/>
  <c r="O660" i="1"/>
  <c r="P660" i="1" s="1"/>
  <c r="O666" i="1"/>
  <c r="P666" i="1" s="1"/>
  <c r="O683" i="1"/>
  <c r="P683" i="1" s="1"/>
  <c r="O737" i="1"/>
  <c r="P757" i="1"/>
  <c r="O801" i="1"/>
  <c r="O839" i="1"/>
  <c r="O879" i="1"/>
  <c r="O919" i="1"/>
  <c r="P919" i="1" s="1"/>
  <c r="O1005" i="1"/>
  <c r="P1005" i="1" s="1"/>
  <c r="O1025" i="1"/>
  <c r="P1025" i="1" s="1"/>
  <c r="P1056" i="1"/>
  <c r="O1071" i="1"/>
  <c r="P1071" i="1" s="1"/>
  <c r="O1101" i="1"/>
  <c r="P1101" i="1" s="1"/>
  <c r="O1133" i="1"/>
  <c r="P1133" i="1" s="1"/>
  <c r="O1136" i="1"/>
  <c r="P1136" i="1" s="1"/>
  <c r="O1171" i="1"/>
  <c r="P1171" i="1" s="1"/>
  <c r="O1201" i="1"/>
  <c r="P1201" i="1" s="1"/>
  <c r="O1216" i="1"/>
  <c r="P1216" i="1" s="1"/>
  <c r="O1251" i="1"/>
  <c r="P1251" i="1" s="1"/>
  <c r="O1281" i="1"/>
  <c r="P1281" i="1" s="1"/>
  <c r="O1284" i="1"/>
  <c r="P1284" i="1" s="1"/>
  <c r="O1301" i="1"/>
  <c r="P1301" i="1" s="1"/>
  <c r="O1304" i="1"/>
  <c r="P1304" i="1" s="1"/>
  <c r="O1321" i="1"/>
  <c r="P1321" i="1" s="1"/>
  <c r="O1324" i="1"/>
  <c r="P1324" i="1" s="1"/>
  <c r="O137" i="1"/>
  <c r="O143" i="1"/>
  <c r="P143" i="1" s="1"/>
  <c r="O244" i="1"/>
  <c r="P244" i="1" s="1"/>
  <c r="O256" i="1"/>
  <c r="P256" i="1" s="1"/>
  <c r="O295" i="1"/>
  <c r="P295" i="1" s="1"/>
  <c r="O306" i="1"/>
  <c r="P306" i="1" s="1"/>
  <c r="O309" i="1"/>
  <c r="P309" i="1" s="1"/>
  <c r="O312" i="1"/>
  <c r="P312" i="1" s="1"/>
  <c r="P323" i="1"/>
  <c r="O326" i="1"/>
  <c r="P326" i="1" s="1"/>
  <c r="O347" i="1"/>
  <c r="O379" i="1"/>
  <c r="P379" i="1" s="1"/>
  <c r="O387" i="1"/>
  <c r="P387" i="1" s="1"/>
  <c r="O408" i="1"/>
  <c r="P408" i="1" s="1"/>
  <c r="O420" i="1"/>
  <c r="P420" i="1" s="1"/>
  <c r="O442" i="1"/>
  <c r="P442" i="1" s="1"/>
  <c r="O545" i="1"/>
  <c r="P545" i="1" s="1"/>
  <c r="O554" i="1"/>
  <c r="O563" i="1"/>
  <c r="O704" i="1"/>
  <c r="P704" i="1" s="1"/>
  <c r="O722" i="1"/>
  <c r="O725" i="1"/>
  <c r="O760" i="1"/>
  <c r="P760" i="1" s="1"/>
  <c r="O792" i="1"/>
  <c r="P792" i="1" s="1"/>
  <c r="P821" i="1"/>
  <c r="O833" i="1"/>
  <c r="P833" i="1" s="1"/>
  <c r="O916" i="1"/>
  <c r="P916" i="1" s="1"/>
  <c r="O1022" i="1"/>
  <c r="O1051" i="1"/>
  <c r="P1051" i="1" s="1"/>
  <c r="O1054" i="1"/>
  <c r="P1054" i="1" s="1"/>
  <c r="O1089" i="1"/>
  <c r="P1089" i="1" s="1"/>
  <c r="O1098" i="1"/>
  <c r="P1098" i="1" s="1"/>
  <c r="O1115" i="1"/>
  <c r="P1115" i="1" s="1"/>
  <c r="O1159" i="1"/>
  <c r="P1159" i="1" s="1"/>
  <c r="O1189" i="1"/>
  <c r="P1189" i="1" s="1"/>
  <c r="O1204" i="1"/>
  <c r="P1204" i="1" s="1"/>
  <c r="O1239" i="1"/>
  <c r="P1239" i="1" s="1"/>
  <c r="O1269" i="1"/>
  <c r="P1269" i="1" s="1"/>
  <c r="O187" i="1"/>
  <c r="P187" i="1" s="1"/>
  <c r="O208" i="1"/>
  <c r="P208" i="1" s="1"/>
  <c r="O247" i="1"/>
  <c r="P247" i="1" s="1"/>
  <c r="O332" i="1"/>
  <c r="P332" i="1" s="1"/>
  <c r="O399" i="1"/>
  <c r="O432" i="1"/>
  <c r="P432" i="1" s="1"/>
  <c r="O601" i="1"/>
  <c r="P601" i="1" s="1"/>
  <c r="O607" i="1"/>
  <c r="P607" i="1" s="1"/>
  <c r="O619" i="1"/>
  <c r="P619" i="1" s="1"/>
  <c r="O710" i="1"/>
  <c r="O751" i="1"/>
  <c r="P751" i="1" s="1"/>
  <c r="O754" i="1"/>
  <c r="O827" i="1"/>
  <c r="O873" i="1"/>
  <c r="O913" i="1"/>
  <c r="O999" i="1"/>
  <c r="O1056" i="1"/>
  <c r="O1092" i="1"/>
  <c r="P1092" i="1" s="1"/>
  <c r="O1130" i="1"/>
  <c r="P1130" i="1" s="1"/>
  <c r="O1147" i="1"/>
  <c r="P1147" i="1" s="1"/>
  <c r="O1177" i="1"/>
  <c r="P1177" i="1" s="1"/>
  <c r="O1192" i="1"/>
  <c r="P1192" i="1" s="1"/>
  <c r="O1227" i="1"/>
  <c r="P1227" i="1" s="1"/>
  <c r="O1257" i="1"/>
  <c r="P1257" i="1" s="1"/>
  <c r="O1272" i="1"/>
  <c r="P1272" i="1" s="1"/>
  <c r="O1298" i="1"/>
  <c r="P1298" i="1" s="1"/>
  <c r="O1318" i="1"/>
  <c r="P1318" i="1" s="1"/>
  <c r="O1338" i="1"/>
  <c r="P1338" i="1" s="1"/>
  <c r="O76" i="1"/>
  <c r="P76" i="1" s="1"/>
  <c r="P178" i="1"/>
  <c r="O271" i="1"/>
  <c r="P271" i="1" s="1"/>
  <c r="P279" i="1"/>
  <c r="O283" i="1"/>
  <c r="P283" i="1" s="1"/>
  <c r="O297" i="1"/>
  <c r="P297" i="1" s="1"/>
  <c r="O512" i="1"/>
  <c r="P571" i="1"/>
  <c r="P586" i="1"/>
  <c r="O713" i="1"/>
  <c r="O719" i="1"/>
  <c r="O8" i="1"/>
  <c r="P8" i="1" s="1"/>
  <c r="O51" i="1"/>
  <c r="P51" i="1" s="1"/>
  <c r="O57" i="1"/>
  <c r="O85" i="1"/>
  <c r="P85" i="1" s="1"/>
  <c r="P103" i="1"/>
  <c r="O178" i="1"/>
  <c r="O199" i="1"/>
  <c r="P199" i="1" s="1"/>
  <c r="P222" i="1"/>
  <c r="O223" i="1"/>
  <c r="P231" i="1"/>
  <c r="O235" i="1"/>
  <c r="P235" i="1" s="1"/>
  <c r="O270" i="1"/>
  <c r="P270" i="1" s="1"/>
  <c r="O285" i="1"/>
  <c r="P285" i="1" s="1"/>
  <c r="O315" i="1"/>
  <c r="P315" i="1" s="1"/>
  <c r="O367" i="1"/>
  <c r="O381" i="1"/>
  <c r="P381" i="1" s="1"/>
  <c r="O384" i="1"/>
  <c r="P384" i="1" s="1"/>
  <c r="O488" i="1"/>
  <c r="P535" i="1"/>
  <c r="O657" i="1"/>
  <c r="P657" i="1" s="1"/>
  <c r="O677" i="1"/>
  <c r="O783" i="1"/>
  <c r="P783" i="1" s="1"/>
  <c r="O786" i="1"/>
  <c r="P786" i="1" s="1"/>
  <c r="P809" i="1"/>
  <c r="O910" i="1"/>
  <c r="O930" i="1"/>
  <c r="P930" i="1" s="1"/>
  <c r="O953" i="1"/>
  <c r="O996" i="1"/>
  <c r="P996" i="1" s="1"/>
  <c r="O1042" i="1"/>
  <c r="P1042" i="1" s="1"/>
  <c r="O1045" i="1"/>
  <c r="P1045" i="1" s="1"/>
  <c r="O1077" i="1"/>
  <c r="P1077" i="1" s="1"/>
  <c r="O1080" i="1"/>
  <c r="P1080" i="1" s="1"/>
  <c r="O1086" i="1"/>
  <c r="P1086" i="1" s="1"/>
  <c r="O1121" i="1"/>
  <c r="P1121" i="1" s="1"/>
  <c r="O1135" i="1"/>
  <c r="P1135" i="1" s="1"/>
  <c r="O1165" i="1"/>
  <c r="P1165" i="1" s="1"/>
  <c r="O1180" i="1"/>
  <c r="P1180" i="1" s="1"/>
  <c r="O1215" i="1"/>
  <c r="P1215" i="1" s="1"/>
  <c r="O1245" i="1"/>
  <c r="P1245" i="1" s="1"/>
  <c r="O1260" i="1"/>
  <c r="P1260" i="1" s="1"/>
  <c r="P1274" i="1"/>
  <c r="O1283" i="1"/>
  <c r="P1283" i="1" s="1"/>
  <c r="O1303" i="1"/>
  <c r="P1303" i="1" s="1"/>
  <c r="O1323" i="1"/>
  <c r="P1323" i="1" s="1"/>
  <c r="O993" i="1"/>
  <c r="P993" i="1" s="1"/>
  <c r="P1010" i="1"/>
  <c r="O1013" i="1"/>
  <c r="P1013" i="1" s="1"/>
  <c r="P1030" i="1"/>
  <c r="O1033" i="1"/>
  <c r="P1033" i="1" s="1"/>
  <c r="O1063" i="1"/>
  <c r="O1068" i="1"/>
  <c r="P1068" i="1" s="1"/>
  <c r="O1103" i="1"/>
  <c r="P1103" i="1" s="1"/>
  <c r="O1118" i="1"/>
  <c r="P1118" i="1" s="1"/>
  <c r="O1153" i="1"/>
  <c r="P1153" i="1" s="1"/>
  <c r="O1203" i="1"/>
  <c r="P1203" i="1" s="1"/>
  <c r="O1233" i="1"/>
  <c r="P1233" i="1" s="1"/>
  <c r="O1248" i="1"/>
  <c r="P1248" i="1" s="1"/>
  <c r="P1262" i="1"/>
  <c r="O1289" i="1"/>
  <c r="P1289" i="1" s="1"/>
  <c r="O1292" i="1"/>
  <c r="P1292" i="1" s="1"/>
  <c r="O1309" i="1"/>
  <c r="P1309" i="1" s="1"/>
  <c r="O1312" i="1"/>
  <c r="P1312" i="1" s="1"/>
  <c r="O1329" i="1"/>
  <c r="P1329" i="1" s="1"/>
  <c r="O1332" i="1"/>
  <c r="P1332" i="1" s="1"/>
  <c r="P47" i="1"/>
  <c r="P44" i="1"/>
  <c r="P68" i="1"/>
  <c r="P203" i="1"/>
  <c r="P80" i="1"/>
  <c r="P83" i="1"/>
  <c r="P95" i="1"/>
  <c r="P120" i="1"/>
  <c r="P123" i="1"/>
  <c r="P179" i="1"/>
  <c r="P162" i="1"/>
  <c r="P214" i="1"/>
  <c r="P230" i="1"/>
  <c r="P246" i="1"/>
  <c r="P278" i="1"/>
  <c r="P294" i="1"/>
  <c r="P363" i="1"/>
  <c r="O378" i="1"/>
  <c r="P378" i="1" s="1"/>
  <c r="P17" i="1"/>
  <c r="P57" i="1"/>
  <c r="O136" i="1"/>
  <c r="P136" i="1" s="1"/>
  <c r="P149" i="1"/>
  <c r="O172" i="1"/>
  <c r="P172" i="1" s="1"/>
  <c r="O175" i="1"/>
  <c r="P175" i="1" s="1"/>
  <c r="O188" i="1"/>
  <c r="P188" i="1" s="1"/>
  <c r="P191" i="1"/>
  <c r="O214" i="1"/>
  <c r="O230" i="1"/>
  <c r="O246" i="1"/>
  <c r="O262" i="1"/>
  <c r="P262" i="1" s="1"/>
  <c r="O278" i="1"/>
  <c r="O294" i="1"/>
  <c r="O366" i="1"/>
  <c r="P366" i="1" s="1"/>
  <c r="O424" i="1"/>
  <c r="P424" i="1" s="1"/>
  <c r="O427" i="1"/>
  <c r="P427" i="1" s="1"/>
  <c r="P554" i="1"/>
  <c r="O587" i="1"/>
  <c r="P587" i="1" s="1"/>
  <c r="P673" i="1"/>
  <c r="O101" i="1"/>
  <c r="P101" i="1" s="1"/>
  <c r="O166" i="1"/>
  <c r="P166" i="1" s="1"/>
  <c r="P194" i="1"/>
  <c r="P342" i="1"/>
  <c r="O354" i="1"/>
  <c r="P354" i="1" s="1"/>
  <c r="O393" i="1"/>
  <c r="P393" i="1" s="1"/>
  <c r="O405" i="1"/>
  <c r="P405" i="1" s="1"/>
  <c r="P475" i="1"/>
  <c r="O584" i="1"/>
  <c r="O307" i="1"/>
  <c r="P307" i="1" s="1"/>
  <c r="O342" i="1"/>
  <c r="O557" i="1"/>
  <c r="P557" i="1" s="1"/>
  <c r="O667" i="1"/>
  <c r="P667" i="1" s="1"/>
  <c r="O129" i="1"/>
  <c r="P129" i="1" s="1"/>
  <c r="O152" i="1"/>
  <c r="P152" i="1" s="1"/>
  <c r="O300" i="1"/>
  <c r="P300" i="1" s="1"/>
  <c r="O330" i="1"/>
  <c r="P330" i="1" s="1"/>
  <c r="P505" i="1"/>
  <c r="P508" i="1"/>
  <c r="P538" i="1"/>
  <c r="P622" i="1"/>
  <c r="O646" i="1"/>
  <c r="P646" i="1" s="1"/>
  <c r="P132" i="1"/>
  <c r="O133" i="1"/>
  <c r="P133" i="1" s="1"/>
  <c r="O211" i="1"/>
  <c r="P211" i="1" s="1"/>
  <c r="O227" i="1"/>
  <c r="P227" i="1" s="1"/>
  <c r="P242" i="1"/>
  <c r="O243" i="1"/>
  <c r="P243" i="1" s="1"/>
  <c r="P258" i="1"/>
  <c r="O259" i="1"/>
  <c r="P259" i="1" s="1"/>
  <c r="P274" i="1"/>
  <c r="O275" i="1"/>
  <c r="P275" i="1" s="1"/>
  <c r="P290" i="1"/>
  <c r="O291" i="1"/>
  <c r="P291" i="1" s="1"/>
  <c r="P386" i="1"/>
  <c r="P423" i="1"/>
  <c r="O125" i="1"/>
  <c r="P125" i="1" s="1"/>
  <c r="O158" i="1"/>
  <c r="P158" i="1" s="1"/>
  <c r="P302" i="1"/>
  <c r="O303" i="1"/>
  <c r="P303" i="1" s="1"/>
  <c r="P450" i="1"/>
  <c r="O556" i="1"/>
  <c r="P556" i="1" s="1"/>
  <c r="P865" i="1"/>
  <c r="P859" i="1"/>
  <c r="P314" i="1"/>
  <c r="P501" i="1"/>
  <c r="P609" i="1"/>
  <c r="P113" i="1"/>
  <c r="P137" i="1"/>
  <c r="O151" i="1"/>
  <c r="P151" i="1" s="1"/>
  <c r="O183" i="1"/>
  <c r="P183" i="1" s="1"/>
  <c r="P186" i="1"/>
  <c r="O308" i="1"/>
  <c r="P308" i="1" s="1"/>
  <c r="O459" i="1"/>
  <c r="P459" i="1" s="1"/>
  <c r="O519" i="1"/>
  <c r="P519" i="1" s="1"/>
  <c r="P160" i="1"/>
  <c r="O5" i="1"/>
  <c r="P5" i="1" s="1"/>
  <c r="O37" i="1"/>
  <c r="O77" i="1"/>
  <c r="O117" i="1"/>
  <c r="P117" i="1" s="1"/>
  <c r="O134" i="1"/>
  <c r="P134" i="1" s="1"/>
  <c r="P202" i="1"/>
  <c r="O203" i="1"/>
  <c r="P298" i="1"/>
  <c r="O299" i="1"/>
  <c r="P299" i="1" s="1"/>
  <c r="P355" i="1"/>
  <c r="P358" i="1"/>
  <c r="O370" i="1"/>
  <c r="P370" i="1" s="1"/>
  <c r="O413" i="1"/>
  <c r="P413" i="1" s="1"/>
  <c r="O434" i="1"/>
  <c r="P434" i="1" s="1"/>
  <c r="P443" i="1"/>
  <c r="O516" i="1"/>
  <c r="O615" i="1"/>
  <c r="P615" i="1" s="1"/>
  <c r="O202" i="1"/>
  <c r="O298" i="1"/>
  <c r="P343" i="1"/>
  <c r="O358" i="1"/>
  <c r="O431" i="1"/>
  <c r="P431" i="1" s="1"/>
  <c r="O540" i="1"/>
  <c r="P540" i="1" s="1"/>
  <c r="O543" i="1"/>
  <c r="P543" i="1" s="1"/>
  <c r="O564" i="1"/>
  <c r="P564" i="1" s="1"/>
  <c r="P148" i="1"/>
  <c r="P29" i="1"/>
  <c r="O33" i="1"/>
  <c r="P33" i="1" s="1"/>
  <c r="O73" i="1"/>
  <c r="P73" i="1" s="1"/>
  <c r="O113" i="1"/>
  <c r="O163" i="1"/>
  <c r="O218" i="1"/>
  <c r="P218" i="1" s="1"/>
  <c r="O234" i="1"/>
  <c r="P234" i="1" s="1"/>
  <c r="O250" i="1"/>
  <c r="P250" i="1" s="1"/>
  <c r="O266" i="1"/>
  <c r="P266" i="1" s="1"/>
  <c r="O282" i="1"/>
  <c r="P282" i="1" s="1"/>
  <c r="P331" i="1"/>
  <c r="O346" i="1"/>
  <c r="P346" i="1" s="1"/>
  <c r="O397" i="1"/>
  <c r="P397" i="1" s="1"/>
  <c r="P485" i="1"/>
  <c r="P488" i="1"/>
  <c r="O632" i="1"/>
  <c r="P632" i="1" s="1"/>
  <c r="P37" i="1"/>
  <c r="P77" i="1"/>
  <c r="P157" i="1"/>
  <c r="P127" i="1"/>
  <c r="O147" i="1"/>
  <c r="P147" i="1" s="1"/>
  <c r="P163" i="1"/>
  <c r="P25" i="1"/>
  <c r="P65" i="1"/>
  <c r="O153" i="1"/>
  <c r="P153" i="1" s="1"/>
  <c r="P156" i="1"/>
  <c r="P169" i="1"/>
  <c r="O311" i="1"/>
  <c r="P311" i="1" s="1"/>
  <c r="O334" i="1"/>
  <c r="P334" i="1" s="1"/>
  <c r="O394" i="1"/>
  <c r="P394" i="1" s="1"/>
  <c r="O409" i="1"/>
  <c r="P409" i="1" s="1"/>
  <c r="O455" i="1"/>
  <c r="O476" i="1"/>
  <c r="P506" i="1"/>
  <c r="P605" i="1"/>
  <c r="O618" i="1"/>
  <c r="P618" i="1" s="1"/>
  <c r="O629" i="1"/>
  <c r="P629" i="1" s="1"/>
  <c r="O29" i="1"/>
  <c r="O69" i="1"/>
  <c r="P69" i="1" s="1"/>
  <c r="O109" i="1"/>
  <c r="P109" i="1" s="1"/>
  <c r="O140" i="1"/>
  <c r="O144" i="1"/>
  <c r="P144" i="1" s="1"/>
  <c r="P198" i="1"/>
  <c r="O310" i="1"/>
  <c r="P310" i="1" s="1"/>
  <c r="O322" i="1"/>
  <c r="P322" i="1" s="1"/>
  <c r="O412" i="1"/>
  <c r="P412" i="1" s="1"/>
  <c r="P521" i="1"/>
  <c r="O14" i="1"/>
  <c r="P14" i="1" s="1"/>
  <c r="P61" i="1"/>
  <c r="O198" i="1"/>
  <c r="P390" i="1"/>
  <c r="O452" i="1"/>
  <c r="P452" i="1" s="1"/>
  <c r="O515" i="1"/>
  <c r="P515" i="1" s="1"/>
  <c r="P527" i="1"/>
  <c r="O533" i="1"/>
  <c r="P533" i="1" s="1"/>
  <c r="O536" i="1"/>
  <c r="O567" i="1"/>
  <c r="P567" i="1" s="1"/>
  <c r="O469" i="1"/>
  <c r="P469" i="1" s="1"/>
  <c r="O489" i="1"/>
  <c r="P489" i="1" s="1"/>
  <c r="O509" i="1"/>
  <c r="P509" i="1" s="1"/>
  <c r="O547" i="1"/>
  <c r="P547" i="1" s="1"/>
  <c r="P550" i="1"/>
  <c r="O591" i="1"/>
  <c r="P591" i="1" s="1"/>
  <c r="O608" i="1"/>
  <c r="O639" i="1"/>
  <c r="O671" i="1"/>
  <c r="P671" i="1" s="1"/>
  <c r="O692" i="1"/>
  <c r="O711" i="1"/>
  <c r="O441" i="1"/>
  <c r="P441" i="1" s="1"/>
  <c r="P472" i="1"/>
  <c r="O479" i="1"/>
  <c r="P479" i="1" s="1"/>
  <c r="P492" i="1"/>
  <c r="O499" i="1"/>
  <c r="P499" i="1" s="1"/>
  <c r="P512" i="1"/>
  <c r="P522" i="1"/>
  <c r="P553" i="1"/>
  <c r="O560" i="1"/>
  <c r="P560" i="1" s="1"/>
  <c r="P563" i="1"/>
  <c r="O570" i="1"/>
  <c r="P570" i="1" s="1"/>
  <c r="P614" i="1"/>
  <c r="O635" i="1"/>
  <c r="P635" i="1" s="1"/>
  <c r="O437" i="1"/>
  <c r="P437" i="1" s="1"/>
  <c r="P447" i="1"/>
  <c r="O485" i="1"/>
  <c r="O505" i="1"/>
  <c r="P676" i="1"/>
  <c r="P685" i="1"/>
  <c r="P688" i="1"/>
  <c r="P707" i="1"/>
  <c r="P737" i="1"/>
  <c r="P801" i="1"/>
  <c r="O481" i="1"/>
  <c r="P481" i="1" s="1"/>
  <c r="O501" i="1"/>
  <c r="P569" i="1"/>
  <c r="P634" i="1"/>
  <c r="P991" i="1"/>
  <c r="O185" i="1"/>
  <c r="P185" i="1" s="1"/>
  <c r="O457" i="1"/>
  <c r="P457" i="1" s="1"/>
  <c r="O471" i="1"/>
  <c r="P471" i="1" s="1"/>
  <c r="P484" i="1"/>
  <c r="O491" i="1"/>
  <c r="P491" i="1" s="1"/>
  <c r="P504" i="1"/>
  <c r="O511" i="1"/>
  <c r="P511" i="1" s="1"/>
  <c r="O528" i="1"/>
  <c r="O610" i="1"/>
  <c r="P610" i="1" s="1"/>
  <c r="P637" i="1"/>
  <c r="O644" i="1"/>
  <c r="P644" i="1" s="1"/>
  <c r="P141" i="1"/>
  <c r="O192" i="1"/>
  <c r="P192" i="1" s="1"/>
  <c r="O429" i="1"/>
  <c r="P429" i="1" s="1"/>
  <c r="P439" i="1"/>
  <c r="P531" i="1"/>
  <c r="O559" i="1"/>
  <c r="P559" i="1" s="1"/>
  <c r="O579" i="1"/>
  <c r="P579" i="1" s="1"/>
  <c r="P647" i="1"/>
  <c r="O654" i="1"/>
  <c r="P654" i="1" s="1"/>
  <c r="O703" i="1"/>
  <c r="P703" i="1" s="1"/>
  <c r="O745" i="1"/>
  <c r="P745" i="1" s="1"/>
  <c r="O181" i="1"/>
  <c r="P181" i="1" s="1"/>
  <c r="P477" i="1"/>
  <c r="P497" i="1"/>
  <c r="P517" i="1"/>
  <c r="P541" i="1"/>
  <c r="O555" i="1"/>
  <c r="P555" i="1" s="1"/>
  <c r="O572" i="1"/>
  <c r="P572" i="1" s="1"/>
  <c r="P582" i="1"/>
  <c r="O589" i="1"/>
  <c r="P589" i="1" s="1"/>
  <c r="P669" i="1"/>
  <c r="P675" i="1"/>
  <c r="P678" i="1"/>
  <c r="P774" i="1"/>
  <c r="P841" i="1"/>
  <c r="O453" i="1"/>
  <c r="P453" i="1" s="1"/>
  <c r="P463" i="1"/>
  <c r="O477" i="1"/>
  <c r="O497" i="1"/>
  <c r="P534" i="1"/>
  <c r="P548" i="1"/>
  <c r="P592" i="1"/>
  <c r="P602" i="1"/>
  <c r="P672" i="1"/>
  <c r="O681" i="1"/>
  <c r="P681" i="1" s="1"/>
  <c r="P709" i="1"/>
  <c r="P715" i="1"/>
  <c r="O777" i="1"/>
  <c r="P777" i="1" s="1"/>
  <c r="P835" i="1"/>
  <c r="P999" i="1"/>
  <c r="O177" i="1"/>
  <c r="P177" i="1" s="1"/>
  <c r="P435" i="1"/>
  <c r="P480" i="1"/>
  <c r="P500" i="1"/>
  <c r="P520" i="1"/>
  <c r="P653" i="1"/>
  <c r="O184" i="1"/>
  <c r="P184" i="1" s="1"/>
  <c r="O449" i="1"/>
  <c r="P449" i="1" s="1"/>
  <c r="P473" i="1"/>
  <c r="P493" i="1"/>
  <c r="P513" i="1"/>
  <c r="P544" i="1"/>
  <c r="O551" i="1"/>
  <c r="P551" i="1" s="1"/>
  <c r="O585" i="1"/>
  <c r="P585" i="1" s="1"/>
  <c r="O630" i="1"/>
  <c r="P630" i="1" s="1"/>
  <c r="P702" i="1"/>
  <c r="O753" i="1"/>
  <c r="P753" i="1" s="1"/>
  <c r="O473" i="1"/>
  <c r="O493" i="1"/>
  <c r="O527" i="1"/>
  <c r="O612" i="1"/>
  <c r="P705" i="1"/>
  <c r="O747" i="1"/>
  <c r="P747" i="1" s="1"/>
  <c r="O173" i="1"/>
  <c r="P173" i="1" s="1"/>
  <c r="O180" i="1"/>
  <c r="P180" i="1" s="1"/>
  <c r="P476" i="1"/>
  <c r="O483" i="1"/>
  <c r="P483" i="1" s="1"/>
  <c r="P496" i="1"/>
  <c r="O503" i="1"/>
  <c r="P503" i="1" s="1"/>
  <c r="P516" i="1"/>
  <c r="O598" i="1"/>
  <c r="P598" i="1" s="1"/>
  <c r="O633" i="1"/>
  <c r="P633" i="1" s="1"/>
  <c r="O636" i="1"/>
  <c r="P636" i="1" s="1"/>
  <c r="P662" i="1"/>
  <c r="P677" i="1"/>
  <c r="P680" i="1"/>
  <c r="P686" i="1"/>
  <c r="O808" i="1"/>
  <c r="P808" i="1" s="1"/>
  <c r="O169" i="1"/>
  <c r="O445" i="1"/>
  <c r="P445" i="1" s="1"/>
  <c r="P455" i="1"/>
  <c r="O513" i="1"/>
  <c r="O530" i="1"/>
  <c r="P530" i="1" s="1"/>
  <c r="O578" i="1"/>
  <c r="P578" i="1" s="1"/>
  <c r="O588" i="1"/>
  <c r="P588" i="1" s="1"/>
  <c r="P639" i="1"/>
  <c r="O643" i="1"/>
  <c r="P643" i="1" s="1"/>
  <c r="O659" i="1"/>
  <c r="P659" i="1" s="1"/>
  <c r="P674" i="1"/>
  <c r="P726" i="1"/>
  <c r="P140" i="1"/>
  <c r="P161" i="1"/>
  <c r="O176" i="1"/>
  <c r="P176" i="1" s="1"/>
  <c r="O574" i="1"/>
  <c r="P574" i="1" s="1"/>
  <c r="P625" i="1"/>
  <c r="O662" i="1"/>
  <c r="O668" i="1"/>
  <c r="P668" i="1" s="1"/>
  <c r="O689" i="1"/>
  <c r="P689" i="1" s="1"/>
  <c r="P692" i="1"/>
  <c r="P695" i="1"/>
  <c r="P755" i="1"/>
  <c r="P761" i="1"/>
  <c r="P975" i="1"/>
  <c r="O716" i="1"/>
  <c r="P722" i="1"/>
  <c r="P725" i="1"/>
  <c r="O750" i="1"/>
  <c r="P750" i="1" s="1"/>
  <c r="O756" i="1"/>
  <c r="P756" i="1" s="1"/>
  <c r="O790" i="1"/>
  <c r="P790" i="1" s="1"/>
  <c r="O796" i="1"/>
  <c r="O830" i="1"/>
  <c r="O836" i="1"/>
  <c r="P836" i="1" s="1"/>
  <c r="O854" i="1"/>
  <c r="P854" i="1" s="1"/>
  <c r="O857" i="1"/>
  <c r="P857" i="1" s="1"/>
  <c r="O860" i="1"/>
  <c r="P860" i="1" s="1"/>
  <c r="O863" i="1"/>
  <c r="P863" i="1" s="1"/>
  <c r="O934" i="1"/>
  <c r="O937" i="1"/>
  <c r="P937" i="1" s="1"/>
  <c r="O940" i="1"/>
  <c r="P940" i="1" s="1"/>
  <c r="O943" i="1"/>
  <c r="P943" i="1" s="1"/>
  <c r="O1008" i="1"/>
  <c r="P1008" i="1" s="1"/>
  <c r="O1028" i="1"/>
  <c r="P1028" i="1" s="1"/>
  <c r="P1314" i="1"/>
  <c r="P1334" i="1"/>
  <c r="P771" i="1"/>
  <c r="O845" i="1"/>
  <c r="P845" i="1" s="1"/>
  <c r="O848" i="1"/>
  <c r="P848" i="1" s="1"/>
  <c r="O851" i="1"/>
  <c r="P851" i="1" s="1"/>
  <c r="P910" i="1"/>
  <c r="P913" i="1"/>
  <c r="O922" i="1"/>
  <c r="P922" i="1" s="1"/>
  <c r="O928" i="1"/>
  <c r="P928" i="1" s="1"/>
  <c r="O931" i="1"/>
  <c r="P931" i="1" s="1"/>
  <c r="P990" i="1"/>
  <c r="O1002" i="1"/>
  <c r="P1002" i="1" s="1"/>
  <c r="P1022" i="1"/>
  <c r="O1144" i="1"/>
  <c r="P1144" i="1" s="1"/>
  <c r="O898" i="1"/>
  <c r="P898" i="1" s="1"/>
  <c r="O901" i="1"/>
  <c r="P901" i="1" s="1"/>
  <c r="O904" i="1"/>
  <c r="P904" i="1" s="1"/>
  <c r="O907" i="1"/>
  <c r="P907" i="1" s="1"/>
  <c r="P966" i="1"/>
  <c r="P969" i="1"/>
  <c r="O978" i="1"/>
  <c r="P978" i="1" s="1"/>
  <c r="O984" i="1"/>
  <c r="P984" i="1" s="1"/>
  <c r="O1019" i="1"/>
  <c r="P1019" i="1" s="1"/>
  <c r="O1039" i="1"/>
  <c r="P1039" i="1" s="1"/>
  <c r="O1064" i="1"/>
  <c r="P1064" i="1" s="1"/>
  <c r="O1079" i="1"/>
  <c r="P1079" i="1" s="1"/>
  <c r="O1095" i="1"/>
  <c r="P1095" i="1" s="1"/>
  <c r="P584" i="1"/>
  <c r="O734" i="1"/>
  <c r="P734" i="1" s="1"/>
  <c r="O740" i="1"/>
  <c r="P740" i="1" s="1"/>
  <c r="P749" i="1"/>
  <c r="O774" i="1"/>
  <c r="O780" i="1"/>
  <c r="P780" i="1" s="1"/>
  <c r="P789" i="1"/>
  <c r="O814" i="1"/>
  <c r="P814" i="1" s="1"/>
  <c r="O820" i="1"/>
  <c r="P820" i="1" s="1"/>
  <c r="P826" i="1"/>
  <c r="P829" i="1"/>
  <c r="P874" i="1"/>
  <c r="P877" i="1"/>
  <c r="O886" i="1"/>
  <c r="P886" i="1" s="1"/>
  <c r="O889" i="1"/>
  <c r="P889" i="1" s="1"/>
  <c r="O892" i="1"/>
  <c r="P892" i="1" s="1"/>
  <c r="O895" i="1"/>
  <c r="P895" i="1" s="1"/>
  <c r="P957" i="1"/>
  <c r="O966" i="1"/>
  <c r="O969" i="1"/>
  <c r="O972" i="1"/>
  <c r="P972" i="1" s="1"/>
  <c r="O975" i="1"/>
  <c r="O1016" i="1"/>
  <c r="P1016" i="1" s="1"/>
  <c r="O1036" i="1"/>
  <c r="P1036" i="1" s="1"/>
  <c r="O1048" i="1"/>
  <c r="P1048" i="1" s="1"/>
  <c r="O1059" i="1"/>
  <c r="P1059" i="1" s="1"/>
  <c r="O1188" i="1"/>
  <c r="P1188" i="1" s="1"/>
  <c r="P933" i="1"/>
  <c r="P1007" i="1"/>
  <c r="P724" i="1"/>
  <c r="P727" i="1"/>
  <c r="P807" i="1"/>
  <c r="O850" i="1"/>
  <c r="P850" i="1" s="1"/>
  <c r="O853" i="1"/>
  <c r="P853" i="1" s="1"/>
  <c r="O856" i="1"/>
  <c r="P856" i="1" s="1"/>
  <c r="O859" i="1"/>
  <c r="O933" i="1"/>
  <c r="O936" i="1"/>
  <c r="P936" i="1" s="1"/>
  <c r="O939" i="1"/>
  <c r="P939" i="1" s="1"/>
  <c r="O1007" i="1"/>
  <c r="O1027" i="1"/>
  <c r="P1027" i="1" s="1"/>
  <c r="O1061" i="1"/>
  <c r="P1061" i="1" s="1"/>
  <c r="P568" i="1"/>
  <c r="O656" i="1"/>
  <c r="P656" i="1" s="1"/>
  <c r="O684" i="1"/>
  <c r="P684" i="1" s="1"/>
  <c r="P694" i="1"/>
  <c r="P701" i="1"/>
  <c r="O718" i="1"/>
  <c r="P718" i="1" s="1"/>
  <c r="O724" i="1"/>
  <c r="P733" i="1"/>
  <c r="O758" i="1"/>
  <c r="P758" i="1" s="1"/>
  <c r="O764" i="1"/>
  <c r="P764" i="1" s="1"/>
  <c r="P773" i="1"/>
  <c r="O798" i="1"/>
  <c r="P798" i="1" s="1"/>
  <c r="O804" i="1"/>
  <c r="P804" i="1" s="1"/>
  <c r="P813" i="1"/>
  <c r="O838" i="1"/>
  <c r="P838" i="1" s="1"/>
  <c r="O844" i="1"/>
  <c r="P844" i="1" s="1"/>
  <c r="O847" i="1"/>
  <c r="P847" i="1" s="1"/>
  <c r="P909" i="1"/>
  <c r="O918" i="1"/>
  <c r="P918" i="1" s="1"/>
  <c r="O921" i="1"/>
  <c r="P921" i="1" s="1"/>
  <c r="O924" i="1"/>
  <c r="P924" i="1" s="1"/>
  <c r="O927" i="1"/>
  <c r="P927" i="1" s="1"/>
  <c r="O998" i="1"/>
  <c r="P998" i="1" s="1"/>
  <c r="O1001" i="1"/>
  <c r="P1001" i="1" s="1"/>
  <c r="O1004" i="1"/>
  <c r="P1004" i="1" s="1"/>
  <c r="O1024" i="1"/>
  <c r="P1024" i="1" s="1"/>
  <c r="P1063" i="1"/>
  <c r="O1075" i="1"/>
  <c r="P1075" i="1" s="1"/>
  <c r="O1091" i="1"/>
  <c r="P1091" i="1" s="1"/>
  <c r="O1104" i="1"/>
  <c r="P1104" i="1" s="1"/>
  <c r="O1140" i="1"/>
  <c r="P1140" i="1" s="1"/>
  <c r="P1290" i="1"/>
  <c r="P1330" i="1"/>
  <c r="P779" i="1"/>
  <c r="P819" i="1"/>
  <c r="O906" i="1"/>
  <c r="P906" i="1" s="1"/>
  <c r="O912" i="1"/>
  <c r="P912" i="1" s="1"/>
  <c r="O915" i="1"/>
  <c r="P915" i="1" s="1"/>
  <c r="P974" i="1"/>
  <c r="P977" i="1"/>
  <c r="O986" i="1"/>
  <c r="P986" i="1" s="1"/>
  <c r="O989" i="1"/>
  <c r="P989" i="1" s="1"/>
  <c r="O992" i="1"/>
  <c r="P992" i="1" s="1"/>
  <c r="O995" i="1"/>
  <c r="P995" i="1" s="1"/>
  <c r="P1018" i="1"/>
  <c r="O1021" i="1"/>
  <c r="P1021" i="1" s="1"/>
  <c r="P1047" i="1"/>
  <c r="P1053" i="1"/>
  <c r="O1128" i="1"/>
  <c r="P1128" i="1" s="1"/>
  <c r="O652" i="1"/>
  <c r="P652" i="1" s="1"/>
  <c r="O708" i="1"/>
  <c r="P708" i="1" s="1"/>
  <c r="P711" i="1"/>
  <c r="O730" i="1"/>
  <c r="P730" i="1" s="1"/>
  <c r="O736" i="1"/>
  <c r="P736" i="1" s="1"/>
  <c r="O770" i="1"/>
  <c r="P770" i="1" s="1"/>
  <c r="O776" i="1"/>
  <c r="P776" i="1" s="1"/>
  <c r="P785" i="1"/>
  <c r="O810" i="1"/>
  <c r="P810" i="1" s="1"/>
  <c r="O816" i="1"/>
  <c r="P816" i="1" s="1"/>
  <c r="P825" i="1"/>
  <c r="O894" i="1"/>
  <c r="P894" i="1" s="1"/>
  <c r="O900" i="1"/>
  <c r="P900" i="1" s="1"/>
  <c r="O903" i="1"/>
  <c r="P903" i="1" s="1"/>
  <c r="P962" i="1"/>
  <c r="O974" i="1"/>
  <c r="O980" i="1"/>
  <c r="P980" i="1" s="1"/>
  <c r="O983" i="1"/>
  <c r="P983" i="1" s="1"/>
  <c r="O1018" i="1"/>
  <c r="O1038" i="1"/>
  <c r="P1038" i="1" s="1"/>
  <c r="O648" i="1"/>
  <c r="P648" i="1" s="1"/>
  <c r="O680" i="1"/>
  <c r="P697" i="1"/>
  <c r="P788" i="1"/>
  <c r="P791" i="1"/>
  <c r="P831" i="1"/>
  <c r="P873" i="1"/>
  <c r="O882" i="1"/>
  <c r="P882" i="1" s="1"/>
  <c r="O888" i="1"/>
  <c r="P888" i="1" s="1"/>
  <c r="O891" i="1"/>
  <c r="P891" i="1" s="1"/>
  <c r="P953" i="1"/>
  <c r="O962" i="1"/>
  <c r="O968" i="1"/>
  <c r="P968" i="1" s="1"/>
  <c r="O971" i="1"/>
  <c r="P971" i="1" s="1"/>
  <c r="P714" i="1"/>
  <c r="O742" i="1"/>
  <c r="P742" i="1" s="1"/>
  <c r="O748" i="1"/>
  <c r="P748" i="1" s="1"/>
  <c r="P754" i="1"/>
  <c r="O782" i="1"/>
  <c r="P782" i="1" s="1"/>
  <c r="O788" i="1"/>
  <c r="P794" i="1"/>
  <c r="P797" i="1"/>
  <c r="O822" i="1"/>
  <c r="P822" i="1" s="1"/>
  <c r="O828" i="1"/>
  <c r="P828" i="1" s="1"/>
  <c r="P834" i="1"/>
  <c r="P861" i="1"/>
  <c r="O870" i="1"/>
  <c r="P870" i="1" s="1"/>
  <c r="O876" i="1"/>
  <c r="P876" i="1" s="1"/>
  <c r="P941" i="1"/>
  <c r="O950" i="1"/>
  <c r="P950" i="1" s="1"/>
  <c r="O956" i="1"/>
  <c r="P956" i="1" s="1"/>
  <c r="O959" i="1"/>
  <c r="P959" i="1" s="1"/>
  <c r="O1012" i="1"/>
  <c r="P1012" i="1" s="1"/>
  <c r="O1032" i="1"/>
  <c r="P1032" i="1" s="1"/>
  <c r="O1044" i="1"/>
  <c r="P1044" i="1" s="1"/>
  <c r="O1058" i="1"/>
  <c r="P1058" i="1" s="1"/>
  <c r="O1172" i="1"/>
  <c r="P1172" i="1" s="1"/>
  <c r="P720" i="1"/>
  <c r="P723" i="1"/>
  <c r="P763" i="1"/>
  <c r="P800" i="1"/>
  <c r="P840" i="1"/>
  <c r="P846" i="1"/>
  <c r="P849" i="1"/>
  <c r="O858" i="1"/>
  <c r="P858" i="1" s="1"/>
  <c r="O864" i="1"/>
  <c r="P864" i="1" s="1"/>
  <c r="O867" i="1"/>
  <c r="P867" i="1" s="1"/>
  <c r="P926" i="1"/>
  <c r="P929" i="1"/>
  <c r="O938" i="1"/>
  <c r="P938" i="1" s="1"/>
  <c r="O944" i="1"/>
  <c r="P944" i="1" s="1"/>
  <c r="O947" i="1"/>
  <c r="P947" i="1" s="1"/>
  <c r="P1006" i="1"/>
  <c r="P1026" i="1"/>
  <c r="P1060" i="1"/>
  <c r="O1100" i="1"/>
  <c r="P1100" i="1" s="1"/>
  <c r="O1148" i="1"/>
  <c r="P1148" i="1" s="1"/>
  <c r="P665" i="1"/>
  <c r="P732" i="1"/>
  <c r="P772" i="1"/>
  <c r="P775" i="1"/>
  <c r="P815" i="1"/>
  <c r="O843" i="1"/>
  <c r="P843" i="1" s="1"/>
  <c r="O914" i="1"/>
  <c r="P914" i="1" s="1"/>
  <c r="O920" i="1"/>
  <c r="P920" i="1" s="1"/>
  <c r="O923" i="1"/>
  <c r="P923" i="1" s="1"/>
  <c r="O994" i="1"/>
  <c r="P994" i="1" s="1"/>
  <c r="O1000" i="1"/>
  <c r="P1000" i="1" s="1"/>
  <c r="O1003" i="1"/>
  <c r="P1003" i="1" s="1"/>
  <c r="O1023" i="1"/>
  <c r="P1023" i="1" s="1"/>
  <c r="O1055" i="1"/>
  <c r="P1055" i="1" s="1"/>
  <c r="O1065" i="1"/>
  <c r="P1065" i="1" s="1"/>
  <c r="O168" i="1"/>
  <c r="P168" i="1" s="1"/>
  <c r="P536" i="1"/>
  <c r="P616" i="1"/>
  <c r="O628" i="1"/>
  <c r="P628" i="1" s="1"/>
  <c r="O700" i="1"/>
  <c r="P700" i="1" s="1"/>
  <c r="P710" i="1"/>
  <c r="O726" i="1"/>
  <c r="O732" i="1"/>
  <c r="P741" i="1"/>
  <c r="O766" i="1"/>
  <c r="P766" i="1" s="1"/>
  <c r="O772" i="1"/>
  <c r="O806" i="1"/>
  <c r="P806" i="1" s="1"/>
  <c r="O812" i="1"/>
  <c r="P812" i="1" s="1"/>
  <c r="O902" i="1"/>
  <c r="P902" i="1" s="1"/>
  <c r="O905" i="1"/>
  <c r="P905" i="1" s="1"/>
  <c r="O908" i="1"/>
  <c r="P908" i="1" s="1"/>
  <c r="O911" i="1"/>
  <c r="P911" i="1" s="1"/>
  <c r="O982" i="1"/>
  <c r="P982" i="1" s="1"/>
  <c r="O985" i="1"/>
  <c r="P985" i="1" s="1"/>
  <c r="O988" i="1"/>
  <c r="P988" i="1" s="1"/>
  <c r="O991" i="1"/>
  <c r="O1020" i="1"/>
  <c r="P1020" i="1" s="1"/>
  <c r="P1037" i="1"/>
  <c r="O1040" i="1"/>
  <c r="P1040" i="1" s="1"/>
  <c r="P1049" i="1"/>
  <c r="O1060" i="1"/>
  <c r="O1112" i="1"/>
  <c r="P1112" i="1" s="1"/>
  <c r="O1124" i="1"/>
  <c r="P1124" i="1" s="1"/>
  <c r="P1306" i="1"/>
  <c r="P532" i="1"/>
  <c r="P612" i="1"/>
  <c r="O624" i="1"/>
  <c r="P624" i="1" s="1"/>
  <c r="O672" i="1"/>
  <c r="P682" i="1"/>
  <c r="P784" i="1"/>
  <c r="P787" i="1"/>
  <c r="P827" i="1"/>
  <c r="P878" i="1"/>
  <c r="P881" i="1"/>
  <c r="O890" i="1"/>
  <c r="P890" i="1" s="1"/>
  <c r="O893" i="1"/>
  <c r="P893" i="1" s="1"/>
  <c r="O896" i="1"/>
  <c r="P896" i="1" s="1"/>
  <c r="O899" i="1"/>
  <c r="P899" i="1" s="1"/>
  <c r="P958" i="1"/>
  <c r="P961" i="1"/>
  <c r="O970" i="1"/>
  <c r="P970" i="1" s="1"/>
  <c r="O973" i="1"/>
  <c r="P973" i="1" s="1"/>
  <c r="O976" i="1"/>
  <c r="P976" i="1" s="1"/>
  <c r="O979" i="1"/>
  <c r="P979" i="1" s="1"/>
  <c r="P1014" i="1"/>
  <c r="O1017" i="1"/>
  <c r="P1017" i="1" s="1"/>
  <c r="P1034" i="1"/>
  <c r="O1037" i="1"/>
  <c r="P1046" i="1"/>
  <c r="O1052" i="1"/>
  <c r="P1052" i="1" s="1"/>
  <c r="P1057" i="1"/>
  <c r="P528" i="1"/>
  <c r="P608" i="1"/>
  <c r="O620" i="1"/>
  <c r="P620" i="1" s="1"/>
  <c r="P661" i="1"/>
  <c r="P713" i="1"/>
  <c r="O738" i="1"/>
  <c r="P738" i="1" s="1"/>
  <c r="O744" i="1"/>
  <c r="P744" i="1" s="1"/>
  <c r="O778" i="1"/>
  <c r="P778" i="1" s="1"/>
  <c r="O784" i="1"/>
  <c r="P793" i="1"/>
  <c r="O818" i="1"/>
  <c r="P818" i="1" s="1"/>
  <c r="O824" i="1"/>
  <c r="P824" i="1" s="1"/>
  <c r="P830" i="1"/>
  <c r="P866" i="1"/>
  <c r="P869" i="1"/>
  <c r="O878" i="1"/>
  <c r="O881" i="1"/>
  <c r="O884" i="1"/>
  <c r="P884" i="1" s="1"/>
  <c r="O887" i="1"/>
  <c r="P887" i="1" s="1"/>
  <c r="O958" i="1"/>
  <c r="O961" i="1"/>
  <c r="O964" i="1"/>
  <c r="P964" i="1" s="1"/>
  <c r="O967" i="1"/>
  <c r="P967" i="1" s="1"/>
  <c r="O1014" i="1"/>
  <c r="O1034" i="1"/>
  <c r="O1046" i="1"/>
  <c r="O1062" i="1"/>
  <c r="P1062" i="1" s="1"/>
  <c r="O1067" i="1"/>
  <c r="P1067" i="1" s="1"/>
  <c r="O1083" i="1"/>
  <c r="P1083" i="1" s="1"/>
  <c r="P1340" i="1"/>
  <c r="P524" i="1"/>
  <c r="P604" i="1"/>
  <c r="O696" i="1"/>
  <c r="P696" i="1" s="1"/>
  <c r="P706" i="1"/>
  <c r="P716" i="1"/>
  <c r="P719" i="1"/>
  <c r="P759" i="1"/>
  <c r="P796" i="1"/>
  <c r="P839" i="1"/>
  <c r="O866" i="1"/>
  <c r="O869" i="1"/>
  <c r="O872" i="1"/>
  <c r="P872" i="1" s="1"/>
  <c r="O875" i="1"/>
  <c r="P875" i="1" s="1"/>
  <c r="P934" i="1"/>
  <c r="O946" i="1"/>
  <c r="P946" i="1" s="1"/>
  <c r="O949" i="1"/>
  <c r="P949" i="1" s="1"/>
  <c r="O952" i="1"/>
  <c r="P952" i="1" s="1"/>
  <c r="O955" i="1"/>
  <c r="P955" i="1" s="1"/>
  <c r="O1011" i="1"/>
  <c r="P1011" i="1" s="1"/>
  <c r="O1031" i="1"/>
  <c r="P1031" i="1" s="1"/>
  <c r="O1043" i="1"/>
  <c r="P1043" i="1" s="1"/>
  <c r="O1168" i="1"/>
  <c r="P1168" i="1" s="1"/>
</calcChain>
</file>

<file path=xl/sharedStrings.xml><?xml version="1.0" encoding="utf-8"?>
<sst xmlns="http://schemas.openxmlformats.org/spreadsheetml/2006/main" count="6260" uniqueCount="562">
  <si>
    <t>DEMANDANTE</t>
  </si>
  <si>
    <t>Nome da Proposta/Iniciativa Estruturante</t>
  </si>
  <si>
    <t>Nº SEI</t>
  </si>
  <si>
    <t>AÇÃO DE APLICAÇÃO</t>
  </si>
  <si>
    <t>Unidade de Conservação</t>
  </si>
  <si>
    <t>CATEGORIA UC</t>
  </si>
  <si>
    <t>CNUC</t>
  </si>
  <si>
    <t>GR</t>
  </si>
  <si>
    <t>BIOMA</t>
  </si>
  <si>
    <t>UF</t>
  </si>
  <si>
    <t>Observações</t>
  </si>
  <si>
    <t>Valor da Iniciativa (R$)</t>
  </si>
  <si>
    <t>Ajuste/Cancelamentos</t>
  </si>
  <si>
    <t>Valor Total da Iniciativa</t>
  </si>
  <si>
    <t>VALOR TOTAL ALOCADO</t>
  </si>
  <si>
    <t>SALDO</t>
  </si>
  <si>
    <t>processo 3.1</t>
  </si>
  <si>
    <t>processo 3.2</t>
  </si>
  <si>
    <t>processo 3.3</t>
  </si>
  <si>
    <t>processo 3.4</t>
  </si>
  <si>
    <t>processo 3.5</t>
  </si>
  <si>
    <t>processo 3.6</t>
  </si>
  <si>
    <t>processo 3.7</t>
  </si>
  <si>
    <t>processo 3.8</t>
  </si>
  <si>
    <t>processo 3.9</t>
  </si>
  <si>
    <t>processo 3.10</t>
  </si>
  <si>
    <t>processo 3.11</t>
  </si>
  <si>
    <t>processo 3.12</t>
  </si>
  <si>
    <t>VALORES APLICADOS (24ª RO CPCAM)</t>
  </si>
  <si>
    <t>2.1</t>
  </si>
  <si>
    <t>2.2</t>
  </si>
  <si>
    <t>2.3</t>
  </si>
  <si>
    <t>2.4</t>
  </si>
  <si>
    <t>2.5</t>
  </si>
  <si>
    <t>3.1</t>
  </si>
  <si>
    <t>VALORES APLICADOS (25ª RO CPCAM)</t>
  </si>
  <si>
    <t>26ª RO - Processo 2.1</t>
  </si>
  <si>
    <t>26ª RO - Processo 2.2</t>
  </si>
  <si>
    <t>26ª RO - Processo 2.3</t>
  </si>
  <si>
    <t>26ª RO - Processo 2.4</t>
  </si>
  <si>
    <t>VALORES APLICADOS (26ª RO CPCAM)</t>
  </si>
  <si>
    <t>27ª RO - Processo 3.1</t>
  </si>
  <si>
    <t>27ª RO - Processo 3.2</t>
  </si>
  <si>
    <t>27ª RO - Processo 3.3</t>
  </si>
  <si>
    <t>27ª RO - Processo 3.4</t>
  </si>
  <si>
    <t>27ª RO - Processo 4.1</t>
  </si>
  <si>
    <t>27ª RO - Processo 4.2</t>
  </si>
  <si>
    <t>VALORES APLICADOS (27ª RO CPCAM)</t>
  </si>
  <si>
    <t>28ª RO - Processo 2.1</t>
  </si>
  <si>
    <t>28ª RO - Processo 2.2</t>
  </si>
  <si>
    <t>VALORES APLICADOS (28ª RO CPCAM)</t>
  </si>
  <si>
    <t>16ª RE - Processo 3.1</t>
  </si>
  <si>
    <t>VALORES APLICADOS (16ª RE CPCAM)</t>
  </si>
  <si>
    <t>17ª RE - Processo 3.1</t>
  </si>
  <si>
    <t>17ª RE - Processo 3.2</t>
  </si>
  <si>
    <t>VALORES APLICADOS (17ª RE CPCAM)</t>
  </si>
  <si>
    <t>COEST</t>
  </si>
  <si>
    <t>Estruturação do Uso Público nas Ucs</t>
  </si>
  <si>
    <t>Implementação da UC</t>
  </si>
  <si>
    <t>0000.00.0132</t>
  </si>
  <si>
    <t>Aquisição de duas viaturas para unidade beneficiada com autorização de efetivo de mais de 3 ATAs da área temática de "apoio à gestão do uso público".</t>
  </si>
  <si>
    <t>CGPEQ</t>
  </si>
  <si>
    <t>Programa de Fomento e Apoio às Pesquisas Estratégicas para o Manejo das Unidades de Conservação Federais</t>
  </si>
  <si>
    <t>Pesquisa</t>
  </si>
  <si>
    <t>0000.00.0139</t>
  </si>
  <si>
    <t>CMIF</t>
  </si>
  <si>
    <t>Ações de manejo integrado do fogo nas Ucs</t>
  </si>
  <si>
    <t>0000.00.0058</t>
  </si>
  <si>
    <t>CBC</t>
  </si>
  <si>
    <t>Restauração ecológica de áreas degradadas</t>
  </si>
  <si>
    <t>-</t>
  </si>
  <si>
    <t>0000.00.0207</t>
  </si>
  <si>
    <t>Serviço de mapeamento, diagnóstico em campo e remoto e estabelecimento de linha de base para monitoramento de áreas degradadas. R$ 300,00 por hectare + R$ 50.000,00 para logística de campo</t>
  </si>
  <si>
    <t>0000.00.0070</t>
  </si>
  <si>
    <t>0000.00.1519</t>
  </si>
  <si>
    <t>0000.00.0143</t>
  </si>
  <si>
    <t>0000.00.0165</t>
  </si>
  <si>
    <t>0000.00.0034</t>
  </si>
  <si>
    <t>0000.00.1520</t>
  </si>
  <si>
    <t>0000.00.0160</t>
  </si>
  <si>
    <t>0000.00.0094</t>
  </si>
  <si>
    <t>0000.00.0161</t>
  </si>
  <si>
    <t>0000.00.0077</t>
  </si>
  <si>
    <t>Manutenção e restauração de patrimônio histórico-cultural</t>
  </si>
  <si>
    <t>0000.00.0127</t>
  </si>
  <si>
    <t>0000.00.1606</t>
  </si>
  <si>
    <t>0000.00.0155</t>
  </si>
  <si>
    <t>CGCON</t>
  </si>
  <si>
    <t>Manejo de Espécies Exóticas em Unidades de Conservação Federal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</si>
  <si>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 Estima-se, pelo menos, 350mil para implementação.</t>
  </si>
  <si>
    <t>0000.00.0197</t>
  </si>
  <si>
    <t>0000.00.0137</t>
  </si>
  <si>
    <t>Reforma da barragem  e tratamento de esgoto</t>
  </si>
  <si>
    <t>0000.00.0256</t>
  </si>
  <si>
    <t>COMAN</t>
  </si>
  <si>
    <t>Elaboração e revisão de plano de manejo</t>
  </si>
  <si>
    <t>Plano de Manejo</t>
  </si>
  <si>
    <t>0000.00.1909</t>
  </si>
  <si>
    <t>0000.00.0147</t>
  </si>
  <si>
    <t>0000.00.0175</t>
  </si>
  <si>
    <t>0000.00.0272</t>
  </si>
  <si>
    <t>0000.00.0184</t>
  </si>
  <si>
    <t>Serviço de implantação de área demonstrativa de 20ha para restauração de ecossistemas degradados</t>
  </si>
  <si>
    <t>0000.00.1521</t>
  </si>
  <si>
    <t>Conforme Solicitação contida no Despacho Interlocutório COPEG (SEI nº 18327843)</t>
  </si>
  <si>
    <t>0000.00.0088</t>
  </si>
  <si>
    <t>0000.00.0069</t>
  </si>
  <si>
    <t>A UC já possui publicado Plano Específico (complementar ao Plano de Manejo, conforme previsto pela IN ICMBio 07/2017) para Controle e Monitoramento de javali, cujo custo de implementação totaliza R$361.000,00. Além disso, a UC já possui ocorrência de EEI (fauna e flora), e possui autorização para manejo de fauna exótica invasora (conforme IN ICMBio 06/2019), sendo necessário recurso para planejamento e implementação de ações de controle. Devido a complexidade das ações e valor disponível para a UC, estima-se, pelo menos, 600mil para implementação.</t>
  </si>
  <si>
    <t>0000.00.0142</t>
  </si>
  <si>
    <t>Produção de dois vídeos institucionais para apresentação da unidade de conservação e de seu "cardápio de oportunidades de uso público, sendo um vídeo entre 7 a 10 minutos e um de 45 a 60 segundos.</t>
  </si>
  <si>
    <t>0000.00.0211</t>
  </si>
  <si>
    <t>0000.00.3519</t>
  </si>
  <si>
    <t>COMOB</t>
  </si>
  <si>
    <t>Programa Monitora</t>
  </si>
  <si>
    <t>Operação</t>
  </si>
  <si>
    <t>0000.00.0192</t>
  </si>
  <si>
    <t>UC com ocorrência de EEI (fauna e flora), sendo necessário para planejamento e implementação de ações de controle. Devido ao valor destinado, estima-se, pelo menos, 100mil para as ações.</t>
  </si>
  <si>
    <t>0000.00.0219</t>
  </si>
  <si>
    <t>0000.00.0144</t>
  </si>
  <si>
    <t>0000.00.0223</t>
  </si>
  <si>
    <t>0000.00.0228</t>
  </si>
  <si>
    <t>0000.00.0288</t>
  </si>
  <si>
    <t>0000.00.0243</t>
  </si>
  <si>
    <t>0000.00.0227</t>
  </si>
  <si>
    <t>0000.00.0247</t>
  </si>
  <si>
    <t>0000.00.0248</t>
  </si>
  <si>
    <t>0000.00.0254</t>
  </si>
  <si>
    <t>0000.00.0250</t>
  </si>
  <si>
    <t>0000.00.0282</t>
  </si>
  <si>
    <t>0000.00.3132</t>
  </si>
  <si>
    <t>0000.00.3133</t>
  </si>
  <si>
    <t>0000.00.3134</t>
  </si>
  <si>
    <t>0000.00.3136</t>
  </si>
  <si>
    <t>CGPT</t>
  </si>
  <si>
    <t>Fortalecimento das economias da sociobiodiversidade e da governança territorial em Reservas Extrativistas federais - projetos para a promoção de atividades produtivas sustentáveis de iniciativa de povos e comunidades tradicionais</t>
  </si>
  <si>
    <t>Espera-se, por meio desta iniciativa estruturante, promover o uso sustentável de recursos naturais em Reservas Extratgivistas federais como estratégia de:
(i) conservação da biodiversidade; (ii) fortalecimento da governança para a co-gestão de territórios tradicionais; (iii) 
para a efetivação dos objetivos de criação de UC do grupo de uso sustentável.</t>
  </si>
  <si>
    <t>0000.00.3693</t>
  </si>
  <si>
    <t>0000.00.0287</t>
  </si>
  <si>
    <t>0000.00.0241</t>
  </si>
  <si>
    <t>0000.00.0274</t>
  </si>
  <si>
    <t>0000.00.0091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</si>
  <si>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340mil para implementação.</t>
  </si>
  <si>
    <t>0000.00.0122</t>
  </si>
  <si>
    <t>0000.00.0238</t>
  </si>
  <si>
    <t>0000.00.0279</t>
  </si>
  <si>
    <t>0000.00.3654</t>
  </si>
  <si>
    <t>0000.00.3653</t>
  </si>
  <si>
    <t>0000.00.3651</t>
  </si>
  <si>
    <t>0000.00.0257</t>
  </si>
  <si>
    <t>0000.00.0244</t>
  </si>
  <si>
    <t>0000.00.0232</t>
  </si>
  <si>
    <t>Implantação</t>
  </si>
  <si>
    <t>COPAN</t>
  </si>
  <si>
    <t xml:space="preserve">Planos de Ação Nacional para Conservação de Espécies Ameaçadas de Extinção - PAN </t>
  </si>
  <si>
    <t>Pesquisa
 PAN Ungulados: 5.2, Monitorar sistematicamente em caráter de diagnóstico (período de um ano) trechos de rodovias e ferrovias nas áreas de ocorrência das espécies-alvo. Valor estimado 750000,00 para diversas UCs.  </t>
  </si>
  <si>
    <t>0000.00.1612</t>
  </si>
  <si>
    <t>COFIS</t>
  </si>
  <si>
    <t>OPERAÇÃO INTEGRAÇÃO</t>
  </si>
  <si>
    <t>Valor necessário para custeio das etapas da Op. Integração na UC contemplando os anos de 2025 a 2027 (contrato de aeronaves, diárias, passagens e combustível).</t>
  </si>
  <si>
    <t>0000.00.0283</t>
  </si>
  <si>
    <t>0000.00.0273</t>
  </si>
  <si>
    <t>0000.00.1810</t>
  </si>
  <si>
    <t>UC com ocorrência de EEI (fauna e flora), e possui autorizações para manejo de fauna exótica invasora (conforme IN ICMBio 06/2019), sendo necessário recurso para planejamento e implementação de ações de controle. Estima-se, pelo menos, 200mil para tais ações.</t>
  </si>
  <si>
    <t>0000.00.0235</t>
  </si>
  <si>
    <t>0000.00.0242</t>
  </si>
  <si>
    <t>0000.00.1518</t>
  </si>
  <si>
    <t>0000.00.0148</t>
  </si>
  <si>
    <t>0000.00.0221</t>
  </si>
  <si>
    <t>0000.00.0233</t>
  </si>
  <si>
    <t>0000.00.1564</t>
  </si>
  <si>
    <t>0000.00.0245</t>
  </si>
  <si>
    <t>0000.00.3642</t>
  </si>
  <si>
    <t>Operação - (Projeto: GEFMAR)</t>
  </si>
  <si>
    <t>UC prioritária para ações de Detecção Precoce e Resposta Rápida nos ambientes insular, sendo necessário a implementação de ações de vigilância e monitoramento para detecção e implementação de ações para erradicação e controle. Além disso, a UC já possui ocorrência de EEI (flora), sendo necessário recurso para planejamento e implementação de ações de controle.  Estima-se, pelo menos, 350mil para implementação.</t>
  </si>
  <si>
    <t>0000.00.0166</t>
  </si>
  <si>
    <t>0000.00.0286</t>
  </si>
  <si>
    <t>0000.00.0226</t>
  </si>
  <si>
    <t>0000.00.1517</t>
  </si>
  <si>
    <t>0000.00.0249</t>
  </si>
  <si>
    <t>0000.00.0225</t>
  </si>
  <si>
    <t>0000.00.0075</t>
  </si>
  <si>
    <t>0000.00.0011</t>
  </si>
  <si>
    <t>0000.00.0023</t>
  </si>
  <si>
    <t>0000.00.0048</t>
  </si>
  <si>
    <t>0000.00.0154</t>
  </si>
  <si>
    <t>0000.00.0053</t>
  </si>
  <si>
    <t>0000.00.0116</t>
  </si>
  <si>
    <t>0000.00.0217</t>
  </si>
  <si>
    <t>0000.00.0097</t>
  </si>
  <si>
    <t>0000.00.0118</t>
  </si>
  <si>
    <t>0000.00.0123</t>
  </si>
  <si>
    <t>0000.00.0206</t>
  </si>
  <si>
    <t>UC prioritária para ações de Detecção Precoce e Resposta Rápida no ambiente terrestre, sendo necessário a implementação de ações de vigilância e monitoramento para detecção e implementação de ações para erradicação e controle. UC com ocorrência de EEI (fauna e flora), sendo necessário para planejamento e implementação de ações de controle. Estima-se, pelo menos, 350mil para tais ações.</t>
  </si>
  <si>
    <t>0000.00.0179</t>
  </si>
  <si>
    <t>0000.00.0106</t>
  </si>
  <si>
    <t>0000.00.0049</t>
  </si>
  <si>
    <t>0000.00.0284</t>
  </si>
  <si>
    <t>0000.00.0173</t>
  </si>
  <si>
    <t>0000.00.0163</t>
  </si>
  <si>
    <t>0000.00.0208</t>
  </si>
  <si>
    <t>0000.00.0059</t>
  </si>
  <si>
    <t>0000.00.0115</t>
  </si>
  <si>
    <t>0000.00.0081</t>
  </si>
  <si>
    <t>0000.00.1605</t>
  </si>
  <si>
    <t>0000.00.0065</t>
  </si>
  <si>
    <t>0000.00.1812</t>
  </si>
  <si>
    <t>0000.00.0074</t>
  </si>
  <si>
    <t>0000.00.0153</t>
  </si>
  <si>
    <t>Reforma de ponte</t>
  </si>
  <si>
    <t>0000.00.3652</t>
  </si>
  <si>
    <t>0000.00.1910</t>
  </si>
  <si>
    <t>0000.00.1908</t>
  </si>
  <si>
    <t>0000.00.0170</t>
  </si>
  <si>
    <t>Manutenção de estrada de acesso ao canion Fortaleza</t>
  </si>
  <si>
    <t>0000.00.2633</t>
  </si>
  <si>
    <t>0000.00.0162</t>
  </si>
  <si>
    <t>0000.00.0135</t>
  </si>
  <si>
    <t>0000.00.0156</t>
  </si>
  <si>
    <t>0000.00.0145</t>
  </si>
  <si>
    <t>0000.00.0146</t>
  </si>
  <si>
    <t>0000.00.0222</t>
  </si>
  <si>
    <t>0000.00.0167</t>
  </si>
  <si>
    <t>0000.00.0164</t>
  </si>
  <si>
    <t>0000.00.0200</t>
  </si>
  <si>
    <t>0000.00.0062</t>
  </si>
  <si>
    <t>0000.00.0076</t>
  </si>
  <si>
    <t>0000.00.0086</t>
  </si>
  <si>
    <t>0000.00.0159</t>
  </si>
  <si>
    <t>0000.00.0073</t>
  </si>
  <si>
    <t>0000.00.1563</t>
  </si>
  <si>
    <t>Parada</t>
  </si>
  <si>
    <t>Regularização Fundiária. PAN Pato-mergulhão -	1.1	Indicar áreas prioritárias para a regularização fundiária que contribuam para a conservação da espécie nas Unidades de Conservação.</t>
  </si>
  <si>
    <t>UC com ocorrência de EEI (fauna), sendo necessário para planejamento e implementação de ações de controle. Devido ao valor destinado, estima-se, pelo menos, 100mil para as ações.</t>
  </si>
  <si>
    <t>0000.00.0183</t>
  </si>
  <si>
    <t>0000.00.0157</t>
  </si>
  <si>
    <t>0000.00.0169</t>
  </si>
  <si>
    <t>0000.00.0193</t>
  </si>
  <si>
    <t>0000.00.0171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</si>
  <si>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Devido a complexidade das ações e métodos, estima-se, pelo menos, 400mil para implementação.</t>
  </si>
  <si>
    <t>0000.00.0152</t>
  </si>
  <si>
    <t>Aquisição de uma viatura para unidade beneficiada com autorização de efetivo de mais de 3 ATAs da área temática de "apoio à gestão do uso público".</t>
  </si>
  <si>
    <t>0000.00.0130</t>
  </si>
  <si>
    <t>0000.00.0168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</si>
  <si>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Devido ao valor disponível para a UC, estima-se, pelo menos, 100mil para implementação.</t>
  </si>
  <si>
    <t>0000.00.0158</t>
  </si>
  <si>
    <t>0000.00.0138</t>
  </si>
  <si>
    <t>0000.00.0178</t>
  </si>
  <si>
    <t>Operação. Valores estipulados a partir do histórico de execução financeira de recursos do orçamento com a aplicação dos protocolos de monitoramento na UC e considerando o aporte mínimo de R$100.000,00 por UC.</t>
  </si>
  <si>
    <t>Implementação de UC
 PAN Primatas da Mata Atlântica e da Preguiça-de-Coleira:	1.3	Implementar projetos de restauração ecológica para conexão de fragmentos ou ampliação de habitat.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</si>
  <si>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350mil para implementação.</t>
  </si>
  <si>
    <t>0000.00.0277</t>
  </si>
  <si>
    <t>Regularização fundiária da área da Cachoeira Mariquinha</t>
  </si>
  <si>
    <t>0000.00.0182</t>
  </si>
  <si>
    <t>Reforma de centro de visitantes</t>
  </si>
  <si>
    <t>Regularização fundiária da área da Guarita Camisas</t>
  </si>
  <si>
    <t>0000.00.3137</t>
  </si>
  <si>
    <t>0000.00.0010</t>
  </si>
  <si>
    <t>0000.00.0186</t>
  </si>
  <si>
    <t>0000.00.0006</t>
  </si>
  <si>
    <t>0000.00.0172</t>
  </si>
  <si>
    <t>UC prioritária para ações de Detecção Precoce e Resposta Rápida no ambiente terrestre, sendo necessário a implementação de ações de vigilância e monitoramento para detecção e implementação de ações para erradicação e controle. Estima-se, pelo menos, 300mil para implementação.</t>
  </si>
  <si>
    <t>0000.00.0180</t>
  </si>
  <si>
    <t>0000.00.0129</t>
  </si>
  <si>
    <t>0000.00.0029</t>
  </si>
  <si>
    <t>0000.00.0066</t>
  </si>
  <si>
    <t>0000.00.0110</t>
  </si>
  <si>
    <t>0000.00.0281</t>
  </si>
  <si>
    <t>0000.00.0187</t>
  </si>
  <si>
    <t>Operação - (Projeto: ARPA) - Valores indicados a partir da referência de valores aportados nas UCs pelo Programa ARPA para o biênio 24/25 no marco referencial Monitoramento da Biodiversidade.</t>
  </si>
  <si>
    <t>0000.00.0176</t>
  </si>
  <si>
    <t>0000.00.0141</t>
  </si>
  <si>
    <t>Implementação de PAN
PAN Aves dos Campos Sulino 3.16. Elaborar um documento técnico com orientações gerais para desenvolver e regulamentar a atividade de observação de aves em unidades de conservação, propriedades privadas e municípios interessados. Valor previsto da ação: 40.000</t>
  </si>
  <si>
    <t>0000.00.0009</t>
  </si>
  <si>
    <t>0000.00.0252</t>
  </si>
  <si>
    <t>0000.00.0174</t>
  </si>
  <si>
    <t>0000.00.0268</t>
  </si>
  <si>
    <t>0000.00.0083</t>
  </si>
  <si>
    <t>0000.00.0270</t>
  </si>
  <si>
    <t>0000.00.0271</t>
  </si>
  <si>
    <t>0000.00.0266</t>
  </si>
  <si>
    <t>0000.00.0265</t>
  </si>
  <si>
    <t>0000.00.0095</t>
  </si>
  <si>
    <t>0000.00.0096</t>
  </si>
  <si>
    <t>0000.00.0136</t>
  </si>
  <si>
    <t>0000.00.0267</t>
  </si>
  <si>
    <t>0000.00.0264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</si>
  <si>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350mil para implementação.</t>
  </si>
  <si>
    <t>0000.00.0216</t>
  </si>
  <si>
    <t>0000.00.0085</t>
  </si>
  <si>
    <t>0000.00.1626</t>
  </si>
  <si>
    <t>0000.00.0047</t>
  </si>
  <si>
    <t>0000.00.0151</t>
  </si>
  <si>
    <t>0000.00.0220</t>
  </si>
  <si>
    <t>0000.00.0044</t>
  </si>
  <si>
    <t>0000.00.3407</t>
  </si>
  <si>
    <t>0000.00.3408</t>
  </si>
  <si>
    <t>0000.00.3409</t>
  </si>
  <si>
    <t>0000.00.0119</t>
  </si>
  <si>
    <t>0000.00.3410</t>
  </si>
  <si>
    <t>0000.00.0121</t>
  </si>
  <si>
    <t>0000.00.0126</t>
  </si>
  <si>
    <t>0000.00.0230</t>
  </si>
  <si>
    <t>0000.00.0253</t>
  </si>
  <si>
    <t>0000.00.0038</t>
  </si>
  <si>
    <t>0000.00.0056</t>
  </si>
  <si>
    <t>0000.00.0072</t>
  </si>
  <si>
    <t>0000.00.0112</t>
  </si>
  <si>
    <t>0000.00.0239</t>
  </si>
  <si>
    <t>0000.00.0020</t>
  </si>
  <si>
    <t>0000.00.0002</t>
  </si>
  <si>
    <t>0000.00.0028</t>
  </si>
  <si>
    <t>0000.00.0003</t>
  </si>
  <si>
    <t>0000.00.3633</t>
  </si>
  <si>
    <t>0000.00.3696</t>
  </si>
  <si>
    <t>0000.00.0015</t>
  </si>
  <si>
    <t>0000.00.0024</t>
  </si>
  <si>
    <t>0000.00.0035</t>
  </si>
  <si>
    <t>0000.00.3131</t>
  </si>
  <si>
    <t>0000.00.0017</t>
  </si>
  <si>
    <t>0000.00.0185</t>
  </si>
  <si>
    <t>0000.00.0117</t>
  </si>
  <si>
    <t>0000.00.0103</t>
  </si>
  <si>
    <t>0000.00.0109</t>
  </si>
  <si>
    <t>0000.00.0203</t>
  </si>
  <si>
    <t>0000.00.0258</t>
  </si>
  <si>
    <t>0000.00.2634</t>
  </si>
  <si>
    <t>0000.00.0215</t>
  </si>
  <si>
    <t>0000.00.0198</t>
  </si>
  <si>
    <t>0000.00.0199</t>
  </si>
  <si>
    <t>0000.00.0259</t>
  </si>
  <si>
    <t>0000.00.0149</t>
  </si>
  <si>
    <t>0000.00.0201</t>
  </si>
  <si>
    <t>0000.00.0202</t>
  </si>
  <si>
    <t>0000.00.0210</t>
  </si>
  <si>
    <t>0000.00.0209</t>
  </si>
  <si>
    <t>0000.00.0054</t>
  </si>
  <si>
    <t>Implantação  - (Projeto: GEFTERRESTRE)</t>
  </si>
  <si>
    <t>0000.00.1808</t>
  </si>
  <si>
    <t>0000.00.0260</t>
  </si>
  <si>
    <t>0000.00.0140</t>
  </si>
  <si>
    <t>0000.00.0196</t>
  </si>
  <si>
    <t>0000.00.0280</t>
  </si>
  <si>
    <t>UC prioritária para ações de Detecção Precoce e Resposta Rápida no ambiente terrestre, sendo necessário a implementação de ações de vigilância e monitoramento para detecção e implementação de ações para erradicação e controle.  Estima-se, pelo menos, 300mil para implementação.</t>
  </si>
  <si>
    <t>0000.00.0205</t>
  </si>
  <si>
    <t>0000.00.0195</t>
  </si>
  <si>
    <t>0000.00.0285</t>
  </si>
  <si>
    <t>0000.00.1880</t>
  </si>
  <si>
    <t>0000.00.1813</t>
  </si>
  <si>
    <t xml:space="preserve">Regularização Fundiária 
PAN Aves da Mata Atlântica (2º ciclo) - 1.1. Ressaltar a importância da implementação da ESEC Murici/AL, priorizando a regularização fundiária. 
A regularização Fundiária da ESEC Murici é a primeira ação do PAN Aves da Mata Atlântica e é extremamente importante para se ampliar a implementação da UC. 
A expectativa de valor foi o informado na planilha de Compensação ambiental. </t>
  </si>
  <si>
    <t>Implementação da UC
PAN Aves dos Campos Sulinos (2º ciclo) - 3.9. Apresentar ao Parque Nacional da Lagoa do Peixe um plano de ordenamento para o turismo de observação de aves na região 
Essa ação propõe disponibilizar documento técnico (Plano) para a UC como forma de subsidiar o ordenamento da observação de aves no Parque Nacional da Lagoa do Peixe e região
valor estimado (planilha sem valor)</t>
  </si>
  <si>
    <t>0000.00.0262</t>
  </si>
  <si>
    <t>Implementação da UC
PAN Aves dos Campos Sulinos (2º ciclo) - 3.11. Apresentar ao Parque Nacional das Araucárias um plano de ordenamento para o turismo de observação de aves na região
Essa ação propõe disponibilizar documento técnico (Plano) para a UC como forma de subsidiar o ordenamento da observação de aves no Parque Nacional das Araucárias e região. 
valor estimado (planilha sem valor)</t>
  </si>
  <si>
    <t xml:space="preserve">Implementação da UC
PAN Aves da Caatinga (2º ciclo) - 3.5. Realizar soltura e monitoramento continuado de Anodorhynchus leari no Boqueirão da Onça para fins de revigoramento populacional.
O Valor estimado para essa ação é de R$ 1.000.000,00, no entanto, é possível iniciar a ação com o recurso de compensação disponível. </t>
  </si>
  <si>
    <t>Implementação da UC
PAN Aves do Cerrado e Pantanla (2º ciclo) 4.11. Implementar o Plano de Manejo Integrado do Fogo - PMIF, especialmente em UCs do Pantanal. (Plano de Manejo Integrado do Fogo - PMIF implementado na RPPN SESC Pantanal e no PARNA Pantanal, Seminário sobre manejo do fogo realizado na RPPN SESC Pantanal.)
valor estimado (planilha sem valor)</t>
  </si>
  <si>
    <t>0000.00.3694</t>
  </si>
  <si>
    <t>Implementação da UC
PAN Ararinha-azul (2º ciclo) - 4.8. Assegurar que a conversão de multas contemple as necessidades da ararinha-azul, gerando benefícios para a conservação da espécie e seu habitat; PAN Aves da Caatinga (2º ciclo) 2.8 . Articular o direcionamento de recursos de compensação para ações que apoiem a implementação de UCs na Caatinga, por meio do lançamento de editais e/ou licitações. Espera-se com essas ações, que as UCs na área da Ararinha-azul sejam implementadas.</t>
  </si>
  <si>
    <t xml:space="preserve">Regulamentação Fundiária
PAN Ararinha-azul (2º ciclo) - 4.9. Destinar recursos de compensação ambiental para regularização fundiária das fazendas prioritárias para tornar a dominiliadade pública no RVS da Ararinha Azul
</t>
  </si>
  <si>
    <t>Implementação da UC 
PAN Lagoas do Sul  - 3.4. Implementar Unidades Demonstrativas em integração lavoura-pecuária e campo nativo para recuperação de pastagens, redução da erosão, redução do uso de agrotóxicos, racionalização dos insumos e melhoria do retorno financeiro nas áreas de pecuária na zona de amortecimento e região da ESEC Taim. Valor- R$ 90000</t>
  </si>
  <si>
    <t>0000.00.0001</t>
  </si>
  <si>
    <t>Implementação da UC
 PAN Cetáceos Marinhos - 6.2 Avaliar o risco de colisão de embarcações de turismo e lazer com cetáceos marinhos . O produto -Diagnóstico e diretrizes para o monitoramento do impacto das colisões pode compor o Plano de Manejo da UC. Valor Estimado Total- R$ 300000. A UC pode destinar parte do valor disponível para auxiliar este diagnóstico.</t>
  </si>
  <si>
    <t>Implementação da UC 
 PAN Aves Limícolas Migratórias - 2º ciclo: 2.6, Subsidiar tecnicamente a revisão do plano de manejo do Parque Nacional da Lagoa do Peixe em relação ao manejo de habitat para espécies alvo do PAN.  
2.2, Subsidiar tecnicamente a elaboração dos planos de ordenamento das atividades turísticas nas áreas estratégicas do PAN 
2.6, Subsidiar tecnicamente a revisão do plano de manejo do Parque Nacional da Lagoa do Peixe em relação ao manejo de habitat para espécies alvo do PAN. Valor das 3 ações: R$ 24.000,00                                                                                                               PAN Lagoas do Sul: 2.24, Promover a articulação e formação dos pescadores artesanais no litoral de Santa Catarina e Rio Grande do Sul, via componente 1.4/ GEF Mar. 
3.5, Implementar Unidade Demonstrativa de manejo sustentável da pecuária na zona de amortecimemento e entorno do PARNA Lagoa do Peixe. 
4.14, Apoiar estudos e ações visando a erradicação de Pinus spp. em áreas invadidas no Parque Nacional da Lagoa do Peixe  e a recuperação das áreas degradadas.  Valor R$ 125.000,00</t>
  </si>
  <si>
    <t xml:space="preserve">Implementação da UC 
PAN Peixes Amazônicos 2.2, Elaborar estratégias para proteção de áreas relevantes para a conservação de peixes, considerando sua funcionalidade, criando ou ampliando unidades de conservação, ou através de outras formas de indicação de áreas sujeitas à restrição de uso dos recursos hídricos, nas áreas estratégias do PAN. Valor Estimado: R$150000
3.11, Monitorar populações do lagarto (Gonatodes tapajonicus) nas áreas de ocorrência conhecidas. (manejo de espécie exótica) Valor Estimado: R$71300
</t>
  </si>
  <si>
    <t>Pesquisa
 PAN Cetáceos Marinhos . 6.1	Avaliar o risco de colisão de embarcações de grande porte com cetáceos marinhos Valor Estimado: R$500000 para várias UCs, mas este valor pode contribuir para este diagnóstico nesta UC.</t>
  </si>
  <si>
    <t>Implementação da UC 
PAN Aves Limícolas Migratórias - 2º ciclo: 2.2.Subsidiar tecnicamente a elaboração dos planos de ordenamento das atividades turísticas nas áreas estratégicas do PAN. Valor: R$ 8000                                                                   PAN Aves Marinhas: 2.7	Elaborar material de divulgação sobre as  aves marinhas existentes em UCs com visitação. Valor R$ 100000
3.7	Propor diretrizes para a conservação de aves marinhas a serem incorporadas pelos planos de manejo de unidades de conservação Valor R$ 100.000</t>
  </si>
  <si>
    <t>0000.00.0278</t>
  </si>
  <si>
    <t>Pesquisa 
PAN Herpetofauna do Sul 2º ciclo - 3.5. Mensurar áreas degradadas em APPs na região do RVS Campos de Palmas (Área Estratégica  Iguaçu-Passo Fundo) visando o processo de recuperação dessas áreas.</t>
  </si>
  <si>
    <t>0000.00.0008</t>
  </si>
  <si>
    <t>Implementação da UC 
PAN Aves da Caatinga - 2º ciclo:  1.5	Realizar capacitação de atores locais como combatentes aos incêndios florestais.
1.6	Formar instrutores para ministrar cursos de combate e prevenção de incêndio. (Valor Estimado: R$21000)</t>
  </si>
  <si>
    <t>Implementação da UC
PAN Peixe-boi Marinho: 7.5, Implantar e garantir a manutenção de cativeiros permanente e de aclimatação de peixes-boi marinhos em ambiente natural para soltura, Cativeiros criados. Valor estimado para 8 localidades: 8600000,00. A UC poderia contribuir com um cativeiro através de seu Plano de Manejo</t>
  </si>
  <si>
    <t xml:space="preserve">Implementação da UC
 PAN Peixes Amazônicos. 5.2, Subsidiar o ordenamento pesqueiro nas UCs com ocorrência das espécies ornamentais alvo do PAN. Valor estimado Valor 180000,00                                                                                                       Pesquisa. PAN Tamanduá-bandeira e Tatus, 3ª Monitoria , 26/10/2022, 8.6, Identificar áreas de ocorrência e densidade populacional das espécies-alvo na Amazônia. Valor: 200000,00 </t>
  </si>
  <si>
    <t>0000.00.2874</t>
  </si>
  <si>
    <t>Pesquisa
 PAN Aves Marinhas (1 ciclo) 1.15.  Prospectar novas áreas reprodutivas de Puffinus lherminieri, Sterna hirundinacea  e Thalasseus maximus no Brasil.</t>
  </si>
  <si>
    <t>0000.00.3644</t>
  </si>
  <si>
    <t>PAN Aves Marinhas: 3.7.Propor diretrizes para a conservação de aves marinhas a serem incorporadas pelos planos de manejo de unidades de conservação - valor: 100000</t>
  </si>
  <si>
    <t>0000.00.0019</t>
  </si>
  <si>
    <t>Pesquisa
 PAN Peixe-boi Marinho  
2.1, Avaliar a presença de contaminantes nos ambientes de ocorrência do peixe-boi marinho (especialmente em áreas de alimentação e de fontes de água doce) por resíduos sólidos e compostos orgânicos e inorgânicos  (organoclorados, metais pesados, hidrocarbonetos e outros contaminantes 
2.2, Realizar levantamento sobre o status de conservação das áreas de forrageio de peixe-boi marinho (incluindo fontes de água doce) 
2.7, Diagnosticar a dinâmica de expansão e retração dos bosques de mangues ao longo dos anos para subsidiar ações de conservação do peixe-boi marinho  . Valor estimado para as 3 pesquisas é maio que 1.000.000. A UC pode contribuir com andamento de alguma delas</t>
  </si>
  <si>
    <t>PAN Aves Marinhas: 2.7	Elaborar material de divulgação sobre as  aves marinhas existentes em UCs com visitação.
3.7	Propor diretrizes para a conservação de aves marinhas a serem incorporadas pelos planos de manejo de unidades de conservação Valor R$ 100.000</t>
  </si>
  <si>
    <t>PAN Aves Marinhas: 2.7	Elaborar material de divulgação sobre as  aves marinhas existentes em UCs com visitação. Valor R$ 50000
3.7	Propor diretrizes para a conservação de aves marinhas a serem incorporadas pelos planos de manejo de unidades de conservação Valor R$ 100.000</t>
  </si>
  <si>
    <t>Pesquisa 
PAN Aves da Caatinga - Realizar monitoramento populacional anual da arara-azul-de-lear.
Valor estimado da ação é de R$ 200.000,00, porém  com o recurso disponível é possível programar um censo para a espécie</t>
  </si>
  <si>
    <t>0000.00.0231</t>
  </si>
  <si>
    <t>Implementação de UC
PAN Corais - 7.1 - Implementar medidas que evitem a introdução de espécies exóticas e invasoras nas ilhas oceânicas, tendo como piloto a APA e PN Marinho de Fernando de Noronha. Valor estimado da ação é de R$ 200.000,00.</t>
  </si>
  <si>
    <t>0000.00.1628</t>
  </si>
  <si>
    <t>0000.00.1633</t>
  </si>
  <si>
    <t>UC com ocorrência de EEI (fauna), sendo necessário para planejamento e implementação de ações de controle. Estima-se, pelo menos, 100mil para tais ações.</t>
  </si>
  <si>
    <t>UC prioritária para ações de Detecção Precoce e Resposta Rápida no ambiente marinho, sendo necessário a implementação de ações de vigilância e monitoramento para detecção e implementação de ações para erradicação e controle. Devido ao valor disponível para a UC, estima-se, pelo menos, 30mil para planejar e iniciar as ações.</t>
  </si>
  <si>
    <t>0000.00.0022</t>
  </si>
  <si>
    <t>UC com ocorrência de EEI (fauna e flora), sendo necessário para planejamento e implementação de ações de controle. Estima-se, pelo menos, 100mil para tais ações.</t>
  </si>
  <si>
    <t>UC com ocorrência de EEI (fauna e flora), e possui autorização para manejo de flora exótica invasora (conforme IN ICMBio 06/2019), sendo necessário recurso para planejamento e implementação de ações de controle. Estima-se, pelo menos, 150mil para tais ações.</t>
  </si>
  <si>
    <t>UC com ocorrência de EEI (flora), sendo necessário para planejamento e implementação de ações de controle. Estima-se, pelo menos, 100mil para tais ações.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</si>
  <si>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(flora), e possui autorização para manejo de flora exótica invasora (conforme IN ICMBio 06/2019), sendo necessário recurso para planejamento e implementação de ações de controle. Devido ao valor disponível para a UC, estima-se, pelo menos, 20mil para planejar o início das ações.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</si>
  <si>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(flora - alga). Estima-se, pelo menos, 350mil para tais ações.</t>
  </si>
  <si>
    <t>UC prioritária para ações de Detecção Precoce e Resposta Rápida no ambiente terrestre, sendo necessário a implementação de ações de vigilância e monitoramento para detecção e implementação de ações para erradicação e controle. Destaca-se que a UC está em processo de elaboração de Plano Específico (complementar ao Plano de Manejo, conforme previsto pela IN ICMBio 07/2017) para Controle e Monitoramento do Javali. Além disso, a UC já possui ocorrência de EEI (fauna e flora), e possui autorização para manejo de flora exótica invasora (conforme IN ICMBio 06/2019), sendo necessário recurso para planejamento e implementação de ações de controle. Devido a complexidade das ações e métodos, estima-se, pelo menos, 500mil para implementação.</t>
  </si>
  <si>
    <t>0000.00.0013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</si>
  <si>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 e flora) sendo necessário recurso para planejamento e implementação de ações de controle. Estima-se, pelo menos, 350mil para tais ações.</t>
  </si>
  <si>
    <t>Operação  - (Projeto: GEFMAR)</t>
  </si>
  <si>
    <t>UC prioritária para ações de Detecção Precoce e Resposta Rápida nos ambientes terrestre e marinho,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Estima-se, pelo menos, 400mil para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</si>
  <si>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300mil para implementação.</t>
  </si>
  <si>
    <t>UC prioritária para ações de Detecção Precoce e Resposta Rápida no ambiente insular,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300mil para implementação.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</si>
  <si>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Estima-se, pelo menos, 300mil para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</si>
  <si>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</si>
  <si>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350mil para implementação.</t>
  </si>
  <si>
    <t>0000.00.0212</t>
  </si>
  <si>
    <t>0000.00.0031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</si>
  <si>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Devido ao valor destinado para a UC, estima-se, pelo menos, 80mil para planejar e implementar o início das ações.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</si>
  <si>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Estima-se, pelo menos, 400mil para implementação.</t>
  </si>
  <si>
    <t>UC prioritária para ações de Detecção Precoce e Resposta Rápida no ambiente insular, sendo necessário a implementação de ações de vigilância e monitoramento para detecção e implementação de ações para erradicação e controle. Destaca-se que a UC já possui publicado Plano Específico (complementar ao Plano de Manejo, conforme previsto pela IN ICMBio 07/2017) para Controle e Monitoramento de Espécies Exóticas Invasoras, cujo custo de implementação totaliza R$4.655.000,00. Além disso, a UC já possui ocorrência de EEI (fauna e flora), e possui autorização para manejo de fauna exótica invasora (conforme IN ICMBio 06/2019), sendo necessário recurso para planejamento e implementação de ações de controle. Devido a complexidade das ações e valor disponível para a UC, estima-se, pelo menos, 1 milhão para implementação.</t>
  </si>
  <si>
    <t>0000.00.0234</t>
  </si>
  <si>
    <t>UC prioritária para ações de Detecção Precoce e Resposta Rápida no ambiente terrestre, sendo necessário a implementação de ações de vigilância e monitoramento para detecção e implementação de ações para erradicação e controle. UC com ocorrência de EEI (fauna e flora), sendo necessário para planejamento e implementação de ações de controle. Devido ao valor disponível para a UC, estima-se, pelo menos, 5mil para planejar o início das ações.</t>
  </si>
  <si>
    <t>UC com ocorrência de EEI (fauna), sendo necessário para planejamento e implementação de ações de controle. Considerando a complexidade do manejo de búfalos na UC, estima-se, pelo menos, 400mil para início das ações.</t>
  </si>
  <si>
    <t>UC com ocorrência de EEI (fauna), e possui autorizações para manejo de fauna exótica invasora (conforme IN ICMBio 06/2019), sendo necessário recurso para planejamento e implementação de ações de controle. Estima-se, pelo menos, 200mil para tais ações.</t>
  </si>
  <si>
    <t>0000.00.0041</t>
  </si>
  <si>
    <t>UC prioritária para ações de Detecção Precoce e Resposta Rápida no ambiente terrestre, sendo necessário a implementação de ações de vigilância e monitoramento para detecção e implementação de ações para erradicação e controle.  Devido ao valor disponível para a UC, estima-se, pelo menos, 55mil para planejar o início das ações.</t>
  </si>
  <si>
    <t>0000.00.0092</t>
  </si>
  <si>
    <t>UC prioritária para ações de Detecção Precoce e Resposta Rápida no ambiente terrestre, sendo necessário a implementação de ações de vigilância e monitoramento para detecção e implementação de ações para erradicação e controle. UC com ocorrência de EEI (fauna), sendo necessário para planejamento e implementação de ações de controle. Estima-se, pelo menos, 350mil para tais ações.</t>
  </si>
  <si>
    <t>UC com ocorrência de EEI (fauna e flora), sendo necessário para planejamento e implementação de ações de controle. Estima-se, pelo menos, 100mil para início das ações.</t>
  </si>
  <si>
    <t>0000.00.0050</t>
  </si>
  <si>
    <t>0000.00.0052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</si>
  <si>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(flora), e possui autorização para manejo de flora exótica invasora (conforme IN ICMBio 06/2019), sendo necessário recurso para planejamento e implementação de ações de controle. Estima-se, pelo menos, 350mil para implementação.</t>
  </si>
  <si>
    <t>UC com ocorrência de EEI (flora), sendo necessário recurso para planejamento e implementação de ações de controle. Estima-se, pelo menos, 100mil para implementação.</t>
  </si>
  <si>
    <t>0000.00.0104</t>
  </si>
  <si>
    <t>UC com ocorrência de EEI (fauna e flora), sendo necessário recurso para planejamento e implementação de ações de controle. Estima-se, pelo menos, 100mil para implementação.</t>
  </si>
  <si>
    <t>UC com ocorrência de EEI (fauna), sendo necessário para planejamento e implementação de ações de controle. Considerando a complexidade do manejo de búfalos no ambiente alagado da UC, estima-se, pelo menos, 1 milhão para as ações.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</si>
  <si>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(flora), sendo necessário recurso para planejamento e implementação de ações de controle. Devido ao valor disponível para a UC, estima-se, pelo menos, 50mil para iniciar a implementação.</t>
  </si>
  <si>
    <t>0000.00.0061</t>
  </si>
  <si>
    <t>UC com ocorrência de EEI (fauna), sendo necessário para planejamento e implementação de ações de controle. Estima-se, pelo menos, 100mil para as ações.</t>
  </si>
  <si>
    <t>UC com ocorrência de EEI (fauna e flora), sendo necessário para planejamento e implementação de ações de controle. Estima-se, pelo menos, 100mil para as ações.</t>
  </si>
  <si>
    <t>0000.00.0063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</si>
  <si>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Estima-se, pelo menos, 350mil para implementação.</t>
  </si>
  <si>
    <t>0000.00.0064</t>
  </si>
  <si>
    <t>UC prioritária para ações de Detecção Precoce e Resposta Rápida nos ambientes marinho e insular, sendo necessário a implementação de ações de vigilância e monitoramento para detecção e implementação de ações para erradicação e controle. Além disso, a UC já possui ocorrência de EEI (fauna e flora), e possui autorização para manejo de fauna exótica invasora (conforme IN ICMBio 06/2019), sendo necessário recurso para planejamento e implementação de ações de controle. Devido a complexidade das ações e valor disponível para a UC, estima-se, pelo menos, 500mil para implementação.</t>
  </si>
  <si>
    <t>0000.00.0113</t>
  </si>
  <si>
    <t>0000.00.0071</t>
  </si>
  <si>
    <t>UC prioritária para ações de Detecção Precoce e Resposta Rápida nos ambientes marinho e insular,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Estima-se, pelo menos, 350mil para implementação.</t>
  </si>
  <si>
    <t>0000.00.0263</t>
  </si>
  <si>
    <t>UC prioritária para ações de Detecção Precoce e Resposta Rápida no ambiente marinho,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Estima-se, pelo menos, 350mil para implementação.</t>
  </si>
  <si>
    <t>UC com ocorrência de EEI (fauna e flora), sendo necessário para planejamento e implementação de ações de controle. Devido ao valor destinado, estima-se, pelo menos, 70mil para as ações.</t>
  </si>
  <si>
    <t>0000.00.0080</t>
  </si>
  <si>
    <t>UC com ocorrência de EEI (flora), sendo necessário para planejamento e implementação de ações de controle. Devido ao valor destinado, estima-se, pelo menos, 100mil para as ações.</t>
  </si>
  <si>
    <t>0000.00.0082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</si>
  <si>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Devido a complexidade de manejo de pinus, estima-se, pelo menos, 400mil para implementação.</t>
  </si>
  <si>
    <t>0000.00.0251</t>
  </si>
  <si>
    <t>0000.00.0093</t>
  </si>
  <si>
    <t>0000.00.1911</t>
  </si>
  <si>
    <t>0000.00.0098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</si>
  <si>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Deviso ao valor disponível para a UC, estima-se, pelo menos, 90mil para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</si>
  <si>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 Eestima-se, pelo menos, 300mil para implementação.</t>
  </si>
  <si>
    <t>0000.00.0102</t>
  </si>
  <si>
    <t>UC com ocorrência de EEI (fauna), possui autorizações para manejo de fauna exótica invasora (conforme IN ICMBio 06/2019), sendo necessário para planejamento e implementação de ações de controle. Devido ao valor destinado, estima-se, pelo menos, 200mil para as ações.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</si>
  <si>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 UC já possui publicado Plano Específico (complementar ao Plano de Manejo, conforme previsto pela IN ICMBio 07/2017) para Controle e Monitoramento de javali, cujo custo de implementação totaliza R$1.880.000,00. Além disso, a UC já possui ocorrência de EEI (fauna e flora), e possui autorização para manejo de espécie exótica invasora (conforme IN ICMBio 06/2019), sendo necessário recurso para planejamento e implementação de ações de controle. Devido a complexidade das ações e valor disponível para a UC, estima-se, pelo menos, 2milhões para implementação.</t>
  </si>
  <si>
    <t>0000.00.0134</t>
  </si>
  <si>
    <t>0000.00.1635</t>
  </si>
  <si>
    <t>0000.00.0150</t>
  </si>
  <si>
    <t>0000.00.0240</t>
  </si>
  <si>
    <t>0000.00.0191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</si>
  <si>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 e flora), e possui autorização para manejo de espécie exótica invasora (conforme IN ICMBio 06/2019), sendo necessário recurso para planejamento e implementação de ações de controle.  Estima-se, pelo menos, 350mil para implementação.</t>
  </si>
  <si>
    <t>0000.00.0204</t>
  </si>
  <si>
    <t>UC prioritária para ações de Detecção Precoce e Resposta Rápida no ambiente terrestre, sendo necessário a implementação de ações de vigilância e monitoramento para detecção e implementação de ações para erradicação e controle. Além disso, a UC já possui ocorrência de EEI (fauna e flora), sendo necessário recurso para planejamento e implementação de ações de controle.  Estima-se, pelo menos, 300mil para implementação.</t>
  </si>
  <si>
    <t>0000.00.0214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</si>
  <si>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 e flora), e possui autorizações para manejo de espécie exótica invasora (conforme IN ICMBio 06/2019), sendo necessário recurso para planejamento e implementação de ações de controle. Estima-se, pelo menos, 400mil para implementação.</t>
  </si>
  <si>
    <t>0000.00.0246</t>
  </si>
  <si>
    <t>0000.00.0255</t>
  </si>
  <si>
    <t>0000.00.1809</t>
  </si>
  <si>
    <t>0000.00.0276</t>
  </si>
  <si>
    <t>0000.00.3432</t>
  </si>
  <si>
    <t xml:space="preserve">Implementação de UC
 PAN Aves Marinhas.	3.7	Propor diretrizes para a conservação de aves marinhas a serem incorporadas pelos planos de manejo de unidades de conservação </t>
  </si>
  <si>
    <t>UC prioritária para ações de Detecção Precoce e Resposta Rápida no ambiente terrestre, sendo necessário a implementação de ações de vigilância e monitoramento para detecção e implementação de ações para erradicação e controle.  Devido ao valor disponível, estima-se, pelo menos, 30mil para iniciar o planejamento e a implementação.</t>
  </si>
  <si>
    <t>UC prioritária para ações de Detecção Precoce e Resposta Rápida no ambiente terrestre, sendo necessário a implementação de ações de vigilância e monitoramento para detecção e implementação de ações para erradicação e controle.  Estima-se, pelo menos, 200mil para implementação.</t>
  </si>
  <si>
    <t>UC prioritária para ações de Detecção Precoce e Resposta Rápida nos ambientes insular e marinho, sendo necessário a implementação de ações de vigilância e monitoramento para detecção e implementação de ações para erradicação e controle. Além disso, a UC já possui ocorrência de EEI (fauna), sendo necessário recurso para planejamento e implementação de ações de controle.  Estima-se, pelo menos, 350mil para implementação.</t>
  </si>
  <si>
    <t>UC prioritária para ações de Detecção Precoce e Resposta Rápida no ambiente insular, sendo necessário a implementação de ações de vigilância e monitoramento para detecção e implementação de ações para erradicação e controle.  Estima-se, pelo menos, 300mil para implementação.</t>
  </si>
  <si>
    <t>CGTER</t>
  </si>
  <si>
    <t>Fortalecimento da Regularização fundiária nas Unidades de Conservação de Uso Sustentável</t>
  </si>
  <si>
    <t>Regularização Fundiária</t>
  </si>
  <si>
    <t>0000.00.0101</t>
  </si>
  <si>
    <t>A unidade tem um problema sério com os vizinhos da UC, a terra já é pública entretanto há necessidade de pagamento das benfeitorias de ocupantes, pois eles já moravam neste local antes da compra da terra pela União em 1950.</t>
  </si>
  <si>
    <t>0000.00.3135</t>
  </si>
  <si>
    <t xml:space="preserve">Desapropriar imóveis na região do Areião e Chapada Alta (4 mil ha),  cujas comunidades beneficiárias da UC dependem dos recursos hídricos que advêm da área dessa área, que é palco de conflitos desde antes da criação da RDS	</t>
  </si>
  <si>
    <t xml:space="preserve">É necessario o refinamento dos limites da Resex, a avaliação da incorporação dos territórios de pesca que ficaram no entorno, a regularização fundiária de casas, a servidão  de acesso aos pescadores e a obtenção do CCDRU das ilhas. A CCDRU configurada em 2010 contempla apenas o espelho d’água.	</t>
  </si>
  <si>
    <t xml:space="preserve">Complementar Recursos para desapropriação de áreas prioritárias para implementação da UC, cujos processos encontram-se instruidos e imóveis avaliados </t>
  </si>
  <si>
    <t>Fortalecimento da Regularização fundiária nas Unidades de Conservação de Proteção integral</t>
  </si>
  <si>
    <t xml:space="preserve">Atender demanda de Ação Civil Pública movida pelo MPF face ao ICMBio. Possui processo instruidos, mas o recurso disponivel é insuficiente	</t>
  </si>
  <si>
    <t xml:space="preserve">Aquisição de áreas estratégicas para a gestão da UC. O valor destinado, e não disponivel, é insuficiente para adquirir um unico imóvel, visto que são áreas muito extensas ( 17,5 mil ha). Valor médio do ha na região R$3500,00	</t>
  </si>
  <si>
    <t xml:space="preserve">Adquirir área importantes para a gestão da UC. As áreas mais valorizadas estão sendo negociadas por cerca de R$ 25.000,00/ha. Ademais é necessário promover indenização e o reassentamento de beneficiários dos PA Craúno e Brejão, sobrepostos à UC.	</t>
  </si>
  <si>
    <t xml:space="preserve">Atender Ação Civil Pública que requer a regularização fundiária, pois a a UC criada em 2002 e os imóveis permanecem sob dominio privado.	</t>
  </si>
  <si>
    <t xml:space="preserve">Complementar os Recursos para Pagamento de 1 imóvel com documentação pronta	</t>
  </si>
  <si>
    <t>Recentemente foram realizadas vistorias com emissão de laudos em 05 propriedades, num total de 7.652,49ha, cujo valor total das avaliações é de R$16.913.500,00.</t>
  </si>
  <si>
    <t>0000.00.0060</t>
  </si>
  <si>
    <t>0000.00.0068</t>
  </si>
  <si>
    <t>0000.00.0194</t>
  </si>
  <si>
    <t>0000.00.0213</t>
  </si>
  <si>
    <t>0000.00.0021</t>
  </si>
  <si>
    <t>0000.00.0043</t>
  </si>
  <si>
    <t>0000.00.0067</t>
  </si>
  <si>
    <t>0000.00.0099</t>
  </si>
  <si>
    <t>0000.00.0114</t>
  </si>
  <si>
    <t>0000.00.4617</t>
  </si>
  <si>
    <t>0000.00.0188</t>
  </si>
  <si>
    <t>0000.00.4581</t>
  </si>
  <si>
    <t>0000.00.0177</t>
  </si>
  <si>
    <t>0000.00.0189</t>
  </si>
  <si>
    <t>0000.00.0275</t>
  </si>
  <si>
    <t>0000.00.3411</t>
  </si>
  <si>
    <t>0000.00.0218</t>
  </si>
  <si>
    <t>CGSAM</t>
  </si>
  <si>
    <t>Fortalecendo a participação social nas ações de gestão socioambiental nas UCs federais</t>
  </si>
  <si>
    <t>0000.00.1912</t>
  </si>
  <si>
    <t>0000.00.0004</t>
  </si>
  <si>
    <t>0000.00.0016</t>
  </si>
  <si>
    <t>0000.00.0018</t>
  </si>
  <si>
    <t>0000.00.3655</t>
  </si>
  <si>
    <t>0000.00.0027</t>
  </si>
  <si>
    <t>0000.00.1683</t>
  </si>
  <si>
    <t>0000.00.0012</t>
  </si>
  <si>
    <t>0000.00.0039</t>
  </si>
  <si>
    <t>0000.00.0045</t>
  </si>
  <si>
    <t>0000.00.0057</t>
  </si>
  <si>
    <t>0000.00.0128</t>
  </si>
  <si>
    <t>0000.00.0084</t>
  </si>
  <si>
    <t>0000.00.0078</t>
  </si>
  <si>
    <t>0000.00.0087</t>
  </si>
  <si>
    <t>0000.00.0079</t>
  </si>
  <si>
    <t>0000.00.0090</t>
  </si>
  <si>
    <t>0000.00.0125</t>
  </si>
  <si>
    <t>0000.00.0100</t>
  </si>
  <si>
    <t>0000.00.0131</t>
  </si>
  <si>
    <t>0000.00.0105</t>
  </si>
  <si>
    <t>0000.00.0107</t>
  </si>
  <si>
    <t>0000.00.0108</t>
  </si>
  <si>
    <t>0000.00.0133</t>
  </si>
  <si>
    <t>0000.00.0111</t>
  </si>
  <si>
    <t>0000.00.0269</t>
  </si>
  <si>
    <t>0000.00.0181</t>
  </si>
  <si>
    <t>0000.00.1907</t>
  </si>
  <si>
    <t>0000.00.0005</t>
  </si>
  <si>
    <t>0000.00.0007</t>
  </si>
  <si>
    <t>0000.00.0014</t>
  </si>
  <si>
    <t>0000.00.0025</t>
  </si>
  <si>
    <t>0000.00.0030</t>
  </si>
  <si>
    <t>0000.00.0032</t>
  </si>
  <si>
    <t>0000.00.0036</t>
  </si>
  <si>
    <t>0000.00.0037</t>
  </si>
  <si>
    <t>0000.00.0040</t>
  </si>
  <si>
    <t>0000.00.0089</t>
  </si>
  <si>
    <t>0000.00.0120</t>
  </si>
  <si>
    <t>0000.00.0124</t>
  </si>
  <si>
    <t>0000.00.0190</t>
  </si>
  <si>
    <t>0000.00.0261</t>
  </si>
  <si>
    <t>RESEX FILHOS DO MANGUE</t>
  </si>
  <si>
    <t>RESEX VIRIANDEUA</t>
  </si>
  <si>
    <t>0000.00.3643</t>
  </si>
  <si>
    <t>RESEX</t>
  </si>
  <si>
    <t>0000.00.4777</t>
  </si>
  <si>
    <t>0000.00.4780</t>
  </si>
  <si>
    <t>DIPLAN</t>
  </si>
  <si>
    <t>Aporte Inicial para implementação da UC</t>
  </si>
  <si>
    <t>MONA CAVERNAS DE SÃO DESIDÉRIO</t>
  </si>
  <si>
    <t>0000.00.4855</t>
  </si>
  <si>
    <t>REVIS DO SAUIM-DE-COLEIRA</t>
  </si>
  <si>
    <t>0000.00.4854</t>
  </si>
  <si>
    <t>PARNA DA SERRA DO TEIXEIRA</t>
  </si>
  <si>
    <t>FLONA DO PARIMA</t>
  </si>
  <si>
    <t>CGCAP</t>
  </si>
  <si>
    <t>Reconhecimento e Implementação de Mosaicos de Áreas Protegidas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</si>
</sst>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0" applyFont="1" applyAlignment="1">
      <alignment vertical="center"/>
    </xf>
    <xf numFmtId="4" fontId="4" fillId="0" borderId="2" xfId="0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" fontId="4" fillId="0" borderId="0" xfId="1" applyNumberFormat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4" fontId="0" fillId="0" borderId="0" xfId="1" applyNumberFormat="1" applyFont="1" applyAlignment="1">
      <alignment horizontal="center"/>
    </xf>
    <xf numFmtId="4" fontId="4" fillId="0" borderId="0" xfId="0" applyNumberFormat="1" applyFont="1"/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center" vertical="center" wrapText="1"/>
    </xf>
    <xf numFmtId="4" fontId="3" fillId="0" borderId="5" xfId="1" applyNumberFormat="1" applyFont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 wrapText="1"/>
    </xf>
    <xf numFmtId="4" fontId="3" fillId="2" borderId="8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" fontId="4" fillId="5" borderId="3" xfId="0" applyNumberFormat="1" applyFont="1" applyFill="1" applyBorder="1" applyAlignment="1">
      <alignment horizontal="center" vertical="center" wrapText="1"/>
    </xf>
    <xf numFmtId="4" fontId="4" fillId="5" borderId="5" xfId="0" applyNumberFormat="1" applyFont="1" applyFill="1" applyBorder="1" applyAlignment="1">
      <alignment horizontal="center" vertical="center"/>
    </xf>
    <xf numFmtId="4" fontId="4" fillId="5" borderId="7" xfId="0" applyNumberFormat="1" applyFont="1" applyFill="1" applyBorder="1" applyAlignment="1">
      <alignment horizontal="center" vertical="center"/>
    </xf>
    <xf numFmtId="4" fontId="4" fillId="5" borderId="5" xfId="1" applyNumberFormat="1" applyFont="1" applyFill="1" applyBorder="1" applyAlignment="1">
      <alignment horizontal="center" vertical="center" wrapText="1"/>
    </xf>
    <xf numFmtId="4" fontId="4" fillId="5" borderId="5" xfId="0" applyNumberFormat="1" applyFont="1" applyFill="1" applyBorder="1" applyAlignment="1">
      <alignment horizontal="center" vertical="center" wrapText="1"/>
    </xf>
    <xf numFmtId="4" fontId="4" fillId="5" borderId="6" xfId="1" applyNumberFormat="1" applyFont="1" applyFill="1" applyBorder="1" applyAlignment="1">
      <alignment horizontal="center" vertical="center" wrapText="1"/>
    </xf>
    <xf numFmtId="4" fontId="4" fillId="0" borderId="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4" fontId="4" fillId="5" borderId="1" xfId="1" applyNumberFormat="1" applyFont="1" applyFill="1" applyBorder="1" applyAlignment="1">
      <alignment horizontal="center" vertical="center" wrapText="1"/>
    </xf>
    <xf numFmtId="4" fontId="4" fillId="5" borderId="1" xfId="0" applyNumberFormat="1" applyFont="1" applyFill="1" applyBorder="1" applyAlignment="1">
      <alignment horizontal="center" vertical="center" wrapText="1"/>
    </xf>
    <xf numFmtId="4" fontId="4" fillId="5" borderId="0" xfId="1" applyNumberFormat="1" applyFont="1" applyFill="1" applyAlignment="1">
      <alignment horizontal="center" vertical="center" wrapText="1"/>
    </xf>
    <xf numFmtId="4" fontId="4" fillId="5" borderId="3" xfId="0" applyNumberFormat="1" applyFont="1" applyFill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3" xfId="1" applyNumberFormat="1" applyFont="1" applyBorder="1" applyAlignment="1">
      <alignment horizontal="center" vertical="center" wrapText="1"/>
    </xf>
    <xf numFmtId="4" fontId="4" fillId="5" borderId="9" xfId="1" applyNumberFormat="1" applyFont="1" applyFill="1" applyBorder="1" applyAlignment="1">
      <alignment horizontal="center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4" fontId="4" fillId="0" borderId="9" xfId="1" applyNumberFormat="1" applyFont="1" applyBorder="1" applyAlignment="1">
      <alignment horizontal="center" vertical="center" wrapText="1"/>
    </xf>
    <xf numFmtId="4" fontId="3" fillId="5" borderId="3" xfId="0" applyNumberFormat="1" applyFont="1" applyFill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0" borderId="3" xfId="1" applyNumberFormat="1" applyFont="1" applyBorder="1" applyAlignment="1">
      <alignment horizontal="center" vertical="center" wrapText="1"/>
    </xf>
    <xf numFmtId="4" fontId="3" fillId="5" borderId="3" xfId="1" applyNumberFormat="1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" fontId="0" fillId="5" borderId="1" xfId="0" applyNumberFormat="1" applyFont="1" applyFill="1" applyBorder="1" applyAlignment="1">
      <alignment horizontal="center" vertical="center" wrapText="1"/>
    </xf>
    <xf numFmtId="4" fontId="4" fillId="0" borderId="4" xfId="1" applyNumberFormat="1" applyFont="1" applyBorder="1" applyAlignment="1">
      <alignment horizontal="center" vertical="center"/>
    </xf>
    <xf numFmtId="4" fontId="4" fillId="0" borderId="0" xfId="1" applyNumberFormat="1" applyFont="1" applyBorder="1" applyAlignment="1">
      <alignment horizontal="center" vertical="center"/>
    </xf>
    <xf numFmtId="4" fontId="4" fillId="5" borderId="4" xfId="1" applyNumberFormat="1" applyFont="1" applyFill="1" applyBorder="1" applyAlignment="1">
      <alignment horizontal="center" vertical="center"/>
    </xf>
    <xf numFmtId="4" fontId="4" fillId="5" borderId="0" xfId="1" applyNumberFormat="1" applyFont="1" applyFill="1" applyBorder="1" applyAlignment="1">
      <alignment horizontal="center" vertical="center"/>
    </xf>
    <xf numFmtId="4" fontId="4" fillId="5" borderId="0" xfId="0" applyNumberFormat="1" applyFont="1" applyFill="1" applyBorder="1" applyAlignment="1">
      <alignment horizontal="center" vertical="center"/>
    </xf>
    <xf numFmtId="4" fontId="4" fillId="0" borderId="0" xfId="1" applyNumberFormat="1" applyFont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4" fontId="4" fillId="5" borderId="0" xfId="1" applyNumberFormat="1" applyFont="1" applyFill="1" applyAlignment="1">
      <alignment horizontal="center" vertical="center"/>
    </xf>
    <xf numFmtId="4" fontId="2" fillId="4" borderId="3" xfId="0" applyNumberFormat="1" applyFont="1" applyFill="1" applyBorder="1" applyAlignment="1">
      <alignment vertical="center" wrapText="1"/>
    </xf>
    <xf numFmtId="4" fontId="4" fillId="0" borderId="9" xfId="1" applyNumberFormat="1" applyFont="1" applyBorder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4" fontId="4" fillId="5" borderId="9" xfId="1" applyNumberFormat="1" applyFont="1" applyFill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 wrapText="1"/>
    </xf>
    <xf numFmtId="43" fontId="4" fillId="0" borderId="1" xfId="1" applyNumberFormat="1" applyFont="1" applyBorder="1" applyAlignment="1">
      <alignment horizontal="center" vertical="center"/>
    </xf>
    <xf numFmtId="4" fontId="6" fillId="0" borderId="3" xfId="0" applyNumberFormat="1" applyFont="1" applyBorder="1" applyAlignment="1">
      <alignment horizontal="center" vertical="center" wrapText="1"/>
    </xf>
    <xf numFmtId="4" fontId="6" fillId="5" borderId="1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4" fontId="6" fillId="5" borderId="0" xfId="1" applyNumberFormat="1" applyFont="1" applyFill="1" applyAlignment="1">
      <alignment horizontal="center" vertical="center" wrapText="1"/>
    </xf>
    <xf numFmtId="43" fontId="4" fillId="5" borderId="1" xfId="1" applyNumberFormat="1" applyFont="1" applyFill="1" applyBorder="1" applyAlignment="1">
      <alignment horizontal="center" vertical="center"/>
    </xf>
    <xf numFmtId="4" fontId="5" fillId="5" borderId="0" xfId="1" applyNumberFormat="1" applyFont="1" applyFill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4" fontId="4" fillId="5" borderId="0" xfId="1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4" fontId="4" fillId="0" borderId="0" xfId="1" applyNumberFormat="1" applyFont="1" applyBorder="1" applyAlignment="1">
      <alignment horizontal="center" vertical="center" wrapText="1"/>
    </xf>
    <xf numFmtId="0" fontId="8" fillId="5" borderId="10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" fontId="5" fillId="5" borderId="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center" wrapText="1"/>
    </xf>
    <xf numFmtId="4" fontId="5" fillId="0" borderId="12" xfId="0" applyNumberFormat="1" applyFont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center" vertical="center"/>
    </xf>
    <xf numFmtId="4" fontId="4" fillId="0" borderId="13" xfId="1" applyNumberFormat="1" applyFont="1" applyBorder="1" applyAlignment="1">
      <alignment horizontal="center" vertical="center"/>
    </xf>
    <xf numFmtId="4" fontId="4" fillId="0" borderId="14" xfId="1" applyNumberFormat="1" applyFont="1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3" fontId="4" fillId="0" borderId="12" xfId="1" applyNumberFormat="1" applyFont="1" applyBorder="1" applyAlignment="1">
      <alignment horizontal="center" vertical="center"/>
    </xf>
    <xf numFmtId="4" fontId="4" fillId="0" borderId="12" xfId="1" applyNumberFormat="1" applyFont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center" vertical="center" wrapText="1"/>
    </xf>
    <xf numFmtId="4" fontId="4" fillId="0" borderId="14" xfId="1" applyNumberFormat="1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agi\Downloads\(Consolidado)%20Indica&#231;&#227;o%20de%20Recursos%20-%20Diretorias%20(1).xlsx" TargetMode="External"/><Relationship Id="rId1" Type="http://schemas.openxmlformats.org/officeDocument/2006/relationships/externalLinkPath" Target="(Consolidado)%20Indica&#231;&#227;o%20de%20Recursos%20-%20Diretoria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O"/>
      <sheetName val="DETALHAMENTO"/>
      <sheetName val="BASE_INICIATIVAS_CONSOLIDADA"/>
      <sheetName val="Planilha5"/>
      <sheetName val="BASE (AÇÕES)"/>
      <sheetName val="BASE DE DADOS"/>
      <sheetName val="BASE (PM - 22.04)"/>
      <sheetName val="Dados Auxiliare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COD CNUC</v>
          </cell>
          <cell r="C1" t="str">
            <v>NOME RESUMIDO</v>
          </cell>
        </row>
        <row r="2">
          <cell r="A2" t="str">
            <v>0000.00.0001</v>
          </cell>
          <cell r="C2" t="str">
            <v>APA ANHATOMIRIM</v>
          </cell>
        </row>
        <row r="3">
          <cell r="A3" t="str">
            <v>0000.00.0002</v>
          </cell>
          <cell r="C3" t="str">
            <v>APA CAVERNAS DO PERUAÇU</v>
          </cell>
        </row>
        <row r="4">
          <cell r="A4" t="str">
            <v>0000.00.0004</v>
          </cell>
          <cell r="C4" t="str">
            <v>APA DA BACIA DO RIO SÃO BARTOLOMEU</v>
          </cell>
        </row>
        <row r="5">
          <cell r="A5" t="str">
            <v>0000.00.0005</v>
          </cell>
          <cell r="C5" t="str">
            <v>APA DA BACIA DO RIO SÃO JOÃO - MICO LEÃO</v>
          </cell>
        </row>
        <row r="6">
          <cell r="A6" t="str">
            <v>0000.00.0006</v>
          </cell>
          <cell r="C6" t="str">
            <v>APA DA BALEIA FRANCA</v>
          </cell>
        </row>
        <row r="7">
          <cell r="A7" t="str">
            <v>0000.00.0007</v>
          </cell>
          <cell r="C7" t="str">
            <v>APA BARRA DO RIO MAMANGUAPE</v>
          </cell>
        </row>
        <row r="8">
          <cell r="A8" t="str">
            <v>0000.00.0008</v>
          </cell>
          <cell r="C8" t="str">
            <v>APA CHAPADA DO ARARIPE</v>
          </cell>
        </row>
        <row r="9">
          <cell r="A9" t="str">
            <v>0000.00.0009</v>
          </cell>
          <cell r="C9" t="str">
            <v>APA COSTA DOS CORAIS</v>
          </cell>
        </row>
        <row r="10">
          <cell r="A10" t="str">
            <v>0000.00.0010</v>
          </cell>
          <cell r="C10" t="str">
            <v>APA DE PETRÓPOLIS</v>
          </cell>
        </row>
        <row r="11">
          <cell r="A11" t="str">
            <v>0000.00.0011</v>
          </cell>
          <cell r="C11" t="str">
            <v>APA SERRA DA MANTIQUEIRA</v>
          </cell>
        </row>
        <row r="12">
          <cell r="A12" t="str">
            <v>0000.00.0012</v>
          </cell>
          <cell r="C12" t="str">
            <v>APA SERRA DA TABATINGA</v>
          </cell>
        </row>
        <row r="13">
          <cell r="A13" t="str">
            <v>0000.00.0013</v>
          </cell>
          <cell r="C13" t="str">
            <v>APA DE CAIRUÇU</v>
          </cell>
        </row>
        <row r="14">
          <cell r="A14" t="str">
            <v>0000.00.0014</v>
          </cell>
          <cell r="C14" t="str">
            <v>APA DE CANANÉIA-IGUAPÉ-PERUÍBE</v>
          </cell>
        </row>
        <row r="15">
          <cell r="A15" t="str">
            <v>0000.00.0015</v>
          </cell>
          <cell r="C15" t="str">
            <v>APA DE FERNANDO DE NORONHA</v>
          </cell>
        </row>
        <row r="16">
          <cell r="A16" t="str">
            <v>0000.00.0016</v>
          </cell>
          <cell r="C16" t="str">
            <v>APA DE GUAPI-MIRIM</v>
          </cell>
        </row>
        <row r="17">
          <cell r="A17" t="str">
            <v>0000.00.0018</v>
          </cell>
          <cell r="C17" t="str">
            <v>APA DE PIAÇABUÇU</v>
          </cell>
        </row>
        <row r="18">
          <cell r="A18" t="str">
            <v>0000.00.0019</v>
          </cell>
          <cell r="C18" t="str">
            <v>APA DELTA DO PARNAIBA</v>
          </cell>
        </row>
        <row r="19">
          <cell r="A19" t="str">
            <v>0000.00.0021</v>
          </cell>
          <cell r="C19" t="str">
            <v>APA IBIRAPUITÃ</v>
          </cell>
        </row>
        <row r="20">
          <cell r="A20" t="str">
            <v>0000.00.0022</v>
          </cell>
          <cell r="C20" t="str">
            <v>APA DO IGARAPÉ GELADO</v>
          </cell>
        </row>
        <row r="21">
          <cell r="A21" t="str">
            <v>0000.00.0025</v>
          </cell>
          <cell r="C21" t="str">
            <v>APA ILHAS E VÁRZEAS DO RIO PARANÁ</v>
          </cell>
        </row>
        <row r="22">
          <cell r="A22" t="str">
            <v>0000.00.0027</v>
          </cell>
          <cell r="C22" t="str">
            <v>APA MORRO DA PEDREIRA</v>
          </cell>
        </row>
        <row r="23">
          <cell r="A23" t="str">
            <v>0000.00.0034</v>
          </cell>
          <cell r="C23" t="str">
            <v>MONA DAS ILHAS CAGARRAS</v>
          </cell>
        </row>
        <row r="24">
          <cell r="A24" t="str">
            <v>0000.00.0036</v>
          </cell>
          <cell r="C24" t="str">
            <v>ARIE ILHA AMEIXAL</v>
          </cell>
        </row>
        <row r="25">
          <cell r="A25" t="str">
            <v>0000.00.0038</v>
          </cell>
          <cell r="C25" t="str">
            <v>ARIE JAVARI BURITI</v>
          </cell>
        </row>
        <row r="26">
          <cell r="A26" t="str">
            <v>0000.00.0039</v>
          </cell>
          <cell r="C26" t="str">
            <v>ARIE MANGUEZAIS DA FOZ DO RIO MAMANGUAPE</v>
          </cell>
        </row>
        <row r="27">
          <cell r="A27" t="str">
            <v>0000.00.0040</v>
          </cell>
          <cell r="C27" t="str">
            <v>ARIE MATA DE SANTA GENEBRA</v>
          </cell>
        </row>
        <row r="28">
          <cell r="A28" t="str">
            <v>0000.00.0041</v>
          </cell>
          <cell r="C28" t="str">
            <v>ARIE MATÃO DE COSMÓPOLIS</v>
          </cell>
        </row>
        <row r="29">
          <cell r="A29" t="str">
            <v>0000.00.0044</v>
          </cell>
          <cell r="C29" t="str">
            <v>ARIE SERINGAL NOVA ESPERANÇA</v>
          </cell>
        </row>
        <row r="30">
          <cell r="A30" t="str">
            <v>0000.00.0047</v>
          </cell>
          <cell r="C30" t="str">
            <v>ESEC DA TERRA DO MEIO</v>
          </cell>
        </row>
        <row r="31">
          <cell r="A31" t="str">
            <v>0000.00.0048</v>
          </cell>
          <cell r="C31" t="str">
            <v>ESEC DE AIUABA</v>
          </cell>
        </row>
        <row r="32">
          <cell r="A32" t="str">
            <v>0000.00.0049</v>
          </cell>
          <cell r="C32" t="str">
            <v>PARNA DE ANAVILHANAS</v>
          </cell>
        </row>
        <row r="33">
          <cell r="A33" t="str">
            <v>0000.00.0050</v>
          </cell>
          <cell r="C33" t="str">
            <v>ESEC DE ARACURI-ESMERALDA</v>
          </cell>
        </row>
        <row r="34">
          <cell r="A34" t="str">
            <v>0000.00.0052</v>
          </cell>
          <cell r="C34" t="str">
            <v>ESEC DE CARIJÓS</v>
          </cell>
        </row>
        <row r="35">
          <cell r="A35" t="str">
            <v>0000.00.0053</v>
          </cell>
          <cell r="C35" t="str">
            <v>ESEC DE CUNIÃ</v>
          </cell>
        </row>
        <row r="36">
          <cell r="A36" t="str">
            <v>0000.00.0056</v>
          </cell>
          <cell r="C36" t="str">
            <v>ESEC DE JUTAÍ-SOLIMÕES</v>
          </cell>
        </row>
        <row r="37">
          <cell r="A37" t="str">
            <v>0000.00.0057</v>
          </cell>
          <cell r="C37" t="str">
            <v>ESEC DE MARACÁ</v>
          </cell>
        </row>
        <row r="38">
          <cell r="A38" t="str">
            <v>0000.00.0058</v>
          </cell>
          <cell r="C38" t="str">
            <v>ESEC DE MARACÁ JIPIOCA</v>
          </cell>
        </row>
        <row r="39">
          <cell r="A39" t="str">
            <v>0000.00.0059</v>
          </cell>
          <cell r="C39" t="str">
            <v>ESEC DE MURICI</v>
          </cell>
        </row>
        <row r="40">
          <cell r="A40" t="str">
            <v>0000.00.0060</v>
          </cell>
          <cell r="C40" t="str">
            <v>ESEC DE NIQUIÁ</v>
          </cell>
        </row>
        <row r="41">
          <cell r="A41" t="str">
            <v>0000.00.0061</v>
          </cell>
          <cell r="C41" t="str">
            <v>ESEC DE PIRAPITINGA</v>
          </cell>
        </row>
        <row r="42">
          <cell r="A42" t="str">
            <v>0000.00.0063</v>
          </cell>
          <cell r="C42" t="str">
            <v>ESEC DE TAMOIOS</v>
          </cell>
        </row>
        <row r="43">
          <cell r="A43" t="str">
            <v>0000.00.0064</v>
          </cell>
          <cell r="C43" t="str">
            <v>ESEC TUPINAMBÁS</v>
          </cell>
        </row>
        <row r="44">
          <cell r="A44" t="str">
            <v>0000.00.0065</v>
          </cell>
          <cell r="C44" t="str">
            <v>ESEC DE URUÇUÍ-UNA</v>
          </cell>
        </row>
        <row r="45">
          <cell r="A45" t="str">
            <v>0000.00.0066</v>
          </cell>
          <cell r="C45" t="str">
            <v>ESEC DO CASTANHÃO</v>
          </cell>
        </row>
        <row r="46">
          <cell r="A46" t="str">
            <v>0000.00.0067</v>
          </cell>
          <cell r="C46" t="str">
            <v>ESEC DO JARI</v>
          </cell>
        </row>
        <row r="47">
          <cell r="A47" t="str">
            <v>0000.00.0068</v>
          </cell>
          <cell r="C47" t="str">
            <v>ESEC RIO ACRE</v>
          </cell>
        </row>
        <row r="48">
          <cell r="A48" t="str">
            <v>0000.00.0070</v>
          </cell>
          <cell r="C48" t="str">
            <v>ESEC DO TAIM</v>
          </cell>
        </row>
        <row r="49">
          <cell r="A49" t="str">
            <v>0000.00.0071</v>
          </cell>
          <cell r="C49" t="str">
            <v>ESEC DOS TUPINIQUINS</v>
          </cell>
        </row>
        <row r="50">
          <cell r="A50" t="str">
            <v>0000.00.0072</v>
          </cell>
          <cell r="C50" t="str">
            <v>ESEC JUAMI-JAPURÁ</v>
          </cell>
        </row>
        <row r="51">
          <cell r="A51" t="str">
            <v>0000.00.0073</v>
          </cell>
          <cell r="C51" t="str">
            <v>ESEC MICO LEÃO PRETO</v>
          </cell>
        </row>
        <row r="52">
          <cell r="A52" t="str">
            <v>0000.00.0074</v>
          </cell>
          <cell r="C52" t="str">
            <v>ESEC RASO DA CATARINA</v>
          </cell>
        </row>
        <row r="53">
          <cell r="A53" t="str">
            <v>0000.00.0075</v>
          </cell>
          <cell r="C53" t="str">
            <v>ESEC DA SERRA DAS ARARAS</v>
          </cell>
        </row>
        <row r="54">
          <cell r="A54" t="str">
            <v>0000.00.0076</v>
          </cell>
          <cell r="C54" t="str">
            <v>ESTACAO ECOLOGICA SERRA GERAL DO TOCANTINS</v>
          </cell>
        </row>
        <row r="55">
          <cell r="A55" t="str">
            <v>0000.00.0077</v>
          </cell>
          <cell r="C55" t="str">
            <v>FLONA DE AÇUNGUI</v>
          </cell>
        </row>
        <row r="56">
          <cell r="A56" t="str">
            <v>0000.00.0078</v>
          </cell>
          <cell r="C56" t="str">
            <v>FLONA DE CAÇADOR</v>
          </cell>
        </row>
        <row r="57">
          <cell r="A57" t="str">
            <v>0000.00.0079</v>
          </cell>
          <cell r="C57" t="str">
            <v>FLONA DE CAPÃO BONITO</v>
          </cell>
        </row>
        <row r="58">
          <cell r="A58" t="str">
            <v>0000.00.0080</v>
          </cell>
          <cell r="C58" t="str">
            <v>FLONA DE CHAPECÓ</v>
          </cell>
        </row>
        <row r="59">
          <cell r="A59" t="str">
            <v>0000.00.0081</v>
          </cell>
          <cell r="C59" t="str">
            <v>FLONA DE CONTENDAS DO SINCORÁ</v>
          </cell>
        </row>
        <row r="60">
          <cell r="A60" t="str">
            <v>0000.00.0082</v>
          </cell>
          <cell r="C60" t="str">
            <v>FLONA DE AÇU</v>
          </cell>
        </row>
        <row r="61">
          <cell r="A61" t="str">
            <v>0000.00.0083</v>
          </cell>
          <cell r="C61" t="str">
            <v>FLONA ALTAMIRA</v>
          </cell>
        </row>
        <row r="62">
          <cell r="A62" t="str">
            <v>0000.00.0084</v>
          </cell>
          <cell r="C62" t="str">
            <v>FLONA DE ANAUÁ</v>
          </cell>
        </row>
        <row r="63">
          <cell r="A63" t="str">
            <v>0000.00.0085</v>
          </cell>
          <cell r="C63" t="str">
            <v>FLONA DE BALATA-TUFARI</v>
          </cell>
        </row>
        <row r="64">
          <cell r="A64" t="str">
            <v>0000.00.0086</v>
          </cell>
          <cell r="C64" t="str">
            <v>FLONA DE BRASÍLIA</v>
          </cell>
        </row>
        <row r="65">
          <cell r="A65" t="str">
            <v>0000.00.0087</v>
          </cell>
          <cell r="C65" t="str">
            <v>FLONA DE CANELA</v>
          </cell>
        </row>
        <row r="66">
          <cell r="A66" t="str">
            <v>0000.00.0088</v>
          </cell>
          <cell r="C66" t="str">
            <v>FLONA DE CARAJÁS</v>
          </cell>
        </row>
        <row r="67">
          <cell r="A67" t="str">
            <v>0000.00.0089</v>
          </cell>
          <cell r="C67" t="str">
            <v>FLONA DE CAXIUANÃ</v>
          </cell>
        </row>
        <row r="68">
          <cell r="A68" t="str">
            <v>0000.00.0090</v>
          </cell>
          <cell r="C68" t="str">
            <v>FLONA DE CRISTÓPOLIS</v>
          </cell>
        </row>
        <row r="69">
          <cell r="A69" t="str">
            <v>0000.00.0091</v>
          </cell>
          <cell r="C69" t="str">
            <v>FLONA DE GOYTACAZES</v>
          </cell>
        </row>
        <row r="70">
          <cell r="A70" t="str">
            <v>0000.00.0092</v>
          </cell>
          <cell r="C70" t="str">
            <v>FLONA DE HUMAITÁ</v>
          </cell>
        </row>
        <row r="71">
          <cell r="A71" t="str">
            <v>0000.00.0094</v>
          </cell>
          <cell r="C71" t="str">
            <v>FLONA DE IPANEMA</v>
          </cell>
        </row>
        <row r="72">
          <cell r="A72" t="str">
            <v>0000.00.0095</v>
          </cell>
          <cell r="C72" t="str">
            <v>FLONA DE ITAITUBA I</v>
          </cell>
        </row>
        <row r="73">
          <cell r="A73" t="str">
            <v>0000.00.0096</v>
          </cell>
          <cell r="C73" t="str">
            <v>FLONA DE ITAITUBA II</v>
          </cell>
        </row>
        <row r="74">
          <cell r="A74" t="str">
            <v>0000.00.0098</v>
          </cell>
          <cell r="C74" t="str">
            <v>FLONA DE LORENA</v>
          </cell>
        </row>
        <row r="75">
          <cell r="A75" t="str">
            <v>0000.00.0099</v>
          </cell>
          <cell r="C75" t="str">
            <v>FLONA DE MULATA</v>
          </cell>
        </row>
        <row r="76">
          <cell r="A76" t="str">
            <v>0000.00.0100</v>
          </cell>
          <cell r="C76" t="str">
            <v>FLONA DE NÍSIA FLORESTA</v>
          </cell>
        </row>
        <row r="77">
          <cell r="A77" t="str">
            <v>0000.00.0101</v>
          </cell>
          <cell r="C77" t="str">
            <v>FLONA DE PACOTUBA</v>
          </cell>
        </row>
        <row r="78">
          <cell r="A78" t="str">
            <v>0000.00.0102</v>
          </cell>
          <cell r="C78" t="str">
            <v>FLONA DE PALMARES</v>
          </cell>
        </row>
        <row r="79">
          <cell r="A79" t="str">
            <v>0000.00.0103</v>
          </cell>
          <cell r="C79" t="str">
            <v>FLONA DE PARAOPEBA</v>
          </cell>
        </row>
        <row r="80">
          <cell r="A80" t="str">
            <v>0000.00.0104</v>
          </cell>
          <cell r="C80" t="str">
            <v>FLONA DE PAU-ROSA</v>
          </cell>
        </row>
        <row r="81">
          <cell r="A81" t="str">
            <v>0000.00.0105</v>
          </cell>
          <cell r="C81" t="str">
            <v>FLONA DE RITÁPOLIS</v>
          </cell>
        </row>
        <row r="82">
          <cell r="A82" t="str">
            <v>0000.00.0106</v>
          </cell>
          <cell r="C82" t="str">
            <v>FLONA DE RORAIMA</v>
          </cell>
        </row>
        <row r="83">
          <cell r="A83" t="str">
            <v>0000.00.0107</v>
          </cell>
          <cell r="C83" t="str">
            <v>FLONA DE SANTA ROSA DO PURUS</v>
          </cell>
        </row>
        <row r="84">
          <cell r="A84" t="str">
            <v>0000.00.0108</v>
          </cell>
          <cell r="C84" t="str">
            <v>FLONA DE SÃO FRANCISCO</v>
          </cell>
        </row>
        <row r="85">
          <cell r="A85" t="str">
            <v>0000.00.0109</v>
          </cell>
          <cell r="C85" t="str">
            <v>FLONA DE SARACÁ-TAQUERA</v>
          </cell>
        </row>
        <row r="86">
          <cell r="A86" t="str">
            <v>0000.00.0111</v>
          </cell>
          <cell r="C86" t="str">
            <v>FLONA DE SOBRAL</v>
          </cell>
        </row>
        <row r="87">
          <cell r="A87" t="str">
            <v>0000.00.0112</v>
          </cell>
          <cell r="C87" t="str">
            <v>FLONA DE TEFÉ</v>
          </cell>
        </row>
        <row r="88">
          <cell r="A88" t="str">
            <v>0000.00.0113</v>
          </cell>
          <cell r="C88" t="str">
            <v>FLONA DE AMAPÁ</v>
          </cell>
        </row>
        <row r="89">
          <cell r="A89" t="str">
            <v>0000.00.3696</v>
          </cell>
          <cell r="C89" t="str">
            <v>APA DA ARARINHA AZUL</v>
          </cell>
        </row>
        <row r="90">
          <cell r="A90" t="str">
            <v>0000.00.0116</v>
          </cell>
          <cell r="C90" t="str">
            <v>FLONA DE BOM FUTURO</v>
          </cell>
        </row>
        <row r="91">
          <cell r="A91" t="str">
            <v>0000.00.0117</v>
          </cell>
          <cell r="C91" t="str">
            <v>FLONA DE ITACAIUNAS</v>
          </cell>
        </row>
        <row r="92">
          <cell r="A92" t="str">
            <v>0000.00.0118</v>
          </cell>
          <cell r="C92" t="str">
            <v>FLONA DO JAMARI</v>
          </cell>
        </row>
        <row r="93">
          <cell r="A93" t="str">
            <v>0000.00.0119</v>
          </cell>
          <cell r="C93" t="str">
            <v>FLONA DE JATUARANA</v>
          </cell>
        </row>
        <row r="94">
          <cell r="A94" t="str">
            <v>0000.00.0120</v>
          </cell>
          <cell r="C94" t="str">
            <v>FLONA DE MACAUÃ</v>
          </cell>
        </row>
        <row r="95">
          <cell r="A95" t="str">
            <v>0000.00.0121</v>
          </cell>
          <cell r="C95" t="str">
            <v>FLONA DE PURUS</v>
          </cell>
        </row>
        <row r="96">
          <cell r="A96" t="str">
            <v>0000.00.0122</v>
          </cell>
          <cell r="C96" t="str">
            <v>FLONA DE RIO PRETO</v>
          </cell>
        </row>
        <row r="97">
          <cell r="A97" t="str">
            <v>0000.00.0123</v>
          </cell>
          <cell r="C97" t="str">
            <v>FLONA DE TAPAJÓS</v>
          </cell>
        </row>
        <row r="98">
          <cell r="A98" t="str">
            <v>0000.00.0124</v>
          </cell>
          <cell r="C98" t="str">
            <v>FLONA DE TAPIRAPÉ-AQUIRI</v>
          </cell>
        </row>
        <row r="99">
          <cell r="A99" t="str">
            <v>0000.00.0125</v>
          </cell>
          <cell r="C99" t="str">
            <v>FLONA DE IRATI</v>
          </cell>
        </row>
        <row r="100">
          <cell r="A100" t="str">
            <v>0000.00.0126</v>
          </cell>
          <cell r="C100" t="str">
            <v>FLONA DE MAPIÁ-INAUINÍ</v>
          </cell>
        </row>
        <row r="101">
          <cell r="A101" t="str">
            <v>0000.00.0127</v>
          </cell>
          <cell r="C101" t="str">
            <v>FLONA DE MÁRIO XAVIER</v>
          </cell>
        </row>
        <row r="102">
          <cell r="A102" t="str">
            <v>0000.00.0128</v>
          </cell>
          <cell r="C102" t="str">
            <v>FLONA DA MATA GRANDE</v>
          </cell>
        </row>
        <row r="103">
          <cell r="A103" t="str">
            <v>0000.00.0129</v>
          </cell>
          <cell r="C103" t="str">
            <v>FLONA DE PASSA QUATRO</v>
          </cell>
        </row>
        <row r="104">
          <cell r="A104" t="str">
            <v>0000.00.0130</v>
          </cell>
          <cell r="C104" t="str">
            <v>FLONA DE PASSO FUNDO</v>
          </cell>
        </row>
        <row r="105">
          <cell r="A105" t="str">
            <v>0000.00.0131</v>
          </cell>
          <cell r="C105" t="str">
            <v>FLONA DE PIRAÍ DO SUL</v>
          </cell>
        </row>
        <row r="106">
          <cell r="A106" t="str">
            <v>0000.00.0132</v>
          </cell>
          <cell r="C106" t="str">
            <v>FLONA DA RESTINGA DE CABEDELO</v>
          </cell>
        </row>
        <row r="107">
          <cell r="A107" t="str">
            <v>0000.00.0133</v>
          </cell>
          <cell r="C107" t="str">
            <v>FLONA DE SÃO FRANCISCO DE PAULA</v>
          </cell>
        </row>
        <row r="108">
          <cell r="A108" t="str">
            <v>0000.00.0134</v>
          </cell>
          <cell r="C108" t="str">
            <v>FLONA DE TRÊS BARRAS</v>
          </cell>
        </row>
        <row r="109">
          <cell r="A109" t="str">
            <v>0000.00.0135</v>
          </cell>
          <cell r="C109" t="str">
            <v>PARNA CAVERNAS DO PERUAÇU</v>
          </cell>
        </row>
        <row r="110">
          <cell r="A110" t="str">
            <v>0000.00.0136</v>
          </cell>
          <cell r="C110" t="str">
            <v>PARNA DA AMAZÔNIA</v>
          </cell>
        </row>
        <row r="111">
          <cell r="A111" t="str">
            <v>0000.00.0137</v>
          </cell>
          <cell r="C111" t="str">
            <v>PARNA DA CHAPADA DIAMANTINA</v>
          </cell>
        </row>
        <row r="112">
          <cell r="A112" t="str">
            <v>0000.00.0139</v>
          </cell>
          <cell r="C112" t="str">
            <v>PARNA DA CHAPADA DOS VEADEIROS</v>
          </cell>
        </row>
        <row r="113">
          <cell r="A113" t="str">
            <v>0000.00.0141</v>
          </cell>
          <cell r="C113" t="str">
            <v>PARNA RESTINGA DE JURUBATIBA</v>
          </cell>
        </row>
        <row r="114">
          <cell r="A114" t="str">
            <v>0000.00.0142</v>
          </cell>
          <cell r="C114" t="str">
            <v>PARNA DA SERRA DA BOCAINA</v>
          </cell>
        </row>
        <row r="115">
          <cell r="A115" t="str">
            <v>0000.00.0144</v>
          </cell>
          <cell r="C115" t="str">
            <v>PARNA DA SERRA DA CANASTRA</v>
          </cell>
        </row>
        <row r="116">
          <cell r="A116" t="str">
            <v>0000.00.0145</v>
          </cell>
          <cell r="C116" t="str">
            <v>PARNA DA SERRA DA CAPIVARA</v>
          </cell>
        </row>
        <row r="117">
          <cell r="A117" t="str">
            <v>0000.00.0146</v>
          </cell>
          <cell r="C117" t="str">
            <v>PARNA SERRA DAS CONFUSÕES</v>
          </cell>
        </row>
        <row r="118">
          <cell r="A118" t="str">
            <v>0000.00.0147</v>
          </cell>
          <cell r="C118" t="str">
            <v>PARNA DA SERRA DE ITABAIANA</v>
          </cell>
        </row>
        <row r="119">
          <cell r="A119" t="str">
            <v>0000.00.0148</v>
          </cell>
          <cell r="C119" t="str">
            <v>PARNA DA SERRA DA CIPÓ</v>
          </cell>
        </row>
        <row r="120">
          <cell r="A120" t="str">
            <v>0000.00.0149</v>
          </cell>
          <cell r="C120" t="str">
            <v>PARNA DA SERRA DO DIVISOR</v>
          </cell>
        </row>
        <row r="121">
          <cell r="A121" t="str">
            <v>0000.00.0150</v>
          </cell>
          <cell r="C121" t="str">
            <v>PARNA DA SERRA DO ITAJAÍ</v>
          </cell>
        </row>
        <row r="122">
          <cell r="A122" t="str">
            <v>0000.00.0151</v>
          </cell>
          <cell r="C122" t="str">
            <v>PARNA DA SERRA DO PARDO</v>
          </cell>
        </row>
        <row r="123">
          <cell r="A123" t="str">
            <v>0000.00.0152</v>
          </cell>
          <cell r="C123" t="str">
            <v>PARNA DA SERRA DOS ORGÃOS</v>
          </cell>
        </row>
        <row r="124">
          <cell r="A124" t="str">
            <v>0000.00.0153</v>
          </cell>
          <cell r="C124" t="str">
            <v>PARNA DA SERRA GERAL</v>
          </cell>
        </row>
        <row r="125">
          <cell r="A125" t="str">
            <v>0000.00.0154</v>
          </cell>
          <cell r="C125" t="str">
            <v>PARNA DA TIJUCA</v>
          </cell>
        </row>
        <row r="126">
          <cell r="A126" t="str">
            <v>0000.00.0155</v>
          </cell>
          <cell r="C126" t="str">
            <v>PARNA DAS EMAS</v>
          </cell>
        </row>
        <row r="127">
          <cell r="A127" t="str">
            <v>0000.00.0156</v>
          </cell>
          <cell r="C127" t="str">
            <v>PARNA DAS NASCENTES DO RIO PARNAIBA</v>
          </cell>
        </row>
        <row r="128">
          <cell r="A128" t="str">
            <v>0000.00.0158</v>
          </cell>
          <cell r="C128" t="str">
            <v>PARNA DE APARADOS DA SERRA</v>
          </cell>
        </row>
        <row r="129">
          <cell r="A129" t="str">
            <v>0000.00.0159</v>
          </cell>
          <cell r="C129" t="str">
            <v>PARNA DE BRASÍLIA</v>
          </cell>
        </row>
        <row r="130">
          <cell r="A130" t="str">
            <v>0000.00.0160</v>
          </cell>
          <cell r="C130" t="str">
            <v>PARNA DE CAPARAO</v>
          </cell>
        </row>
        <row r="131">
          <cell r="A131" t="str">
            <v>0000.00.0161</v>
          </cell>
          <cell r="C131" t="str">
            <v>PARNA DE ILHA GRANDE</v>
          </cell>
        </row>
        <row r="132">
          <cell r="A132" t="str">
            <v>0000.00.0162</v>
          </cell>
          <cell r="C132" t="str">
            <v>PARNA DE JERICOACOARA</v>
          </cell>
        </row>
        <row r="133">
          <cell r="A133" t="str">
            <v>0000.00.0163</v>
          </cell>
          <cell r="C133" t="str">
            <v>PARNA DE PACAÁS NOVOS</v>
          </cell>
        </row>
        <row r="134">
          <cell r="A134" t="str">
            <v>0000.00.0164</v>
          </cell>
          <cell r="C134" t="str">
            <v>PARNA DE SAINT-HILAIRE/LANGE</v>
          </cell>
        </row>
        <row r="135">
          <cell r="A135" t="str">
            <v>0000.00.0165</v>
          </cell>
          <cell r="C135" t="str">
            <v>PARNA DE SÃO JOAQUIM</v>
          </cell>
        </row>
        <row r="136">
          <cell r="A136" t="str">
            <v>0000.00.0166</v>
          </cell>
          <cell r="C136" t="str">
            <v>PARNA DE SETE CIDADES</v>
          </cell>
        </row>
        <row r="137">
          <cell r="A137" t="str">
            <v>0000.00.0167</v>
          </cell>
          <cell r="C137" t="str">
            <v>PARNA DE UBAJARA</v>
          </cell>
        </row>
        <row r="138">
          <cell r="A138" t="str">
            <v>0000.00.0168</v>
          </cell>
          <cell r="C138" t="str">
            <v>PARNA DO ARAGUAIA</v>
          </cell>
        </row>
        <row r="139">
          <cell r="A139" t="str">
            <v>0000.00.0169</v>
          </cell>
          <cell r="C139" t="str">
            <v>PARNA DO CABO ORANGE</v>
          </cell>
        </row>
        <row r="140">
          <cell r="A140" t="str">
            <v>0000.00.0170</v>
          </cell>
          <cell r="C140" t="str">
            <v>PARNA DO CATIMBAU</v>
          </cell>
        </row>
        <row r="141">
          <cell r="A141" t="str">
            <v>0000.00.0171</v>
          </cell>
          <cell r="C141" t="str">
            <v>PARNA DO DESCOBRIMENTO</v>
          </cell>
        </row>
        <row r="142">
          <cell r="A142" t="str">
            <v>0000.00.0172</v>
          </cell>
          <cell r="C142" t="str">
            <v>PARNA DO IGUAÇU</v>
          </cell>
        </row>
        <row r="143">
          <cell r="A143" t="str">
            <v>0000.00.0174</v>
          </cell>
          <cell r="C143" t="str">
            <v>PARNA DO MONTE RORAIMA</v>
          </cell>
        </row>
        <row r="144">
          <cell r="A144" t="str">
            <v>0000.00.0175</v>
          </cell>
          <cell r="C144" t="str">
            <v>PARNA DO PANTANAL MATOGROSSENSE</v>
          </cell>
        </row>
        <row r="145">
          <cell r="A145" t="str">
            <v>0000.00.0176</v>
          </cell>
          <cell r="C145" t="str">
            <v>PARNA PAU BRASIL</v>
          </cell>
        </row>
        <row r="146">
          <cell r="A146" t="str">
            <v>0000.00.0179</v>
          </cell>
          <cell r="C146" t="str">
            <v>PARNA VIRUÁ</v>
          </cell>
        </row>
        <row r="147">
          <cell r="A147" t="str">
            <v>0000.00.0180</v>
          </cell>
          <cell r="C147" t="str">
            <v>PARNA DOS LENÇOIS MARANHENSES</v>
          </cell>
        </row>
        <row r="148">
          <cell r="A148" t="str">
            <v>0000.00.0181</v>
          </cell>
          <cell r="C148" t="str">
            <v>MONA DOS PONTÕES CAPIXABAS</v>
          </cell>
        </row>
        <row r="149">
          <cell r="A149" t="str">
            <v>0000.00.0182</v>
          </cell>
          <cell r="C149" t="str">
            <v>PARNA DO MONTE PASCOAL</v>
          </cell>
        </row>
        <row r="150">
          <cell r="A150" t="str">
            <v>0000.00.0183</v>
          </cell>
          <cell r="C150" t="str">
            <v>PARNA GRANDE SERTÃO VEREDAS</v>
          </cell>
        </row>
        <row r="151">
          <cell r="A151" t="str">
            <v>0000.00.0184</v>
          </cell>
          <cell r="C151" t="str">
            <v>PARNA DO ITATIAIA</v>
          </cell>
        </row>
        <row r="152">
          <cell r="A152" t="str">
            <v>0000.00.0185</v>
          </cell>
          <cell r="C152" t="str">
            <v>PARNA MARINHO DOS ABROLHOS</v>
          </cell>
        </row>
        <row r="153">
          <cell r="A153" t="str">
            <v>0000.00.0186</v>
          </cell>
          <cell r="C153" t="str">
            <v>PARNA MAR. DE FERNANDO DE NORONHA</v>
          </cell>
        </row>
        <row r="154">
          <cell r="A154" t="str">
            <v>0000.00.0187</v>
          </cell>
          <cell r="C154" t="str">
            <v>PARNA MONTANHAS DO TUMUCUMAQUE</v>
          </cell>
        </row>
        <row r="155">
          <cell r="A155" t="str">
            <v>0000.00.0188</v>
          </cell>
          <cell r="C155" t="str">
            <v>PARNA DA SERRA DA CUTIA</v>
          </cell>
        </row>
        <row r="156">
          <cell r="A156" t="str">
            <v>0000.00.0189</v>
          </cell>
          <cell r="C156" t="str">
            <v>PARNA SERRA DA MOCIDADE</v>
          </cell>
        </row>
        <row r="157">
          <cell r="A157" t="str">
            <v>0000.00.0190</v>
          </cell>
          <cell r="C157" t="str">
            <v>REVIS ILHA DOS LOBOS</v>
          </cell>
        </row>
        <row r="158">
          <cell r="A158" t="str">
            <v>0000.00.0191</v>
          </cell>
          <cell r="C158" t="str">
            <v>REBIO AUGUSTO RUSCHI</v>
          </cell>
        </row>
        <row r="159">
          <cell r="A159" t="str">
            <v>0000.00.0192</v>
          </cell>
          <cell r="C159" t="str">
            <v>REBIO DA CONTAGEM</v>
          </cell>
        </row>
        <row r="160">
          <cell r="A160" t="str">
            <v>0000.00.0193</v>
          </cell>
          <cell r="C160" t="str">
            <v>REBIO DA MATA ESCURA</v>
          </cell>
        </row>
        <row r="161">
          <cell r="A161" t="str">
            <v>0000.00.0194</v>
          </cell>
          <cell r="C161" t="str">
            <v>REBIO DO ABUFARI</v>
          </cell>
        </row>
        <row r="162">
          <cell r="A162" t="str">
            <v>0000.00.0195</v>
          </cell>
          <cell r="C162" t="str">
            <v>REBIO DE COMBOIOS</v>
          </cell>
        </row>
        <row r="163">
          <cell r="A163" t="str">
            <v>0000.00.0196</v>
          </cell>
          <cell r="C163" t="str">
            <v>REBIO GUARIBAS</v>
          </cell>
        </row>
        <row r="164">
          <cell r="A164" t="str">
            <v>0000.00.0197</v>
          </cell>
          <cell r="C164" t="str">
            <v>REBIO DE PEDRA TALHADA</v>
          </cell>
        </row>
        <row r="165">
          <cell r="A165" t="str">
            <v>0000.00.0198</v>
          </cell>
          <cell r="C165" t="str">
            <v>REBIO DE SALTINHO</v>
          </cell>
        </row>
        <row r="166">
          <cell r="A166" t="str">
            <v>0000.00.0199</v>
          </cell>
          <cell r="C166" t="str">
            <v>REBIO DE SANTA ISABEL</v>
          </cell>
        </row>
        <row r="167">
          <cell r="A167" t="str">
            <v>0000.00.0200</v>
          </cell>
          <cell r="C167" t="str">
            <v>REBIO DE SERRA NEGRA</v>
          </cell>
        </row>
        <row r="168">
          <cell r="A168" t="str">
            <v>0000.00.0201</v>
          </cell>
          <cell r="C168" t="str">
            <v>REBIO DE SOORETAMA</v>
          </cell>
        </row>
        <row r="169">
          <cell r="A169" t="str">
            <v>0000.00.0202</v>
          </cell>
          <cell r="C169" t="str">
            <v>REBIO DE UNA</v>
          </cell>
        </row>
        <row r="170">
          <cell r="A170" t="str">
            <v>0000.00.0203</v>
          </cell>
          <cell r="C170" t="str">
            <v>REBIO ATOL DAS ROCAS</v>
          </cell>
        </row>
        <row r="171">
          <cell r="A171" t="str">
            <v>0000.00.0204</v>
          </cell>
          <cell r="C171" t="str">
            <v>REBIO DO CÓRREGO DO VEADO</v>
          </cell>
        </row>
        <row r="172">
          <cell r="A172" t="str">
            <v>0000.00.0205</v>
          </cell>
          <cell r="C172" t="str">
            <v>REBIO DO CÓRREGO GRANDE</v>
          </cell>
        </row>
        <row r="173">
          <cell r="A173" t="str">
            <v>0000.00.0206</v>
          </cell>
          <cell r="C173" t="str">
            <v>REBIO DO GUAPORÉ</v>
          </cell>
        </row>
        <row r="174">
          <cell r="A174" t="str">
            <v>0000.00.0208</v>
          </cell>
          <cell r="C174" t="str">
            <v>REBIO DO JARU</v>
          </cell>
        </row>
        <row r="175">
          <cell r="A175" t="str">
            <v>0000.00.0209</v>
          </cell>
          <cell r="C175" t="str">
            <v>REBIO DO LAGO PIRATUBA</v>
          </cell>
        </row>
        <row r="176">
          <cell r="A176" t="str">
            <v>0000.00.0210</v>
          </cell>
          <cell r="C176" t="str">
            <v>REBIO DO RIO TROMBETAS</v>
          </cell>
        </row>
        <row r="177">
          <cell r="A177" t="str">
            <v>0000.00.0211</v>
          </cell>
          <cell r="C177" t="str">
            <v>REBIO DO TAPIRAPÉ</v>
          </cell>
        </row>
        <row r="178">
          <cell r="A178" t="str">
            <v>0000.00.0212</v>
          </cell>
          <cell r="C178" t="str">
            <v>REBIO DO TINGUÁ</v>
          </cell>
        </row>
        <row r="179">
          <cell r="A179" t="str">
            <v>0000.00.0213</v>
          </cell>
          <cell r="C179" t="str">
            <v>REBIO DO UATUMÃ</v>
          </cell>
        </row>
        <row r="180">
          <cell r="A180" t="str">
            <v>0000.00.0214</v>
          </cell>
          <cell r="C180" t="str">
            <v>REBIO MARINHA DO ARVOREDO</v>
          </cell>
        </row>
        <row r="181">
          <cell r="A181" t="str">
            <v>0000.00.0215</v>
          </cell>
          <cell r="C181" t="str">
            <v>REBIO DE POÇO DAS ANTAS</v>
          </cell>
        </row>
        <row r="182">
          <cell r="A182" t="str">
            <v>0000.00.0216</v>
          </cell>
          <cell r="C182" t="str">
            <v>REBIO NASCENTES SERRA DO CACHIMBO</v>
          </cell>
        </row>
        <row r="183">
          <cell r="A183" t="str">
            <v>0000.00.0220</v>
          </cell>
          <cell r="C183" t="str">
            <v>RESEX AUATÍ-PARANÁ</v>
          </cell>
        </row>
        <row r="184">
          <cell r="A184" t="str">
            <v>0000.00.0221</v>
          </cell>
          <cell r="C184" t="str">
            <v>RESEX BARREIRO DAS ANTAS</v>
          </cell>
        </row>
        <row r="185">
          <cell r="A185" t="str">
            <v>0000.00.0222</v>
          </cell>
          <cell r="C185" t="str">
            <v>RESEX CHICO MENDES</v>
          </cell>
        </row>
        <row r="186">
          <cell r="A186" t="str">
            <v>0000.00.0223</v>
          </cell>
          <cell r="C186" t="str">
            <v>RESEX CHOCOARÉ-MATO GROSSO</v>
          </cell>
        </row>
        <row r="187">
          <cell r="A187" t="str">
            <v>0000.00.0225</v>
          </cell>
          <cell r="C187" t="str">
            <v>RESEX MARINHA DO DELTA DO PARNAIBA</v>
          </cell>
        </row>
        <row r="188">
          <cell r="A188" t="str">
            <v>0000.00.0226</v>
          </cell>
          <cell r="C188" t="str">
            <v>RESEX MATA GRANDE</v>
          </cell>
        </row>
        <row r="189">
          <cell r="A189" t="str">
            <v>0000.00.0228</v>
          </cell>
          <cell r="C189" t="str">
            <v>RESEX SÃO JOÃO DA PONTA</v>
          </cell>
        </row>
        <row r="190">
          <cell r="A190" t="str">
            <v>0000.00.0230</v>
          </cell>
          <cell r="C190" t="str">
            <v>RESEX BAIXO JURUÁ</v>
          </cell>
        </row>
        <row r="191">
          <cell r="A191" t="str">
            <v>0000.00.0231</v>
          </cell>
          <cell r="C191" t="str">
            <v>RESEX DO BATOQUE</v>
          </cell>
        </row>
        <row r="192">
          <cell r="A192" t="str">
            <v>0000.00.0232</v>
          </cell>
          <cell r="C192" t="str">
            <v>RESEX CAZUMBÁ-IRACEMA</v>
          </cell>
        </row>
        <row r="193">
          <cell r="A193" t="str">
            <v>0000.00.0233</v>
          </cell>
          <cell r="C193" t="str">
            <v>RESEX LAGO DO CUNIÃ</v>
          </cell>
        </row>
        <row r="194">
          <cell r="A194" t="str">
            <v>0000.00.0234</v>
          </cell>
          <cell r="C194" t="str">
            <v>RESEX MANDIRA</v>
          </cell>
        </row>
        <row r="195">
          <cell r="A195" t="str">
            <v>0000.00.0235</v>
          </cell>
          <cell r="C195" t="str">
            <v>RESEX MÉDIO JURUÁ</v>
          </cell>
        </row>
        <row r="196">
          <cell r="A196" t="str">
            <v>0000.00.0238</v>
          </cell>
          <cell r="C196" t="str">
            <v>RESEX  DO RIO CAUTÁRIO</v>
          </cell>
        </row>
        <row r="197">
          <cell r="A197" t="str">
            <v>0000.00.0239</v>
          </cell>
          <cell r="C197" t="str">
            <v>RESEX DO RIO JUTAÍ</v>
          </cell>
        </row>
        <row r="198">
          <cell r="A198" t="str">
            <v>0000.00.0240</v>
          </cell>
          <cell r="C198" t="str">
            <v>RESEX EXTREMO NORTE DO TOCANTINS</v>
          </cell>
        </row>
        <row r="199">
          <cell r="A199" t="str">
            <v>0000.00.0242</v>
          </cell>
          <cell r="C199" t="str">
            <v>RESEX DO LAGO DO CAPANÃ GRANDE</v>
          </cell>
        </row>
        <row r="200">
          <cell r="A200" t="str">
            <v>0000.00.0243</v>
          </cell>
          <cell r="C200" t="str">
            <v>RESEX MAE GRANDE DE CURUÇA</v>
          </cell>
        </row>
        <row r="201">
          <cell r="A201" t="str">
            <v>0000.00.0244</v>
          </cell>
          <cell r="C201" t="str">
            <v>RESEX MAPUÁ</v>
          </cell>
        </row>
        <row r="202">
          <cell r="A202" t="str">
            <v>0000.00.0245</v>
          </cell>
          <cell r="C202" t="str">
            <v>RESEX MARINHA DA BAIA DE IGUAPÉ</v>
          </cell>
        </row>
        <row r="203">
          <cell r="A203" t="str">
            <v>0000.00.0246</v>
          </cell>
          <cell r="C203" t="str">
            <v>RESEX MARINHA DA LAGOA DO JEQUIÁ</v>
          </cell>
        </row>
        <row r="204">
          <cell r="A204" t="str">
            <v>0000.00.0247</v>
          </cell>
          <cell r="C204" t="str">
            <v>RESEX MARINHA ARAI-PEROBA</v>
          </cell>
        </row>
        <row r="205">
          <cell r="A205" t="str">
            <v>0000.00.0248</v>
          </cell>
          <cell r="C205" t="str">
            <v>RESEX MARINHA CAETÉTAPERAÇU</v>
          </cell>
        </row>
        <row r="206">
          <cell r="A206" t="str">
            <v>0000.00.0249</v>
          </cell>
          <cell r="C206" t="str">
            <v>RESEX MARINHA DE GURUPI-PIRIÁ</v>
          </cell>
        </row>
        <row r="207">
          <cell r="A207" t="str">
            <v>0000.00.0250</v>
          </cell>
          <cell r="C207" t="str">
            <v>RESEX MARINHA TRACUATEUA</v>
          </cell>
        </row>
        <row r="208">
          <cell r="A208" t="str">
            <v>0000.00.0251</v>
          </cell>
          <cell r="C208" t="str">
            <v>RESEX MARINHA ARRAIAL DO CABO</v>
          </cell>
        </row>
        <row r="209">
          <cell r="A209" t="str">
            <v>0000.00.0252</v>
          </cell>
          <cell r="C209" t="str">
            <v>RESEX CORUMBAU</v>
          </cell>
        </row>
        <row r="210">
          <cell r="A210" t="str">
            <v>0000.00.0253</v>
          </cell>
          <cell r="C210" t="str">
            <v>RESEX DE CANAVIEIRAS</v>
          </cell>
        </row>
        <row r="211">
          <cell r="A211" t="str">
            <v>0000.00.0254</v>
          </cell>
          <cell r="C211" t="str">
            <v>RESEX MARINHA DE SOURE</v>
          </cell>
        </row>
        <row r="212">
          <cell r="A212" t="str">
            <v>0000.00.0255</v>
          </cell>
          <cell r="C212" t="str">
            <v>RESEX MARINHA PIRAJUBAÉ</v>
          </cell>
        </row>
        <row r="213">
          <cell r="A213" t="str">
            <v>0000.00.0256</v>
          </cell>
          <cell r="C213" t="str">
            <v>RESEX RIO OURO PRETO</v>
          </cell>
        </row>
        <row r="214">
          <cell r="A214" t="str">
            <v>0000.00.0257</v>
          </cell>
          <cell r="C214" t="str">
            <v>RESEX RIOZINHO DA LIBERDADE</v>
          </cell>
        </row>
        <row r="215">
          <cell r="A215" t="str">
            <v>0000.00.0258</v>
          </cell>
          <cell r="C215" t="str">
            <v>RESEX RIOZINHO DO ANFRÍSIO</v>
          </cell>
        </row>
        <row r="216">
          <cell r="A216" t="str">
            <v>0000.00.0260</v>
          </cell>
          <cell r="C216" t="str">
            <v>RESEX VERDE PARA SEMPRE</v>
          </cell>
        </row>
        <row r="217">
          <cell r="A217" t="str">
            <v>0000.00.0261</v>
          </cell>
          <cell r="C217" t="str">
            <v>ESEC DE MATA PRETA</v>
          </cell>
        </row>
        <row r="218">
          <cell r="A218" t="str">
            <v>0000.00.0262</v>
          </cell>
          <cell r="C218" t="str">
            <v>PARNA DAS ARAUCÁRIAS</v>
          </cell>
        </row>
        <row r="219">
          <cell r="A219" t="str">
            <v>0000.00.0263</v>
          </cell>
          <cell r="C219" t="str">
            <v>ESEC DA GUANABARA</v>
          </cell>
        </row>
        <row r="220">
          <cell r="A220" t="str">
            <v>0000.00.0264</v>
          </cell>
          <cell r="C220" t="str">
            <v>PARNA DO RIO NOVO</v>
          </cell>
        </row>
        <row r="221">
          <cell r="A221" t="str">
            <v>0000.00.0265</v>
          </cell>
          <cell r="C221" t="str">
            <v>FLONA DO TRAIRÃO</v>
          </cell>
        </row>
        <row r="222">
          <cell r="A222" t="str">
            <v>0000.00.0266</v>
          </cell>
          <cell r="C222" t="str">
            <v>FLONA DO JAMANXIM</v>
          </cell>
        </row>
        <row r="223">
          <cell r="A223" t="str">
            <v>0000.00.0267</v>
          </cell>
          <cell r="C223" t="str">
            <v>PARNA DO JAMANXIM</v>
          </cell>
        </row>
        <row r="224">
          <cell r="A224" t="str">
            <v>0000.00.0268</v>
          </cell>
          <cell r="C224" t="str">
            <v>APA DO TAPAJÓS</v>
          </cell>
        </row>
        <row r="225">
          <cell r="A225" t="str">
            <v>0000.00.0269</v>
          </cell>
          <cell r="C225" t="str">
            <v>FLONA DO IBURA</v>
          </cell>
        </row>
        <row r="226">
          <cell r="A226" t="str">
            <v>0000.00.0270</v>
          </cell>
          <cell r="C226" t="str">
            <v>FLONA DO CREPORI</v>
          </cell>
        </row>
        <row r="227">
          <cell r="A227" t="str">
            <v>0000.00.0271</v>
          </cell>
          <cell r="C227" t="str">
            <v>FLONA DO AMANÁ</v>
          </cell>
        </row>
        <row r="228">
          <cell r="A228" t="str">
            <v>0000.00.0272</v>
          </cell>
          <cell r="C228" t="str">
            <v>PARNA DA CHAPADA DAS MESAS</v>
          </cell>
        </row>
        <row r="229">
          <cell r="A229" t="str">
            <v>0000.00.0273</v>
          </cell>
          <cell r="C229" t="str">
            <v>RESEX ARIÓCA PRUANÃ</v>
          </cell>
        </row>
        <row r="230">
          <cell r="A230" t="str">
            <v>0000.00.0275</v>
          </cell>
          <cell r="C230" t="str">
            <v>REBIO DAS PEROBAS</v>
          </cell>
        </row>
        <row r="231">
          <cell r="A231" t="str">
            <v>0000.00.0276</v>
          </cell>
          <cell r="C231" t="str">
            <v>REBIO DAS ARAUCÁRIAS</v>
          </cell>
        </row>
        <row r="232">
          <cell r="A232" t="str">
            <v>0000.00.0277</v>
          </cell>
          <cell r="C232" t="str">
            <v>PARNA DOS CAMPOS GERAIS</v>
          </cell>
        </row>
        <row r="233">
          <cell r="A233" t="str">
            <v>0000.00.0278</v>
          </cell>
          <cell r="C233" t="str">
            <v>REVIS DOS CAMPOS DE PALMAS</v>
          </cell>
        </row>
        <row r="234">
          <cell r="A234" t="str">
            <v>0000.00.0279</v>
          </cell>
          <cell r="C234" t="str">
            <v>RESEX DE CURURUPU</v>
          </cell>
        </row>
        <row r="235">
          <cell r="A235" t="str">
            <v>0000.00.0280</v>
          </cell>
          <cell r="C235" t="str">
            <v>RESEX RIO IRIRI</v>
          </cell>
        </row>
        <row r="236">
          <cell r="A236" t="str">
            <v>0000.00.0281</v>
          </cell>
          <cell r="C236" t="str">
            <v>PARNA DO JURUENA</v>
          </cell>
        </row>
        <row r="237">
          <cell r="A237" t="str">
            <v>0000.00.0282</v>
          </cell>
          <cell r="C237" t="str">
            <v>RESEX TERRA GRANDE PRACUUBA</v>
          </cell>
        </row>
        <row r="238">
          <cell r="A238" t="str">
            <v>0000.00.0283</v>
          </cell>
          <cell r="C238" t="str">
            <v>RESEX DO RIO UNINI</v>
          </cell>
        </row>
        <row r="239">
          <cell r="A239" t="str">
            <v>0000.00.0284</v>
          </cell>
          <cell r="C239" t="str">
            <v>PARNA DOS CAMPOS AMAZÔNICOS</v>
          </cell>
        </row>
        <row r="240">
          <cell r="A240" t="str">
            <v>0000.00.0285</v>
          </cell>
          <cell r="C240" t="str">
            <v>RESEX ARAPIXI</v>
          </cell>
        </row>
        <row r="241">
          <cell r="A241" t="str">
            <v>0000.00.0286</v>
          </cell>
          <cell r="C241" t="str">
            <v>RESEX  DO RECANTO DAS ARARAS DE TERRA RONCA</v>
          </cell>
        </row>
        <row r="242">
          <cell r="A242" t="str">
            <v>0000.00.1517</v>
          </cell>
          <cell r="C242" t="str">
            <v>RESEX ALTO JURUÁ</v>
          </cell>
        </row>
        <row r="243">
          <cell r="A243" t="str">
            <v>0000.00.1518</v>
          </cell>
          <cell r="C243" t="str">
            <v>RESEX RIO CAJARI</v>
          </cell>
        </row>
        <row r="244">
          <cell r="A244" t="str">
            <v>0000.00.1519</v>
          </cell>
          <cell r="C244" t="str">
            <v>RESEX DO CIRIÁCO</v>
          </cell>
        </row>
        <row r="245">
          <cell r="A245" t="str">
            <v>0000.00.1520</v>
          </cell>
          <cell r="C245" t="str">
            <v>RESEX QUILOMBO DO FRECHAL</v>
          </cell>
        </row>
        <row r="246">
          <cell r="A246" t="str">
            <v>0000.00.1521</v>
          </cell>
          <cell r="C246" t="str">
            <v>APA BACIA DO PARAÍBA DO SUL</v>
          </cell>
        </row>
        <row r="247">
          <cell r="A247" t="str">
            <v>0000.00.1563</v>
          </cell>
          <cell r="C247" t="str">
            <v>RESEX ACAú-GOIANA</v>
          </cell>
        </row>
        <row r="248">
          <cell r="A248" t="str">
            <v>0000.00.1564</v>
          </cell>
          <cell r="C248" t="str">
            <v>RESEX CHAPADA LIMPA</v>
          </cell>
        </row>
        <row r="249">
          <cell r="A249" t="str">
            <v>0000.00.1605</v>
          </cell>
          <cell r="C249" t="str">
            <v>FLONA DE NEGREIROS</v>
          </cell>
        </row>
        <row r="250">
          <cell r="A250" t="str">
            <v>0000.00.1606</v>
          </cell>
          <cell r="C250" t="str">
            <v>RESEX DO MéDIO PURúS</v>
          </cell>
        </row>
        <row r="251">
          <cell r="A251" t="str">
            <v>0000.00.1612</v>
          </cell>
          <cell r="C251" t="str">
            <v>FLONA DO IQUIRI</v>
          </cell>
        </row>
        <row r="252">
          <cell r="A252" t="str">
            <v>0000.00.1626</v>
          </cell>
          <cell r="C252" t="str">
            <v>PARNA NASCENTES DO LAGO JARI</v>
          </cell>
        </row>
        <row r="253">
          <cell r="A253" t="str">
            <v>0000.00.1628</v>
          </cell>
          <cell r="C253" t="str">
            <v>RESEX ITUXí</v>
          </cell>
        </row>
        <row r="254">
          <cell r="A254" t="str">
            <v>0000.00.1633</v>
          </cell>
          <cell r="C254" t="str">
            <v>PARNA MAPINGUARI</v>
          </cell>
        </row>
        <row r="255">
          <cell r="A255" t="str">
            <v>0000.00.1635</v>
          </cell>
          <cell r="C255" t="str">
            <v>RESEX RIO XINGU</v>
          </cell>
        </row>
        <row r="256">
          <cell r="A256" t="str">
            <v>0000.00.1683</v>
          </cell>
          <cell r="C256" t="str">
            <v>APA SERRA DA MERUOCA</v>
          </cell>
        </row>
        <row r="257">
          <cell r="A257" t="str">
            <v>0000.00.1808</v>
          </cell>
          <cell r="C257" t="str">
            <v>RESEX DE CASSURUBá</v>
          </cell>
        </row>
        <row r="258">
          <cell r="A258" t="str">
            <v>0000.00.1809</v>
          </cell>
          <cell r="C258" t="str">
            <v>RESEX PRAINHA DO CANTO VERDE</v>
          </cell>
        </row>
        <row r="259">
          <cell r="A259" t="str">
            <v>0000.00.1810</v>
          </cell>
          <cell r="C259" t="str">
            <v>RESEX RENASCER</v>
          </cell>
        </row>
        <row r="260">
          <cell r="A260" t="str">
            <v>0000.00.1812</v>
          </cell>
          <cell r="C260" t="str">
            <v>MONA DO RIO SãO FRANCISCO</v>
          </cell>
        </row>
        <row r="261">
          <cell r="A261" t="str">
            <v>0000.00.1813</v>
          </cell>
          <cell r="C261" t="str">
            <v>REVIS DO RIO DOS FRADES</v>
          </cell>
        </row>
        <row r="262">
          <cell r="A262" t="str">
            <v>0000.00.1880</v>
          </cell>
          <cell r="C262" t="str">
            <v>REVIS DE UNA</v>
          </cell>
        </row>
        <row r="263">
          <cell r="A263" t="str">
            <v>0000.00.1907</v>
          </cell>
          <cell r="C263" t="str">
            <v>REVIS DE BOA NOVA</v>
          </cell>
        </row>
        <row r="264">
          <cell r="A264" t="str">
            <v>0000.00.1908</v>
          </cell>
          <cell r="C264" t="str">
            <v>PARNA DE BOA NOVA</v>
          </cell>
        </row>
        <row r="265">
          <cell r="A265" t="str">
            <v>0000.00.1909</v>
          </cell>
          <cell r="C265" t="str">
            <v>PARNA DA SERRA DAS LONTRAS</v>
          </cell>
        </row>
        <row r="266">
          <cell r="A266" t="str">
            <v>0000.00.1910</v>
          </cell>
          <cell r="C266" t="str">
            <v>PARNA DO ALTO CARIRI</v>
          </cell>
        </row>
        <row r="267">
          <cell r="A267" t="str">
            <v>0000.00.1911</v>
          </cell>
          <cell r="C267" t="str">
            <v>REVIS DE SANTA CRUZ</v>
          </cell>
        </row>
        <row r="268">
          <cell r="A268" t="str">
            <v>0000.00.1912</v>
          </cell>
          <cell r="C268" t="str">
            <v>APA COSTA DAS ALGAS</v>
          </cell>
        </row>
        <row r="269">
          <cell r="A269" t="str">
            <v>0000.00.2633</v>
          </cell>
          <cell r="C269" t="str">
            <v>PARNA DA FURNA FEIA</v>
          </cell>
        </row>
        <row r="270">
          <cell r="A270" t="str">
            <v>0000.00.2874</v>
          </cell>
          <cell r="C270" t="str">
            <v>PARNA MARINHO DAS ILHAS DOS CURRAIS</v>
          </cell>
        </row>
        <row r="271">
          <cell r="A271" t="str">
            <v>0000.00.3131</v>
          </cell>
          <cell r="C271" t="str">
            <v>ESEC ALTO MAUéS</v>
          </cell>
        </row>
        <row r="272">
          <cell r="A272" t="str">
            <v>0000.00.3132</v>
          </cell>
          <cell r="C272" t="str">
            <v>RESEX MARINHA MOCAPAJUBA</v>
          </cell>
        </row>
        <row r="273">
          <cell r="A273" t="str">
            <v>0000.00.3133</v>
          </cell>
          <cell r="C273" t="str">
            <v>RESEX MARINHA MESTRE LUCINDO</v>
          </cell>
        </row>
        <row r="274">
          <cell r="A274" t="str">
            <v>0000.00.3134</v>
          </cell>
          <cell r="C274" t="str">
            <v>RESEX MARINHA CUINARANA</v>
          </cell>
        </row>
        <row r="275">
          <cell r="A275" t="str">
            <v>0000.00.3135</v>
          </cell>
          <cell r="C275" t="str">
            <v>RESERVA DE DESENVOLVIMENTO SUSTENTáVEL NASCENTES GERAIZEIRAS</v>
          </cell>
        </row>
        <row r="276">
          <cell r="A276" t="str">
            <v>0000.00.3136</v>
          </cell>
          <cell r="C276" t="str">
            <v>PARNA DA SERRA DO GANDARELA</v>
          </cell>
        </row>
        <row r="277">
          <cell r="A277" t="str">
            <v>0000.00.3407</v>
          </cell>
          <cell r="C277" t="str">
            <v>APA DOS CAMPOS DE MANICORÉ</v>
          </cell>
        </row>
        <row r="278">
          <cell r="A278" t="str">
            <v>0000.00.3408</v>
          </cell>
          <cell r="C278" t="str">
            <v>FLONA DE URUPADI</v>
          </cell>
        </row>
        <row r="279">
          <cell r="A279" t="str">
            <v>0000.00.3409</v>
          </cell>
          <cell r="C279" t="str">
            <v>FLONA DO ARIPUANÃ</v>
          </cell>
        </row>
        <row r="280">
          <cell r="A280" t="str">
            <v>0000.00.3410</v>
          </cell>
          <cell r="C280" t="str">
            <v>PARNA DO ACARI</v>
          </cell>
        </row>
        <row r="281">
          <cell r="A281" t="str">
            <v>0000.00.3411</v>
          </cell>
          <cell r="C281" t="str">
            <v>REBIO DO MANICORÉ</v>
          </cell>
        </row>
        <row r="282">
          <cell r="A282" t="str">
            <v>0000.00.3432</v>
          </cell>
          <cell r="C282" t="str">
            <v>REVIS DO ARQUIPÉLAGO DE ALCATRAZES</v>
          </cell>
        </row>
        <row r="283">
          <cell r="A283" t="str">
            <v>0000.00.3519</v>
          </cell>
          <cell r="C283" t="str">
            <v>PARNA DOS CAMPOS FERRUGINOSOS</v>
          </cell>
        </row>
        <row r="284">
          <cell r="A284" t="str">
            <v>0000.00.3633</v>
          </cell>
          <cell r="C284" t="str">
            <v>APA TRINDADE E MATIM VAZ</v>
          </cell>
        </row>
        <row r="285">
          <cell r="A285" t="str">
            <v>0000.00.3642</v>
          </cell>
          <cell r="C285" t="str">
            <v>MONA TRINDADE, MARTIM VAZ E MONTE COLUMBIA</v>
          </cell>
        </row>
        <row r="286">
          <cell r="A286" t="str">
            <v>0000.00.3643</v>
          </cell>
          <cell r="C286" t="str">
            <v>APA SÃO PEDRO E SÃO PAULO</v>
          </cell>
        </row>
        <row r="287">
          <cell r="A287" t="str">
            <v>0000.00.3644</v>
          </cell>
          <cell r="C287" t="str">
            <v>MONA SÃO PEDRO E SÃO PAULO</v>
          </cell>
        </row>
        <row r="288">
          <cell r="A288" t="str">
            <v>0000.00.3651</v>
          </cell>
          <cell r="C288" t="str">
            <v>RESEX ITAPETININGA</v>
          </cell>
        </row>
        <row r="289">
          <cell r="A289" t="str">
            <v>0000.00.3652</v>
          </cell>
          <cell r="C289" t="str">
            <v>PARNA DO BOQUEIRÃO DA ONÇA</v>
          </cell>
        </row>
        <row r="290">
          <cell r="A290" t="str">
            <v>0000.00.3653</v>
          </cell>
          <cell r="C290" t="str">
            <v>RESEX DA BAÍA DO TUBARÃO</v>
          </cell>
        </row>
        <row r="291">
          <cell r="A291" t="str">
            <v>0000.00.3654</v>
          </cell>
          <cell r="C291" t="str">
            <v>RESEX ARAPIRANGA-TROMAÍ</v>
          </cell>
        </row>
        <row r="292">
          <cell r="A292" t="str">
            <v>0000.00.3655</v>
          </cell>
          <cell r="C292" t="str">
            <v>APA DO BOQUEIRÃO DA ONÇA</v>
          </cell>
        </row>
        <row r="293">
          <cell r="A293" t="str">
            <v>0000.00.0115</v>
          </cell>
          <cell r="C293" t="str">
            <v>FLONA DO ARARIPE-APODI</v>
          </cell>
        </row>
        <row r="294">
          <cell r="A294" t="str">
            <v>0000.00.3694</v>
          </cell>
          <cell r="C294" t="str">
            <v>RVS DA ARARINHA AZUL</v>
          </cell>
        </row>
        <row r="295">
          <cell r="A295" t="str">
            <v>0000.00.0035</v>
          </cell>
          <cell r="C295" t="str">
            <v>ARIE FLORESTA DA CICUTA</v>
          </cell>
        </row>
        <row r="296">
          <cell r="A296" t="str">
            <v>0000.00.0093</v>
          </cell>
          <cell r="C296" t="str">
            <v>FLONA DE IBIRAMA</v>
          </cell>
        </row>
        <row r="297">
          <cell r="A297" t="str">
            <v>0000.00.0045</v>
          </cell>
          <cell r="C297" t="str">
            <v>ARIE SERRA DA ABELHA</v>
          </cell>
        </row>
        <row r="298">
          <cell r="A298" t="str">
            <v>0000.00.0017</v>
          </cell>
          <cell r="C298" t="str">
            <v>APA DE GUARAQUEÇABA</v>
          </cell>
        </row>
        <row r="299">
          <cell r="A299" t="str">
            <v>0000.00.0069</v>
          </cell>
          <cell r="C299" t="str">
            <v>ESEC DO SERIDÓ</v>
          </cell>
        </row>
        <row r="300">
          <cell r="A300" t="str">
            <v>0000.00.0157</v>
          </cell>
          <cell r="C300" t="str">
            <v>PARNA DAS SEMPRE VIVAS</v>
          </cell>
        </row>
        <row r="301">
          <cell r="A301" t="str">
            <v>0000.00.0032</v>
          </cell>
          <cell r="C301" t="str">
            <v>ARIE PÉ-DE-GIGANTE</v>
          </cell>
        </row>
        <row r="302">
          <cell r="A302" t="str">
            <v>0000.00.0274</v>
          </cell>
          <cell r="C302" t="str">
            <v>RESEX ALTO TARAUACÁ</v>
          </cell>
        </row>
        <row r="303">
          <cell r="A303" t="str">
            <v>0000.00.0030</v>
          </cell>
          <cell r="C303" t="str">
            <v>ARIE VASSUNUNGA</v>
          </cell>
        </row>
        <row r="304">
          <cell r="A304" t="str">
            <v>0000.00.0037</v>
          </cell>
          <cell r="C304" t="str">
            <v>ARIE ILHAS QUEIMADA GRANDE E QUEIMADA PEQUENA</v>
          </cell>
        </row>
        <row r="305">
          <cell r="A305" t="str">
            <v>0000.00.3137</v>
          </cell>
          <cell r="C305" t="str">
            <v>PARNA GUARICANA</v>
          </cell>
        </row>
        <row r="306">
          <cell r="A306" t="str">
            <v>0000.00.0241</v>
          </cell>
          <cell r="C306" t="str">
            <v>RESEX IPAÚ-ANILZINHO</v>
          </cell>
        </row>
        <row r="307">
          <cell r="A307" t="str">
            <v>0000.00.0028</v>
          </cell>
          <cell r="C307" t="str">
            <v>APA DAS NASCENTES DO RIO VERMELHO</v>
          </cell>
        </row>
        <row r="308">
          <cell r="A308" t="str">
            <v>0000.00.0207</v>
          </cell>
          <cell r="C308" t="str">
            <v>REBIO DO GURUPI</v>
          </cell>
        </row>
        <row r="309">
          <cell r="A309" t="str">
            <v>0000.00.0023</v>
          </cell>
          <cell r="C309" t="str">
            <v>APA DO PLANALTO CENTRAL</v>
          </cell>
        </row>
        <row r="310">
          <cell r="A310" t="str">
            <v>0000.00.0287</v>
          </cell>
          <cell r="C310" t="str">
            <v>RESEX LAGO DO CEDRO</v>
          </cell>
        </row>
        <row r="311">
          <cell r="A311" t="str">
            <v>0000.00.0043</v>
          </cell>
          <cell r="C311" t="str">
            <v>ARIE PROJETO DINÂMICA BIOLÓGICA DE FRAGMENTOS FLORESTAIS</v>
          </cell>
        </row>
        <row r="312">
          <cell r="A312" t="str">
            <v>0000.00.0054</v>
          </cell>
          <cell r="C312" t="str">
            <v>ESEC DE GUARAQUEÇABA</v>
          </cell>
        </row>
        <row r="313">
          <cell r="A313" t="str">
            <v>0000.00.2634</v>
          </cell>
          <cell r="C313" t="str">
            <v>REBIO BOM JESUS</v>
          </cell>
        </row>
        <row r="314">
          <cell r="A314" t="str">
            <v>0000.00.0178</v>
          </cell>
          <cell r="C314" t="str">
            <v>PARNA DO SUPERAGUI</v>
          </cell>
        </row>
        <row r="315">
          <cell r="A315" t="str">
            <v>0000.00.0020</v>
          </cell>
          <cell r="C315" t="str">
            <v>APA CARSTE DA LAGOA SANTA</v>
          </cell>
        </row>
        <row r="316">
          <cell r="A316" t="str">
            <v>0000.00.0217</v>
          </cell>
          <cell r="C316" t="str">
            <v>REBIO UNIÃO</v>
          </cell>
        </row>
        <row r="317">
          <cell r="A317" t="str">
            <v>0000.00.4581</v>
          </cell>
          <cell r="C317" t="str">
            <v>PARNA DA SERRA DO TEIXEIRA</v>
          </cell>
        </row>
        <row r="318">
          <cell r="A318" t="str">
            <v>0000.00.0110</v>
          </cell>
          <cell r="C318" t="str">
            <v>FLONA DE SILVÂNIA</v>
          </cell>
        </row>
        <row r="319">
          <cell r="A319" t="str">
            <v>0000.00.0097</v>
          </cell>
          <cell r="C319" t="str">
            <v>FLONA DE JACUNDÁ</v>
          </cell>
        </row>
        <row r="320">
          <cell r="A320" t="str">
            <v>0000.00.0140</v>
          </cell>
          <cell r="C320" t="str">
            <v>PARNA DA LAGOA DO PEIXE</v>
          </cell>
        </row>
        <row r="321">
          <cell r="A321" t="str">
            <v>0000.00.0003</v>
          </cell>
          <cell r="C321" t="str">
            <v>APA DA BACIA DO RIO DESCOBERTO</v>
          </cell>
        </row>
        <row r="322">
          <cell r="A322" t="str">
            <v>0000.00.0024</v>
          </cell>
          <cell r="C322" t="str">
            <v>APA MEANDROS DO ARAGUAIA</v>
          </cell>
        </row>
        <row r="323">
          <cell r="A323" t="str">
            <v>0000.00.0259</v>
          </cell>
          <cell r="C323" t="str">
            <v>RESEX TAPAJÓS ARAPIUNS</v>
          </cell>
        </row>
        <row r="324">
          <cell r="A324" t="str">
            <v>0000.00.0029</v>
          </cell>
          <cell r="C324" t="str">
            <v>APA SERRA DA IBIAPABA</v>
          </cell>
        </row>
        <row r="325">
          <cell r="A325" t="str">
            <v>0000.00.0288</v>
          </cell>
          <cell r="C325" t="str">
            <v>RESEX GURUPÁ-MELGAÇO</v>
          </cell>
        </row>
        <row r="326">
          <cell r="A326" t="str">
            <v>0000.00.0218</v>
          </cell>
          <cell r="C326" t="str">
            <v>RESERVA DE DESENVOLVIMENTO SUSTENTáVEL  ITATUPã-BAQUIá</v>
          </cell>
        </row>
        <row r="327">
          <cell r="A327" t="str">
            <v>0000.00.0173</v>
          </cell>
          <cell r="C327" t="str">
            <v>PARNA DO JAÚ</v>
          </cell>
        </row>
        <row r="328">
          <cell r="A328" t="str">
            <v>0000.00.3693</v>
          </cell>
          <cell r="C328" t="str">
            <v>RESEX BAIXO RIO BRANCO-JAUAPERI</v>
          </cell>
        </row>
        <row r="329">
          <cell r="A329" t="str">
            <v>0000.00.0031</v>
          </cell>
          <cell r="C329" t="str">
            <v>ARIE CAPETINGA/TAQUARA</v>
          </cell>
        </row>
        <row r="330">
          <cell r="A330" t="str">
            <v>0000.00.0219</v>
          </cell>
          <cell r="C330" t="str">
            <v>REVIS VEREDAS DO OESTE BAIANO</v>
          </cell>
        </row>
        <row r="331">
          <cell r="A331" t="str">
            <v>0000.00.0227</v>
          </cell>
          <cell r="C331" t="str">
            <v>RESEX MARACANÃ</v>
          </cell>
        </row>
        <row r="332">
          <cell r="A332" t="str">
            <v>0000.00.0114</v>
          </cell>
          <cell r="C332" t="str">
            <v>FLONA DO AMAZONAS</v>
          </cell>
        </row>
        <row r="333">
          <cell r="A333" t="str">
            <v>0000.00.0177</v>
          </cell>
          <cell r="C333" t="str">
            <v>PARNA DO PICO DA NEBLINA</v>
          </cell>
        </row>
        <row r="334">
          <cell r="A334" t="str">
            <v>0000.00.0143</v>
          </cell>
          <cell r="C334" t="str">
            <v>PARNA DA SERRA DA BODOQUENA</v>
          </cell>
        </row>
        <row r="335">
          <cell r="A335" t="str">
            <v>0000.00.0062</v>
          </cell>
          <cell r="C335" t="str">
            <v>ESEC DE TAIAMÃ</v>
          </cell>
        </row>
        <row r="336">
          <cell r="A336" t="str">
            <v>0000.00.0138</v>
          </cell>
          <cell r="C336" t="str">
            <v>PARNA DA CHAPADA DOS GUIMARÃES</v>
          </cell>
        </row>
        <row r="337">
          <cell r="A337" t="str">
            <v>0000.00.1249</v>
          </cell>
          <cell r="C337" t="str">
            <v>RPPN ÁREA DE PROTEÇÃO DO RESERVATÓRIO DE JURAMENTO</v>
          </cell>
        </row>
        <row r="338">
          <cell r="A338" t="str">
            <v>0000.00.1305</v>
          </cell>
          <cell r="C338" t="str">
            <v>RPPN MATA DA CRUZ - MACUQUINHOS</v>
          </cell>
        </row>
        <row r="339">
          <cell r="A339" t="str">
            <v>0000.00.2088</v>
          </cell>
          <cell r="C339" t="str">
            <v>RPPN CURUCACA 1</v>
          </cell>
        </row>
        <row r="340">
          <cell r="A340" t="str">
            <v>0000.00.2121</v>
          </cell>
          <cell r="C340" t="str">
            <v>RPPN ILHAS ALEXANDRE RODRIGUES FERREIRA</v>
          </cell>
        </row>
        <row r="341">
          <cell r="A341" t="str">
            <v>0000.00.3072</v>
          </cell>
          <cell r="C341" t="str">
            <v>RPPN BRUMADINHO</v>
          </cell>
        </row>
        <row r="342">
          <cell r="A342" t="str">
            <v>0000.00.1104</v>
          </cell>
          <cell r="C342" t="str">
            <v>RPPN COSTA DO SERRO</v>
          </cell>
        </row>
        <row r="343">
          <cell r="A343" t="str">
            <v>0000.00.2141</v>
          </cell>
          <cell r="C343" t="str">
            <v>RPPN NEIVA, PATRÍCIA, CLÁUDIA E ALEXANDRA</v>
          </cell>
        </row>
        <row r="344">
          <cell r="A344" t="str">
            <v>0000.00.2714</v>
          </cell>
          <cell r="C344" t="str">
            <v>RPPN RASO DO MANDI</v>
          </cell>
        </row>
        <row r="345">
          <cell r="A345" t="str">
            <v>0000.00.1321</v>
          </cell>
          <cell r="C345" t="str">
            <v>RPPN FAZENDA PANTANAL</v>
          </cell>
        </row>
        <row r="346">
          <cell r="A346" t="str">
            <v>0000.00.1387</v>
          </cell>
          <cell r="C346" t="str">
            <v>RPPN FAZENDA BOA VENTURA</v>
          </cell>
        </row>
        <row r="347">
          <cell r="A347" t="str">
            <v>0000.00.1431</v>
          </cell>
          <cell r="C347" t="str">
            <v>RPPN CARROULA</v>
          </cell>
        </row>
        <row r="348">
          <cell r="A348" t="str">
            <v>0000.00.1413</v>
          </cell>
          <cell r="C348" t="str">
            <v>RPPN ARAÇARI</v>
          </cell>
        </row>
        <row r="349">
          <cell r="A349" t="str">
            <v>0000.00.2137</v>
          </cell>
          <cell r="C349" t="str">
            <v>RPPN MATA DO PROFESSOR BAPTISTA</v>
          </cell>
        </row>
        <row r="350">
          <cell r="A350" t="str">
            <v>0000.00.1043</v>
          </cell>
          <cell r="C350" t="str">
            <v>RPPN ÁGUA BONITA</v>
          </cell>
        </row>
        <row r="351">
          <cell r="A351" t="str">
            <v>0000.00.2122</v>
          </cell>
          <cell r="C351" t="str">
            <v>RPPN INHOTIM</v>
          </cell>
        </row>
        <row r="352">
          <cell r="A352" t="str">
            <v>0000.00.1098</v>
          </cell>
          <cell r="C352" t="str">
            <v>RPPN RESERVA BURGERKOPF</v>
          </cell>
        </row>
        <row r="353">
          <cell r="A353" t="str">
            <v>0000.00.1394</v>
          </cell>
          <cell r="C353" t="str">
            <v>RPPN FAZENDA LONTRA/SAUDADE</v>
          </cell>
        </row>
        <row r="354">
          <cell r="A354" t="str">
            <v>0000.00.3088</v>
          </cell>
          <cell r="C354" t="str">
            <v>RPPN AVES GERAIS</v>
          </cell>
        </row>
        <row r="355">
          <cell r="A355" t="str">
            <v>0000.00.2670</v>
          </cell>
          <cell r="C355" t="str">
            <v>RPPN PAU TERRA</v>
          </cell>
        </row>
        <row r="356">
          <cell r="A356" t="str">
            <v>0000.00.1454</v>
          </cell>
          <cell r="C356" t="str">
            <v>RPPN RESERVA DOS ARQUEIROS</v>
          </cell>
        </row>
        <row r="357">
          <cell r="A357" t="str">
            <v>0000.00.2109</v>
          </cell>
          <cell r="C357" t="str">
            <v>RPPN FAZENDA MORRO DE SAPUCAIA</v>
          </cell>
        </row>
        <row r="358">
          <cell r="A358" t="str">
            <v>0000.00.1122</v>
          </cell>
          <cell r="C358" t="str">
            <v>RPPN CHACARA SANANDUVA</v>
          </cell>
        </row>
        <row r="359">
          <cell r="A359" t="str">
            <v>0000.00.2191</v>
          </cell>
          <cell r="C359" t="str">
            <v>RPPN RESERVA TERRAVISTA II</v>
          </cell>
        </row>
        <row r="360">
          <cell r="A360" t="str">
            <v>0000.00.3101</v>
          </cell>
          <cell r="C360" t="str">
            <v>RPPN ODIR ZANELATTO</v>
          </cell>
        </row>
        <row r="361">
          <cell r="A361" t="str">
            <v>0000.00.1265</v>
          </cell>
          <cell r="C361" t="str">
            <v>RPPN FAZENDA BOM JARDIM</v>
          </cell>
        </row>
        <row r="362">
          <cell r="A362" t="str">
            <v>0000.00.1442</v>
          </cell>
          <cell r="C362" t="str">
            <v>RPPN RETIRO BOA ESPERANÇA</v>
          </cell>
        </row>
        <row r="363">
          <cell r="A363" t="str">
            <v>0000.00.1415</v>
          </cell>
          <cell r="C363" t="str">
            <v>RPPN ITACIRA</v>
          </cell>
        </row>
        <row r="364">
          <cell r="A364" t="str">
            <v>0000.00.1410</v>
          </cell>
          <cell r="C364" t="str">
            <v>RPPN RESERVA NATURAL DA SERRA DO TEIMOSO</v>
          </cell>
        </row>
        <row r="365">
          <cell r="A365" t="str">
            <v>0000.00.2213</v>
          </cell>
          <cell r="C365" t="str">
            <v>RPPN SERRA DO CONTENTE</v>
          </cell>
        </row>
        <row r="366">
          <cell r="A366" t="str">
            <v>0000.00.1354</v>
          </cell>
          <cell r="C366" t="str">
            <v>RPPN SANTUÁRIO DE VIDA SILVESTRE FLOR DAS ÁGUAS</v>
          </cell>
        </row>
        <row r="367">
          <cell r="A367" t="str">
            <v>0000.00.1421</v>
          </cell>
          <cell r="C367" t="str">
            <v>RPPN ADÍLIA PARAGUASSU BATISTA</v>
          </cell>
        </row>
        <row r="368">
          <cell r="A368" t="str">
            <v>0000.00.2709</v>
          </cell>
          <cell r="C368" t="str">
            <v>RPPN NOVA AURORA</v>
          </cell>
        </row>
        <row r="369">
          <cell r="A369" t="str">
            <v>0000.00.2665</v>
          </cell>
          <cell r="C369" t="str">
            <v>RPPN PASSAREDO</v>
          </cell>
        </row>
        <row r="370">
          <cell r="A370" t="str">
            <v>0000.00.1044</v>
          </cell>
          <cell r="C370" t="str">
            <v>RPPN SITIO PALMITAL</v>
          </cell>
        </row>
        <row r="371">
          <cell r="A371" t="str">
            <v>0000.00.1197</v>
          </cell>
          <cell r="C371" t="str">
            <v>RPPN CANTIDIANO VALGUEIRO DE CARVALHO BARROS</v>
          </cell>
        </row>
        <row r="372">
          <cell r="A372" t="str">
            <v>0000.00.1201</v>
          </cell>
          <cell r="C372" t="str">
            <v>RPPN NOSSA SENHORA DO OITEIRO DE MARACAÍPE</v>
          </cell>
        </row>
        <row r="373">
          <cell r="A373" t="str">
            <v>0000.00.2079</v>
          </cell>
          <cell r="C373" t="str">
            <v>RPPN CANTO DA MATA</v>
          </cell>
        </row>
        <row r="374">
          <cell r="A374" t="str">
            <v>0000.00.1290</v>
          </cell>
          <cell r="C374" t="str">
            <v>RPPN SÍTIO RAIO SOLAR</v>
          </cell>
        </row>
        <row r="375">
          <cell r="A375" t="str">
            <v>0000.00.2159</v>
          </cell>
          <cell r="C375" t="str">
            <v>RPPN RANCHO 55-II</v>
          </cell>
        </row>
        <row r="376">
          <cell r="A376" t="str">
            <v>0000.00.1252</v>
          </cell>
          <cell r="C376" t="str">
            <v>RPPN FAZENDA CAETANO</v>
          </cell>
        </row>
        <row r="377">
          <cell r="A377" t="str">
            <v>0000.00.2207</v>
          </cell>
          <cell r="C377" t="str">
            <v>RPPN SANTA MARIA I</v>
          </cell>
        </row>
        <row r="378">
          <cell r="A378" t="str">
            <v>0000.00.1449</v>
          </cell>
          <cell r="C378" t="str">
            <v>RPPN SANTUÁRIO</v>
          </cell>
        </row>
        <row r="379">
          <cell r="A379" t="str">
            <v>0000.00.2230</v>
          </cell>
          <cell r="C379" t="str">
            <v>RPPN VALE DO CORISCO</v>
          </cell>
        </row>
        <row r="380">
          <cell r="A380" t="str">
            <v>0000.00.1061</v>
          </cell>
          <cell r="C380" t="str">
            <v>RPPN FAZENDA HORII</v>
          </cell>
        </row>
        <row r="381">
          <cell r="A381" t="str">
            <v>0000.00.1287</v>
          </cell>
          <cell r="C381" t="str">
            <v>RPPN FAZENDA CHACRINHA</v>
          </cell>
        </row>
        <row r="382">
          <cell r="A382" t="str">
            <v>0000.00.1419</v>
          </cell>
          <cell r="C382" t="str">
            <v>RPPN ECOPARQUE DE UNA</v>
          </cell>
        </row>
        <row r="383">
          <cell r="A383" t="str">
            <v>0000.00.1314</v>
          </cell>
          <cell r="C383" t="str">
            <v>RPPN FAZENDA SANTO ANTONIO DO PINDARÉ,GLEBA BARRA DA JUREMA</v>
          </cell>
        </row>
        <row r="384">
          <cell r="A384" t="str">
            <v>0000.00.3109</v>
          </cell>
          <cell r="C384" t="str">
            <v>RPPN MARIA BATISTA</v>
          </cell>
        </row>
        <row r="385">
          <cell r="A385" t="str">
            <v>0000.00.1379</v>
          </cell>
          <cell r="C385" t="str">
            <v>RPPN SÍTIO AMEIXAS - POÇO VELHO</v>
          </cell>
        </row>
        <row r="386">
          <cell r="A386" t="str">
            <v>0000.00.2069</v>
          </cell>
          <cell r="C386" t="str">
            <v>RPPN ALIMERCINO GOMES CARVALHO</v>
          </cell>
        </row>
        <row r="387">
          <cell r="A387" t="str">
            <v>0000.00.1407</v>
          </cell>
          <cell r="C387" t="str">
            <v>RPPN SÃO JOQUIM DA CABONHA APA I E APA II</v>
          </cell>
        </row>
        <row r="388">
          <cell r="A388" t="str">
            <v>0000.00.2711</v>
          </cell>
          <cell r="C388" t="str">
            <v>RPPN GRANDE FLORESTA DAS ARAUCáRIAS</v>
          </cell>
        </row>
        <row r="389">
          <cell r="A389" t="str">
            <v>0000.00.1111</v>
          </cell>
          <cell r="C389" t="str">
            <v>RPPN SÍTIO PORTO DA CAPELA</v>
          </cell>
        </row>
        <row r="390">
          <cell r="A390" t="str">
            <v>0000.00.1140</v>
          </cell>
          <cell r="C390" t="str">
            <v>RPPN FAZENDA SÃO GERALDO</v>
          </cell>
        </row>
        <row r="391">
          <cell r="A391" t="str">
            <v>0000.00.1352</v>
          </cell>
          <cell r="C391" t="str">
            <v>RPPN DA BACIA DO RIBEIRÃO COCAL</v>
          </cell>
        </row>
        <row r="392">
          <cell r="A392" t="str">
            <v>0000.00.1082</v>
          </cell>
          <cell r="C392" t="str">
            <v>RPPN NORMANDO TEDESCO</v>
          </cell>
        </row>
        <row r="393">
          <cell r="A393" t="str">
            <v>0000.00.3098</v>
          </cell>
          <cell r="C393" t="str">
            <v>RPPN AMPLUS LUCIDUS</v>
          </cell>
        </row>
        <row r="394">
          <cell r="A394" t="str">
            <v>0000.00.1065</v>
          </cell>
          <cell r="C394" t="str">
            <v>RPPN RESERVA RIZZIERI</v>
          </cell>
        </row>
        <row r="395">
          <cell r="A395" t="str">
            <v>0000.00.2209</v>
          </cell>
          <cell r="C395" t="str">
            <v>RPPN SANTA MARIA III</v>
          </cell>
        </row>
        <row r="396">
          <cell r="A396" t="str">
            <v>0000.00.2156</v>
          </cell>
          <cell r="C396" t="str">
            <v>RPPN PRATI</v>
          </cell>
        </row>
        <row r="397">
          <cell r="A397" t="str">
            <v>0000.00.2170</v>
          </cell>
          <cell r="C397" t="str">
            <v>RPPN RESERVA FAZENDA BONITO DE CIMA VI</v>
          </cell>
        </row>
        <row r="398">
          <cell r="A398" t="str">
            <v>0000.00.1391</v>
          </cell>
          <cell r="C398" t="str">
            <v>RPPN FAZENDA BOA VISTA</v>
          </cell>
        </row>
        <row r="399">
          <cell r="A399" t="str">
            <v>0000.00.1233</v>
          </cell>
          <cell r="C399" t="str">
            <v>RPPN FAZENDA ACURIZAL E FAZENDA PENHA</v>
          </cell>
        </row>
        <row r="400">
          <cell r="A400" t="str">
            <v>0000.00.1416</v>
          </cell>
          <cell r="C400" t="str">
            <v>RPPN FAZENDA ÁGUA BRANCA</v>
          </cell>
        </row>
        <row r="401">
          <cell r="A401" t="str">
            <v>0000.00.1216</v>
          </cell>
          <cell r="C401" t="str">
            <v>RPPN NADIR JÚNIOR</v>
          </cell>
        </row>
        <row r="402">
          <cell r="A402" t="str">
            <v>0000.00.1183</v>
          </cell>
          <cell r="C402" t="str">
            <v>RPPN DAS ARAUCÁRIAS</v>
          </cell>
        </row>
        <row r="403">
          <cell r="A403" t="str">
            <v>0000.00.2164</v>
          </cell>
          <cell r="C403" t="str">
            <v>RPPN RESERVA DO SOSSEGO I</v>
          </cell>
        </row>
        <row r="404">
          <cell r="A404" t="str">
            <v>0000.00.1289</v>
          </cell>
          <cell r="C404" t="str">
            <v>RPPN SÍTIO ESTRELA DA SERRA</v>
          </cell>
        </row>
        <row r="405">
          <cell r="A405" t="str">
            <v>0000.00.1164</v>
          </cell>
          <cell r="C405" t="str">
            <v>RPPN FLORESTA ALTA</v>
          </cell>
        </row>
        <row r="406">
          <cell r="A406" t="str">
            <v>0000.00.2071</v>
          </cell>
          <cell r="C406" t="str">
            <v>RPPN BOM SOSSEGO II</v>
          </cell>
        </row>
        <row r="407">
          <cell r="A407" t="str">
            <v>0000.00.1041</v>
          </cell>
          <cell r="C407" t="str">
            <v>RPPN FAZENDA MINNEHAHA</v>
          </cell>
        </row>
        <row r="408">
          <cell r="A408" t="str">
            <v>0000.00.1157</v>
          </cell>
          <cell r="C408" t="str">
            <v>RPPN FAZENDA BOM RETIRO</v>
          </cell>
        </row>
        <row r="409">
          <cell r="A409" t="str">
            <v>0000.00.2087</v>
          </cell>
          <cell r="C409" t="str">
            <v>RPPN CURIÓ</v>
          </cell>
        </row>
        <row r="410">
          <cell r="A410" t="str">
            <v>0000.00.3075</v>
          </cell>
          <cell r="C410" t="str">
            <v>RPPN MARIA MARIA</v>
          </cell>
        </row>
        <row r="411">
          <cell r="A411" t="str">
            <v>0000.00.2093</v>
          </cell>
          <cell r="C411" t="str">
            <v>RPPN DA UNISC</v>
          </cell>
        </row>
        <row r="412">
          <cell r="A412" t="str">
            <v>0000.00.1152</v>
          </cell>
          <cell r="C412" t="str">
            <v>RPPN FAZENDA LIMEIRA</v>
          </cell>
        </row>
        <row r="413">
          <cell r="A413" t="str">
            <v>0000.00.1280</v>
          </cell>
          <cell r="C413" t="str">
            <v>RPPN ITAJURÚ OU SOBRADO</v>
          </cell>
        </row>
        <row r="414">
          <cell r="A414" t="str">
            <v>0000.00.1151</v>
          </cell>
          <cell r="C414" t="str">
            <v>RPPN UNIÃO</v>
          </cell>
        </row>
        <row r="415">
          <cell r="A415" t="str">
            <v>0000.00.1460</v>
          </cell>
          <cell r="C415" t="str">
            <v>RPPN RESERVA SANTA TEREZA</v>
          </cell>
        </row>
        <row r="416">
          <cell r="A416" t="str">
            <v>0000.00.1217</v>
          </cell>
          <cell r="C416" t="str">
            <v>RPPN FAZENDA SÃO LUIZ</v>
          </cell>
        </row>
        <row r="417">
          <cell r="A417" t="str">
            <v>0000.00.2685</v>
          </cell>
          <cell r="C417" t="str">
            <v>RPPN ALTO DA MANTIQUEIRA</v>
          </cell>
        </row>
        <row r="418">
          <cell r="A418" t="str">
            <v>0000.00.1162</v>
          </cell>
          <cell r="C418" t="str">
            <v>RPPN FAZENDA ROÇA GRANDE</v>
          </cell>
        </row>
        <row r="419">
          <cell r="A419" t="str">
            <v>0000.00.1074</v>
          </cell>
          <cell r="C419" t="str">
            <v>RPPN ECOWORLD</v>
          </cell>
        </row>
        <row r="420">
          <cell r="A420" t="str">
            <v>0000.00.1139</v>
          </cell>
          <cell r="C420" t="str">
            <v>RPPN FAZENDA SÃO BENEDITO</v>
          </cell>
        </row>
        <row r="421">
          <cell r="A421" t="str">
            <v>0000.00.2222</v>
          </cell>
          <cell r="C421" t="str">
            <v>RPPN TRÊS PONTÕES</v>
          </cell>
        </row>
        <row r="422">
          <cell r="A422" t="str">
            <v>0000.00.2099</v>
          </cell>
          <cell r="C422" t="str">
            <v>RPPN EMILIO EINSFELD FILHO</v>
          </cell>
        </row>
        <row r="423">
          <cell r="A423" t="str">
            <v>0000.00.3108</v>
          </cell>
          <cell r="C423" t="str">
            <v>RPPN INTEGRA O PARQUE</v>
          </cell>
        </row>
        <row r="424">
          <cell r="A424" t="str">
            <v>0000.00.1341</v>
          </cell>
          <cell r="C424" t="str">
            <v>RPPN RESERVA ECOLÓGICA SERRA DOURADA</v>
          </cell>
        </row>
        <row r="425">
          <cell r="A425" t="str">
            <v>0000.00.1173</v>
          </cell>
          <cell r="C425" t="str">
            <v>RPPN SÍTIO PORANGA</v>
          </cell>
        </row>
        <row r="426">
          <cell r="A426" t="str">
            <v>0000.00.2160</v>
          </cell>
          <cell r="C426" t="str">
            <v>RPPN REFÚGIO DO MACUCO</v>
          </cell>
        </row>
        <row r="427">
          <cell r="A427" t="str">
            <v>0000.00.3091</v>
          </cell>
          <cell r="C427" t="str">
            <v>RPPN CAMPOS NOVOS</v>
          </cell>
        </row>
        <row r="428">
          <cell r="A428" t="str">
            <v>0000.00.3665</v>
          </cell>
          <cell r="C428" t="str">
            <v>RPPN ARMIL</v>
          </cell>
        </row>
        <row r="429">
          <cell r="A429" t="str">
            <v>0000.00.1253</v>
          </cell>
          <cell r="C429" t="str">
            <v>RPPN FAZENDA CAETANO-LUGAR SANTO AGOSTINHO</v>
          </cell>
        </row>
        <row r="430">
          <cell r="A430" t="str">
            <v>0000.00.2233</v>
          </cell>
          <cell r="C430" t="str">
            <v>RPPN VALE DO SOSSEGO</v>
          </cell>
        </row>
        <row r="431">
          <cell r="A431" t="str">
            <v>0000.00.1266</v>
          </cell>
          <cell r="C431" t="str">
            <v>RPPN MATA DA CALIFÓRNIA</v>
          </cell>
        </row>
        <row r="432">
          <cell r="A432" t="str">
            <v>0000.00.1075</v>
          </cell>
          <cell r="C432" t="str">
            <v>RPPN CARBOCLORO S/A</v>
          </cell>
        </row>
        <row r="433">
          <cell r="A433" t="str">
            <v>0000.00.1440</v>
          </cell>
          <cell r="C433" t="str">
            <v>RPPN SERINGAL TRIUNFO</v>
          </cell>
        </row>
        <row r="434">
          <cell r="A434" t="str">
            <v>0000.00.1325</v>
          </cell>
          <cell r="C434" t="str">
            <v>RPPN FAZENDA CAMPO ALEGRE</v>
          </cell>
        </row>
        <row r="435">
          <cell r="A435" t="str">
            <v>0000.00.3657</v>
          </cell>
          <cell r="C435" t="str">
            <v>RPPN SITIO CAETE</v>
          </cell>
        </row>
        <row r="436">
          <cell r="A436" t="str">
            <v>0000.00.3677</v>
          </cell>
          <cell r="C436" t="str">
            <v>RPPN MATA DO PASSARINHO</v>
          </cell>
        </row>
        <row r="437">
          <cell r="A437" t="str">
            <v>0000.00.1455</v>
          </cell>
          <cell r="C437" t="str">
            <v>RPPN RESERVA SOL NASCENTE</v>
          </cell>
        </row>
        <row r="438">
          <cell r="A438" t="str">
            <v>0000.00.1161</v>
          </cell>
          <cell r="C438" t="str">
            <v>RPPN CÉU DO MAR</v>
          </cell>
        </row>
        <row r="439">
          <cell r="A439" t="str">
            <v>0000.00.1108</v>
          </cell>
          <cell r="C439" t="str">
            <v>RPPN JARDIM DA PAZ</v>
          </cell>
        </row>
        <row r="440">
          <cell r="A440" t="str">
            <v>0000.00.2108</v>
          </cell>
          <cell r="C440" t="str">
            <v>RPPN FAZENDA ESPORA DE OURO</v>
          </cell>
        </row>
        <row r="441">
          <cell r="A441" t="str">
            <v>0000.00.2310</v>
          </cell>
          <cell r="C441" t="str">
            <v>RPPN FAZENDA BARRA DO SANA</v>
          </cell>
        </row>
        <row r="442">
          <cell r="A442" t="str">
            <v>0000.00.2142</v>
          </cell>
          <cell r="C442" t="str">
            <v>RPPN NOSSA SENHORA APARECIDA</v>
          </cell>
        </row>
        <row r="443">
          <cell r="A443" t="str">
            <v>0000.00.1360</v>
          </cell>
          <cell r="C443" t="str">
            <v>RPPN VITA PARQUE</v>
          </cell>
        </row>
        <row r="444">
          <cell r="A444" t="str">
            <v>0000.00.2660</v>
          </cell>
          <cell r="C444" t="str">
            <v>RPPN GÁLIA</v>
          </cell>
        </row>
        <row r="445">
          <cell r="A445" t="str">
            <v>0000.00.1135</v>
          </cell>
          <cell r="C445" t="str">
            <v>RPPN FAZENDA SANTA HELENA - MS</v>
          </cell>
        </row>
        <row r="446">
          <cell r="A446" t="str">
            <v>0000.00.1155</v>
          </cell>
          <cell r="C446" t="str">
            <v>RPPN FAZENDA CÓRREGO DA LUZ</v>
          </cell>
        </row>
        <row r="447">
          <cell r="A447" t="str">
            <v>0000.00.1163</v>
          </cell>
          <cell r="C447" t="str">
            <v>RPPN FATTORIA GRIGIA</v>
          </cell>
        </row>
        <row r="448">
          <cell r="A448" t="str">
            <v>0000.00.1344</v>
          </cell>
          <cell r="C448" t="str">
            <v>RPPN CACHOEIRA BOA VISTA</v>
          </cell>
        </row>
        <row r="449">
          <cell r="A449" t="str">
            <v>0000.00.2715</v>
          </cell>
          <cell r="C449" t="str">
            <v>RPPN CORREDEIRAS DO RIO ITAJAí II</v>
          </cell>
        </row>
        <row r="450">
          <cell r="A450" t="str">
            <v>0000.00.1382</v>
          </cell>
          <cell r="C450" t="str">
            <v>RPPN MONTE ALEGRE</v>
          </cell>
        </row>
        <row r="451">
          <cell r="A451" t="str">
            <v>0000.00.3675</v>
          </cell>
          <cell r="C451" t="str">
            <v>RPPN OLHO D' ÁGUA DO TRONCO</v>
          </cell>
        </row>
        <row r="452">
          <cell r="A452" t="str">
            <v>0000.00.2168</v>
          </cell>
          <cell r="C452" t="str">
            <v>RPPN RESERVA FAZENDA BONITO DE CIMA IV</v>
          </cell>
        </row>
        <row r="453">
          <cell r="A453" t="str">
            <v>0000.00.3083</v>
          </cell>
          <cell r="C453" t="str">
            <v>RPPN VÓ BELAR</v>
          </cell>
        </row>
        <row r="454">
          <cell r="A454" t="str">
            <v>0000.00.3664</v>
          </cell>
          <cell r="C454" t="str">
            <v>RPPN DAS ÁGUAS E DAS MATAS</v>
          </cell>
        </row>
        <row r="455">
          <cell r="A455" t="str">
            <v>0000.00.1361</v>
          </cell>
          <cell r="C455" t="str">
            <v>RPPN FAZENDA VAGAFOGO BOA VISTA</v>
          </cell>
        </row>
        <row r="456">
          <cell r="A456" t="str">
            <v>0000.00.1428</v>
          </cell>
          <cell r="C456" t="str">
            <v>RPPN FAZENDA PARAÍSO</v>
          </cell>
        </row>
        <row r="457">
          <cell r="A457" t="str">
            <v>0000.00.3103</v>
          </cell>
          <cell r="C457" t="str">
            <v>RPPN CORVO BRANCO</v>
          </cell>
        </row>
        <row r="458">
          <cell r="A458" t="str">
            <v>0000.00.2083</v>
          </cell>
          <cell r="C458" t="str">
            <v>RPPN CAVA II</v>
          </cell>
        </row>
        <row r="459">
          <cell r="A459" t="str">
            <v>0000.00.1114</v>
          </cell>
          <cell r="C459" t="str">
            <v>RPPN SAPUCAIA</v>
          </cell>
        </row>
        <row r="460">
          <cell r="A460" t="str">
            <v>0000.00.1241</v>
          </cell>
          <cell r="C460" t="str">
            <v>RPPN FAZENDA LAGEADO</v>
          </cell>
        </row>
        <row r="461">
          <cell r="A461" t="str">
            <v>0000.00.2220</v>
          </cell>
          <cell r="C461" t="str">
            <v>RPPN TERRA DOS SABIÁS</v>
          </cell>
        </row>
        <row r="462">
          <cell r="A462" t="str">
            <v>0000.00.2090</v>
          </cell>
          <cell r="C462" t="str">
            <v>RPPN CURUCACA 3</v>
          </cell>
        </row>
        <row r="463">
          <cell r="A463" t="str">
            <v>0000.00.1105</v>
          </cell>
          <cell r="C463" t="str">
            <v>RPPN ESTÂNCIA SANTA IZABEL DO BUTUÍ</v>
          </cell>
        </row>
        <row r="464">
          <cell r="A464" t="str">
            <v>0000.00.1100</v>
          </cell>
          <cell r="C464" t="str">
            <v>RPPN RESERVA DO PATRIMÔNIO NATURAL DO GUAXINIM</v>
          </cell>
        </row>
        <row r="465">
          <cell r="A465" t="str">
            <v>0000.00.2171</v>
          </cell>
          <cell r="C465" t="str">
            <v>RPPN RESERVA FAZENDA BONITO DE CIMA VII</v>
          </cell>
        </row>
        <row r="466">
          <cell r="A466" t="str">
            <v>0000.00.1120</v>
          </cell>
          <cell r="C466" t="str">
            <v>RPPN MARIANA PIMENTEL</v>
          </cell>
        </row>
        <row r="467">
          <cell r="A467" t="str">
            <v>0000.00.3673</v>
          </cell>
          <cell r="C467" t="str">
            <v>RPPN JARDIM DOS BEIJA-FLORES</v>
          </cell>
        </row>
        <row r="468">
          <cell r="A468" t="str">
            <v>0000.00.2129</v>
          </cell>
          <cell r="C468" t="str">
            <v>RPPN KLAGESI</v>
          </cell>
        </row>
        <row r="469">
          <cell r="A469" t="str">
            <v>0000.00.1264</v>
          </cell>
          <cell r="C469" t="str">
            <v>RPPN FAZENDA CRUZEIRO</v>
          </cell>
        </row>
        <row r="470">
          <cell r="A470" t="str">
            <v>0000.00.1363</v>
          </cell>
          <cell r="C470" t="str">
            <v>RPPN RESERVA AMBIENTAL DE EDUCAÇÃO E PESQUISA BANANA MENINA</v>
          </cell>
        </row>
        <row r="471">
          <cell r="A471" t="str">
            <v>0000.00.2206</v>
          </cell>
          <cell r="C471" t="str">
            <v>RPPN SANTA DULCE DE CIMA</v>
          </cell>
        </row>
        <row r="472">
          <cell r="A472" t="str">
            <v>0000.00.1094</v>
          </cell>
          <cell r="C472" t="str">
            <v>RPPN MORRO DA PALHA</v>
          </cell>
        </row>
        <row r="473">
          <cell r="A473" t="str">
            <v>0000.00.1077</v>
          </cell>
          <cell r="C473" t="str">
            <v>RPPN FONTE DA BICA</v>
          </cell>
        </row>
        <row r="474">
          <cell r="A474" t="str">
            <v>0000.00.3660</v>
          </cell>
          <cell r="C474" t="str">
            <v>RPPN BRAVA BEACH INTERNACIONAL</v>
          </cell>
        </row>
        <row r="475">
          <cell r="A475" t="str">
            <v>0000.00.1168</v>
          </cell>
          <cell r="C475" t="str">
            <v>RPPN RESERVA PORANGABA</v>
          </cell>
        </row>
        <row r="476">
          <cell r="A476" t="str">
            <v>0000.00.1091</v>
          </cell>
          <cell r="C476" t="str">
            <v>RPPN CHÁCARA EDITH</v>
          </cell>
        </row>
        <row r="477">
          <cell r="A477" t="str">
            <v>0000.00.1408</v>
          </cell>
          <cell r="C477" t="str">
            <v>RPPN RESERVA CAROÁ</v>
          </cell>
        </row>
        <row r="478">
          <cell r="A478" t="str">
            <v>0000.00.3079</v>
          </cell>
          <cell r="C478" t="str">
            <v>RPPN CÍCERO ALMEIDA</v>
          </cell>
        </row>
        <row r="479">
          <cell r="A479" t="str">
            <v>0000.00.1089</v>
          </cell>
          <cell r="C479" t="str">
            <v>RPPN FAZENDA POUSADA SERRA PITOCO</v>
          </cell>
        </row>
        <row r="480">
          <cell r="A480" t="str">
            <v>0000.00.1240</v>
          </cell>
          <cell r="C480" t="str">
            <v>RPPN FAZENDA SINGAPURA</v>
          </cell>
        </row>
        <row r="481">
          <cell r="A481" t="str">
            <v>0000.00.1302</v>
          </cell>
          <cell r="C481" t="str">
            <v>RPPN SÍTIO SÃO FRANCISCO</v>
          </cell>
        </row>
        <row r="482">
          <cell r="A482" t="str">
            <v>0000.00.1273</v>
          </cell>
          <cell r="C482" t="str">
            <v>RPPN FAZENDA DO LOBO</v>
          </cell>
        </row>
        <row r="483">
          <cell r="A483" t="str">
            <v>0000.00.1051</v>
          </cell>
          <cell r="C483" t="str">
            <v>RPPN PARQUE FLORESTAL SÃO MARCELO</v>
          </cell>
        </row>
        <row r="484">
          <cell r="A484" t="str">
            <v>0000.00.1272</v>
          </cell>
          <cell r="C484" t="str">
            <v>RPPN POÇO FUNDO</v>
          </cell>
        </row>
        <row r="485">
          <cell r="A485" t="str">
            <v>0000.00.3067</v>
          </cell>
          <cell r="C485" t="str">
            <v>RPPN GUANANDI</v>
          </cell>
        </row>
        <row r="486">
          <cell r="A486" t="str">
            <v>0000.00.3685</v>
          </cell>
          <cell r="C486" t="str">
            <v>RPPN VILAR</v>
          </cell>
        </row>
        <row r="487">
          <cell r="A487" t="str">
            <v>0000.00.2145</v>
          </cell>
          <cell r="C487" t="str">
            <v>RPPN OLHO-DE-FOGO-RENDADO</v>
          </cell>
        </row>
        <row r="488">
          <cell r="A488" t="str">
            <v>0000.00.3106</v>
          </cell>
          <cell r="C488" t="str">
            <v>RPPN PARQUE BOTÂNICO DOS KAIAPÓS</v>
          </cell>
        </row>
        <row r="489">
          <cell r="A489" t="str">
            <v>0000.00.2185</v>
          </cell>
          <cell r="C489" t="str">
            <v>RPPN RESERVA NATURAL SÍTIO PALMEIRAS</v>
          </cell>
        </row>
        <row r="490">
          <cell r="A490" t="str">
            <v>0000.00.2175</v>
          </cell>
          <cell r="C490" t="str">
            <v>RPPN RESERVA FAZENDA SÃO BERNARDO II</v>
          </cell>
        </row>
        <row r="491">
          <cell r="A491" t="str">
            <v>0000.00.1465</v>
          </cell>
          <cell r="C491" t="str">
            <v>RPPN SANTUÁRIO ECOLÓGICO AMAZÔNIA VIVA</v>
          </cell>
        </row>
        <row r="492">
          <cell r="A492" t="str">
            <v>0000.00.2077</v>
          </cell>
          <cell r="C492" t="str">
            <v>RPPN CAHY</v>
          </cell>
        </row>
        <row r="493">
          <cell r="A493" t="str">
            <v>0000.00.1367</v>
          </cell>
          <cell r="C493" t="str">
            <v>RPPN JOÃO DE BARRO</v>
          </cell>
        </row>
        <row r="494">
          <cell r="A494" t="str">
            <v>0000.00.3092</v>
          </cell>
          <cell r="C494" t="str">
            <v>RPPN PIRANGY</v>
          </cell>
        </row>
        <row r="495">
          <cell r="A495" t="str">
            <v>0000.00.1170</v>
          </cell>
          <cell r="C495" t="str">
            <v>RPPN GAIA</v>
          </cell>
        </row>
        <row r="496">
          <cell r="A496" t="str">
            <v>0000.00.2132</v>
          </cell>
          <cell r="C496" t="str">
            <v>RPPN MÃE DA LUA</v>
          </cell>
        </row>
        <row r="497">
          <cell r="A497" t="str">
            <v>0000.00.1371</v>
          </cell>
          <cell r="C497" t="str">
            <v>RPPN FAZENDA SAYONARA</v>
          </cell>
        </row>
        <row r="498">
          <cell r="A498" t="str">
            <v>0000.00.3087</v>
          </cell>
          <cell r="C498" t="str">
            <v>RPPN PRATA</v>
          </cell>
        </row>
        <row r="499">
          <cell r="A499" t="str">
            <v>0000.00.1113</v>
          </cell>
          <cell r="C499" t="str">
            <v>RPPN RESERVA PARTICULAR PROFESSOR DELMAR HARRY DOS REIS</v>
          </cell>
        </row>
        <row r="500">
          <cell r="A500" t="str">
            <v>0000.00.1299</v>
          </cell>
          <cell r="C500" t="str">
            <v>RPPN SEGREDO DAS ÁGUAS</v>
          </cell>
        </row>
        <row r="501">
          <cell r="A501" t="str">
            <v>0000.00.2203</v>
          </cell>
          <cell r="C501" t="str">
            <v>RPPN ROGÉRIO MARINHO</v>
          </cell>
        </row>
        <row r="502">
          <cell r="A502" t="str">
            <v>0000.00.2113</v>
          </cell>
          <cell r="C502" t="str">
            <v>RPPN FAZENDA SÃO MIGUEL</v>
          </cell>
        </row>
        <row r="503">
          <cell r="A503" t="str">
            <v>0000.00.2184</v>
          </cell>
          <cell r="C503" t="str">
            <v>RPPN RESERVA NATURAL ENGENHEIRO ELIEZER BATISTA</v>
          </cell>
        </row>
        <row r="504">
          <cell r="A504" t="str">
            <v>0000.00.2163</v>
          </cell>
          <cell r="C504" t="str">
            <v>RPPN RESERVA CÓRREGO VERMELHO</v>
          </cell>
        </row>
        <row r="505">
          <cell r="A505" t="str">
            <v>0000.00.1315</v>
          </cell>
          <cell r="C505" t="str">
            <v>RPPN FAZENDA SÃO JOSÉ, GLEBA ITINGA A - LOTE 390</v>
          </cell>
        </row>
        <row r="506">
          <cell r="A506" t="str">
            <v>0000.00.1448</v>
          </cell>
          <cell r="C506" t="str">
            <v>RPPN SÍTIO BELA VISTA</v>
          </cell>
        </row>
        <row r="507">
          <cell r="A507" t="str">
            <v>0000.00.1380</v>
          </cell>
          <cell r="C507" t="str">
            <v>RPPN RIO BONITO</v>
          </cell>
        </row>
        <row r="508">
          <cell r="A508" t="str">
            <v>0000.00.1319</v>
          </cell>
          <cell r="C508" t="str">
            <v>RPPN ILHA DO CAJU</v>
          </cell>
        </row>
        <row r="509">
          <cell r="A509" t="str">
            <v>0000.00.2228</v>
          </cell>
          <cell r="C509" t="str">
            <v>RPPN VALE DAS COPAIBEIRAS</v>
          </cell>
        </row>
        <row r="510">
          <cell r="A510" t="str">
            <v>0000.00.1202</v>
          </cell>
          <cell r="C510" t="str">
            <v>RPPN RESERVA NATURAL BREJO</v>
          </cell>
        </row>
        <row r="511">
          <cell r="A511" t="str">
            <v>0000.00.3682</v>
          </cell>
          <cell r="C511" t="str">
            <v xml:space="preserve">RPPN CABURÉ </v>
          </cell>
        </row>
        <row r="512">
          <cell r="A512" t="str">
            <v>0000.00.1167</v>
          </cell>
          <cell r="C512" t="str">
            <v>RPPN SERRA GRANDE</v>
          </cell>
        </row>
        <row r="513">
          <cell r="A513" t="str">
            <v>0000.00.1096</v>
          </cell>
          <cell r="C513" t="str">
            <v>RPPN ANO BOM</v>
          </cell>
        </row>
        <row r="514">
          <cell r="A514" t="str">
            <v>0000.00.1336</v>
          </cell>
          <cell r="C514" t="str">
            <v>RPPN FAZENDA GLEBA VARGEM GRANDE I</v>
          </cell>
        </row>
        <row r="515">
          <cell r="A515" t="str">
            <v>0000.00.1402</v>
          </cell>
          <cell r="C515" t="str">
            <v>RPPN RESERVA FUGIDOS</v>
          </cell>
        </row>
        <row r="516">
          <cell r="A516" t="str">
            <v>0000.00.2120</v>
          </cell>
          <cell r="C516" t="str">
            <v>RPPN HOTEL MIRANTE</v>
          </cell>
        </row>
        <row r="517">
          <cell r="A517" t="str">
            <v>0000.00.3080</v>
          </cell>
          <cell r="C517" t="str">
            <v>RPPN ILHA ENCANTADA</v>
          </cell>
        </row>
        <row r="518">
          <cell r="A518" t="str">
            <v>0000.00.1123</v>
          </cell>
          <cell r="C518" t="str">
            <v>RPPN BOSQUE DE CANELA</v>
          </cell>
        </row>
        <row r="519">
          <cell r="A519" t="str">
            <v>0000.00.1417</v>
          </cell>
          <cell r="C519" t="str">
            <v>RPPN ESTÂNCIA MANACÁ</v>
          </cell>
        </row>
        <row r="520">
          <cell r="A520" t="str">
            <v>0000.00.1239</v>
          </cell>
          <cell r="C520" t="str">
            <v>RPPN FAZENDA SANTA HELENA - RN</v>
          </cell>
        </row>
        <row r="521">
          <cell r="A521" t="str">
            <v>0000.00.2114</v>
          </cell>
          <cell r="C521" t="str">
            <v>RPPN FAZENDA TERRA NOVA</v>
          </cell>
        </row>
        <row r="522">
          <cell r="A522" t="str">
            <v>0000.00.1147</v>
          </cell>
          <cell r="C522" t="str">
            <v>RPPN JORNALISTA ANTENOR NOVAES</v>
          </cell>
        </row>
        <row r="523">
          <cell r="A523" t="str">
            <v>0000.00.1359</v>
          </cell>
          <cell r="C523" t="str">
            <v>RPPN RESERVA ECOLÓGICA CACHOEIRA DAS ANDORINHAS</v>
          </cell>
        </row>
        <row r="524">
          <cell r="A524" t="str">
            <v>0000.00.1375</v>
          </cell>
          <cell r="C524" t="str">
            <v>RPPN CHAKRA GRISU</v>
          </cell>
        </row>
        <row r="525">
          <cell r="A525" t="str">
            <v>0000.00.1158</v>
          </cell>
          <cell r="C525" t="str">
            <v>RPPN SESC TEPEQUÉM</v>
          </cell>
        </row>
        <row r="526">
          <cell r="A526" t="str">
            <v>0000.00.2187</v>
          </cell>
          <cell r="C526" t="str">
            <v>RPPN RESERVA SÃO JOSÉ</v>
          </cell>
        </row>
        <row r="527">
          <cell r="A527" t="str">
            <v>0000.00.3110</v>
          </cell>
          <cell r="C527" t="str">
            <v>RPPN PONTE DE PEDRA</v>
          </cell>
        </row>
        <row r="528">
          <cell r="A528" t="str">
            <v>0000.00.1148</v>
          </cell>
          <cell r="C528" t="str">
            <v>RPPN MATO GROSSO</v>
          </cell>
        </row>
        <row r="529">
          <cell r="A529" t="str">
            <v>0000.00.1218</v>
          </cell>
          <cell r="C529" t="str">
            <v>RPPN FAZENDA ESTÂNCIA DOROCHÊ</v>
          </cell>
        </row>
        <row r="530">
          <cell r="A530" t="str">
            <v>0000.00.1368</v>
          </cell>
          <cell r="C530" t="str">
            <v>RPPN VARANDA DA SERRA</v>
          </cell>
        </row>
        <row r="531">
          <cell r="A531" t="str">
            <v>0000.00.1042</v>
          </cell>
          <cell r="C531" t="str">
            <v>RPPN BELA VISTA - AM</v>
          </cell>
        </row>
        <row r="532">
          <cell r="A532" t="str">
            <v>0000.00.2661</v>
          </cell>
          <cell r="C532" t="str">
            <v>RPPN BELO MONTE</v>
          </cell>
        </row>
        <row r="533">
          <cell r="A533" t="str">
            <v>0000.00.1348</v>
          </cell>
          <cell r="C533" t="str">
            <v>RPPN FAZENDA CACHOEIRINHA</v>
          </cell>
        </row>
        <row r="534">
          <cell r="A534" t="str">
            <v>0000.00.2227</v>
          </cell>
          <cell r="C534" t="str">
            <v>RPPN VALE DAS ARAPONGAS - RESGATE II</v>
          </cell>
        </row>
        <row r="535">
          <cell r="A535" t="str">
            <v>0000.00.1403</v>
          </cell>
          <cell r="C535" t="str">
            <v>RPPN RIO CAPITÃO</v>
          </cell>
        </row>
        <row r="536">
          <cell r="A536" t="str">
            <v>0000.00.1303</v>
          </cell>
          <cell r="C536" t="str">
            <v>RPPN SÍTIO SANNYASIM</v>
          </cell>
        </row>
        <row r="537">
          <cell r="A537" t="str">
            <v>0000.00.1462</v>
          </cell>
          <cell r="C537" t="str">
            <v>RPPN FAZENDA SÃO PEDRO</v>
          </cell>
        </row>
        <row r="538">
          <cell r="A538" t="str">
            <v>0000.00.2219</v>
          </cell>
          <cell r="C538" t="str">
            <v>RPPN TAYNÁ</v>
          </cell>
        </row>
        <row r="539">
          <cell r="A539" t="str">
            <v>0000.00.1310</v>
          </cell>
          <cell r="C539" t="str">
            <v>RPPN SÍTIO SÃO DOMINGOS/AGARTHA</v>
          </cell>
        </row>
        <row r="540">
          <cell r="A540" t="str">
            <v>0000.00.2212</v>
          </cell>
          <cell r="C540" t="str">
            <v>RPPN SER NATIVO</v>
          </cell>
        </row>
        <row r="541">
          <cell r="A541" t="str">
            <v>0000.00.1206</v>
          </cell>
          <cell r="C541" t="str">
            <v>RPPN ENGENHO GARGAÚ</v>
          </cell>
        </row>
        <row r="542">
          <cell r="A542" t="str">
            <v>0000.00.2148</v>
          </cell>
          <cell r="C542" t="str">
            <v>RPPN PARQUE DAS NASCENTES</v>
          </cell>
        </row>
        <row r="543">
          <cell r="A543" t="str">
            <v>0000.00.2098</v>
          </cell>
          <cell r="C543" t="str">
            <v>RPPN ELIAS ANDRADE</v>
          </cell>
        </row>
        <row r="544">
          <cell r="A544" t="str">
            <v>0000.00.1372</v>
          </cell>
          <cell r="C544" t="str">
            <v>RPPN SANTUÁRIO ECOLÓGICO SONHEM</v>
          </cell>
        </row>
        <row r="545">
          <cell r="A545" t="str">
            <v>0000.00.1165</v>
          </cell>
          <cell r="C545" t="str">
            <v>RPPN SÍTIO AZUL</v>
          </cell>
        </row>
        <row r="546">
          <cell r="A546" t="str">
            <v>0000.00.3069</v>
          </cell>
          <cell r="C546" t="str">
            <v>RPPN VOLTA DO RIO</v>
          </cell>
        </row>
        <row r="547">
          <cell r="A547" t="str">
            <v>0000.00.3111</v>
          </cell>
          <cell r="C547" t="str">
            <v>RPPN SÃO BARTOLOMEU</v>
          </cell>
        </row>
        <row r="548">
          <cell r="A548" t="str">
            <v>0000.00.1076</v>
          </cell>
          <cell r="C548" t="str">
            <v>RPPN SÍTIO PRIMAVERA</v>
          </cell>
        </row>
        <row r="549">
          <cell r="A549" t="str">
            <v>0000.00.1327</v>
          </cell>
          <cell r="C549" t="str">
            <v>RPPN FAZENDA PALMEIRAS</v>
          </cell>
        </row>
        <row r="550">
          <cell r="A550" t="str">
            <v>0000.00.2211</v>
          </cell>
          <cell r="C550" t="str">
            <v>RPPN SANTUÁRIO RÃ-BUGIO II</v>
          </cell>
        </row>
        <row r="551">
          <cell r="A551" t="str">
            <v>0000.00.1286</v>
          </cell>
          <cell r="C551" t="str">
            <v>RPPN VILA AMANDA</v>
          </cell>
        </row>
        <row r="552">
          <cell r="A552" t="str">
            <v>0000.00.1250</v>
          </cell>
          <cell r="C552" t="str">
            <v>RPPN FAZENDA VEREDA GRANDE S/A</v>
          </cell>
        </row>
        <row r="553">
          <cell r="A553" t="str">
            <v>0000.00.1366</v>
          </cell>
          <cell r="C553" t="str">
            <v>RPPN CHÁCARA MANGUEIRAS</v>
          </cell>
        </row>
        <row r="554">
          <cell r="A554" t="str">
            <v>0000.00.1283</v>
          </cell>
          <cell r="C554" t="str">
            <v>RPPN CACHOEIRA DO CERRADÃO</v>
          </cell>
        </row>
        <row r="555">
          <cell r="A555" t="str">
            <v>0000.00.1234</v>
          </cell>
          <cell r="C555" t="str">
            <v>RPPN FAZENDA AMÉRICA</v>
          </cell>
        </row>
        <row r="556">
          <cell r="A556" t="str">
            <v>0000.00.1309</v>
          </cell>
          <cell r="C556" t="str">
            <v>RPPN SEMENTE DO ARCO ÍRIS</v>
          </cell>
        </row>
        <row r="557">
          <cell r="A557" t="str">
            <v>0000.00.1347</v>
          </cell>
          <cell r="C557" t="str">
            <v>RPPN ESCARPAS DO PARAÍSO</v>
          </cell>
        </row>
        <row r="558">
          <cell r="A558" t="str">
            <v>0000.00.1188</v>
          </cell>
          <cell r="C558" t="str">
            <v>RPPN URÚ</v>
          </cell>
        </row>
        <row r="559">
          <cell r="A559" t="str">
            <v>0000.00.1053</v>
          </cell>
          <cell r="C559" t="str">
            <v>RPPN MORRO DO CURUSSU MIRIM</v>
          </cell>
        </row>
        <row r="560">
          <cell r="A560" t="str">
            <v>0000.00.1159</v>
          </cell>
          <cell r="C560" t="str">
            <v>RPPN FAZENDA ARCO-ÍRIS</v>
          </cell>
        </row>
        <row r="561">
          <cell r="A561" t="str">
            <v>0000.00.1296</v>
          </cell>
          <cell r="C561" t="str">
            <v>RPPN FAZENDA BARRA DO PIRAPETINGA</v>
          </cell>
        </row>
        <row r="562">
          <cell r="A562" t="str">
            <v>0000.00.2169</v>
          </cell>
          <cell r="C562" t="str">
            <v>RPPN RESERVA FAZENDA BONITO DE CIMA V</v>
          </cell>
        </row>
        <row r="563">
          <cell r="A563" t="str">
            <v>0000.00.2226</v>
          </cell>
          <cell r="C563" t="str">
            <v>RPPN USINA MAURICIO</v>
          </cell>
        </row>
        <row r="564">
          <cell r="A564" t="str">
            <v>0000.00.2236</v>
          </cell>
          <cell r="C564" t="str">
            <v>RPPN VISTA BONITA</v>
          </cell>
        </row>
        <row r="565">
          <cell r="A565" t="str">
            <v>0000.00.2146</v>
          </cell>
          <cell r="C565" t="str">
            <v>RPPN OSÓRIO REIMÃO</v>
          </cell>
        </row>
        <row r="566">
          <cell r="A566" t="str">
            <v>0000.00.1191</v>
          </cell>
          <cell r="C566" t="str">
            <v>RPPN FAZENDA BOQUEIRÃO</v>
          </cell>
        </row>
        <row r="567">
          <cell r="A567" t="str">
            <v>0000.00.1285</v>
          </cell>
          <cell r="C567" t="str">
            <v>RPPN MITRA DO BISPO</v>
          </cell>
        </row>
        <row r="568">
          <cell r="A568" t="str">
            <v>0000.00.1414</v>
          </cell>
          <cell r="C568" t="str">
            <v>RPPN FAZENDA PIABAS</v>
          </cell>
        </row>
        <row r="569">
          <cell r="A569" t="str">
            <v>0000.00.1116</v>
          </cell>
          <cell r="C569" t="str">
            <v>RPPN FAZENDA CANELEIRA</v>
          </cell>
        </row>
        <row r="570">
          <cell r="A570" t="str">
            <v>0000.00.1142</v>
          </cell>
          <cell r="C570" t="str">
            <v>RPPN GLEBA O SAQUINHO DE ITAPIRAPUÁ</v>
          </cell>
        </row>
        <row r="571">
          <cell r="A571" t="str">
            <v>0000.00.1450</v>
          </cell>
          <cell r="C571" t="str">
            <v>RPPN NAZARÉ DAS LAJES E LAJES</v>
          </cell>
        </row>
        <row r="572">
          <cell r="A572" t="str">
            <v>0000.00.1232</v>
          </cell>
          <cell r="C572" t="str">
            <v>RPPN PACULÂNDIA</v>
          </cell>
        </row>
        <row r="573">
          <cell r="A573" t="str">
            <v>0000.00.1308</v>
          </cell>
          <cell r="C573" t="str">
            <v>RPPN SÍTIO PIRILAMPO</v>
          </cell>
        </row>
        <row r="574">
          <cell r="A574" t="str">
            <v>0000.00.2136</v>
          </cell>
          <cell r="C574" t="str">
            <v>RPPN MATA DA SERRA</v>
          </cell>
        </row>
        <row r="575">
          <cell r="A575" t="str">
            <v>0000.00.1322</v>
          </cell>
          <cell r="C575" t="str">
            <v>RPPN ESTÂNCIA PEDREIRAS</v>
          </cell>
        </row>
        <row r="576">
          <cell r="A576" t="str">
            <v>0000.00.3071</v>
          </cell>
          <cell r="C576" t="str">
            <v>RPPN NATURA MATER</v>
          </cell>
        </row>
        <row r="577">
          <cell r="A577" t="str">
            <v>0000.00.1067</v>
          </cell>
          <cell r="C577" t="str">
            <v>RPPN FAZENDA PALMIRA</v>
          </cell>
        </row>
        <row r="578">
          <cell r="A578" t="str">
            <v>0000.00.2116</v>
          </cell>
          <cell r="C578" t="str">
            <v>RPPN FLOR DO NORTE II</v>
          </cell>
        </row>
        <row r="579">
          <cell r="A579" t="str">
            <v>0000.00.3085</v>
          </cell>
          <cell r="C579" t="str">
            <v>RPPN SAMUEL NOBRE</v>
          </cell>
        </row>
        <row r="580">
          <cell r="A580" t="str">
            <v>0000.00.2190</v>
          </cell>
          <cell r="C580" t="str">
            <v>RPPN RESERVA TERRAVISTA I</v>
          </cell>
        </row>
        <row r="581">
          <cell r="A581" t="str">
            <v>0000.00.2119</v>
          </cell>
          <cell r="C581" t="str">
            <v>RPPN HELICO</v>
          </cell>
        </row>
        <row r="582">
          <cell r="A582" t="str">
            <v>0000.00.1134</v>
          </cell>
          <cell r="C582" t="str">
            <v>RPPN PARQUE NATURAL LEONILDO FERREIRA 1</v>
          </cell>
        </row>
        <row r="583">
          <cell r="A583" t="str">
            <v>0000.00.1040</v>
          </cell>
          <cell r="C583" t="str">
            <v>RPPN RESERVA SÍTIO ECOLÓGICO MONTE SANTO</v>
          </cell>
        </row>
        <row r="584">
          <cell r="A584" t="str">
            <v>0000.00.3086</v>
          </cell>
          <cell r="C584" t="str">
            <v>RPPN FAZENDA ARIZONA</v>
          </cell>
        </row>
        <row r="585">
          <cell r="A585" t="str">
            <v>0000.00.3672</v>
          </cell>
          <cell r="C585" t="str">
            <v>RPPN RASO DO MANDI II</v>
          </cell>
        </row>
        <row r="586">
          <cell r="A586" t="str">
            <v>0000.00.2150</v>
          </cell>
          <cell r="C586" t="str">
            <v>RPPN PAULINO VELÔSO CAMÊLO</v>
          </cell>
        </row>
        <row r="587">
          <cell r="A587" t="str">
            <v>0000.00.1118</v>
          </cell>
          <cell r="C587" t="str">
            <v>RPPN RESERVA DOS MANANCIAIS</v>
          </cell>
        </row>
        <row r="588">
          <cell r="A588" t="str">
            <v>0000.00.1374</v>
          </cell>
          <cell r="C588" t="str">
            <v>RPPN RESERVA CÓRREGO DA AURORA</v>
          </cell>
        </row>
        <row r="589">
          <cell r="A589" t="str">
            <v>0000.00.1115</v>
          </cell>
          <cell r="C589" t="str">
            <v>RPPN FAZENDA CURUPIRA</v>
          </cell>
        </row>
        <row r="590">
          <cell r="A590" t="str">
            <v>0000.00.1084</v>
          </cell>
          <cell r="C590" t="str">
            <v>RPPN RESERVA NATURAL MENINO DEUS</v>
          </cell>
        </row>
        <row r="591">
          <cell r="A591" t="str">
            <v>0000.00.2104</v>
          </cell>
          <cell r="C591" t="str">
            <v>RPPN FAZENDA BONSUCESSO</v>
          </cell>
        </row>
        <row r="592">
          <cell r="A592" t="str">
            <v>0000.00.2687</v>
          </cell>
          <cell r="C592" t="str">
            <v>RPPN FAZENDA SERRA DO RIBEIRÃO</v>
          </cell>
        </row>
        <row r="593">
          <cell r="A593" t="str">
            <v>0000.00.1438</v>
          </cell>
          <cell r="C593" t="str">
            <v>RPPN FAZENDA SOSSEGO</v>
          </cell>
        </row>
        <row r="594">
          <cell r="A594" t="str">
            <v>0000.00.2094</v>
          </cell>
          <cell r="C594" t="str">
            <v>RPPN DAS ARAUCÁRIAS GIGANTES</v>
          </cell>
        </row>
        <row r="595">
          <cell r="A595" t="str">
            <v>0000.00.1317</v>
          </cell>
          <cell r="C595" t="str">
            <v>RPPN FAZENDA SÃO FRANCISCO</v>
          </cell>
        </row>
        <row r="596">
          <cell r="A596" t="str">
            <v>0000.00.2157</v>
          </cell>
          <cell r="C596" t="str">
            <v>RPPN PRIMAVERA</v>
          </cell>
        </row>
        <row r="597">
          <cell r="A597" t="str">
            <v>0000.00.1350</v>
          </cell>
          <cell r="C597" t="str">
            <v>RPPN RESERVA SANTUÁRIO DE GABRIEL</v>
          </cell>
        </row>
        <row r="598">
          <cell r="A598" t="str">
            <v>0000.00.1255</v>
          </cell>
          <cell r="C598" t="str">
            <v>RPPN FAZENDA MACEDÔNIA</v>
          </cell>
        </row>
        <row r="599">
          <cell r="A599" t="str">
            <v>0000.00.2205</v>
          </cell>
          <cell r="C599" t="str">
            <v>RPPN SANTA CLARA</v>
          </cell>
        </row>
        <row r="600">
          <cell r="A600" t="str">
            <v>0000.00.1204</v>
          </cell>
          <cell r="C600" t="str">
            <v>RPPN FAZENDA ALMAS</v>
          </cell>
        </row>
        <row r="601">
          <cell r="A601" t="str">
            <v>0000.00.1335</v>
          </cell>
          <cell r="C601" t="str">
            <v>RPPN LINDA SERRA DOS TOPÁZIOS</v>
          </cell>
        </row>
        <row r="602">
          <cell r="A602" t="str">
            <v>0000.00.1326</v>
          </cell>
          <cell r="C602" t="str">
            <v>RPPN PONTAL DO JABURU</v>
          </cell>
        </row>
        <row r="603">
          <cell r="A603" t="str">
            <v>0000.00.2234</v>
          </cell>
          <cell r="C603" t="str">
            <v>RPPN VEREDAS DO PRATUDINHO</v>
          </cell>
        </row>
        <row r="604">
          <cell r="A604" t="str">
            <v>0000.00.1256</v>
          </cell>
          <cell r="C604" t="str">
            <v>RPPN MONLEVADE</v>
          </cell>
        </row>
        <row r="605">
          <cell r="A605" t="str">
            <v>0000.00.1154</v>
          </cell>
          <cell r="C605" t="str">
            <v>RPPN GAVIÕES</v>
          </cell>
        </row>
        <row r="606">
          <cell r="A606" t="str">
            <v>0000.00.2173</v>
          </cell>
          <cell r="C606" t="str">
            <v>RPPN RESERVA FAZENDA RECANTO DAS ÁGUAS CLARAS</v>
          </cell>
        </row>
        <row r="607">
          <cell r="A607" t="str">
            <v>0000.00.1340</v>
          </cell>
          <cell r="C607" t="str">
            <v>RPPN FAZENDA VEREDA DO GATO</v>
          </cell>
        </row>
        <row r="608">
          <cell r="A608" t="str">
            <v>0000.00.1332</v>
          </cell>
          <cell r="C608" t="str">
            <v>RPPN FAZENDA PINDORAMA - BA</v>
          </cell>
        </row>
        <row r="609">
          <cell r="A609" t="str">
            <v>0000.00.1353</v>
          </cell>
          <cell r="C609" t="str">
            <v>RPPN BIO SANTUÁRIO TRAJETO DO CERRADO</v>
          </cell>
        </row>
        <row r="610">
          <cell r="A610" t="str">
            <v>0000.00.1080</v>
          </cell>
          <cell r="C610" t="str">
            <v>RPPN RESERVA DO CARAGUATÁ II</v>
          </cell>
        </row>
        <row r="611">
          <cell r="A611" t="str">
            <v>0000.00.1331</v>
          </cell>
          <cell r="C611" t="str">
            <v>RPPN FAZENDA ARRUDA</v>
          </cell>
        </row>
        <row r="612">
          <cell r="A612" t="str">
            <v>0000.00.1446</v>
          </cell>
          <cell r="C612" t="str">
            <v>RPPN ESTÂNCIA RIVAS</v>
          </cell>
        </row>
        <row r="613">
          <cell r="A613" t="str">
            <v>0000.00.1281</v>
          </cell>
          <cell r="C613" t="str">
            <v>RPPN PANELÃO DOS MURIQUES</v>
          </cell>
        </row>
        <row r="614">
          <cell r="A614" t="str">
            <v>0000.00.3078</v>
          </cell>
          <cell r="C614" t="str">
            <v>RPPN O BOSQUE</v>
          </cell>
        </row>
        <row r="615">
          <cell r="A615" t="str">
            <v>0000.00.1351</v>
          </cell>
          <cell r="C615" t="str">
            <v>RPPN VALE DOS SONHOS</v>
          </cell>
        </row>
        <row r="616">
          <cell r="A616" t="str">
            <v>0000.00.2081</v>
          </cell>
          <cell r="C616" t="str">
            <v>RPPN CAPÃO REDONDO</v>
          </cell>
        </row>
        <row r="617">
          <cell r="A617" t="str">
            <v>0000.00.1435</v>
          </cell>
          <cell r="C617" t="str">
            <v>RPPN DA MATA ATLÂNTICA DA MANONA</v>
          </cell>
        </row>
        <row r="618">
          <cell r="A618" t="str">
            <v>0000.00.2237</v>
          </cell>
          <cell r="C618" t="str">
            <v>RPPN VOTURUNA</v>
          </cell>
        </row>
        <row r="619">
          <cell r="A619" t="str">
            <v>0000.00.2313</v>
          </cell>
          <cell r="C619" t="str">
            <v>RPPN FAZENDA BARRA MANSA</v>
          </cell>
        </row>
        <row r="620">
          <cell r="A620" t="str">
            <v>0000.00.1346</v>
          </cell>
          <cell r="C620" t="str">
            <v>RPPN CACHOEIRA DAS PEDRAS BONITAS</v>
          </cell>
        </row>
        <row r="621">
          <cell r="A621" t="str">
            <v>0000.00.1126</v>
          </cell>
          <cell r="C621" t="str">
            <v>RPPN MINAS DO PAREDÃO</v>
          </cell>
        </row>
        <row r="622">
          <cell r="A622" t="str">
            <v>0000.00.1453</v>
          </cell>
          <cell r="C622" t="str">
            <v>RPPN RESERVA DOS QUATRO ELEMENTOS</v>
          </cell>
        </row>
        <row r="623">
          <cell r="A623" t="str">
            <v>0000.00.1385</v>
          </cell>
          <cell r="C623" t="str">
            <v>RPPN ARAJARA PARK</v>
          </cell>
        </row>
        <row r="624">
          <cell r="A624" t="str">
            <v>0000.00.2153</v>
          </cell>
          <cell r="C624" t="str">
            <v>RPPN PORTAL CURUPIRA</v>
          </cell>
        </row>
        <row r="625">
          <cell r="A625" t="str">
            <v>0000.00.1059</v>
          </cell>
          <cell r="C625" t="str">
            <v>RPPN MEANDROS</v>
          </cell>
        </row>
        <row r="626">
          <cell r="A626" t="str">
            <v>0000.00.1329</v>
          </cell>
          <cell r="C626" t="str">
            <v>RPPN RESERVA BOCA DA MATA</v>
          </cell>
        </row>
        <row r="627">
          <cell r="A627" t="str">
            <v>0000.00.2167</v>
          </cell>
          <cell r="C627" t="str">
            <v>RPPN RESERVA FAZENDA BONITO DE CIMA III</v>
          </cell>
        </row>
        <row r="628">
          <cell r="A628" t="str">
            <v>0000.00.1088</v>
          </cell>
          <cell r="C628" t="str">
            <v>RPPN FAZENDA ARAUCÁRIA</v>
          </cell>
        </row>
        <row r="629">
          <cell r="A629" t="str">
            <v>0000.00.1054</v>
          </cell>
          <cell r="C629" t="str">
            <v>RPPN FAZENDA SILVO AGRO-PASTORIL GONÇALVES</v>
          </cell>
        </row>
        <row r="630">
          <cell r="A630" t="str">
            <v>0000.00.2103</v>
          </cell>
          <cell r="C630" t="str">
            <v>RPPN FAZENDA BOA ESPERANÇA</v>
          </cell>
        </row>
        <row r="631">
          <cell r="A631" t="str">
            <v>0000.00.1225</v>
          </cell>
          <cell r="C631" t="str">
            <v>RPPN RESERVA ECOLÓGICA DA MATA FRIA</v>
          </cell>
        </row>
        <row r="632">
          <cell r="A632" t="str">
            <v>0000.00.1062</v>
          </cell>
          <cell r="C632" t="str">
            <v>RPPN FAZENDA BELA AURORA</v>
          </cell>
        </row>
        <row r="633">
          <cell r="A633" t="str">
            <v>0000.00.2126</v>
          </cell>
          <cell r="C633" t="str">
            <v>RPPN JATOBÁ</v>
          </cell>
        </row>
        <row r="634">
          <cell r="A634" t="str">
            <v>0000.00.1342</v>
          </cell>
          <cell r="C634" t="str">
            <v>RPPN APA DA LAGOA</v>
          </cell>
        </row>
        <row r="635">
          <cell r="A635" t="str">
            <v>0000.00.2155</v>
          </cell>
          <cell r="C635" t="str">
            <v>RPPN PORTO FRANCO</v>
          </cell>
        </row>
        <row r="636">
          <cell r="A636" t="str">
            <v>0000.00.1330</v>
          </cell>
          <cell r="C636" t="str">
            <v>RPPN CARA PRETA</v>
          </cell>
        </row>
        <row r="637">
          <cell r="A637" t="str">
            <v>0000.00.1209</v>
          </cell>
          <cell r="C637" t="str">
            <v>RPPN FAZENDA SANTA CLARA</v>
          </cell>
        </row>
        <row r="638">
          <cell r="A638" t="str">
            <v>0000.00.1097</v>
          </cell>
          <cell r="C638" t="str">
            <v>RPPN CAETEZAL</v>
          </cell>
        </row>
        <row r="639">
          <cell r="A639" t="str">
            <v>0000.00.2216</v>
          </cell>
          <cell r="C639" t="str">
            <v>RPPN SONHADA</v>
          </cell>
        </row>
        <row r="640">
          <cell r="A640" t="str">
            <v>0000.00.1345</v>
          </cell>
          <cell r="C640" t="str">
            <v>RPPN CACHOEIRA DO PROFETA</v>
          </cell>
        </row>
        <row r="641">
          <cell r="A641" t="str">
            <v>0000.00.2179</v>
          </cell>
          <cell r="C641" t="str">
            <v>RPPN RESERVA JUREMA</v>
          </cell>
        </row>
        <row r="642">
          <cell r="A642" t="str">
            <v>0000.00.1153</v>
          </cell>
          <cell r="C642" t="str">
            <v>RPPN SÍTIO ANGABA</v>
          </cell>
        </row>
        <row r="643">
          <cell r="A643" t="str">
            <v>0000.00.1427</v>
          </cell>
          <cell r="C643" t="str">
            <v>RPPN JUERANA</v>
          </cell>
        </row>
        <row r="644">
          <cell r="A644" t="str">
            <v>0000.00.3074</v>
          </cell>
          <cell r="C644" t="str">
            <v>RPPN NATURA CERRADA</v>
          </cell>
        </row>
        <row r="645">
          <cell r="A645" t="str">
            <v>0000.00.1411</v>
          </cell>
          <cell r="C645" t="str">
            <v>RPPN SÃO FRANCISCO DA TRIJUNÇÃO</v>
          </cell>
        </row>
        <row r="646">
          <cell r="A646" t="str">
            <v>0000.00.1071</v>
          </cell>
          <cell r="C646" t="str">
            <v>RPPN VOTURUNA II</v>
          </cell>
        </row>
        <row r="647">
          <cell r="A647" t="str">
            <v>0000.00.1370</v>
          </cell>
          <cell r="C647" t="str">
            <v>RPPN FAZENDA SANTA CRISTINA</v>
          </cell>
        </row>
        <row r="648">
          <cell r="A648" t="str">
            <v>0000.00.1066</v>
          </cell>
          <cell r="C648" t="str">
            <v>RPPN PARQUE DOS PÁSSAROS</v>
          </cell>
        </row>
        <row r="649">
          <cell r="A649" t="str">
            <v>0000.00.1395</v>
          </cell>
          <cell r="C649" t="str">
            <v>RPPN FAZENDA PÉ DE SERRA</v>
          </cell>
        </row>
        <row r="650">
          <cell r="A650" t="str">
            <v>0000.00.1274</v>
          </cell>
          <cell r="C650" t="str">
            <v>RPPN MORRO DA CRUZ DAS ALMAS</v>
          </cell>
        </row>
        <row r="651">
          <cell r="A651" t="str">
            <v>0000.00.1079</v>
          </cell>
          <cell r="C651" t="str">
            <v>RPPN RESERVA DO CARAGUATÁ I</v>
          </cell>
        </row>
        <row r="652">
          <cell r="A652" t="str">
            <v>0000.00.1144</v>
          </cell>
          <cell r="C652" t="str">
            <v>RPPN RESERVA NOSSA SENHORA DAS GRAÇAS</v>
          </cell>
        </row>
        <row r="653">
          <cell r="A653" t="str">
            <v>0000.00.1293</v>
          </cell>
          <cell r="C653" t="str">
            <v>RPPN MATO VIRGEM DO LAGRADOURO</v>
          </cell>
        </row>
        <row r="654">
          <cell r="A654" t="str">
            <v>0000.00.1262</v>
          </cell>
          <cell r="C654" t="str">
            <v>RPPN RESERVA ECOLÓGICA FUNDAÇÃO ROCHA LOURES</v>
          </cell>
        </row>
        <row r="655">
          <cell r="A655" t="str">
            <v>0000.00.2070</v>
          </cell>
          <cell r="C655" t="str">
            <v>RPPN BOA UNIÃO</v>
          </cell>
        </row>
        <row r="656">
          <cell r="A656" t="str">
            <v>0000.00.1229</v>
          </cell>
          <cell r="C656" t="str">
            <v>RPPN RESERVA RAMA</v>
          </cell>
        </row>
        <row r="657">
          <cell r="A657" t="str">
            <v>0000.00.1160</v>
          </cell>
          <cell r="C657" t="str">
            <v>RPPN EL NAGUAL</v>
          </cell>
        </row>
        <row r="658">
          <cell r="A658" t="str">
            <v>0000.00.1106</v>
          </cell>
          <cell r="C658" t="str">
            <v>RPPN RECANTO DO ROBALO</v>
          </cell>
        </row>
        <row r="659">
          <cell r="A659" t="str">
            <v>0000.00.1179</v>
          </cell>
          <cell r="C659" t="str">
            <v>RPPN CEC/TINGUÁ</v>
          </cell>
        </row>
        <row r="660">
          <cell r="A660" t="str">
            <v>0000.00.1248</v>
          </cell>
          <cell r="C660" t="str">
            <v>RPPN FAZENDA RESSACA</v>
          </cell>
        </row>
        <row r="661">
          <cell r="A661" t="str">
            <v>0000.00.2138</v>
          </cell>
          <cell r="C661" t="str">
            <v>RPPN MATA DOS JACUS - RESGATE VI</v>
          </cell>
        </row>
        <row r="662">
          <cell r="A662" t="str">
            <v>0000.00.1073</v>
          </cell>
          <cell r="C662" t="str">
            <v>RPPN FAZENDA SERRINHA</v>
          </cell>
        </row>
        <row r="663">
          <cell r="A663" t="str">
            <v>0000.00.2221</v>
          </cell>
          <cell r="C663" t="str">
            <v>RPPN TRÊS MORROS</v>
          </cell>
        </row>
        <row r="664">
          <cell r="A664" t="str">
            <v>0000.00.1078</v>
          </cell>
          <cell r="C664" t="str">
            <v>RPPN RESERVA RIO DAS FURNAS</v>
          </cell>
        </row>
        <row r="665">
          <cell r="A665" t="str">
            <v>0000.00.1463</v>
          </cell>
          <cell r="C665" t="str">
            <v>RPPN RESERVA GULANDIM</v>
          </cell>
        </row>
        <row r="666">
          <cell r="A666" t="str">
            <v>0000.00.1213</v>
          </cell>
          <cell r="C666" t="str">
            <v>RPPN SUMAÚMA</v>
          </cell>
        </row>
        <row r="667">
          <cell r="A667" t="str">
            <v>0000.00.1127</v>
          </cell>
          <cell r="C667" t="str">
            <v>RPPN TUPAQUIRI</v>
          </cell>
        </row>
        <row r="668">
          <cell r="A668" t="str">
            <v>0000.00.2708</v>
          </cell>
          <cell r="C668" t="str">
            <v>RPPN GIBEÃO</v>
          </cell>
        </row>
        <row r="669">
          <cell r="A669" t="str">
            <v>0000.00.1063</v>
          </cell>
          <cell r="C669" t="str">
            <v>RPPN ESTÂNCIA JATOBÁ</v>
          </cell>
        </row>
        <row r="670">
          <cell r="A670" t="str">
            <v>0000.00.2196</v>
          </cell>
          <cell r="C670" t="str">
            <v>RPPN RIO DO BRASIL I</v>
          </cell>
        </row>
        <row r="671">
          <cell r="A671" t="str">
            <v>0000.00.1227</v>
          </cell>
          <cell r="C671" t="str">
            <v>RPPN RESERVA ECOLÓGICA JOSÉ GIMENES SOARES</v>
          </cell>
        </row>
        <row r="672">
          <cell r="A672" t="str">
            <v>0000.00.1406</v>
          </cell>
          <cell r="C672" t="str">
            <v>RPPN RESERVA DA PENINHA</v>
          </cell>
        </row>
        <row r="673">
          <cell r="A673" t="str">
            <v>0000.00.1137</v>
          </cell>
          <cell r="C673" t="str">
            <v>RPPN MATA ESTRELA</v>
          </cell>
        </row>
        <row r="674">
          <cell r="A674" t="str">
            <v>0000.00.3070</v>
          </cell>
          <cell r="C674" t="str">
            <v>RPPN SERRA DAS ALMAS DE RIO DE CONTAS</v>
          </cell>
        </row>
        <row r="675">
          <cell r="A675" t="str">
            <v>0000.00.1133</v>
          </cell>
          <cell r="C675" t="str">
            <v>RPPN ÁGUA BOA</v>
          </cell>
        </row>
        <row r="676">
          <cell r="A676" t="str">
            <v>0000.00.1399</v>
          </cell>
          <cell r="C676" t="str">
            <v>RPPN GUARA I E II</v>
          </cell>
        </row>
        <row r="677">
          <cell r="A677" t="str">
            <v>0000.00.2162</v>
          </cell>
          <cell r="C677" t="str">
            <v>RPPN RESERVA CAPITÃO</v>
          </cell>
        </row>
        <row r="678">
          <cell r="A678" t="str">
            <v>0000.00.2192</v>
          </cell>
          <cell r="C678" t="str">
            <v>RPPN RESERVA UMBURANA</v>
          </cell>
        </row>
        <row r="679">
          <cell r="A679" t="str">
            <v>0000.00.1068</v>
          </cell>
          <cell r="C679" t="str">
            <v>RPPN SÍTIO RYAN</v>
          </cell>
        </row>
        <row r="680">
          <cell r="A680" t="str">
            <v>0000.00.1247</v>
          </cell>
          <cell r="C680" t="str">
            <v>RPPN SANTUÁRIO CARAÇA</v>
          </cell>
        </row>
        <row r="681">
          <cell r="A681" t="str">
            <v>0000.00.1357</v>
          </cell>
          <cell r="C681" t="str">
            <v>RPPN FAZENDA SANTA BRANCA</v>
          </cell>
        </row>
        <row r="682">
          <cell r="A682" t="str">
            <v>0000.00.2195</v>
          </cell>
          <cell r="C682" t="str">
            <v>RPPN RINCÃO DAS FLORES</v>
          </cell>
        </row>
        <row r="683">
          <cell r="A683" t="str">
            <v>0000.00.2217</v>
          </cell>
          <cell r="C683" t="str">
            <v>RPPN TAIPA DO RIO ITAJAÍ</v>
          </cell>
        </row>
        <row r="684">
          <cell r="A684" t="str">
            <v>0000.00.3661</v>
          </cell>
          <cell r="C684" t="str">
            <v>RPPN CONTENDAS II</v>
          </cell>
        </row>
        <row r="685">
          <cell r="A685" t="str">
            <v>0000.00.1149</v>
          </cell>
          <cell r="C685" t="str">
            <v>RPPN QUERÊNCIA</v>
          </cell>
        </row>
        <row r="686">
          <cell r="A686" t="str">
            <v>0000.00.2198</v>
          </cell>
          <cell r="C686" t="str">
            <v>RPPN RIO DO BRASIL III</v>
          </cell>
        </row>
        <row r="687">
          <cell r="A687" t="str">
            <v>0000.00.2181</v>
          </cell>
          <cell r="C687" t="str">
            <v>RPPN RESERVA MARAGATO</v>
          </cell>
        </row>
        <row r="688">
          <cell r="A688" t="str">
            <v>0000.00.1169</v>
          </cell>
          <cell r="C688" t="str">
            <v>RPPN MARIA FRANCISCA GUIMARÃES</v>
          </cell>
        </row>
        <row r="689">
          <cell r="A689" t="str">
            <v>0000.00.1132</v>
          </cell>
          <cell r="C689" t="str">
            <v>RPPN PARQUE NATURAL LEONILDO FERREIRA 2</v>
          </cell>
        </row>
        <row r="690">
          <cell r="A690" t="str">
            <v>0000.00.3680</v>
          </cell>
          <cell r="C690" t="str">
            <v>RPPN PEDRA SOBRE PEDRA</v>
          </cell>
        </row>
        <row r="691">
          <cell r="A691" t="str">
            <v>0000.00.2210</v>
          </cell>
          <cell r="C691" t="str">
            <v>RPPN SANTUÁRIO RÃ-BUGIO I</v>
          </cell>
        </row>
        <row r="692">
          <cell r="A692" t="str">
            <v>0000.00.1420</v>
          </cell>
          <cell r="C692" t="str">
            <v>RPPN DAS DUNAS</v>
          </cell>
        </row>
        <row r="693">
          <cell r="A693" t="str">
            <v>0000.00.1258</v>
          </cell>
          <cell r="C693" t="str">
            <v>RPPN RESERVA ECOLÓGICA DO PANGA</v>
          </cell>
        </row>
        <row r="694">
          <cell r="A694" t="str">
            <v>0000.00.3683</v>
          </cell>
          <cell r="C694" t="str">
            <v xml:space="preserve">RPPN RIO VERMELHO </v>
          </cell>
        </row>
        <row r="695">
          <cell r="A695" t="str">
            <v>0000.00.2235</v>
          </cell>
          <cell r="C695" t="str">
            <v>RPPN VILLA SÃO ROMÃO</v>
          </cell>
        </row>
        <row r="696">
          <cell r="A696" t="str">
            <v>0000.00.1373</v>
          </cell>
          <cell r="C696" t="str">
            <v>RPPN RESERVA MARIA VELHA</v>
          </cell>
        </row>
        <row r="697">
          <cell r="A697" t="str">
            <v>0000.00.1214</v>
          </cell>
          <cell r="C697" t="str">
            <v>RPPN FAZENDA PIONEIRA</v>
          </cell>
        </row>
        <row r="698">
          <cell r="A698" t="str">
            <v>0000.00.1083</v>
          </cell>
          <cell r="C698" t="str">
            <v>RPPN FAZENDA PALMITAL</v>
          </cell>
        </row>
        <row r="699">
          <cell r="A699" t="str">
            <v>0000.00.2201</v>
          </cell>
          <cell r="C699" t="str">
            <v>RPPN RIO DOS PILÕES</v>
          </cell>
        </row>
        <row r="700">
          <cell r="A700" t="str">
            <v>0000.00.2218</v>
          </cell>
          <cell r="C700" t="str">
            <v>RPPN TAIPA RIO DO COURO</v>
          </cell>
        </row>
        <row r="701">
          <cell r="A701" t="str">
            <v>0000.00.3667</v>
          </cell>
          <cell r="C701" t="str">
            <v>RPPN JUERANA MILAGROSA</v>
          </cell>
        </row>
        <row r="702">
          <cell r="A702" t="str">
            <v>0000.00.1297</v>
          </cell>
          <cell r="C702" t="str">
            <v>RPPN BREJO NOVO</v>
          </cell>
        </row>
        <row r="703">
          <cell r="A703" t="str">
            <v>0000.00.1284</v>
          </cell>
          <cell r="C703" t="str">
            <v>RPPN MATA DO BUGIO</v>
          </cell>
        </row>
        <row r="704">
          <cell r="A704" t="str">
            <v>0000.00.2186</v>
          </cell>
          <cell r="C704" t="str">
            <v>RPPN RESERVA POUSO DAS GARÇAS</v>
          </cell>
        </row>
        <row r="705">
          <cell r="A705" t="str">
            <v>0000.00.1196</v>
          </cell>
          <cell r="C705" t="str">
            <v>RPPN FAZENDA BOQUEIRÃO DOS FRADES</v>
          </cell>
        </row>
        <row r="706">
          <cell r="A706" t="str">
            <v>0000.00.1338</v>
          </cell>
          <cell r="C706" t="str">
            <v>RPPN RESERVA SANTA MÔNICA</v>
          </cell>
        </row>
        <row r="707">
          <cell r="A707" t="str">
            <v>0000.00.2095</v>
          </cell>
          <cell r="C707" t="str">
            <v>RPPN DO CAJU</v>
          </cell>
        </row>
        <row r="708">
          <cell r="A708" t="str">
            <v>0000.00.1426</v>
          </cell>
          <cell r="C708" t="str">
            <v>RPPN LAGOA DO PEIXE</v>
          </cell>
        </row>
        <row r="709">
          <cell r="A709" t="str">
            <v>0000.00.2152</v>
          </cell>
          <cell r="C709" t="str">
            <v>RPPN PERNA DO PIRATA</v>
          </cell>
        </row>
        <row r="710">
          <cell r="A710" t="str">
            <v>0000.00.1320</v>
          </cell>
          <cell r="C710" t="str">
            <v>RPPN FAZENDA BOA ESPERANÇA</v>
          </cell>
        </row>
        <row r="711">
          <cell r="A711" t="str">
            <v>0000.00.3662</v>
          </cell>
          <cell r="C711" t="str">
            <v>RPPN PAPAGAIOS-DE-ALTITUDE</v>
          </cell>
        </row>
        <row r="712">
          <cell r="A712" t="str">
            <v>0000.00.2084</v>
          </cell>
          <cell r="C712" t="str">
            <v>RPPN CHANCELER EDSON QUEIROZ</v>
          </cell>
        </row>
        <row r="713">
          <cell r="A713" t="str">
            <v>0000.00.1384</v>
          </cell>
          <cell r="C713" t="str">
            <v>RPPN MERCÊS SABIAQUABA E NAZÁRIO</v>
          </cell>
        </row>
        <row r="714">
          <cell r="A714" t="str">
            <v>0000.00.1052</v>
          </cell>
          <cell r="C714" t="str">
            <v>RPPN SÍTIO PITHON</v>
          </cell>
        </row>
        <row r="715">
          <cell r="A715" t="str">
            <v>0000.00.1318</v>
          </cell>
          <cell r="C715" t="str">
            <v>RPPN ESTIVA</v>
          </cell>
        </row>
        <row r="716">
          <cell r="A716" t="str">
            <v>0000.00.1224</v>
          </cell>
          <cell r="C716" t="str">
            <v>RPPN RESERVA ECOLÓGICA AMÉRICA AMAZÔNICA</v>
          </cell>
        </row>
        <row r="717">
          <cell r="A717" t="str">
            <v>0000.00.3668</v>
          </cell>
          <cell r="C717" t="str">
            <v>RPPN DAS NASCENTES</v>
          </cell>
        </row>
        <row r="718">
          <cell r="A718" t="str">
            <v>0000.00.2177</v>
          </cell>
          <cell r="C718" t="str">
            <v>RPPN RESERVA FLORESTAL ENGENHEIRO JOÃO FURTADO DE MENDONÇA</v>
          </cell>
        </row>
        <row r="719">
          <cell r="A719" t="str">
            <v>0000.00.1166</v>
          </cell>
          <cell r="C719" t="str">
            <v>RPPN GRAZIELA MACIEL BARROSO</v>
          </cell>
        </row>
        <row r="720">
          <cell r="A720" t="str">
            <v>0000.00.2133</v>
          </cell>
          <cell r="C720" t="str">
            <v>RPPN MARIE CAMILLE</v>
          </cell>
        </row>
        <row r="721">
          <cell r="A721" t="str">
            <v>0000.00.1050</v>
          </cell>
          <cell r="C721" t="str">
            <v>RPPN RESERVA ECOLÓGICA AMADEU BOTELHO</v>
          </cell>
        </row>
        <row r="722">
          <cell r="A722" t="str">
            <v>0000.00.2124</v>
          </cell>
          <cell r="C722" t="str">
            <v>RPPN JACUBA VELHA</v>
          </cell>
        </row>
        <row r="723">
          <cell r="A723" t="str">
            <v>0000.00.2102</v>
          </cell>
          <cell r="C723" t="str">
            <v>RPPN ESTÂNCIA CAIMAN</v>
          </cell>
        </row>
        <row r="724">
          <cell r="A724" t="str">
            <v>0000.00.2189</v>
          </cell>
          <cell r="C724" t="str">
            <v>RPPN RESERVA SIRIEMA</v>
          </cell>
        </row>
        <row r="725">
          <cell r="A725" t="str">
            <v>0000.00.2078</v>
          </cell>
          <cell r="C725" t="str">
            <v>RPPN CANGUÇU</v>
          </cell>
        </row>
        <row r="726">
          <cell r="A726" t="str">
            <v>0000.00.1349</v>
          </cell>
          <cell r="C726" t="str">
            <v>RPPN RESERVA ITAPUÃ</v>
          </cell>
        </row>
        <row r="727">
          <cell r="A727" t="str">
            <v>0000.00.3077</v>
          </cell>
          <cell r="C727" t="str">
            <v>RPPN AURORA NATURA</v>
          </cell>
        </row>
        <row r="728">
          <cell r="A728" t="str">
            <v>0000.00.2076</v>
          </cell>
          <cell r="C728" t="str">
            <v>RPPN CACHOEIRA ALTA</v>
          </cell>
        </row>
        <row r="729">
          <cell r="A729" t="str">
            <v>0000.00.1267</v>
          </cell>
          <cell r="C729" t="str">
            <v>RPPN ESTAÇÃO BIOLÓGICA DA MATA DO SOSSEGO</v>
          </cell>
        </row>
        <row r="730">
          <cell r="A730" t="str">
            <v>0000.00.1146</v>
          </cell>
          <cell r="C730" t="str">
            <v>RPPN RESERVA ECOLÓGICA METODISTA ANA GONZAGA - CEMAG</v>
          </cell>
        </row>
        <row r="731">
          <cell r="A731" t="str">
            <v>0000.00.1243</v>
          </cell>
          <cell r="C731" t="str">
            <v>RPPN ARARA AZUL</v>
          </cell>
        </row>
        <row r="732">
          <cell r="A732" t="str">
            <v>0000.00.1268</v>
          </cell>
          <cell r="C732" t="str">
            <v>RPPN FAZENDA CACHOEIRA</v>
          </cell>
        </row>
        <row r="733">
          <cell r="A733" t="str">
            <v>0000.00.1199</v>
          </cell>
          <cell r="C733" t="str">
            <v>RPPN FAZENDA SANTA BEATRIZ DO CARNIJÓ</v>
          </cell>
        </row>
        <row r="734">
          <cell r="A734" t="str">
            <v>0000.00.3678</v>
          </cell>
          <cell r="C734" t="str">
            <v>RPPN CHICO BIMBINO</v>
          </cell>
        </row>
        <row r="735">
          <cell r="A735" t="str">
            <v>0000.00.1117</v>
          </cell>
          <cell r="C735" t="str">
            <v>RPPN FAZENDA BRANQUILHO</v>
          </cell>
        </row>
        <row r="736">
          <cell r="A736" t="str">
            <v>0000.00.1212</v>
          </cell>
          <cell r="C736" t="str">
            <v>RPPN TIBIRIÇÁ</v>
          </cell>
        </row>
        <row r="737">
          <cell r="A737" t="str">
            <v>0000.00.1444</v>
          </cell>
          <cell r="C737" t="str">
            <v>RPPN ALDEIA EKINOX</v>
          </cell>
        </row>
        <row r="738">
          <cell r="A738" t="str">
            <v>0000.00.1307</v>
          </cell>
          <cell r="C738" t="str">
            <v>RPPN SÍTIO GRIMPAS</v>
          </cell>
        </row>
        <row r="739">
          <cell r="A739" t="str">
            <v>0000.00.1102</v>
          </cell>
          <cell r="C739" t="str">
            <v>RPPN RIO DAS LONTRAS</v>
          </cell>
        </row>
        <row r="740">
          <cell r="A740" t="str">
            <v>0000.00.1072</v>
          </cell>
          <cell r="C740" t="str">
            <v>RPPN VOTURUNA V</v>
          </cell>
        </row>
        <row r="741">
          <cell r="A741" t="str">
            <v>0000.00.1182</v>
          </cell>
          <cell r="C741" t="str">
            <v>RPPN PRIMAVERA I</v>
          </cell>
        </row>
        <row r="742">
          <cell r="A742" t="str">
            <v>0000.00.1291</v>
          </cell>
          <cell r="C742" t="str">
            <v>RPPN CABECEIRA DAS FLORES</v>
          </cell>
        </row>
        <row r="743">
          <cell r="A743" t="str">
            <v>0000.00.2143</v>
          </cell>
          <cell r="C743" t="str">
            <v>RPPN NOSSA SENHORA APARECIDA</v>
          </cell>
        </row>
        <row r="744">
          <cell r="A744" t="str">
            <v>0000.00.2194</v>
          </cell>
          <cell r="C744" t="str">
            <v>RPPN RIACHO DAS PEDRAS</v>
          </cell>
        </row>
        <row r="745">
          <cell r="A745" t="str">
            <v>0000.00.2110</v>
          </cell>
          <cell r="C745" t="str">
            <v>RPPN FAZENDA PINDORAMA - GO</v>
          </cell>
        </row>
        <row r="746">
          <cell r="A746" t="str">
            <v>0000.00.1383</v>
          </cell>
          <cell r="C746" t="str">
            <v>RPPN AMBIENTALISTA FRANCY NUNES</v>
          </cell>
        </row>
        <row r="747">
          <cell r="A747" t="str">
            <v>0000.00.1181</v>
          </cell>
          <cell r="C747" t="str">
            <v>RPPN IGUAÇU I</v>
          </cell>
        </row>
        <row r="748">
          <cell r="A748" t="str">
            <v>0000.00.3663</v>
          </cell>
          <cell r="C748" t="str">
            <v>RPPN SÍTIO LAGOA</v>
          </cell>
        </row>
        <row r="749">
          <cell r="A749" t="str">
            <v>0000.00.2151</v>
          </cell>
          <cell r="C749" t="str">
            <v>RPPN PEDRA DA ÁGUIA</v>
          </cell>
        </row>
        <row r="750">
          <cell r="A750" t="str">
            <v>0000.00.2123</v>
          </cell>
          <cell r="C750" t="str">
            <v>RPPN ITAMARANDIBA</v>
          </cell>
        </row>
        <row r="751">
          <cell r="A751" t="str">
            <v>0000.00.1180</v>
          </cell>
          <cell r="C751" t="str">
            <v>RPPN VALE DO CORISCO</v>
          </cell>
        </row>
        <row r="752">
          <cell r="A752" t="str">
            <v>0000.00.1425</v>
          </cell>
          <cell r="C752" t="str">
            <v>RPPN FAZENDA ARARAUNA</v>
          </cell>
        </row>
        <row r="753">
          <cell r="A753" t="str">
            <v>0000.00.1210</v>
          </cell>
          <cell r="C753" t="str">
            <v>RPPN FAZENDA PEDRA DAGUA</v>
          </cell>
        </row>
        <row r="754">
          <cell r="A754" t="str">
            <v>0000.00.1119</v>
          </cell>
          <cell r="C754" t="str">
            <v>RPPN FAZENDA DAS PALMAS</v>
          </cell>
        </row>
        <row r="755">
          <cell r="A755" t="str">
            <v>0000.00.2232</v>
          </cell>
          <cell r="C755" t="str">
            <v>RPPN VALE DO PARANÃ</v>
          </cell>
        </row>
        <row r="756">
          <cell r="A756" t="str">
            <v>0000.00.1205</v>
          </cell>
          <cell r="C756" t="str">
            <v>RPPN MAJOR BADÚ LOUREIRO</v>
          </cell>
        </row>
        <row r="757">
          <cell r="A757" t="str">
            <v>0000.00.1058</v>
          </cell>
          <cell r="C757" t="str">
            <v>RPPN FAZENDA RELÓGIO QUEIMADO</v>
          </cell>
        </row>
        <row r="758">
          <cell r="A758" t="str">
            <v>0000.00.2166</v>
          </cell>
          <cell r="C758" t="str">
            <v>RPPN RESERVA FAZENDA BONITO DE CIMA II</v>
          </cell>
        </row>
        <row r="759">
          <cell r="A759" t="str">
            <v>0000.00.1364</v>
          </cell>
          <cell r="C759" t="str">
            <v>RPPN FAZENDA SANTA LUZIA</v>
          </cell>
        </row>
        <row r="760">
          <cell r="A760" t="str">
            <v>0000.00.1389</v>
          </cell>
          <cell r="C760" t="str">
            <v>RPPN FAZENDA BOA VISTA</v>
          </cell>
        </row>
        <row r="761">
          <cell r="A761" t="str">
            <v>0000.00.2188</v>
          </cell>
          <cell r="C761" t="str">
            <v>RPPN RESERVA SERRA DO CARAMANDU</v>
          </cell>
        </row>
        <row r="762">
          <cell r="A762" t="str">
            <v>0000.00.1447</v>
          </cell>
          <cell r="C762" t="str">
            <v>RPPN FAZENDA BETEL</v>
          </cell>
        </row>
        <row r="763">
          <cell r="A763" t="str">
            <v>0000.00.1086</v>
          </cell>
          <cell r="C763" t="str">
            <v>RPPN PARQUE ECOLÓGICO ARTEX</v>
          </cell>
        </row>
        <row r="764">
          <cell r="A764" t="str">
            <v>0000.00.1404</v>
          </cell>
          <cell r="C764" t="str">
            <v>RPPN CAJUEIRO</v>
          </cell>
        </row>
        <row r="765">
          <cell r="A765" t="str">
            <v>0000.00.1244</v>
          </cell>
          <cell r="C765" t="str">
            <v>RPPN FAZENDA CAPÃO BONITO</v>
          </cell>
        </row>
        <row r="766">
          <cell r="A766" t="str">
            <v>0000.00.1288</v>
          </cell>
          <cell r="C766" t="str">
            <v>RPPN FAZENDA PEDRA BONITA</v>
          </cell>
        </row>
        <row r="767">
          <cell r="A767" t="str">
            <v>0000.00.2131</v>
          </cell>
          <cell r="C767" t="str">
            <v>RPPN LOTE CRISTALINO</v>
          </cell>
        </row>
        <row r="768">
          <cell r="A768" t="str">
            <v>0000.00.2200</v>
          </cell>
          <cell r="C768" t="str">
            <v>RPPN RIO DO BRASIL V</v>
          </cell>
        </row>
        <row r="769">
          <cell r="A769" t="str">
            <v>0000.00.3090</v>
          </cell>
          <cell r="C769" t="str">
            <v>RPPN IRMÃOS SATELIS</v>
          </cell>
        </row>
        <row r="770">
          <cell r="A770" t="str">
            <v>0000.00.2702</v>
          </cell>
          <cell r="C770" t="str">
            <v>RPPN GRACIOSA</v>
          </cell>
        </row>
        <row r="771">
          <cell r="A771" t="str">
            <v>0000.00.1418</v>
          </cell>
          <cell r="C771" t="str">
            <v>RPPN FAZENDA COQUEIROS</v>
          </cell>
        </row>
        <row r="772">
          <cell r="A772" t="str">
            <v>0000.00.3681</v>
          </cell>
          <cell r="C772" t="str">
            <v>RPPN FLOR DO CERRADO II</v>
          </cell>
        </row>
        <row r="773">
          <cell r="A773" t="str">
            <v>0000.00.2100</v>
          </cell>
          <cell r="C773" t="str">
            <v>RPPN ESPERANÇA</v>
          </cell>
        </row>
        <row r="774">
          <cell r="A774" t="str">
            <v>0000.00.1397</v>
          </cell>
          <cell r="C774" t="str">
            <v>RPPN LAGOA DAS CAMPINAS</v>
          </cell>
        </row>
        <row r="775">
          <cell r="A775" t="str">
            <v>0000.00.3076</v>
          </cell>
          <cell r="C775" t="str">
            <v>RPPN CANTO DO SENHOR</v>
          </cell>
        </row>
        <row r="776">
          <cell r="A776" t="str">
            <v>0000.00.2149</v>
          </cell>
          <cell r="C776" t="str">
            <v>RPPN PARQUE DO CAPETINGA</v>
          </cell>
        </row>
        <row r="777">
          <cell r="A777" t="str">
            <v>0000.00.1304</v>
          </cell>
          <cell r="C777" t="str">
            <v>RPPN SARANDI</v>
          </cell>
        </row>
        <row r="778">
          <cell r="A778" t="str">
            <v>0000.00.1355</v>
          </cell>
          <cell r="C778" t="str">
            <v>RPPN SOLUAR</v>
          </cell>
        </row>
        <row r="779">
          <cell r="A779" t="str">
            <v>0000.00.1150</v>
          </cell>
          <cell r="C779" t="str">
            <v>RPPN GRANJA REDENÇÃO</v>
          </cell>
        </row>
        <row r="780">
          <cell r="A780" t="str">
            <v>0000.00.2161</v>
          </cell>
          <cell r="C780" t="str">
            <v>RPPN RESERVA CALAÇA</v>
          </cell>
        </row>
        <row r="781">
          <cell r="A781" t="str">
            <v>0000.00.1362</v>
          </cell>
          <cell r="C781" t="str">
            <v>RPPN FAZENDA BOM SUCESSO</v>
          </cell>
        </row>
        <row r="782">
          <cell r="A782" t="str">
            <v>0000.00.2105</v>
          </cell>
          <cell r="C782" t="str">
            <v>RPPN FAZENDA BOSCO</v>
          </cell>
        </row>
        <row r="783">
          <cell r="A783" t="str">
            <v>0000.00.1092</v>
          </cell>
          <cell r="C783" t="str">
            <v>RPPN BIO ESTAÇÃO ÁGUAS CRISTALINAS</v>
          </cell>
        </row>
        <row r="784">
          <cell r="A784" t="str">
            <v>0000.00.1056</v>
          </cell>
          <cell r="C784" t="str">
            <v>RPPN FAZENDA SAN MICHELE</v>
          </cell>
        </row>
        <row r="785">
          <cell r="A785" t="str">
            <v>0000.00.2172</v>
          </cell>
          <cell r="C785" t="str">
            <v>RPPN RESERVA FAZENDA HR - DOURADINHO</v>
          </cell>
        </row>
        <row r="786">
          <cell r="A786" t="str">
            <v>0000.00.2165</v>
          </cell>
          <cell r="C786" t="str">
            <v>RPPN RESERVA DO SOSSEGO II</v>
          </cell>
        </row>
        <row r="787">
          <cell r="A787" t="str">
            <v>0000.00.1429</v>
          </cell>
          <cell r="C787" t="str">
            <v>RPPN FAZENDA SÃO JOÃO</v>
          </cell>
        </row>
        <row r="788">
          <cell r="A788" t="str">
            <v>0000.00.1461</v>
          </cell>
          <cell r="C788" t="str">
            <v>RPPN LULA LOBO I</v>
          </cell>
        </row>
        <row r="789">
          <cell r="A789" t="str">
            <v>0000.00.1130</v>
          </cell>
          <cell r="C789" t="str">
            <v>RPPN VALE DAS ANTAS</v>
          </cell>
        </row>
        <row r="790">
          <cell r="A790" t="str">
            <v>0000.00.3107</v>
          </cell>
          <cell r="C790" t="str">
            <v>RPPN CATINGUEIRO</v>
          </cell>
        </row>
        <row r="791">
          <cell r="A791" t="str">
            <v>0000.00.1121</v>
          </cell>
          <cell r="C791" t="str">
            <v>RPPN PONTAL DA BARRA</v>
          </cell>
        </row>
        <row r="792">
          <cell r="A792" t="str">
            <v>0000.00.1456</v>
          </cell>
          <cell r="C792" t="str">
            <v>RPPN LAÇO DE AMOR</v>
          </cell>
        </row>
        <row r="793">
          <cell r="A793" t="str">
            <v>0000.00.2091</v>
          </cell>
          <cell r="C793" t="str">
            <v>RPPN CURUCACA 4</v>
          </cell>
        </row>
        <row r="794">
          <cell r="A794" t="str">
            <v>0000.00.2193</v>
          </cell>
          <cell r="C794" t="str">
            <v>RPPN RETIRO TUN</v>
          </cell>
        </row>
        <row r="795">
          <cell r="A795" t="str">
            <v>0000.00.1441</v>
          </cell>
          <cell r="C795" t="str">
            <v>RPPN RETIRO PARAÍSO</v>
          </cell>
        </row>
        <row r="796">
          <cell r="A796" t="str">
            <v>0000.00.1057</v>
          </cell>
          <cell r="C796" t="str">
            <v>RPPN PILÕES</v>
          </cell>
        </row>
        <row r="797">
          <cell r="A797" t="str">
            <v>0000.00.1047</v>
          </cell>
          <cell r="C797" t="str">
            <v>RPPN SÍTIO CURUCUTU</v>
          </cell>
        </row>
        <row r="798">
          <cell r="A798" t="str">
            <v>0000.00.2074</v>
          </cell>
          <cell r="C798" t="str">
            <v>RPPN BOSQUE DOS SAMAMBAIAÇUS - RESGATE V</v>
          </cell>
        </row>
        <row r="799">
          <cell r="A799" t="str">
            <v>0000.00.2204</v>
          </cell>
          <cell r="C799" t="str">
            <v>RPPN RONCO DO BUGIO</v>
          </cell>
        </row>
        <row r="800">
          <cell r="A800" t="str">
            <v>0000.00.1070</v>
          </cell>
          <cell r="C800" t="str">
            <v>RPPN TOQUE TOQUE PEQUENO</v>
          </cell>
        </row>
        <row r="801">
          <cell r="A801" t="str">
            <v>0000.00.1129</v>
          </cell>
          <cell r="C801" t="str">
            <v>RPPN RESERVA MANI</v>
          </cell>
        </row>
        <row r="802">
          <cell r="A802" t="str">
            <v>0000.00.2231</v>
          </cell>
          <cell r="C802" t="str">
            <v>RPPN VALE DO LUAR</v>
          </cell>
        </row>
        <row r="803">
          <cell r="A803" t="str">
            <v>0000.00.2224</v>
          </cell>
          <cell r="C803" t="str">
            <v>RPPN TRILHA COROADOS - FB</v>
          </cell>
        </row>
        <row r="804">
          <cell r="A804" t="str">
            <v>0000.00.2225</v>
          </cell>
          <cell r="C804" t="str">
            <v>RPPN TUIM</v>
          </cell>
        </row>
        <row r="805">
          <cell r="A805" t="str">
            <v>0000.00.1235</v>
          </cell>
          <cell r="C805" t="str">
            <v>RPPN FAZENDA BOQUEIRÃO PI</v>
          </cell>
        </row>
        <row r="806">
          <cell r="A806" t="str">
            <v>0000.00.3073</v>
          </cell>
          <cell r="C806" t="str">
            <v>RPPN AVE NATURA</v>
          </cell>
        </row>
        <row r="807">
          <cell r="A807" t="str">
            <v>0000.00.1381</v>
          </cell>
          <cell r="C807" t="str">
            <v>RPPN FAZENDA NÃO ME DEIXES</v>
          </cell>
        </row>
        <row r="808">
          <cell r="A808" t="str">
            <v>0000.00.1343</v>
          </cell>
          <cell r="C808" t="str">
            <v>RPPN FAZENDA MATA FUNDA</v>
          </cell>
        </row>
        <row r="809">
          <cell r="A809" t="str">
            <v>0000.00.2127</v>
          </cell>
          <cell r="C809" t="str">
            <v>RPPN JOAQUIM THEODORO DE MORAES</v>
          </cell>
        </row>
        <row r="810">
          <cell r="A810" t="str">
            <v>0000.00.1316</v>
          </cell>
          <cell r="C810" t="str">
            <v>RPPN AMOREIRA</v>
          </cell>
        </row>
        <row r="811">
          <cell r="A811" t="str">
            <v>0000.00.1131</v>
          </cell>
          <cell r="C811" t="str">
            <v>RPPN SERINGAL ASSUNÇÃO</v>
          </cell>
        </row>
        <row r="812">
          <cell r="A812" t="str">
            <v>0000.00.2659</v>
          </cell>
          <cell r="C812" t="str">
            <v>RPPN NENÉM BARROS</v>
          </cell>
        </row>
        <row r="813">
          <cell r="A813" t="str">
            <v>0000.00.1269</v>
          </cell>
          <cell r="C813" t="str">
            <v>RPPN COMODATO RESERVA DE PETI</v>
          </cell>
        </row>
        <row r="814">
          <cell r="A814" t="str">
            <v>0000.00.1237</v>
          </cell>
          <cell r="C814" t="str">
            <v>RPPN FAZENDA MARGARIDA</v>
          </cell>
        </row>
        <row r="815">
          <cell r="A815" t="str">
            <v>0000.00.2125</v>
          </cell>
          <cell r="C815" t="str">
            <v>RPPN JARDIM DAS DELÍCIAS</v>
          </cell>
        </row>
        <row r="816">
          <cell r="A816" t="str">
            <v>0000.00.1254</v>
          </cell>
          <cell r="C816" t="str">
            <v>RPPN FELICIANO MIGUEL ABDALA</v>
          </cell>
        </row>
        <row r="817">
          <cell r="A817" t="str">
            <v>0000.00.2176</v>
          </cell>
          <cell r="C817" t="str">
            <v>RPPN RESERVA FAZENDA SÃO MIGUEL II</v>
          </cell>
        </row>
        <row r="818">
          <cell r="A818" t="str">
            <v>0000.00.1430</v>
          </cell>
          <cell r="C818" t="str">
            <v>RPPN PEDRA DO SABIÁ</v>
          </cell>
        </row>
        <row r="819">
          <cell r="A819" t="str">
            <v>0000.00.1333</v>
          </cell>
          <cell r="C819" t="str">
            <v>RPPN FAZENDA BRANCA TERRA DOS ANÕES</v>
          </cell>
        </row>
        <row r="820">
          <cell r="A820" t="str">
            <v>0000.00.2739</v>
          </cell>
          <cell r="C820" t="str">
            <v>RPPN PORTAL DAS NASCENTES II</v>
          </cell>
        </row>
        <row r="821">
          <cell r="A821" t="str">
            <v>0000.00.2144</v>
          </cell>
          <cell r="C821" t="str">
            <v>RPPN NOSSA SENHORA APARECIDA</v>
          </cell>
        </row>
        <row r="822">
          <cell r="A822" t="str">
            <v>0000.00.1208</v>
          </cell>
          <cell r="C822" t="str">
            <v>RPPN FAZENDA TAMANDUÁ</v>
          </cell>
        </row>
        <row r="823">
          <cell r="A823" t="str">
            <v>0000.00.3068</v>
          </cell>
          <cell r="C823" t="str">
            <v>RPPN RIO DA BARRA</v>
          </cell>
        </row>
        <row r="824">
          <cell r="A824" t="str">
            <v>0000.00.2158</v>
          </cell>
          <cell r="C824" t="str">
            <v>RPPN RACHO 55-I</v>
          </cell>
        </row>
        <row r="825">
          <cell r="A825" t="str">
            <v>0000.00.1312</v>
          </cell>
          <cell r="C825" t="str">
            <v>RPPN PÉ DA LAJE</v>
          </cell>
        </row>
        <row r="826">
          <cell r="A826" t="str">
            <v>0000.00.1276</v>
          </cell>
          <cell r="C826" t="str">
            <v>RPPN RESERVA DA CACHOEIRA</v>
          </cell>
        </row>
        <row r="827">
          <cell r="A827" t="str">
            <v>0000.00.1223</v>
          </cell>
          <cell r="C827" t="str">
            <v>RPPN PARQUE ECOLÓGICO JOÃO BASSO</v>
          </cell>
        </row>
        <row r="828">
          <cell r="A828" t="str">
            <v>0000.00.1464</v>
          </cell>
          <cell r="C828" t="str">
            <v>RPPN FAZENDA ROSA DO SOL</v>
          </cell>
        </row>
        <row r="829">
          <cell r="A829" t="str">
            <v>0000.00.1422</v>
          </cell>
          <cell r="C829" t="str">
            <v>RPPN CÓRREGO DOS BOIS</v>
          </cell>
        </row>
        <row r="830">
          <cell r="A830" t="str">
            <v>0000.00.1193</v>
          </cell>
          <cell r="C830" t="str">
            <v>RPPN SANTA MARIA DE TAPUÃ</v>
          </cell>
        </row>
        <row r="831">
          <cell r="A831" t="str">
            <v>0000.00.2096</v>
          </cell>
          <cell r="C831" t="str">
            <v>RPPN DO PEREIRA</v>
          </cell>
        </row>
        <row r="832">
          <cell r="A832" t="str">
            <v>0000.00.2117</v>
          </cell>
          <cell r="C832" t="str">
            <v>RPPN GRUTINHA</v>
          </cell>
        </row>
        <row r="833">
          <cell r="A833" t="str">
            <v>0000.00.1339</v>
          </cell>
          <cell r="C833" t="str">
            <v>RPPN RESERVA SANTUÁRIO DE VIDA SILVESTRE POUSADA DAS ARARAS</v>
          </cell>
        </row>
        <row r="834">
          <cell r="A834" t="str">
            <v>0000.00.1259</v>
          </cell>
          <cell r="C834" t="str">
            <v>RPPN RESERVA DO JACOB</v>
          </cell>
        </row>
        <row r="835">
          <cell r="A835" t="str">
            <v>0000.00.2178</v>
          </cell>
          <cell r="C835" t="str">
            <v>RPPN RESERVA ITAGUARI</v>
          </cell>
        </row>
        <row r="836">
          <cell r="A836" t="str">
            <v>0000.00.1323</v>
          </cell>
          <cell r="C836" t="str">
            <v>RPPN SÍTIO JAQUAREMA</v>
          </cell>
        </row>
        <row r="837">
          <cell r="A837" t="str">
            <v>0000.00.1245</v>
          </cell>
          <cell r="C837" t="str">
            <v>RPPN ESTÂNCIA SANTA INÊS</v>
          </cell>
        </row>
        <row r="838">
          <cell r="A838" t="str">
            <v>0000.00.1439</v>
          </cell>
          <cell r="C838" t="str">
            <v>RPPN RIO DOS MONOS</v>
          </cell>
        </row>
        <row r="839">
          <cell r="A839" t="str">
            <v>0000.00.2719</v>
          </cell>
          <cell r="C839" t="str">
            <v>RPPN FLORESCER</v>
          </cell>
        </row>
        <row r="840">
          <cell r="A840" t="str">
            <v>0000.00.1409</v>
          </cell>
          <cell r="C840" t="str">
            <v>RPPN FAZENDA PANEMA</v>
          </cell>
        </row>
        <row r="841">
          <cell r="A841" t="str">
            <v>0000.00.2111</v>
          </cell>
          <cell r="C841" t="str">
            <v>RPPN FAZENDA PRIMAVERA</v>
          </cell>
        </row>
        <row r="842">
          <cell r="A842" t="str">
            <v>0000.00.1251</v>
          </cell>
          <cell r="C842" t="str">
            <v>RPPN UNIDADE DE CONSERVAÇÃO DE GALHEIROS</v>
          </cell>
        </row>
        <row r="843">
          <cell r="A843" t="str">
            <v>0000.00.1311</v>
          </cell>
          <cell r="C843" t="str">
            <v>RPPN LY E CLÉO</v>
          </cell>
        </row>
        <row r="844">
          <cell r="A844" t="str">
            <v>0000.00.2115</v>
          </cell>
          <cell r="C844" t="str">
            <v>RPPN FLOR DO NORTE I</v>
          </cell>
        </row>
        <row r="845">
          <cell r="A845" t="str">
            <v>0000.00.2182</v>
          </cell>
          <cell r="C845" t="str">
            <v>RPPN RESERVA MARIA VICENTINI LOPES</v>
          </cell>
        </row>
        <row r="846">
          <cell r="A846" t="str">
            <v>0000.00.1279</v>
          </cell>
          <cell r="C846" t="str">
            <v>RPPN VILA ANA ANGÉLICA</v>
          </cell>
        </row>
        <row r="847">
          <cell r="A847" t="str">
            <v>0000.00.1306</v>
          </cell>
          <cell r="C847" t="str">
            <v>RPPN DOS FEIXOS</v>
          </cell>
        </row>
        <row r="848">
          <cell r="A848" t="str">
            <v>0000.00.1099</v>
          </cell>
          <cell r="C848" t="str">
            <v>RPPN GRALHA-AZUL</v>
          </cell>
        </row>
        <row r="849">
          <cell r="A849" t="str">
            <v>0000.00.1432</v>
          </cell>
          <cell r="C849" t="str">
            <v>RPPN AGDA</v>
          </cell>
        </row>
        <row r="850">
          <cell r="A850" t="str">
            <v>0000.00.1095</v>
          </cell>
          <cell r="C850" t="str">
            <v>RPPN MORRO DAS ARANHAS</v>
          </cell>
        </row>
        <row r="851">
          <cell r="A851" t="str">
            <v>0000.00.2214</v>
          </cell>
          <cell r="C851" t="str">
            <v>RPPN SERRA DO LUCINDO</v>
          </cell>
        </row>
        <row r="852">
          <cell r="A852" t="str">
            <v>0000.00.1107</v>
          </cell>
          <cell r="C852" t="str">
            <v>RPPN RESERVA PARTICULAR SCHUSTER</v>
          </cell>
        </row>
        <row r="853">
          <cell r="A853" t="str">
            <v>0000.00.2085</v>
          </cell>
          <cell r="C853" t="str">
            <v>RPPN CORREDEIRAS DO RIO ITAJAÍ</v>
          </cell>
        </row>
        <row r="854">
          <cell r="A854" t="str">
            <v>0000.00.3659</v>
          </cell>
          <cell r="C854" t="str">
            <v>RPPN CACHOEIRA DO ANDORINHÃO</v>
          </cell>
        </row>
        <row r="855">
          <cell r="A855" t="str">
            <v>0000.00.2183</v>
          </cell>
          <cell r="C855" t="str">
            <v>RPPN RESERVA NATURAL DO TOMBADOR</v>
          </cell>
        </row>
        <row r="856">
          <cell r="A856" t="str">
            <v>0000.00.1048</v>
          </cell>
          <cell r="C856" t="str">
            <v>RPPN SÍTIO CAPUAVINHA</v>
          </cell>
        </row>
        <row r="857">
          <cell r="A857" t="str">
            <v>0000.00.1211</v>
          </cell>
          <cell r="C857" t="str">
            <v>RPPN FAZENDA PACATUBA</v>
          </cell>
        </row>
        <row r="858">
          <cell r="A858" t="str">
            <v>0000.00.2086</v>
          </cell>
          <cell r="C858" t="str">
            <v>RPPN CÓRREGO FLORESTA</v>
          </cell>
        </row>
        <row r="859">
          <cell r="A859" t="str">
            <v>0000.00.1187</v>
          </cell>
          <cell r="C859" t="str">
            <v>RPPN SÍTIO MONTE ARARAT</v>
          </cell>
        </row>
        <row r="860">
          <cell r="A860" t="str">
            <v>0000.00.1200</v>
          </cell>
          <cell r="C860" t="str">
            <v>RPPN FREI CANECA</v>
          </cell>
        </row>
        <row r="861">
          <cell r="A861" t="str">
            <v>0000.00.1434</v>
          </cell>
          <cell r="C861" t="str">
            <v>RPPN FAZENDA ARTE VERDE</v>
          </cell>
        </row>
        <row r="862">
          <cell r="A862" t="str">
            <v>0000.00.2107</v>
          </cell>
          <cell r="C862" t="str">
            <v>RPPN FAZENDA DO TANGUÁ</v>
          </cell>
        </row>
        <row r="863">
          <cell r="A863" t="str">
            <v>0000.00.1192</v>
          </cell>
          <cell r="C863" t="str">
            <v>RPPN RECANTO DA SERRA NEGRA</v>
          </cell>
        </row>
        <row r="864">
          <cell r="A864" t="str">
            <v>0000.00.2097</v>
          </cell>
          <cell r="C864" t="str">
            <v>RPPN DONA BENTA E SEU CABOCLO</v>
          </cell>
        </row>
        <row r="865">
          <cell r="A865" t="str">
            <v>0000.00.1437</v>
          </cell>
          <cell r="C865" t="str">
            <v>RPPN FAZENDA KAYBÍ</v>
          </cell>
        </row>
        <row r="866">
          <cell r="A866" t="str">
            <v>0000.00.1231</v>
          </cell>
          <cell r="C866" t="str">
            <v>RPPN ESTÂNCIA ECOLÓGICA SESC - PANTANAL</v>
          </cell>
        </row>
        <row r="867">
          <cell r="A867" t="str">
            <v>0000.00.3512</v>
          </cell>
          <cell r="C867" t="str">
            <v>RPPN OÁSIS ARARIPE</v>
          </cell>
        </row>
        <row r="868">
          <cell r="A868" t="str">
            <v>0000.00.1143</v>
          </cell>
          <cell r="C868" t="str">
            <v>RPPN FAZENDA SANTA IZABEL</v>
          </cell>
        </row>
        <row r="869">
          <cell r="A869" t="str">
            <v>0000.00.1124</v>
          </cell>
          <cell r="C869" t="str">
            <v>RPPN ESTÂNCIA SANTA RITA</v>
          </cell>
        </row>
        <row r="870">
          <cell r="A870" t="str">
            <v>0000.00.2174</v>
          </cell>
          <cell r="C870" t="str">
            <v>RPPN RESERVA FAZENDA SÃO BERNARDO I</v>
          </cell>
        </row>
        <row r="871">
          <cell r="A871" t="str">
            <v>0000.00.1189</v>
          </cell>
          <cell r="C871" t="str">
            <v>RPPN SÍTIO DO BANANAL</v>
          </cell>
        </row>
        <row r="872">
          <cell r="A872" t="str">
            <v>0000.00.1236</v>
          </cell>
          <cell r="C872" t="str">
            <v>RPPN FAZENDA FLORESTA NEGRA</v>
          </cell>
        </row>
        <row r="873">
          <cell r="A873" t="str">
            <v>0000.00.1377</v>
          </cell>
          <cell r="C873" t="str">
            <v>RPPN FAZENDA OLHO DÁGUA DO URUCU</v>
          </cell>
        </row>
        <row r="874">
          <cell r="A874" t="str">
            <v>0000.00.1112</v>
          </cell>
          <cell r="C874" t="str">
            <v>RPPN RANCHO MIRA-SERRA</v>
          </cell>
        </row>
        <row r="875">
          <cell r="A875" t="str">
            <v>0000.00.1452</v>
          </cell>
          <cell r="C875" t="str">
            <v>RPPN BELA VISTA - TO</v>
          </cell>
        </row>
        <row r="876">
          <cell r="A876" t="str">
            <v>0000.00.2075</v>
          </cell>
          <cell r="C876" t="str">
            <v>RPPN BURACO DAS ARARAS</v>
          </cell>
        </row>
        <row r="877">
          <cell r="A877" t="str">
            <v>0000.00.1257</v>
          </cell>
          <cell r="C877" t="str">
            <v>RPPN FAZENDA SERROTE</v>
          </cell>
        </row>
        <row r="878">
          <cell r="A878" t="str">
            <v>0000.00.2112</v>
          </cell>
          <cell r="C878" t="str">
            <v>RPPN FAZENDA SANTA TEREZINHA</v>
          </cell>
        </row>
        <row r="879">
          <cell r="A879" t="str">
            <v>0000.00.1433</v>
          </cell>
          <cell r="C879" t="str">
            <v>RPPN MÃE DA MATA</v>
          </cell>
        </row>
        <row r="880">
          <cell r="A880" t="str">
            <v>0000.00.2140</v>
          </cell>
          <cell r="C880" t="str">
            <v>RPPN NATURAL SERRA DA PACAVIRA</v>
          </cell>
        </row>
        <row r="881">
          <cell r="A881" t="str">
            <v>0000.00.1337</v>
          </cell>
          <cell r="C881" t="str">
            <v>RPPN FAZENDA JAQUANÊZ</v>
          </cell>
        </row>
        <row r="882">
          <cell r="A882" t="str">
            <v>0000.00.2072</v>
          </cell>
          <cell r="C882" t="str">
            <v>RPPN BOM SOSSEGO III</v>
          </cell>
        </row>
        <row r="883">
          <cell r="A883" t="str">
            <v>0000.00.2197</v>
          </cell>
          <cell r="C883" t="str">
            <v>RPPN RIO DO BRASIL II</v>
          </cell>
        </row>
        <row r="884">
          <cell r="A884" t="str">
            <v>0000.00.2740</v>
          </cell>
          <cell r="C884" t="str">
            <v>RPPN LAGOA ENCANTADA DO MORRO DA LUCRÉCIA</v>
          </cell>
        </row>
        <row r="885">
          <cell r="A885" t="str">
            <v>0000.00.2118</v>
          </cell>
          <cell r="C885" t="str">
            <v>RPPN GUARIRÚ</v>
          </cell>
        </row>
        <row r="886">
          <cell r="A886" t="str">
            <v>0000.00.1226</v>
          </cell>
          <cell r="C886" t="str">
            <v>RPPN RESERVA ECOLÓGICA LOURDES FÉLIX SOARES</v>
          </cell>
        </row>
        <row r="887">
          <cell r="A887" t="str">
            <v>0000.00.3684</v>
          </cell>
          <cell r="C887" t="str">
            <v>RPPN FLOR DO CERRADO III</v>
          </cell>
        </row>
        <row r="888">
          <cell r="A888" t="str">
            <v>0000.00.1172</v>
          </cell>
          <cell r="C888" t="str">
            <v>RPPN SÍTIO SANTA FÉ</v>
          </cell>
        </row>
        <row r="889">
          <cell r="A889" t="str">
            <v>0000.00.1141</v>
          </cell>
          <cell r="C889" t="str">
            <v>RPPN FAZENDA SUSPIRO</v>
          </cell>
        </row>
        <row r="890">
          <cell r="A890" t="str">
            <v>0000.00.2082</v>
          </cell>
          <cell r="C890" t="str">
            <v>RPPN CATEDRAL DO JALAPÃO</v>
          </cell>
        </row>
        <row r="891">
          <cell r="A891" t="str">
            <v>0000.00.2223</v>
          </cell>
          <cell r="C891" t="str">
            <v>RPPN TRIÂNGULO</v>
          </cell>
        </row>
        <row r="892">
          <cell r="A892" t="str">
            <v>0000.00.1145</v>
          </cell>
          <cell r="C892" t="str">
            <v>RPPN PEDRA AMARILIS</v>
          </cell>
        </row>
        <row r="893">
          <cell r="A893" t="str">
            <v>0000.00.1451</v>
          </cell>
          <cell r="C893" t="str">
            <v>RPPN SÍTIO MORADA DO SOL</v>
          </cell>
        </row>
        <row r="894">
          <cell r="A894" t="str">
            <v>0000.00.1275</v>
          </cell>
          <cell r="C894" t="str">
            <v>RPPN FAZENDA DO IRACAMBI</v>
          </cell>
        </row>
        <row r="895">
          <cell r="A895" t="str">
            <v>0000.00.1194</v>
          </cell>
          <cell r="C895" t="str">
            <v>RPPN MARVÃO</v>
          </cell>
        </row>
        <row r="896">
          <cell r="A896" t="str">
            <v>0000.00.3679</v>
          </cell>
          <cell r="C896" t="str">
            <v>RPPN PAPAGAIO-DE-PEITO-ROXO</v>
          </cell>
        </row>
        <row r="897">
          <cell r="A897" t="str">
            <v>0000.00.1085</v>
          </cell>
          <cell r="C897" t="str">
            <v>RPPN PRIMA LUNA</v>
          </cell>
        </row>
        <row r="898">
          <cell r="A898" t="str">
            <v>0000.00.1093</v>
          </cell>
          <cell r="C898" t="str">
            <v>RPPN BARRA DO RIO DO MEIO</v>
          </cell>
        </row>
        <row r="899">
          <cell r="A899" t="str">
            <v>0000.00.1313</v>
          </cell>
          <cell r="C899" t="str">
            <v>RPPN SÍTIO CERRO DAS ACÁCIAS</v>
          </cell>
        </row>
        <row r="900">
          <cell r="A900" t="str">
            <v>0000.00.1156</v>
          </cell>
          <cell r="C900" t="str">
            <v>RPPN FAZENDA CACHOEIRINHA</v>
          </cell>
        </row>
        <row r="901">
          <cell r="A901" t="str">
            <v>0000.00.2089</v>
          </cell>
          <cell r="C901" t="str">
            <v>RPPN CURUCACA 2</v>
          </cell>
        </row>
        <row r="902">
          <cell r="A902" t="str">
            <v>0000.00.1445</v>
          </cell>
          <cell r="C902" t="str">
            <v>RPPN ADÃO E EVA</v>
          </cell>
        </row>
        <row r="903">
          <cell r="A903" t="str">
            <v>0000.00.2199</v>
          </cell>
          <cell r="C903" t="str">
            <v>RPPN RIO DO BRASIL IV</v>
          </cell>
        </row>
        <row r="904">
          <cell r="A904" t="str">
            <v>0000.00.1228</v>
          </cell>
          <cell r="C904" t="str">
            <v>RPPN JUBRAN</v>
          </cell>
        </row>
        <row r="905">
          <cell r="A905" t="str">
            <v>0000.00.1405</v>
          </cell>
          <cell r="C905" t="str">
            <v>RPPN DUNAS DE SANTO ANTÔNIO</v>
          </cell>
        </row>
        <row r="906">
          <cell r="A906" t="str">
            <v>0000.00.1270</v>
          </cell>
          <cell r="C906" t="str">
            <v>RPPN FAZENDA ALTO DA BOA VISTA</v>
          </cell>
        </row>
        <row r="907">
          <cell r="A907" t="str">
            <v>0000.00.1292</v>
          </cell>
          <cell r="C907" t="str">
            <v>RPPN NAVE DA ESPERANÇA</v>
          </cell>
        </row>
        <row r="908">
          <cell r="A908" t="str">
            <v>0000.00.3686</v>
          </cell>
          <cell r="C908" t="str">
            <v>RPPN FLOR DO CERRADO</v>
          </cell>
        </row>
        <row r="909">
          <cell r="A909" t="str">
            <v>0000.00.1198</v>
          </cell>
          <cell r="C909" t="str">
            <v>RPPN RESERVA CABANOS</v>
          </cell>
        </row>
        <row r="910">
          <cell r="A910" t="str">
            <v>0000.00.1045</v>
          </cell>
          <cell r="C910" t="str">
            <v>RPPN SÍTIO DO JACU</v>
          </cell>
        </row>
        <row r="911">
          <cell r="A911" t="str">
            <v>0000.00.1203</v>
          </cell>
          <cell r="C911" t="str">
            <v>RPPN RESERVA ECOLÓGICA MAURÍCIO DANTAS</v>
          </cell>
        </row>
        <row r="912">
          <cell r="A912" t="str">
            <v>0000.00.2202</v>
          </cell>
          <cell r="C912" t="str">
            <v>RPPN RIO JARDIM</v>
          </cell>
        </row>
        <row r="913">
          <cell r="A913" t="str">
            <v>0000.00.1443</v>
          </cell>
          <cell r="C913" t="str">
            <v>RPPN LOTE URBANO</v>
          </cell>
        </row>
        <row r="914">
          <cell r="A914" t="str">
            <v>0000.00.2073</v>
          </cell>
          <cell r="C914" t="str">
            <v>RPPN RESERVA FAZENDA BONITO DE CIMA I</v>
          </cell>
        </row>
        <row r="915">
          <cell r="A915" t="str">
            <v>0000.00.1230</v>
          </cell>
          <cell r="C915" t="str">
            <v>RPPN RESERVA ECOLÓGICA VERDE AMAZÔNIA</v>
          </cell>
        </row>
        <row r="916">
          <cell r="A916" t="str">
            <v>0000.00.2154</v>
          </cell>
          <cell r="C916" t="str">
            <v>RPPN PORTAL DAS NASCENTES</v>
          </cell>
        </row>
        <row r="917">
          <cell r="A917" t="str">
            <v>0000.00.1459</v>
          </cell>
          <cell r="C917" t="str">
            <v>RPPN VERA CRUZ</v>
          </cell>
        </row>
        <row r="918">
          <cell r="A918" t="str">
            <v>0000.00.1401</v>
          </cell>
          <cell r="C918" t="str">
            <v>RPPN FAZENDA AVAÍ</v>
          </cell>
        </row>
        <row r="919">
          <cell r="A919" t="str">
            <v>0000.00.2128</v>
          </cell>
          <cell r="C919" t="str">
            <v>RPPN KAHENA</v>
          </cell>
        </row>
        <row r="920">
          <cell r="A920" t="str">
            <v>0000.00.1457</v>
          </cell>
          <cell r="C920" t="str">
            <v>RPPN MORADA DO SOL E DA LUA</v>
          </cell>
        </row>
        <row r="921">
          <cell r="A921" t="str">
            <v>0000.00.1177</v>
          </cell>
          <cell r="C921" t="str">
            <v>RPPN SÍTIO CACHOEIRA GRANDE</v>
          </cell>
        </row>
        <row r="922">
          <cell r="A922" t="str">
            <v>0000.00.2705</v>
          </cell>
          <cell r="C922" t="str">
            <v>RPPN MORRO GRANDE</v>
          </cell>
        </row>
        <row r="923">
          <cell r="A923" t="str">
            <v>0000.00.1301</v>
          </cell>
          <cell r="C923" t="str">
            <v>RPPN PARQUE ARQUEOLÓGICO DA SERRA DO SANTO ANTÔNIO</v>
          </cell>
        </row>
        <row r="924">
          <cell r="A924" t="str">
            <v>0000.00.1049</v>
          </cell>
          <cell r="C924" t="str">
            <v>RPPN MEANDROS II</v>
          </cell>
        </row>
        <row r="925">
          <cell r="A925" t="str">
            <v>0000.00.1365</v>
          </cell>
          <cell r="C925" t="str">
            <v>RPPN SÍTIO ESTRELA DALVA</v>
          </cell>
        </row>
        <row r="926">
          <cell r="A926" t="str">
            <v>0000.00.1081</v>
          </cell>
          <cell r="C926" t="str">
            <v>RPPN EMILIO FIORENTINO BATTISTELLA</v>
          </cell>
        </row>
        <row r="927">
          <cell r="A927" t="str">
            <v>0000.00.1294</v>
          </cell>
          <cell r="C927" t="str">
            <v>RPPN FAZENDA DA SERRA</v>
          </cell>
        </row>
        <row r="928">
          <cell r="A928" t="str">
            <v>0000.00.2229</v>
          </cell>
          <cell r="C928" t="str">
            <v>RPPN VALE DAS PEDRAS</v>
          </cell>
        </row>
        <row r="929">
          <cell r="A929" t="str">
            <v>0000.00.1101</v>
          </cell>
          <cell r="C929" t="str">
            <v>RPPN PASSARIM</v>
          </cell>
        </row>
        <row r="930">
          <cell r="A930" t="str">
            <v>0000.00.1184</v>
          </cell>
          <cell r="C930" t="str">
            <v>RPPN FAZENDA FIGUEIRA</v>
          </cell>
        </row>
        <row r="931">
          <cell r="A931" t="str">
            <v>0000.00.2139</v>
          </cell>
          <cell r="C931" t="str">
            <v>RPPN MATUMBO</v>
          </cell>
        </row>
        <row r="932">
          <cell r="A932" t="str">
            <v>0000.00.1110</v>
          </cell>
          <cell r="C932" t="str">
            <v>RPPN GRANJA SÃO ROQUE - RESERVA DO PAREDÃO</v>
          </cell>
        </row>
        <row r="933">
          <cell r="A933" t="str">
            <v>0000.00.1263</v>
          </cell>
          <cell r="C933" t="str">
            <v>RPPN ARARA VERMELHA</v>
          </cell>
        </row>
        <row r="934">
          <cell r="A934" t="str">
            <v>0000.00.2215</v>
          </cell>
          <cell r="C934" t="str">
            <v>RPPN SÍTIO SUMIDOURO E SÍTIO PEITO DE POMBA</v>
          </cell>
        </row>
        <row r="935">
          <cell r="A935" t="str">
            <v>0000.00.2314</v>
          </cell>
          <cell r="C935" t="str">
            <v>RPPN ESTÂNCIA ECOLÓGICA SESC - PANTANAL</v>
          </cell>
        </row>
        <row r="936">
          <cell r="A936" t="str">
            <v>0000.00.1400</v>
          </cell>
          <cell r="C936" t="str">
            <v>RPPN LAGOA DO FORMOSO</v>
          </cell>
        </row>
        <row r="937">
          <cell r="A937" t="str">
            <v>0000.00.2147</v>
          </cell>
          <cell r="C937" t="str">
            <v>RPPN OURO VERDE</v>
          </cell>
        </row>
        <row r="938">
          <cell r="A938" t="str">
            <v>0000.00.1271</v>
          </cell>
          <cell r="C938" t="str">
            <v>RPPN FAZENDA GANA</v>
          </cell>
        </row>
        <row r="939">
          <cell r="A939" t="str">
            <v>0000.00.3669</v>
          </cell>
          <cell r="C939" t="str">
            <v>RPPN UNIVERSIDADE DE PASSO FUNDO</v>
          </cell>
        </row>
        <row r="940">
          <cell r="A940" t="str">
            <v>0000.00.1324</v>
          </cell>
          <cell r="C940" t="str">
            <v>RPPN JAGUAREMA</v>
          </cell>
        </row>
        <row r="941">
          <cell r="A941" t="str">
            <v>0000.00.1138</v>
          </cell>
          <cell r="C941" t="str">
            <v>RPPN FAZENDA SALOBRO</v>
          </cell>
        </row>
        <row r="942">
          <cell r="A942" t="str">
            <v>0000.00.1390</v>
          </cell>
          <cell r="C942" t="str">
            <v>RPPN FAZENDA FORTE</v>
          </cell>
        </row>
        <row r="943">
          <cell r="A943" t="str">
            <v>0000.00.1195</v>
          </cell>
          <cell r="C943" t="str">
            <v>RPPN FAZENDA CENTRO</v>
          </cell>
        </row>
        <row r="944">
          <cell r="A944" t="str">
            <v>0000.00.1388</v>
          </cell>
          <cell r="C944" t="str">
            <v>RPPN FAZENDA RETIRO</v>
          </cell>
        </row>
        <row r="945">
          <cell r="A945" t="str">
            <v>0000.00.1396</v>
          </cell>
          <cell r="C945" t="str">
            <v>RPPN GUARÁ</v>
          </cell>
        </row>
        <row r="946">
          <cell r="A946" t="str">
            <v>0000.00.2312</v>
          </cell>
          <cell r="C946" t="str">
            <v>RPPN FAZENDA SAMOINHO</v>
          </cell>
        </row>
        <row r="947">
          <cell r="A947" t="str">
            <v>0000.00.2208</v>
          </cell>
          <cell r="C947" t="str">
            <v>RPPN SANTA MARIA II</v>
          </cell>
        </row>
        <row r="948">
          <cell r="A948" t="str">
            <v>0000.00.2106</v>
          </cell>
          <cell r="C948" t="str">
            <v>RPPN FAZENDA CALIXTO</v>
          </cell>
        </row>
        <row r="949">
          <cell r="A949" t="str">
            <v>0000.00.3082</v>
          </cell>
          <cell r="C949" t="str">
            <v>RPPN LUIZINHO ALENCAR</v>
          </cell>
        </row>
        <row r="950">
          <cell r="A950" t="str">
            <v>0000.00.3658</v>
          </cell>
          <cell r="C950" t="str">
            <v>RPPN RESERVA VOLTA VELHA - PE. PIET VAN DER AART</v>
          </cell>
        </row>
        <row r="951">
          <cell r="A951" t="str">
            <v>0000.00.1207</v>
          </cell>
          <cell r="C951" t="str">
            <v>RPPN FAZENDA VÁRZEA</v>
          </cell>
        </row>
        <row r="952">
          <cell r="A952" t="str">
            <v>0000.00.1060</v>
          </cell>
          <cell r="C952" t="str">
            <v>RPPN MEANDROS III</v>
          </cell>
        </row>
        <row r="953">
          <cell r="A953" t="str">
            <v>0000.00.2092</v>
          </cell>
          <cell r="C953" t="str">
            <v>RPPN DA CABECEIRA DO CAFÔFO</v>
          </cell>
        </row>
        <row r="954">
          <cell r="A954" t="str">
            <v>0000.00.1298</v>
          </cell>
          <cell r="C954" t="str">
            <v>RPPN FAZENDA DO SINO</v>
          </cell>
        </row>
        <row r="955">
          <cell r="A955" t="str">
            <v>0000.00.1176</v>
          </cell>
          <cell r="C955" t="str">
            <v>RPPN SÍTIO FIM DA PICADA</v>
          </cell>
        </row>
        <row r="956">
          <cell r="A956" t="str">
            <v>0000.00.2080</v>
          </cell>
          <cell r="C956" t="str">
            <v>RPPN CANTO DOS PÁSSAROS</v>
          </cell>
        </row>
        <row r="957">
          <cell r="A957" t="str">
            <v>0000.00.1378</v>
          </cell>
          <cell r="C957" t="str">
            <v>RPPN SERRA DAS ALMAS II</v>
          </cell>
        </row>
        <row r="958">
          <cell r="A958" t="str">
            <v>0000.00.1064</v>
          </cell>
          <cell r="C958" t="str">
            <v>RPPN CENTRO DE VIVÊNCIA COM A NATUREZA - CVN</v>
          </cell>
        </row>
        <row r="959">
          <cell r="A959" t="str">
            <v>0000.00.1242</v>
          </cell>
          <cell r="C959" t="str">
            <v>RPPN FAZENDINHA</v>
          </cell>
        </row>
        <row r="960">
          <cell r="A960" t="str">
            <v>0000.00.3089</v>
          </cell>
          <cell r="C960" t="str">
            <v>RPPN ALTO DA BOA VISTA - RESGATE VIII</v>
          </cell>
        </row>
        <row r="961">
          <cell r="A961" t="str">
            <v>0000.00.1125</v>
          </cell>
          <cell r="C961" t="str">
            <v>RPPN FARROUPILHA</v>
          </cell>
        </row>
        <row r="962">
          <cell r="A962" t="str">
            <v>0000.00.2741</v>
          </cell>
          <cell r="C962" t="str">
            <v>RPPN CRUZ PRETA</v>
          </cell>
        </row>
        <row r="963">
          <cell r="A963" t="str">
            <v>0000.00.1055</v>
          </cell>
          <cell r="C963" t="str">
            <v>RPPN FLORESTA NEGRA, PARQUE NATURAL PARA ESTUDOS, PESQUISA E EDUCAÇÃO AMBIENTAL</v>
          </cell>
        </row>
        <row r="964">
          <cell r="A964" t="str">
            <v>0000.00.2707</v>
          </cell>
          <cell r="C964" t="str">
            <v>RPPN MICO LEãO DOURADO</v>
          </cell>
        </row>
        <row r="965">
          <cell r="A965" t="str">
            <v>0000.00.2311</v>
          </cell>
          <cell r="C965" t="str">
            <v>RPPN RESERVA ECOLÓGICA SEBUÍ</v>
          </cell>
        </row>
        <row r="966">
          <cell r="A966" t="str">
            <v>0000.00.3094</v>
          </cell>
          <cell r="C966" t="str">
            <v>RPPN ÁGUAS CLARAS</v>
          </cell>
        </row>
        <row r="967">
          <cell r="A967" t="str">
            <v>0000.00.1069</v>
          </cell>
          <cell r="C967" t="str">
            <v>RPPN SÍTIO SABIUNA</v>
          </cell>
        </row>
        <row r="968">
          <cell r="A968" t="str">
            <v>0000.00.3084</v>
          </cell>
          <cell r="C968" t="str">
            <v>RPPN FONTE DE LUZ</v>
          </cell>
        </row>
        <row r="969">
          <cell r="A969" t="str">
            <v>0000.00.1103</v>
          </cell>
          <cell r="C969" t="str">
            <v>RPPN RESERVA DO CAPÃO GRANDE</v>
          </cell>
        </row>
        <row r="970">
          <cell r="A970" t="str">
            <v>0000.00.1186</v>
          </cell>
          <cell r="C970" t="str">
            <v>RPPN ALEGRETE</v>
          </cell>
        </row>
        <row r="971">
          <cell r="A971" t="str">
            <v>0000.00.1175</v>
          </cell>
          <cell r="C971" t="str">
            <v>RPPN SÍTIO GRANJA SÃO JORGE</v>
          </cell>
        </row>
        <row r="972">
          <cell r="A972" t="str">
            <v>0000.00.3112</v>
          </cell>
          <cell r="C972" t="str">
            <v>RPPN SANTUÁRIO DAS PEDRAS</v>
          </cell>
        </row>
        <row r="973">
          <cell r="A973" t="str">
            <v>0000.00.4544</v>
          </cell>
          <cell r="C973" t="str">
            <v>RPPN SERRA BONITA VI</v>
          </cell>
        </row>
        <row r="974">
          <cell r="A974" t="str">
            <v>0000.00.4546</v>
          </cell>
          <cell r="C974" t="str">
            <v>RPPN FERLAG RESINAS BRASIL</v>
          </cell>
        </row>
        <row r="975">
          <cell r="A975" t="str">
            <v>0000.00.4548</v>
          </cell>
          <cell r="C975" t="str">
            <v>RPPN FAZENDA BUTIA</v>
          </cell>
        </row>
        <row r="976">
          <cell r="A976" t="str">
            <v>0000.00.4549</v>
          </cell>
          <cell r="C976" t="str">
            <v>RPPN SERRA BONITA VIII</v>
          </cell>
        </row>
        <row r="977">
          <cell r="A977" t="str">
            <v>0000.00.4552</v>
          </cell>
          <cell r="C977" t="str">
            <v>RPPN REFÚGIO JAMACAII</v>
          </cell>
        </row>
        <row r="978">
          <cell r="A978" t="str">
            <v>0000.00.4543</v>
          </cell>
          <cell r="C978" t="str">
            <v>RPPN BEM VIVER</v>
          </cell>
        </row>
        <row r="979">
          <cell r="A979" t="str">
            <v>0000.00.1412</v>
          </cell>
          <cell r="C979" t="str">
            <v>RPPN SALTO APEPIQUE</v>
          </cell>
        </row>
        <row r="980">
          <cell r="A980" t="str">
            <v>0000.00.3066</v>
          </cell>
          <cell r="C980" t="str">
            <v>RPPN MATA DO GUIGO</v>
          </cell>
        </row>
        <row r="981">
          <cell r="A981" t="str">
            <v>0000.00.4536</v>
          </cell>
          <cell r="C981" t="str">
            <v>RPPN SERRA DE MIGUEL PEREIRA</v>
          </cell>
        </row>
        <row r="982">
          <cell r="A982" t="str">
            <v>0000.00.4535</v>
          </cell>
          <cell r="C982" t="str">
            <v>RPPN GUAÍRA</v>
          </cell>
        </row>
        <row r="983">
          <cell r="A983" t="str">
            <v>0000.00.3102</v>
          </cell>
          <cell r="C983" t="str">
            <v>RPPN PORTAL ÁGUA BRANCA</v>
          </cell>
        </row>
        <row r="984">
          <cell r="A984" t="str">
            <v>0000.00.2180</v>
          </cell>
          <cell r="C984" t="str">
            <v>RPPN RESERVA LEÃO DA MONTANHA</v>
          </cell>
        </row>
        <row r="985">
          <cell r="A985" t="str">
            <v>0000.00.1392</v>
          </cell>
          <cell r="C985" t="str">
            <v>RPPN FAZENDA BOA VISTA</v>
          </cell>
        </row>
        <row r="986">
          <cell r="A986" t="str">
            <v>0000.00.2716</v>
          </cell>
          <cell r="C986" t="str">
            <v>RPPN PASSARIM II</v>
          </cell>
        </row>
        <row r="987">
          <cell r="A987" t="str">
            <v>0000.00.1398</v>
          </cell>
          <cell r="C987" t="str">
            <v>RPPN FAZENDA MORRINHOS</v>
          </cell>
        </row>
        <row r="988">
          <cell r="A988" t="str">
            <v>0000.00.4523</v>
          </cell>
          <cell r="C988" t="str">
            <v>RPPN SERRA BONITA IV</v>
          </cell>
        </row>
        <row r="989">
          <cell r="A989" t="str">
            <v>0000.00.4521</v>
          </cell>
          <cell r="C989" t="str">
            <v>RPPN SOLAR DAS BORBOLETAS</v>
          </cell>
        </row>
        <row r="990">
          <cell r="A990" t="str">
            <v>0000.00.4545</v>
          </cell>
          <cell r="C990" t="str">
            <v>RPPN TERRA DO SEGREDO</v>
          </cell>
        </row>
        <row r="991">
          <cell r="A991" t="str">
            <v>0000.00.4515</v>
          </cell>
          <cell r="C991" t="str">
            <v>RPPN RESERVA HEINZ BAHR</v>
          </cell>
        </row>
        <row r="992">
          <cell r="A992" t="str">
            <v>0000.00.2664</v>
          </cell>
          <cell r="C992" t="str">
            <v>RESERVA PARTICULAR DO PATRIOMôNIO NATURAL ALMIRANTE RENATO DE MIRANDA MONTEIRO</v>
          </cell>
        </row>
        <row r="993">
          <cell r="A993" t="str">
            <v>0000.00.4510</v>
          </cell>
          <cell r="C993" t="str">
            <v>RPPN FAZENDA BELÉM</v>
          </cell>
        </row>
        <row r="994">
          <cell r="A994" t="str">
            <v>0000.00.4508</v>
          </cell>
          <cell r="C994" t="str">
            <v>RPPN RIO ALMAS</v>
          </cell>
        </row>
        <row r="995">
          <cell r="A995" t="str">
            <v>0000.00.4507</v>
          </cell>
          <cell r="C995" t="str">
            <v>RPPN BACUPARI</v>
          </cell>
        </row>
        <row r="996">
          <cell r="A996" t="str">
            <v>0000.00.4505</v>
          </cell>
          <cell r="C996" t="str">
            <v>RPPN CANTO DO OBRIENI</v>
          </cell>
        </row>
        <row r="997">
          <cell r="A997" t="str">
            <v>0000.00.3671</v>
          </cell>
          <cell r="C997" t="str">
            <v>RPPN LAFIGUEIRA - NATURARTE</v>
          </cell>
        </row>
        <row r="998">
          <cell r="A998" t="str">
            <v>0000.00.1046</v>
          </cell>
          <cell r="C998" t="str">
            <v>RPPN SÍTIO DO CANTONEIRO</v>
          </cell>
        </row>
        <row r="999">
          <cell r="A999" t="str">
            <v>0000.00.4502</v>
          </cell>
          <cell r="C999" t="str">
            <v>RPPN SERRA BONITA III</v>
          </cell>
        </row>
        <row r="1000">
          <cell r="A1000" t="str">
            <v>0000.00.4501</v>
          </cell>
          <cell r="C1000" t="str">
            <v>RPPN PONTÕES BERGEZEL</v>
          </cell>
        </row>
        <row r="1001">
          <cell r="A1001" t="str">
            <v>0000.00.4500</v>
          </cell>
          <cell r="C1001" t="str">
            <v>RPPN SERRA BONITA IX</v>
          </cell>
        </row>
        <row r="1002">
          <cell r="A1002" t="str">
            <v>0000.00.4499</v>
          </cell>
          <cell r="C1002" t="str">
            <v>RPPN RESERVA JAGUATIRICA</v>
          </cell>
        </row>
        <row r="1003">
          <cell r="A1003" t="str">
            <v>0000.00.4498</v>
          </cell>
          <cell r="C1003" t="str">
            <v>RPPN BIORREGIONAL</v>
          </cell>
        </row>
        <row r="1004">
          <cell r="A1004" t="str">
            <v>0000.00.4496</v>
          </cell>
          <cell r="C1004" t="str">
            <v>RPPN ARIVAL ANTÔNIO ZARDO</v>
          </cell>
        </row>
        <row r="1005">
          <cell r="A1005" t="str">
            <v>0000.00.4495</v>
          </cell>
          <cell r="C1005" t="str">
            <v>RPPN BELLATRIX 2</v>
          </cell>
        </row>
        <row r="1006">
          <cell r="A1006" t="str">
            <v>0000.00.4494</v>
          </cell>
          <cell r="C1006" t="str">
            <v>RPPN CACHOEIRA DA IMBUIA</v>
          </cell>
        </row>
        <row r="1007">
          <cell r="A1007" t="str">
            <v>0000.00.4493</v>
          </cell>
          <cell r="C1007" t="str">
            <v>RPPN MURUNDU</v>
          </cell>
        </row>
        <row r="1008">
          <cell r="A1008" t="str">
            <v>0000.00.2744</v>
          </cell>
          <cell r="C1008" t="str">
            <v>RPPN BICO DO JAVAÉS</v>
          </cell>
        </row>
        <row r="1009">
          <cell r="A1009" t="str">
            <v>0000.00.4488</v>
          </cell>
          <cell r="C1009" t="str">
            <v>RPPN MORRO DO SEGREDO</v>
          </cell>
        </row>
        <row r="1010">
          <cell r="A1010" t="str">
            <v>0000.00.2101</v>
          </cell>
          <cell r="C1010" t="str">
            <v>RPPN ESTAÇÃO VERACEL</v>
          </cell>
        </row>
        <row r="1011">
          <cell r="A1011" t="str">
            <v>0000.00.2668</v>
          </cell>
          <cell r="C1011" t="str">
            <v>RPPN NASCENTES DO RIO ARAGUAIA</v>
          </cell>
        </row>
        <row r="1012">
          <cell r="A1012" t="str">
            <v>0000.00.4486</v>
          </cell>
          <cell r="C1012" t="str">
            <v>RPPN SERRA BONITA V</v>
          </cell>
        </row>
        <row r="1013">
          <cell r="A1013" t="str">
            <v>0000.00.4484</v>
          </cell>
          <cell r="C1013" t="str">
            <v>RPPN BELLATRIX 3</v>
          </cell>
        </row>
        <row r="1014">
          <cell r="A1014" t="str">
            <v>0000.00.4483</v>
          </cell>
          <cell r="C1014" t="str">
            <v>RPPN MATA DA BORBOLETA AZUL</v>
          </cell>
        </row>
        <row r="1015">
          <cell r="A1015" t="str">
            <v>0000.00.3666</v>
          </cell>
          <cell r="C1015" t="str">
            <v>RPPN RESERVA MATO GROSSO</v>
          </cell>
        </row>
        <row r="1016">
          <cell r="A1016" t="str">
            <v>0000.00.3099</v>
          </cell>
          <cell r="C1016" t="str">
            <v>RPPN RIO DAS FURNAS II</v>
          </cell>
        </row>
        <row r="1017">
          <cell r="A1017" t="str">
            <v>0000.00.4480</v>
          </cell>
          <cell r="C1017" t="str">
            <v>RPPN MIMOSA</v>
          </cell>
        </row>
        <row r="1018">
          <cell r="A1018" t="str">
            <v>0000.00.3105</v>
          </cell>
          <cell r="C1018" t="str">
            <v>RPPN NASCENTES DO RIO TOCANTINS</v>
          </cell>
        </row>
        <row r="1019">
          <cell r="A1019" t="str">
            <v>0000.00.4479</v>
          </cell>
          <cell r="C1019" t="str">
            <v>RPPN FAZENDA CHAPADÕES</v>
          </cell>
        </row>
        <row r="1020">
          <cell r="A1020" t="str">
            <v>0000.00.4477</v>
          </cell>
          <cell r="C1020" t="str">
            <v>RPPN FLOR DAS ÁGUAS DO CERRADO</v>
          </cell>
        </row>
        <row r="1021">
          <cell r="A1021" t="str">
            <v>0000.00.2653</v>
          </cell>
          <cell r="C1021" t="str">
            <v>RPPN RESERVA CULTURA PERMANENTE</v>
          </cell>
        </row>
        <row r="1022">
          <cell r="A1022" t="str">
            <v>0000.00.4467</v>
          </cell>
          <cell r="C1022" t="str">
            <v>RPPN CAMPOS ÚMIDOS VOCHYSIAS</v>
          </cell>
        </row>
        <row r="1023">
          <cell r="A1023" t="str">
            <v>0000.00.3081</v>
          </cell>
          <cell r="C1023" t="str">
            <v>RPPN FRANCISCO BRAZ DE OLIVEIRA</v>
          </cell>
        </row>
        <row r="1024">
          <cell r="A1024" t="str">
            <v>0000.00.4465</v>
          </cell>
          <cell r="C1024" t="str">
            <v>RPPN BELLATRIX</v>
          </cell>
        </row>
        <row r="1025">
          <cell r="A1025" t="str">
            <v>0000.00.1328</v>
          </cell>
          <cell r="C1025" t="str">
            <v>RPPN RESERVA ECOLÓGICA RIO VERMELHO</v>
          </cell>
        </row>
        <row r="1026">
          <cell r="A1026" t="str">
            <v>0000.00.4461</v>
          </cell>
          <cell r="C1026" t="str">
            <v>RPPN LAVRINHAS</v>
          </cell>
        </row>
        <row r="1027">
          <cell r="A1027" t="str">
            <v>0000.00.4460</v>
          </cell>
          <cell r="C1027" t="str">
            <v>RPPN OÁSIS ARARIPE II</v>
          </cell>
        </row>
        <row r="1028">
          <cell r="A1028" t="str">
            <v>0000.00.3100</v>
          </cell>
          <cell r="C1028" t="str">
            <v>RPPN CANTO DA ARAPONGA</v>
          </cell>
        </row>
        <row r="1029">
          <cell r="A1029" t="str">
            <v>0000.00.4462</v>
          </cell>
          <cell r="C1029" t="str">
            <v>RPPN AVÁ-CANOEIRO</v>
          </cell>
        </row>
        <row r="1030">
          <cell r="A1030" t="str">
            <v>0000.00.4463</v>
          </cell>
          <cell r="C1030" t="str">
            <v>RPPN SOL E LUZ</v>
          </cell>
        </row>
        <row r="1031">
          <cell r="A1031" t="str">
            <v>0000.00.4464</v>
          </cell>
          <cell r="C1031" t="str">
            <v>RPPN IRACEMA VALENTE FRANCO</v>
          </cell>
        </row>
        <row r="1032">
          <cell r="A1032" t="str">
            <v>0000.00.4466</v>
          </cell>
          <cell r="C1032" t="str">
            <v>RPPN FAZENDA FONSECA - IRMÃ HELOÍSA E MAURÍCIO HOLANDA</v>
          </cell>
        </row>
        <row r="1033">
          <cell r="A1033" t="str">
            <v>0000.00.4468</v>
          </cell>
          <cell r="C1033" t="str">
            <v>RPPN TAIPA RIO DO COURO II</v>
          </cell>
        </row>
        <row r="1034">
          <cell r="A1034" t="str">
            <v>0000.00.4469</v>
          </cell>
          <cell r="C1034" t="str">
            <v>RPPN MAGIA DO CERRADO</v>
          </cell>
        </row>
        <row r="1035">
          <cell r="A1035" t="str">
            <v>0000.00.4470</v>
          </cell>
          <cell r="C1035" t="str">
            <v>RPPN PEDRA DO SÃO JOSÉ II</v>
          </cell>
        </row>
        <row r="1036">
          <cell r="A1036" t="str">
            <v>0000.00.4471</v>
          </cell>
          <cell r="C1036" t="str">
            <v>RPPN CARAÍVAS CHÁCARA VALE DA DHYANA</v>
          </cell>
        </row>
        <row r="1037">
          <cell r="A1037" t="str">
            <v>0000.00.4472</v>
          </cell>
          <cell r="C1037" t="str">
            <v>RPPN SANTUÁRIO ECOLÓGICO OLHOS D'ÁGUA</v>
          </cell>
        </row>
        <row r="1038">
          <cell r="A1038" t="str">
            <v>0000.00.4473</v>
          </cell>
          <cell r="C1038" t="str">
            <v>RPPN CANTINHO DO RIO</v>
          </cell>
        </row>
        <row r="1039">
          <cell r="A1039" t="str">
            <v>0000.00.4474</v>
          </cell>
          <cell r="C1039" t="str">
            <v>RPPN CACHOEIRINHA</v>
          </cell>
        </row>
        <row r="1040">
          <cell r="A1040" t="str">
            <v>0000.00.4475</v>
          </cell>
          <cell r="C1040" t="str">
            <v>RPPN RIO CLARO</v>
          </cell>
        </row>
        <row r="1041">
          <cell r="A1041" t="str">
            <v>0000.00.4476</v>
          </cell>
          <cell r="C1041" t="str">
            <v>RPPN SIMPLICIDADE</v>
          </cell>
        </row>
        <row r="1042">
          <cell r="A1042" t="str">
            <v>0000.00.4478</v>
          </cell>
          <cell r="C1042" t="str">
            <v>RPPN FAZENDA CATADUPA</v>
          </cell>
        </row>
        <row r="1043">
          <cell r="A1043" t="str">
            <v>0000.00.4481</v>
          </cell>
          <cell r="C1043" t="str">
            <v>RPPN FLORESTA ENCANTADA</v>
          </cell>
        </row>
        <row r="1044">
          <cell r="A1044" t="str">
            <v>0000.00.4482</v>
          </cell>
          <cell r="C1044" t="str">
            <v>RPPN RANCHO DE LUAR</v>
          </cell>
        </row>
        <row r="1045">
          <cell r="A1045" t="str">
            <v>0000.00.4487</v>
          </cell>
          <cell r="C1045" t="str">
            <v>RPPN PAU TERRA II</v>
          </cell>
        </row>
        <row r="1046">
          <cell r="A1046" t="str">
            <v>0000.00.4485</v>
          </cell>
          <cell r="C1046" t="str">
            <v>RPPN SANTA BÁRBARA</v>
          </cell>
        </row>
        <row r="1047">
          <cell r="A1047" t="str">
            <v>0000.00.4489</v>
          </cell>
          <cell r="C1047" t="str">
            <v>RPPN SEGREDOS DO CERRADO</v>
          </cell>
        </row>
        <row r="1048">
          <cell r="A1048" t="str">
            <v>0000.00.4490</v>
          </cell>
          <cell r="C1048" t="str">
            <v>RPPN CACHOEIRA DO REDONDO</v>
          </cell>
        </row>
        <row r="1049">
          <cell r="A1049" t="str">
            <v>0000.00.4491</v>
          </cell>
          <cell r="C1049" t="str">
            <v>RPPN MATA DA BELA</v>
          </cell>
        </row>
        <row r="1050">
          <cell r="A1050" t="str">
            <v>0000.00.4492</v>
          </cell>
          <cell r="C1050" t="str">
            <v>RPPN SÍTIO PAIQUERÊ</v>
          </cell>
        </row>
        <row r="1051">
          <cell r="A1051" t="str">
            <v>0000.00.4497</v>
          </cell>
          <cell r="C1051" t="str">
            <v>RPPN RESERVA BOA ESPERANÇA</v>
          </cell>
        </row>
        <row r="1052">
          <cell r="A1052" t="str">
            <v>0000.00.4503</v>
          </cell>
          <cell r="C1052" t="str">
            <v>RPPN TERRA DE MARIA</v>
          </cell>
        </row>
        <row r="1053">
          <cell r="A1053" t="str">
            <v>0000.00.4504</v>
          </cell>
          <cell r="C1053" t="str">
            <v>RPPN JATAIPEBA</v>
          </cell>
        </row>
        <row r="1054">
          <cell r="A1054" t="str">
            <v>0000.00.4506</v>
          </cell>
          <cell r="C1054" t="str">
            <v>RPPN ELDORADO</v>
          </cell>
        </row>
        <row r="1055">
          <cell r="A1055" t="str">
            <v>0000.00.4509</v>
          </cell>
          <cell r="C1055" t="str">
            <v>RPPN NINHO DA TARTARUGA</v>
          </cell>
        </row>
        <row r="1056">
          <cell r="A1056" t="str">
            <v>0000.00.4511</v>
          </cell>
          <cell r="C1056" t="str">
            <v>RPPN POSSE DOS FRANCIOSI</v>
          </cell>
        </row>
        <row r="1057">
          <cell r="A1057" t="str">
            <v>0000.00.4512</v>
          </cell>
          <cell r="C1057" t="str">
            <v>RPPN TRAVESSIA</v>
          </cell>
        </row>
        <row r="1058">
          <cell r="A1058" t="str">
            <v>0000.00.4513</v>
          </cell>
          <cell r="C1058" t="str">
            <v>RPPN CARAÍVAS COMUNIDADE VALE DA DHYANA</v>
          </cell>
        </row>
        <row r="1059">
          <cell r="A1059" t="str">
            <v>0000.00.4514</v>
          </cell>
          <cell r="C1059" t="str">
            <v>RPPN  CHAPÉU DO SOL</v>
          </cell>
        </row>
        <row r="1060">
          <cell r="A1060" t="str">
            <v>0000.00.4516</v>
          </cell>
          <cell r="C1060" t="str">
            <v>RPPN CACHOEIRA DO JUJU</v>
          </cell>
        </row>
        <row r="1061">
          <cell r="A1061" t="str">
            <v>0000.00.4517</v>
          </cell>
          <cell r="C1061" t="str">
            <v>RPPN ENCONTRO DAS ÁGUAS</v>
          </cell>
        </row>
        <row r="1062">
          <cell r="A1062" t="str">
            <v>0000.00.4518</v>
          </cell>
          <cell r="C1062" t="str">
            <v>RPPN RIO VERMELHO</v>
          </cell>
        </row>
        <row r="1063">
          <cell r="A1063" t="str">
            <v>0000.00.4519</v>
          </cell>
          <cell r="C1063" t="str">
            <v>RPPN OLIVEIRA AMANTE</v>
          </cell>
        </row>
        <row r="1064">
          <cell r="A1064" t="str">
            <v>0000.00.4520</v>
          </cell>
          <cell r="C1064" t="str">
            <v>RPPN FAZENDA ILHA</v>
          </cell>
        </row>
        <row r="1065">
          <cell r="A1065" t="str">
            <v>0000.00.4522</v>
          </cell>
          <cell r="C1065" t="str">
            <v>RPPN AJURICABA</v>
          </cell>
        </row>
        <row r="1066">
          <cell r="A1066" t="str">
            <v>0000.00.4524</v>
          </cell>
          <cell r="C1066" t="str">
            <v>RPPN PRIMA LUNA I</v>
          </cell>
        </row>
        <row r="1067">
          <cell r="A1067" t="str">
            <v>0000.00.4525</v>
          </cell>
          <cell r="C1067" t="str">
            <v>RPPN MORRO DOS ZIMBROS</v>
          </cell>
        </row>
        <row r="1068">
          <cell r="A1068" t="str">
            <v>0000.00.4526</v>
          </cell>
          <cell r="C1068" t="str">
            <v>RPPN CARAÍVAS ECOVILLA</v>
          </cell>
        </row>
        <row r="1069">
          <cell r="A1069" t="str">
            <v>0000.00.4527</v>
          </cell>
          <cell r="C1069" t="str">
            <v>RPPN VALE DAS ARARAS</v>
          </cell>
        </row>
        <row r="1070">
          <cell r="A1070" t="str">
            <v>0000.00.4528</v>
          </cell>
          <cell r="C1070" t="str">
            <v>RPPN ANTENOR RIVAL CREMA</v>
          </cell>
        </row>
        <row r="1071">
          <cell r="A1071" t="str">
            <v>0000.00.4529</v>
          </cell>
          <cell r="C1071" t="str">
            <v>RPPN ARAÇÁ</v>
          </cell>
        </row>
        <row r="1072">
          <cell r="A1072" t="str">
            <v>0000.00.4530</v>
          </cell>
          <cell r="C1072" t="str">
            <v>RPPN SANTUÁRIO ECOLÓGICO MÃE TERRA</v>
          </cell>
        </row>
        <row r="1073">
          <cell r="A1073" t="str">
            <v>0000.00.4531</v>
          </cell>
          <cell r="C1073" t="str">
            <v>RPPN PINHEIRINHO 23</v>
          </cell>
        </row>
        <row r="1074">
          <cell r="A1074" t="str">
            <v>0000.00.4532</v>
          </cell>
          <cell r="C1074" t="str">
            <v>RPPN CHÁCARA SÃO MIGUEL</v>
          </cell>
        </row>
        <row r="1075">
          <cell r="A1075" t="str">
            <v>0000.00.4533</v>
          </cell>
          <cell r="C1075" t="str">
            <v>RPPN VALE DAS COPAÍBAS</v>
          </cell>
        </row>
        <row r="1076">
          <cell r="A1076" t="str">
            <v>0000.00.4534</v>
          </cell>
          <cell r="C1076" t="str">
            <v>RPPN FRIGONOSSO</v>
          </cell>
        </row>
        <row r="1077">
          <cell r="A1077" t="str">
            <v>0000.00.4537</v>
          </cell>
          <cell r="C1077" t="str">
            <v>RPPN PRÓ-MATA</v>
          </cell>
        </row>
        <row r="1078">
          <cell r="A1078" t="str">
            <v>0000.00.4547</v>
          </cell>
          <cell r="C1078" t="str">
            <v>RPPN IPUÇABA</v>
          </cell>
        </row>
        <row r="1079">
          <cell r="A1079" t="str">
            <v>0000.00.4550</v>
          </cell>
          <cell r="C1079" t="str">
            <v>RPPN ASEPI</v>
          </cell>
        </row>
        <row r="1080">
          <cell r="A1080" t="str">
            <v>0000.00.4553</v>
          </cell>
          <cell r="C1080" t="str">
            <v>RPPN RECANTO DO ARCO-ÍRIS (NOVO)</v>
          </cell>
        </row>
        <row r="1081">
          <cell r="A1081" t="str">
            <v>0000.00.3670</v>
          </cell>
          <cell r="C1081" t="str">
            <v>RPPN JORGE LUIZ ORSI</v>
          </cell>
        </row>
        <row r="1082">
          <cell r="A1082" t="str">
            <v>0000.00.3687</v>
          </cell>
          <cell r="C1082" t="str">
            <v>RPPN DUNAS DOURADAS</v>
          </cell>
        </row>
        <row r="1083">
          <cell r="A1083" t="str">
            <v>0000.00.1090</v>
          </cell>
          <cell r="C1083" t="str">
            <v>RPPN RESERVA DO CARAGUATÁ III</v>
          </cell>
        </row>
        <row r="1084">
          <cell r="A1084" t="str">
            <v>0000.00.1277</v>
          </cell>
          <cell r="C1084" t="str">
            <v>RPPN ALTO DA BOA VISTA</v>
          </cell>
        </row>
        <row r="1085">
          <cell r="A1085" t="str">
            <v>0000.00.2134</v>
          </cell>
          <cell r="C1085" t="str">
            <v>RPPN MATA 01 (BOM JARDIM) E MATA 02,03 E 04 (TAPERA)</v>
          </cell>
        </row>
        <row r="1086">
          <cell r="A1086" t="str">
            <v>0000.00.2135</v>
          </cell>
          <cell r="C1086" t="str">
            <v>RPPN MATA 01 E 02 (MARINHEIRO) E MATA 03 (PEDRA DA URÇA)</v>
          </cell>
        </row>
        <row r="1087">
          <cell r="A1087" t="str">
            <v>0000.00.2130</v>
          </cell>
          <cell r="C1087" t="str">
            <v>RPPN LEMKE</v>
          </cell>
        </row>
        <row r="1088">
          <cell r="A1088" t="str">
            <v>0000.00.1393</v>
          </cell>
          <cell r="C1088" t="str">
            <v>RPPN FAZENDA FORTE</v>
          </cell>
        </row>
        <row r="1089">
          <cell r="A1089" t="str">
            <v>0000.00.4617</v>
          </cell>
          <cell r="C1089" t="str">
            <v>FLONA DO PARIMA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DE48-A1E1-4D3C-84FC-8E7A06331518}">
  <sheetPr>
    <tabColor theme="9"/>
  </sheetPr>
  <dimension ref="A1:BD1341"/>
  <sheetViews>
    <sheetView showGridLines="0" tabSelected="1" zoomScale="80" zoomScaleNormal="80" workbookViewId="0"/>
  </sheetViews>
  <sheetFormatPr defaultColWidth="9.140625" defaultRowHeight="15" outlineLevelCol="1" x14ac:dyDescent="0.25"/>
  <cols>
    <col min="1" max="1" width="16.140625" style="5" customWidth="1"/>
    <col min="2" max="2" width="30" style="5" customWidth="1"/>
    <col min="3" max="3" width="14.7109375" style="5" customWidth="1"/>
    <col min="4" max="4" width="20" style="5" customWidth="1"/>
    <col min="5" max="5" width="29.7109375" style="5" customWidth="1"/>
    <col min="6" max="6" width="10.7109375" style="5" customWidth="1"/>
    <col min="7" max="7" width="17.7109375" style="5" customWidth="1"/>
    <col min="8" max="10" width="14.42578125" style="5" customWidth="1"/>
    <col min="11" max="16" width="18.140625" style="5" customWidth="1"/>
    <col min="17" max="17" width="13.28515625" style="10" customWidth="1" outlineLevel="1"/>
    <col min="18" max="24" width="13.28515625" style="5" customWidth="1" outlineLevel="1"/>
    <col min="25" max="25" width="15.28515625" style="5" customWidth="1" outlineLevel="1"/>
    <col min="26" max="26" width="14.28515625" style="5" customWidth="1" outlineLevel="1"/>
    <col min="27" max="28" width="16.28515625" style="5" customWidth="1" outlineLevel="1"/>
    <col min="29" max="29" width="19.5703125" style="5" customWidth="1"/>
    <col min="30" max="35" width="19.5703125" style="5" customWidth="1" outlineLevel="1"/>
    <col min="36" max="36" width="19.5703125" style="5" customWidth="1"/>
    <col min="37" max="37" width="22" customWidth="1" outlineLevel="1"/>
    <col min="38" max="40" width="19.5703125" style="5" customWidth="1" outlineLevel="1"/>
    <col min="41" max="41" width="19.5703125" style="5" customWidth="1"/>
    <col min="42" max="42" width="19.5703125" style="5" customWidth="1" outlineLevel="1"/>
    <col min="43" max="43" width="17" customWidth="1" outlineLevel="1"/>
    <col min="44" max="46" width="19.5703125" style="5" customWidth="1" outlineLevel="1"/>
    <col min="47" max="47" width="18.42578125" customWidth="1" outlineLevel="1"/>
    <col min="48" max="48" width="18.42578125" customWidth="1"/>
    <col min="49" max="50" width="20" style="11" customWidth="1" outlineLevel="1"/>
    <col min="51" max="51" width="17.28515625" customWidth="1"/>
    <col min="52" max="52" width="19.5703125" style="12" customWidth="1" outlineLevel="1"/>
    <col min="53" max="53" width="19.5703125" style="12" customWidth="1"/>
    <col min="54" max="55" width="19.5703125" style="12" customWidth="1" outlineLevel="1"/>
    <col min="56" max="56" width="19.5703125" style="12" customWidth="1"/>
    <col min="57" max="57" width="19.5703125" style="5" customWidth="1"/>
    <col min="58" max="58" width="18.5703125" style="5" customWidth="1"/>
    <col min="59" max="60" width="19.5703125" style="5" customWidth="1"/>
    <col min="61" max="61" width="14.28515625" style="5" bestFit="1" customWidth="1"/>
    <col min="62" max="16384" width="9.140625" style="5"/>
  </cols>
  <sheetData>
    <row r="1" spans="1:56" s="1" customFormat="1" ht="49.9" customHeight="1" x14ac:dyDescent="0.25">
      <c r="A1" s="13" t="s">
        <v>0</v>
      </c>
      <c r="B1" s="14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9" t="s">
        <v>9</v>
      </c>
      <c r="K1" s="17" t="s">
        <v>10</v>
      </c>
      <c r="L1" s="20" t="s">
        <v>11</v>
      </c>
      <c r="M1" s="21" t="s">
        <v>12</v>
      </c>
      <c r="N1" s="22" t="s">
        <v>13</v>
      </c>
      <c r="O1" s="22" t="s">
        <v>14</v>
      </c>
      <c r="P1" s="13" t="s">
        <v>15</v>
      </c>
      <c r="Q1" s="23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22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4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2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2" t="s">
        <v>47</v>
      </c>
      <c r="AW1" s="25" t="s">
        <v>48</v>
      </c>
      <c r="AX1" s="26" t="s">
        <v>49</v>
      </c>
      <c r="AY1" s="27" t="s">
        <v>50</v>
      </c>
      <c r="AZ1" s="26" t="s">
        <v>51</v>
      </c>
      <c r="BA1" s="27" t="s">
        <v>52</v>
      </c>
      <c r="BB1" s="20" t="s">
        <v>53</v>
      </c>
      <c r="BC1" s="20" t="s">
        <v>54</v>
      </c>
      <c r="BD1" s="28" t="s">
        <v>55</v>
      </c>
    </row>
    <row r="2" spans="1:56" ht="150" x14ac:dyDescent="0.25">
      <c r="A2" s="29" t="s">
        <v>56</v>
      </c>
      <c r="B2" s="29" t="s">
        <v>57</v>
      </c>
      <c r="C2" s="29">
        <v>16076447</v>
      </c>
      <c r="D2" s="29" t="s">
        <v>58</v>
      </c>
      <c r="E2" s="29" t="str">
        <f>_xlfn.XLOOKUP(BASE_INICIATIVAS_CONSOLIDADA!$G2,'[1]BASE DE DADOS'!A:A,'[1]BASE DE DADOS'!C:C)</f>
        <v>FLONA DA RESTINGA DE CABEDELO</v>
      </c>
      <c r="F2" s="29" t="str">
        <f>_xlfn.XLOOKUP(BASE_INICIATIVAS_CONSOLIDADA!$G2,[1]!BASE_UCS[COD CNUC],[1]!BASE_UCS[CATEGORIA RESUMIDA])</f>
        <v>FLONA</v>
      </c>
      <c r="G2" s="29" t="s">
        <v>59</v>
      </c>
      <c r="H2" s="29" t="str">
        <f>_xlfn.XLOOKUP(BASE_INICIATIVAS_CONSOLIDADA!$G2,[1]!BASE_UCS[COD CNUC],[1]!BASE_UCS[GERÊNCIA REGIONAL])</f>
        <v>GR2 - Nordeste</v>
      </c>
      <c r="I2" s="29" t="str">
        <f>_xlfn.XLOOKUP(BASE_INICIATIVAS_CONSOLIDADA!$G2,[1]!BASE_UCS[COD CNUC],[1]!BASE_UCS[BIOMAS])</f>
        <v>Mata Atlântica</v>
      </c>
      <c r="J2" s="29" t="str">
        <f>_xlfn.XLOOKUP(BASE_INICIATIVAS_CONSOLIDADA!$G2,[1]!BASE_UCS[COD CNUC],[1]!BASE_UCS[UF])</f>
        <v>PB</v>
      </c>
      <c r="K2" s="29" t="s">
        <v>60</v>
      </c>
      <c r="L2" s="30">
        <v>636000</v>
      </c>
      <c r="M2" s="30">
        <v>0</v>
      </c>
      <c r="N2" s="30">
        <f>BASE_INICIATIVAS_CONSOLIDADA!$L2-BASE_INICIATIVAS_CONSOLIDADA!$M2</f>
        <v>636000</v>
      </c>
      <c r="O2" s="31">
        <f>BASE_INICIATIVAS_CONSOLIDADA!$AC2+BASE_INICIATIVAS_CONSOLIDADA!$AJ2+BASE_INICIATIVAS_CONSOLIDADA!$AO2+BASE_INICIATIVAS_CONSOLIDADA!$AV2+BASE_INICIATIVAS_CONSOLIDADA!$AY2+BASE_INICIATIVAS_CONSOLIDADA!$BA2+BASE_INICIATIVAS_CONSOLIDADA!$BD2</f>
        <v>636000</v>
      </c>
      <c r="P2" s="30">
        <f>IF(BASE_INICIATIVAS_CONSOLIDADA!$N2-BASE_INICIATIVAS_CONSOLIDADA!$O2&lt;0,0,BASE_INICIATIVAS_CONSOLIDADA!$N2-BASE_INICIATIVAS_CONSOLIDADA!$O2)</f>
        <v>0</v>
      </c>
      <c r="Q2" s="32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636000</v>
      </c>
      <c r="AA2" s="31">
        <v>0</v>
      </c>
      <c r="AB2" s="31">
        <v>0</v>
      </c>
      <c r="AC2" s="31">
        <f>SUM(BASE_INICIATIVAS_CONSOLIDADA!$Q2:$AB2)</f>
        <v>636000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f>SUM(BASE_INICIATIVAS_CONSOLIDADA!$AD2:$AI2)</f>
        <v>0</v>
      </c>
      <c r="AK2" s="31">
        <v>0</v>
      </c>
      <c r="AL2" s="31">
        <v>0</v>
      </c>
      <c r="AM2" s="31">
        <v>0</v>
      </c>
      <c r="AN2" s="31">
        <v>0</v>
      </c>
      <c r="AO2" s="31">
        <f>SUM(BASE_INICIATIVAS_CONSOLIDADA!$AK2:$AN2)</f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  <c r="AU2" s="31">
        <v>0</v>
      </c>
      <c r="AV2" s="31">
        <f>SUM(BASE_INICIATIVAS_CONSOLIDADA!$AP2:$AU2)</f>
        <v>0</v>
      </c>
      <c r="AW2" s="33">
        <v>0</v>
      </c>
      <c r="AX2" s="33">
        <v>0</v>
      </c>
      <c r="AY2" s="34">
        <f>SUM(BASE_INICIATIVAS_CONSOLIDADA!$AW2:$AX2)</f>
        <v>0</v>
      </c>
      <c r="AZ2" s="35">
        <v>0</v>
      </c>
      <c r="BA2" s="35">
        <f>BASE_INICIATIVAS_CONSOLIDADA!$AZ2</f>
        <v>0</v>
      </c>
      <c r="BB2" s="35">
        <v>0</v>
      </c>
      <c r="BC2" s="35">
        <v>0</v>
      </c>
      <c r="BD2" s="35">
        <f>SUM(BASE_INICIATIVAS_CONSOLIDADA!$BB2:$BC2)</f>
        <v>0</v>
      </c>
    </row>
    <row r="3" spans="1:56" ht="60" x14ac:dyDescent="0.25">
      <c r="A3" s="8" t="s">
        <v>61</v>
      </c>
      <c r="B3" s="8" t="s">
        <v>62</v>
      </c>
      <c r="C3" s="8">
        <v>16105166</v>
      </c>
      <c r="D3" s="8" t="s">
        <v>63</v>
      </c>
      <c r="E3" s="8" t="str">
        <f>_xlfn.XLOOKUP(BASE_INICIATIVAS_CONSOLIDADA!$G3,'[1]BASE DE DADOS'!A:A,'[1]BASE DE DADOS'!C:C)</f>
        <v>PARNA DA CHAPADA DOS VEADEIROS</v>
      </c>
      <c r="F3" s="8" t="str">
        <f>_xlfn.XLOOKUP(BASE_INICIATIVAS_CONSOLIDADA!$G3,[1]!BASE_UCS[COD CNUC],[1]!BASE_UCS[CATEGORIA RESUMIDA])</f>
        <v>PARNA</v>
      </c>
      <c r="G3" s="8" t="s">
        <v>64</v>
      </c>
      <c r="H3" s="8" t="str">
        <f>_xlfn.XLOOKUP(BASE_INICIATIVAS_CONSOLIDADA!$G3,[1]!BASE_UCS[COD CNUC],[1]!BASE_UCS[GERÊNCIA REGIONAL])</f>
        <v>GR3 - Centro-Oeste</v>
      </c>
      <c r="I3" s="8" t="str">
        <f>_xlfn.XLOOKUP(BASE_INICIATIVAS_CONSOLIDADA!$G3,[1]!BASE_UCS[COD CNUC],[1]!BASE_UCS[BIOMAS])</f>
        <v>Cerrado</v>
      </c>
      <c r="J3" s="8" t="str">
        <f>_xlfn.XLOOKUP(BASE_INICIATIVAS_CONSOLIDADA!$G3,[1]!BASE_UCS[COD CNUC],[1]!BASE_UCS[UF])</f>
        <v>GO</v>
      </c>
      <c r="K3" s="8"/>
      <c r="L3" s="36">
        <v>406592.31</v>
      </c>
      <c r="M3" s="36">
        <v>0</v>
      </c>
      <c r="N3" s="36">
        <f>BASE_INICIATIVAS_CONSOLIDADA!$L3-BASE_INICIATIVAS_CONSOLIDADA!$M3</f>
        <v>406592.31</v>
      </c>
      <c r="O3" s="37">
        <f>BASE_INICIATIVAS_CONSOLIDADA!$AC3+BASE_INICIATIVAS_CONSOLIDADA!$AJ3+BASE_INICIATIVAS_CONSOLIDADA!$AO3+BASE_INICIATIVAS_CONSOLIDADA!$AV3+BASE_INICIATIVAS_CONSOLIDADA!$AY3+BASE_INICIATIVAS_CONSOLIDADA!$BA3+BASE_INICIATIVAS_CONSOLIDADA!$BD3</f>
        <v>406592.31</v>
      </c>
      <c r="P3" s="36">
        <f>IF(BASE_INICIATIVAS_CONSOLIDADA!$N3-BASE_INICIATIVAS_CONSOLIDADA!$O3&lt;0,0,BASE_INICIATIVAS_CONSOLIDADA!$N3-BASE_INICIATIVAS_CONSOLIDADA!$O3)</f>
        <v>0</v>
      </c>
      <c r="Q3" s="38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406592.31</v>
      </c>
      <c r="AB3" s="37">
        <v>0</v>
      </c>
      <c r="AC3" s="37">
        <f>SUM(BASE_INICIATIVAS_CONSOLIDADA!$Q3:$AB3)</f>
        <v>406592.31</v>
      </c>
      <c r="AD3" s="37">
        <v>0</v>
      </c>
      <c r="AE3" s="37">
        <v>0</v>
      </c>
      <c r="AF3" s="37">
        <v>0</v>
      </c>
      <c r="AG3" s="37">
        <v>0</v>
      </c>
      <c r="AH3" s="37">
        <v>0</v>
      </c>
      <c r="AI3" s="37">
        <v>0</v>
      </c>
      <c r="AJ3" s="37">
        <f>SUM(BASE_INICIATIVAS_CONSOLIDADA!$AD3:$AI3)</f>
        <v>0</v>
      </c>
      <c r="AK3" s="37">
        <v>0</v>
      </c>
      <c r="AL3" s="37">
        <v>0</v>
      </c>
      <c r="AM3" s="37">
        <v>0</v>
      </c>
      <c r="AN3" s="37">
        <v>0</v>
      </c>
      <c r="AO3" s="37">
        <f>SUM(BASE_INICIATIVAS_CONSOLIDADA!$AK3:$AN3)</f>
        <v>0</v>
      </c>
      <c r="AP3" s="37">
        <v>0</v>
      </c>
      <c r="AQ3" s="37">
        <v>0</v>
      </c>
      <c r="AR3" s="37">
        <v>0</v>
      </c>
      <c r="AS3" s="37">
        <v>0</v>
      </c>
      <c r="AT3" s="37">
        <v>0</v>
      </c>
      <c r="AU3" s="37">
        <v>0</v>
      </c>
      <c r="AV3" s="37">
        <f>SUM(BASE_INICIATIVAS_CONSOLIDADA!$AP3:$AU3)</f>
        <v>0</v>
      </c>
      <c r="AW3" s="39">
        <v>0</v>
      </c>
      <c r="AX3" s="39">
        <v>0</v>
      </c>
      <c r="AY3" s="40">
        <f>SUM(BASE_INICIATIVAS_CONSOLIDADA!$AW3:$AX3)</f>
        <v>0</v>
      </c>
      <c r="AZ3" s="4">
        <v>0</v>
      </c>
      <c r="BA3" s="4">
        <f>BASE_INICIATIVAS_CONSOLIDADA!$AZ3</f>
        <v>0</v>
      </c>
      <c r="BB3" s="4">
        <v>0</v>
      </c>
      <c r="BC3" s="4">
        <v>0</v>
      </c>
      <c r="BD3" s="4">
        <f>SUM(BASE_INICIATIVAS_CONSOLIDADA!$BB3:$BC3)</f>
        <v>0</v>
      </c>
    </row>
    <row r="4" spans="1:56" ht="30" x14ac:dyDescent="0.25">
      <c r="A4" s="29" t="s">
        <v>65</v>
      </c>
      <c r="B4" s="29" t="s">
        <v>66</v>
      </c>
      <c r="C4" s="29">
        <v>16074110</v>
      </c>
      <c r="D4" s="29" t="s">
        <v>58</v>
      </c>
      <c r="E4" s="29" t="str">
        <f>_xlfn.XLOOKUP(BASE_INICIATIVAS_CONSOLIDADA!$G4,'[1]BASE DE DADOS'!A:A,'[1]BASE DE DADOS'!C:C)</f>
        <v>ESEC DE MARACÁ JIPIOCA</v>
      </c>
      <c r="F4" s="29" t="str">
        <f>_xlfn.XLOOKUP(BASE_INICIATIVAS_CONSOLIDADA!$G4,[1]!BASE_UCS[COD CNUC],[1]!BASE_UCS[CATEGORIA RESUMIDA])</f>
        <v>ESEC</v>
      </c>
      <c r="G4" s="29" t="s">
        <v>67</v>
      </c>
      <c r="H4" s="29" t="str">
        <f>_xlfn.XLOOKUP(BASE_INICIATIVAS_CONSOLIDADA!$G4,[1]!BASE_UCS[COD CNUC],[1]!BASE_UCS[GERÊNCIA REGIONAL])</f>
        <v>GR1 - Norte</v>
      </c>
      <c r="I4" s="29" t="str">
        <f>_xlfn.XLOOKUP(BASE_INICIATIVAS_CONSOLIDADA!$G4,[1]!BASE_UCS[COD CNUC],[1]!BASE_UCS[BIOMAS])</f>
        <v>Amazônia - Área Marinha</v>
      </c>
      <c r="J4" s="29" t="str">
        <f>_xlfn.XLOOKUP(BASE_INICIATIVAS_CONSOLIDADA!$G4,[1]!BASE_UCS[COD CNUC],[1]!BASE_UCS[UF])</f>
        <v>AP</v>
      </c>
      <c r="K4" s="29"/>
      <c r="L4" s="30">
        <v>500000</v>
      </c>
      <c r="M4" s="30">
        <v>0</v>
      </c>
      <c r="N4" s="30">
        <f>BASE_INICIATIVAS_CONSOLIDADA!$L4-BASE_INICIATIVAS_CONSOLIDADA!$M4</f>
        <v>500000</v>
      </c>
      <c r="O4" s="41">
        <f>BASE_INICIATIVAS_CONSOLIDADA!$AC4+BASE_INICIATIVAS_CONSOLIDADA!$AJ4+BASE_INICIATIVAS_CONSOLIDADA!$AO4+BASE_INICIATIVAS_CONSOLIDADA!$AV4+BASE_INICIATIVAS_CONSOLIDADA!$AY4+BASE_INICIATIVAS_CONSOLIDADA!$BA4+BASE_INICIATIVAS_CONSOLIDADA!$BD4</f>
        <v>500000</v>
      </c>
      <c r="P4" s="30">
        <f>IF(BASE_INICIATIVAS_CONSOLIDADA!$N4-BASE_INICIATIVAS_CONSOLIDADA!$O4&lt;0,0,BASE_INICIATIVAS_CONSOLIDADA!$N4-BASE_INICIATIVAS_CONSOLIDADA!$O4)</f>
        <v>0</v>
      </c>
      <c r="Q4" s="42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C4" s="41">
        <f>SUM(BASE_INICIATIVAS_CONSOLIDADA!$Q4:$AB4)</f>
        <v>0</v>
      </c>
      <c r="AD4" s="41">
        <v>0</v>
      </c>
      <c r="AE4" s="41">
        <v>0</v>
      </c>
      <c r="AF4" s="41">
        <v>0</v>
      </c>
      <c r="AG4" s="41">
        <v>0</v>
      </c>
      <c r="AH4" s="41">
        <v>500000</v>
      </c>
      <c r="AI4" s="41">
        <v>0</v>
      </c>
      <c r="AJ4" s="41">
        <f>SUM(BASE_INICIATIVAS_CONSOLIDADA!$AD4:$AI4)</f>
        <v>500000</v>
      </c>
      <c r="AK4" s="41">
        <v>0</v>
      </c>
      <c r="AL4" s="41">
        <v>0</v>
      </c>
      <c r="AM4" s="41">
        <v>0</v>
      </c>
      <c r="AN4" s="41">
        <v>0</v>
      </c>
      <c r="AO4" s="41">
        <f>SUM(BASE_INICIATIVAS_CONSOLIDADA!$AK4:$AN4)</f>
        <v>0</v>
      </c>
      <c r="AP4" s="41">
        <v>0</v>
      </c>
      <c r="AQ4" s="41">
        <v>0</v>
      </c>
      <c r="AR4" s="41">
        <v>0</v>
      </c>
      <c r="AS4" s="41">
        <v>0</v>
      </c>
      <c r="AT4" s="41">
        <v>0</v>
      </c>
      <c r="AU4" s="41">
        <v>0</v>
      </c>
      <c r="AV4" s="41">
        <f>SUM(BASE_INICIATIVAS_CONSOLIDADA!$AP4:$AU4)</f>
        <v>0</v>
      </c>
      <c r="AW4" s="43">
        <v>0</v>
      </c>
      <c r="AX4" s="43">
        <v>0</v>
      </c>
      <c r="AY4" s="44">
        <f>SUM(BASE_INICIATIVAS_CONSOLIDADA!$AW4:$AX4)</f>
        <v>0</v>
      </c>
      <c r="AZ4" s="45">
        <v>0</v>
      </c>
      <c r="BA4" s="45">
        <f>BASE_INICIATIVAS_CONSOLIDADA!$AZ4</f>
        <v>0</v>
      </c>
      <c r="BB4" s="45">
        <v>0</v>
      </c>
      <c r="BC4" s="45">
        <v>0</v>
      </c>
      <c r="BD4" s="45">
        <f>SUM(BASE_INICIATIVAS_CONSOLIDADA!$BB4:$BC4)</f>
        <v>0</v>
      </c>
    </row>
    <row r="5" spans="1:56" ht="195" x14ac:dyDescent="0.25">
      <c r="A5" s="8" t="s">
        <v>68</v>
      </c>
      <c r="B5" s="8" t="s">
        <v>69</v>
      </c>
      <c r="C5" s="8" t="s">
        <v>70</v>
      </c>
      <c r="D5" s="8" t="s">
        <v>58</v>
      </c>
      <c r="E5" s="8" t="str">
        <f>_xlfn.XLOOKUP(BASE_INICIATIVAS_CONSOLIDADA!$G5,'[1]BASE DE DADOS'!A:A,'[1]BASE DE DADOS'!C:C)</f>
        <v>REBIO DO GURUPI</v>
      </c>
      <c r="F5" s="8" t="str">
        <f>_xlfn.XLOOKUP(BASE_INICIATIVAS_CONSOLIDADA!$G5,[1]!BASE_UCS[COD CNUC],[1]!BASE_UCS[CATEGORIA RESUMIDA])</f>
        <v>REBIO</v>
      </c>
      <c r="G5" s="8" t="s">
        <v>71</v>
      </c>
      <c r="H5" s="8" t="str">
        <f>_xlfn.XLOOKUP(BASE_INICIATIVAS_CONSOLIDADA!$G5,[1]!BASE_UCS[COD CNUC],[1]!BASE_UCS[GERÊNCIA REGIONAL])</f>
        <v>GR1 - Norte</v>
      </c>
      <c r="I5" s="8" t="str">
        <f>_xlfn.XLOOKUP(BASE_INICIATIVAS_CONSOLIDADA!$G5,[1]!BASE_UCS[COD CNUC],[1]!BASE_UCS[BIOMAS])</f>
        <v>Amazônia</v>
      </c>
      <c r="J5" s="8" t="str">
        <f>_xlfn.XLOOKUP(BASE_INICIATIVAS_CONSOLIDADA!$G5,[1]!BASE_UCS[COD CNUC],[1]!BASE_UCS[UF])</f>
        <v>MA</v>
      </c>
      <c r="K5" s="8" t="s">
        <v>72</v>
      </c>
      <c r="L5" s="36">
        <v>350000</v>
      </c>
      <c r="M5" s="36">
        <v>0</v>
      </c>
      <c r="N5" s="36">
        <f>BASE_INICIATIVAS_CONSOLIDADA!$L5-BASE_INICIATIVAS_CONSOLIDADA!$M5</f>
        <v>350000</v>
      </c>
      <c r="O5" s="37">
        <f>BASE_INICIATIVAS_CONSOLIDADA!$AC5+BASE_INICIATIVAS_CONSOLIDADA!$AJ5+BASE_INICIATIVAS_CONSOLIDADA!$AO5+BASE_INICIATIVAS_CONSOLIDADA!$AV5+BASE_INICIATIVAS_CONSOLIDADA!$AY5+BASE_INICIATIVAS_CONSOLIDADA!$BA5+BASE_INICIATIVAS_CONSOLIDADA!$BD5</f>
        <v>350000</v>
      </c>
      <c r="P5" s="36">
        <f>IF(BASE_INICIATIVAS_CONSOLIDADA!$N5-BASE_INICIATIVAS_CONSOLIDADA!$O5&lt;0,0,BASE_INICIATIVAS_CONSOLIDADA!$N5-BASE_INICIATIVAS_CONSOLIDADA!$O5)</f>
        <v>0</v>
      </c>
      <c r="Q5" s="38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f>SUM(BASE_INICIATIVAS_CONSOLIDADA!$Q5:$AB5)</f>
        <v>0</v>
      </c>
      <c r="AD5" s="37">
        <v>0</v>
      </c>
      <c r="AE5" s="37">
        <v>0</v>
      </c>
      <c r="AF5" s="36">
        <v>350000</v>
      </c>
      <c r="AG5" s="37">
        <v>0</v>
      </c>
      <c r="AH5" s="37">
        <v>0</v>
      </c>
      <c r="AI5" s="36">
        <v>0</v>
      </c>
      <c r="AJ5" s="37">
        <f>SUM(BASE_INICIATIVAS_CONSOLIDADA!$AD5:$AI5)</f>
        <v>350000</v>
      </c>
      <c r="AK5" s="37">
        <v>0</v>
      </c>
      <c r="AL5" s="37">
        <v>0</v>
      </c>
      <c r="AM5" s="37">
        <v>0</v>
      </c>
      <c r="AN5" s="37">
        <v>0</v>
      </c>
      <c r="AO5" s="37">
        <f>SUM(BASE_INICIATIVAS_CONSOLIDADA!$AK5:$AN5)</f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f>SUM(BASE_INICIATIVAS_CONSOLIDADA!$AP5:$AU5)</f>
        <v>0</v>
      </c>
      <c r="AW5" s="39">
        <v>0</v>
      </c>
      <c r="AX5" s="39">
        <v>0</v>
      </c>
      <c r="AY5" s="40">
        <f>SUM(BASE_INICIATIVAS_CONSOLIDADA!$AW5:$AX5)</f>
        <v>0</v>
      </c>
      <c r="AZ5" s="4">
        <v>0</v>
      </c>
      <c r="BA5" s="4">
        <f>BASE_INICIATIVAS_CONSOLIDADA!$AZ5</f>
        <v>0</v>
      </c>
      <c r="BB5" s="4">
        <v>0</v>
      </c>
      <c r="BC5" s="4">
        <v>0</v>
      </c>
      <c r="BD5" s="4">
        <f>SUM(BASE_INICIATIVAS_CONSOLIDADA!$BB5:$BC5)</f>
        <v>0</v>
      </c>
    </row>
    <row r="6" spans="1:56" ht="30" x14ac:dyDescent="0.25">
      <c r="A6" s="29" t="s">
        <v>65</v>
      </c>
      <c r="B6" s="29" t="s">
        <v>66</v>
      </c>
      <c r="C6" s="29">
        <v>16074110</v>
      </c>
      <c r="D6" s="29" t="s">
        <v>58</v>
      </c>
      <c r="E6" s="29" t="str">
        <f>_xlfn.XLOOKUP(BASE_INICIATIVAS_CONSOLIDADA!$G6,'[1]BASE DE DADOS'!A:A,'[1]BASE DE DADOS'!C:C)</f>
        <v>ESEC DO TAIM</v>
      </c>
      <c r="F6" s="29" t="str">
        <f>_xlfn.XLOOKUP(BASE_INICIATIVAS_CONSOLIDADA!$G6,[1]!BASE_UCS[COD CNUC],[1]!BASE_UCS[CATEGORIA RESUMIDA])</f>
        <v>ESEC</v>
      </c>
      <c r="G6" s="29" t="s">
        <v>73</v>
      </c>
      <c r="H6" s="29" t="str">
        <f>_xlfn.XLOOKUP(BASE_INICIATIVAS_CONSOLIDADA!$G6,[1]!BASE_UCS[COD CNUC],[1]!BASE_UCS[GERÊNCIA REGIONAL])</f>
        <v>GR5 - Sul</v>
      </c>
      <c r="I6" s="29" t="str">
        <f>_xlfn.XLOOKUP(BASE_INICIATIVAS_CONSOLIDADA!$G6,[1]!BASE_UCS[COD CNUC],[1]!BASE_UCS[BIOMAS])</f>
        <v>Área Marinha - Pampa</v>
      </c>
      <c r="J6" s="29" t="str">
        <f>_xlfn.XLOOKUP(BASE_INICIATIVAS_CONSOLIDADA!$G6,[1]!BASE_UCS[COD CNUC],[1]!BASE_UCS[UF])</f>
        <v>RS</v>
      </c>
      <c r="K6" s="29"/>
      <c r="L6" s="30">
        <v>500000</v>
      </c>
      <c r="M6" s="30">
        <v>0</v>
      </c>
      <c r="N6" s="30">
        <f>BASE_INICIATIVAS_CONSOLIDADA!$L6-BASE_INICIATIVAS_CONSOLIDADA!$M6</f>
        <v>500000</v>
      </c>
      <c r="O6" s="41">
        <f>BASE_INICIATIVAS_CONSOLIDADA!$AC6+BASE_INICIATIVAS_CONSOLIDADA!$AJ6+BASE_INICIATIVAS_CONSOLIDADA!$AO6+BASE_INICIATIVAS_CONSOLIDADA!$AV6+BASE_INICIATIVAS_CONSOLIDADA!$AY6+BASE_INICIATIVAS_CONSOLIDADA!$BA6+BASE_INICIATIVAS_CONSOLIDADA!$BD6</f>
        <v>2864680.1956521738</v>
      </c>
      <c r="P6" s="30">
        <f>IF(BASE_INICIATIVAS_CONSOLIDADA!$N6-BASE_INICIATIVAS_CONSOLIDADA!$O6&lt;0,0,BASE_INICIATIVAS_CONSOLIDADA!$N6-BASE_INICIATIVAS_CONSOLIDADA!$O6)</f>
        <v>0</v>
      </c>
      <c r="Q6" s="42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f>SUM(BASE_INICIATIVAS_CONSOLIDADA!$Q6:$AB6)</f>
        <v>0</v>
      </c>
      <c r="AD6" s="30">
        <v>0</v>
      </c>
      <c r="AE6" s="30">
        <v>2864680.1956521738</v>
      </c>
      <c r="AF6" s="30">
        <v>0</v>
      </c>
      <c r="AG6" s="30">
        <v>0</v>
      </c>
      <c r="AH6" s="30">
        <v>0</v>
      </c>
      <c r="AI6" s="46">
        <v>0</v>
      </c>
      <c r="AJ6" s="41">
        <f>SUM(BASE_INICIATIVAS_CONSOLIDADA!$AD6:$AI6)</f>
        <v>2864680.1956521738</v>
      </c>
      <c r="AK6" s="41">
        <v>0</v>
      </c>
      <c r="AL6" s="41">
        <v>0</v>
      </c>
      <c r="AM6" s="41">
        <v>0</v>
      </c>
      <c r="AN6" s="41">
        <v>0</v>
      </c>
      <c r="AO6" s="41">
        <f>SUM(BASE_INICIATIVAS_CONSOLIDADA!$AK6:$AN6)</f>
        <v>0</v>
      </c>
      <c r="AP6" s="41">
        <v>0</v>
      </c>
      <c r="AQ6" s="41">
        <v>0</v>
      </c>
      <c r="AR6" s="41">
        <v>0</v>
      </c>
      <c r="AS6" s="41">
        <v>0</v>
      </c>
      <c r="AT6" s="41">
        <v>0</v>
      </c>
      <c r="AU6" s="41">
        <v>0</v>
      </c>
      <c r="AV6" s="41">
        <f>SUM(BASE_INICIATIVAS_CONSOLIDADA!$AP6:$AU6)</f>
        <v>0</v>
      </c>
      <c r="AW6" s="43">
        <v>0</v>
      </c>
      <c r="AX6" s="43">
        <v>0</v>
      </c>
      <c r="AY6" s="44">
        <f>SUM(BASE_INICIATIVAS_CONSOLIDADA!$AW6:$AX6)</f>
        <v>0</v>
      </c>
      <c r="AZ6" s="45">
        <v>0</v>
      </c>
      <c r="BA6" s="45">
        <f>BASE_INICIATIVAS_CONSOLIDADA!$AZ6</f>
        <v>0</v>
      </c>
      <c r="BB6" s="45">
        <v>0</v>
      </c>
      <c r="BC6" s="45">
        <v>0</v>
      </c>
      <c r="BD6" s="45">
        <f>SUM(BASE_INICIATIVAS_CONSOLIDADA!$BB6:$BC6)</f>
        <v>0</v>
      </c>
    </row>
    <row r="7" spans="1:56" ht="195" x14ac:dyDescent="0.25">
      <c r="A7" s="8" t="s">
        <v>68</v>
      </c>
      <c r="B7" s="8" t="s">
        <v>69</v>
      </c>
      <c r="C7" s="8" t="s">
        <v>70</v>
      </c>
      <c r="D7" s="8" t="s">
        <v>58</v>
      </c>
      <c r="E7" s="8" t="str">
        <f>_xlfn.XLOOKUP(BASE_INICIATIVAS_CONSOLIDADA!$G7,'[1]BASE DE DADOS'!A:A,'[1]BASE DE DADOS'!C:C)</f>
        <v>RESEX DO CIRIÁCO</v>
      </c>
      <c r="F7" s="8" t="str">
        <f>_xlfn.XLOOKUP(BASE_INICIATIVAS_CONSOLIDADA!$G7,[1]!BASE_UCS[COD CNUC],[1]!BASE_UCS[CATEGORIA RESUMIDA])</f>
        <v>RESEX</v>
      </c>
      <c r="G7" s="8" t="s">
        <v>74</v>
      </c>
      <c r="H7" s="8" t="str">
        <f>_xlfn.XLOOKUP(BASE_INICIATIVAS_CONSOLIDADA!$G7,[1]!BASE_UCS[COD CNUC],[1]!BASE_UCS[GERÊNCIA REGIONAL])</f>
        <v>GR2 - Nordeste</v>
      </c>
      <c r="I7" s="8" t="str">
        <f>_xlfn.XLOOKUP(BASE_INICIATIVAS_CONSOLIDADA!$G7,[1]!BASE_UCS[COD CNUC],[1]!BASE_UCS[BIOMAS])</f>
        <v>Amazônia - Cerrado</v>
      </c>
      <c r="J7" s="8" t="str">
        <f>_xlfn.XLOOKUP(BASE_INICIATIVAS_CONSOLIDADA!$G7,[1]!BASE_UCS[COD CNUC],[1]!BASE_UCS[UF])</f>
        <v>MA</v>
      </c>
      <c r="K7" s="8" t="s">
        <v>72</v>
      </c>
      <c r="L7" s="36">
        <v>350000</v>
      </c>
      <c r="M7" s="36">
        <v>0</v>
      </c>
      <c r="N7" s="36">
        <f>BASE_INICIATIVAS_CONSOLIDADA!$L7-BASE_INICIATIVAS_CONSOLIDADA!$M7</f>
        <v>350000</v>
      </c>
      <c r="O7" s="37">
        <f>BASE_INICIATIVAS_CONSOLIDADA!$AC7+BASE_INICIATIVAS_CONSOLIDADA!$AJ7+BASE_INICIATIVAS_CONSOLIDADA!$AO7+BASE_INICIATIVAS_CONSOLIDADA!$AV7+BASE_INICIATIVAS_CONSOLIDADA!$AY7+BASE_INICIATIVAS_CONSOLIDADA!$BA7+BASE_INICIATIVAS_CONSOLIDADA!$BD7</f>
        <v>0</v>
      </c>
      <c r="P7" s="36">
        <f>IF(BASE_INICIATIVAS_CONSOLIDADA!$N7-BASE_INICIATIVAS_CONSOLIDADA!$O7&lt;0,0,BASE_INICIATIVAS_CONSOLIDADA!$N7-BASE_INICIATIVAS_CONSOLIDADA!$O7)</f>
        <v>350000</v>
      </c>
      <c r="Q7" s="38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f>SUM(BASE_INICIATIVAS_CONSOLIDADA!$Q7:$AB7)</f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37">
        <v>0</v>
      </c>
      <c r="AJ7" s="37">
        <f>SUM(BASE_INICIATIVAS_CONSOLIDADA!$AD7:$AI7)</f>
        <v>0</v>
      </c>
      <c r="AK7" s="37">
        <v>0</v>
      </c>
      <c r="AL7" s="37">
        <v>0</v>
      </c>
      <c r="AM7" s="37">
        <v>0</v>
      </c>
      <c r="AN7" s="37">
        <v>0</v>
      </c>
      <c r="AO7" s="37">
        <f>SUM(BASE_INICIATIVAS_CONSOLIDADA!$AK7:$AN7)</f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f>SUM(BASE_INICIATIVAS_CONSOLIDADA!$AP7:$AU7)</f>
        <v>0</v>
      </c>
      <c r="AW7" s="39">
        <v>0</v>
      </c>
      <c r="AX7" s="39">
        <v>0</v>
      </c>
      <c r="AY7" s="40">
        <f>SUM(BASE_INICIATIVAS_CONSOLIDADA!$AW7:$AX7)</f>
        <v>0</v>
      </c>
      <c r="AZ7" s="4">
        <v>0</v>
      </c>
      <c r="BA7" s="4">
        <f>BASE_INICIATIVAS_CONSOLIDADA!$AZ7</f>
        <v>0</v>
      </c>
      <c r="BB7" s="4">
        <v>0</v>
      </c>
      <c r="BC7" s="4">
        <v>0</v>
      </c>
      <c r="BD7" s="4">
        <f>SUM(BASE_INICIATIVAS_CONSOLIDADA!$BB7:$BC7)</f>
        <v>0</v>
      </c>
    </row>
    <row r="8" spans="1:56" ht="195" x14ac:dyDescent="0.25">
      <c r="A8" s="29" t="s">
        <v>68</v>
      </c>
      <c r="B8" s="29" t="s">
        <v>69</v>
      </c>
      <c r="C8" s="29" t="s">
        <v>70</v>
      </c>
      <c r="D8" s="29" t="s">
        <v>58</v>
      </c>
      <c r="E8" s="29" t="str">
        <f>_xlfn.XLOOKUP(BASE_INICIATIVAS_CONSOLIDADA!$G8,'[1]BASE DE DADOS'!A:A,'[1]BASE DE DADOS'!C:C)</f>
        <v>PARNA DA SERRA DA BODOQUENA</v>
      </c>
      <c r="F8" s="29" t="str">
        <f>_xlfn.XLOOKUP(BASE_INICIATIVAS_CONSOLIDADA!$G8,[1]!BASE_UCS[COD CNUC],[1]!BASE_UCS[CATEGORIA RESUMIDA])</f>
        <v>PARNA</v>
      </c>
      <c r="G8" s="29" t="s">
        <v>75</v>
      </c>
      <c r="H8" s="29" t="str">
        <f>_xlfn.XLOOKUP(BASE_INICIATIVAS_CONSOLIDADA!$G8,[1]!BASE_UCS[COD CNUC],[1]!BASE_UCS[GERÊNCIA REGIONAL])</f>
        <v>GR3 - Centro-Oeste</v>
      </c>
      <c r="I8" s="29" t="str">
        <f>_xlfn.XLOOKUP(BASE_INICIATIVAS_CONSOLIDADA!$G8,[1]!BASE_UCS[COD CNUC],[1]!BASE_UCS[BIOMAS])</f>
        <v>Cerrado</v>
      </c>
      <c r="J8" s="29" t="str">
        <f>_xlfn.XLOOKUP(BASE_INICIATIVAS_CONSOLIDADA!$G8,[1]!BASE_UCS[COD CNUC],[1]!BASE_UCS[UF])</f>
        <v>MS</v>
      </c>
      <c r="K8" s="29" t="s">
        <v>72</v>
      </c>
      <c r="L8" s="30">
        <v>350000</v>
      </c>
      <c r="M8" s="30">
        <v>0</v>
      </c>
      <c r="N8" s="30">
        <f>BASE_INICIATIVAS_CONSOLIDADA!$L8-BASE_INICIATIVAS_CONSOLIDADA!$M8</f>
        <v>350000</v>
      </c>
      <c r="O8" s="41">
        <f>BASE_INICIATIVAS_CONSOLIDADA!$AC8+BASE_INICIATIVAS_CONSOLIDADA!$AJ8+BASE_INICIATIVAS_CONSOLIDADA!$AO8+BASE_INICIATIVAS_CONSOLIDADA!$AV8+BASE_INICIATIVAS_CONSOLIDADA!$AY8+BASE_INICIATIVAS_CONSOLIDADA!$BA8+BASE_INICIATIVAS_CONSOLIDADA!$BD8</f>
        <v>350000</v>
      </c>
      <c r="P8" s="30">
        <f>IF(BASE_INICIATIVAS_CONSOLIDADA!$N8-BASE_INICIATIVAS_CONSOLIDADA!$O8&lt;0,0,BASE_INICIATIVAS_CONSOLIDADA!$N8-BASE_INICIATIVAS_CONSOLIDADA!$O8)</f>
        <v>0</v>
      </c>
      <c r="Q8" s="42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f>SUM(BASE_INICIATIVAS_CONSOLIDADA!$Q8:$AB8)</f>
        <v>0</v>
      </c>
      <c r="AD8" s="41">
        <v>0</v>
      </c>
      <c r="AE8" s="41">
        <v>0</v>
      </c>
      <c r="AF8" s="41">
        <v>350000</v>
      </c>
      <c r="AG8" s="41">
        <v>0</v>
      </c>
      <c r="AH8" s="41">
        <v>0</v>
      </c>
      <c r="AI8" s="41">
        <v>0</v>
      </c>
      <c r="AJ8" s="41">
        <f>SUM(BASE_INICIATIVAS_CONSOLIDADA!$AD8:$AI8)</f>
        <v>350000</v>
      </c>
      <c r="AK8" s="41">
        <v>0</v>
      </c>
      <c r="AL8" s="41">
        <v>0</v>
      </c>
      <c r="AM8" s="41">
        <v>0</v>
      </c>
      <c r="AN8" s="41">
        <v>0</v>
      </c>
      <c r="AO8" s="41">
        <f>SUM(BASE_INICIATIVAS_CONSOLIDADA!$AK8:$AN8)</f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f>SUM(BASE_INICIATIVAS_CONSOLIDADA!$AP8:$AU8)</f>
        <v>0</v>
      </c>
      <c r="AW8" s="43">
        <v>0</v>
      </c>
      <c r="AX8" s="43">
        <v>0</v>
      </c>
      <c r="AY8" s="44">
        <f>SUM(BASE_INICIATIVAS_CONSOLIDADA!$AW8:$AX8)</f>
        <v>0</v>
      </c>
      <c r="AZ8" s="45">
        <v>0</v>
      </c>
      <c r="BA8" s="45">
        <f>BASE_INICIATIVAS_CONSOLIDADA!$AZ8</f>
        <v>0</v>
      </c>
      <c r="BB8" s="45">
        <v>0</v>
      </c>
      <c r="BC8" s="45">
        <v>0</v>
      </c>
      <c r="BD8" s="45">
        <f>SUM(BASE_INICIATIVAS_CONSOLIDADA!$BB8:$BC8)</f>
        <v>0</v>
      </c>
    </row>
    <row r="9" spans="1:56" ht="195" x14ac:dyDescent="0.25">
      <c r="A9" s="8" t="s">
        <v>68</v>
      </c>
      <c r="B9" s="8" t="s">
        <v>69</v>
      </c>
      <c r="C9" s="8" t="s">
        <v>70</v>
      </c>
      <c r="D9" s="8" t="s">
        <v>58</v>
      </c>
      <c r="E9" s="8" t="str">
        <f>_xlfn.XLOOKUP(BASE_INICIATIVAS_CONSOLIDADA!$G9,'[1]BASE DE DADOS'!A:A,'[1]BASE DE DADOS'!C:C)</f>
        <v>PARNA DE SÃO JOAQUIM</v>
      </c>
      <c r="F9" s="8" t="str">
        <f>_xlfn.XLOOKUP(BASE_INICIATIVAS_CONSOLIDADA!$G9,[1]!BASE_UCS[COD CNUC],[1]!BASE_UCS[CATEGORIA RESUMIDA])</f>
        <v>PARNA</v>
      </c>
      <c r="G9" s="8" t="s">
        <v>76</v>
      </c>
      <c r="H9" s="8" t="str">
        <f>_xlfn.XLOOKUP(BASE_INICIATIVAS_CONSOLIDADA!$G9,[1]!BASE_UCS[COD CNUC],[1]!BASE_UCS[GERÊNCIA REGIONAL])</f>
        <v>GR5 - Sul</v>
      </c>
      <c r="I9" s="8" t="str">
        <f>_xlfn.XLOOKUP(BASE_INICIATIVAS_CONSOLIDADA!$G9,[1]!BASE_UCS[COD CNUC],[1]!BASE_UCS[BIOMAS])</f>
        <v>Mata Atlântica</v>
      </c>
      <c r="J9" s="8" t="str">
        <f>_xlfn.XLOOKUP(BASE_INICIATIVAS_CONSOLIDADA!$G9,[1]!BASE_UCS[COD CNUC],[1]!BASE_UCS[UF])</f>
        <v>SC</v>
      </c>
      <c r="K9" s="8" t="s">
        <v>72</v>
      </c>
      <c r="L9" s="36">
        <v>300000</v>
      </c>
      <c r="M9" s="36">
        <v>0</v>
      </c>
      <c r="N9" s="36">
        <f>BASE_INICIATIVAS_CONSOLIDADA!$L9-BASE_INICIATIVAS_CONSOLIDADA!$M9</f>
        <v>300000</v>
      </c>
      <c r="O9" s="37">
        <f>BASE_INICIATIVAS_CONSOLIDADA!$AC9+BASE_INICIATIVAS_CONSOLIDADA!$AJ9+BASE_INICIATIVAS_CONSOLIDADA!$AO9+BASE_INICIATIVAS_CONSOLIDADA!$AV9+BASE_INICIATIVAS_CONSOLIDADA!$AY9+BASE_INICIATIVAS_CONSOLIDADA!$BA9+BASE_INICIATIVAS_CONSOLIDADA!$BD9</f>
        <v>300000</v>
      </c>
      <c r="P9" s="36">
        <f>IF(BASE_INICIATIVAS_CONSOLIDADA!$N9-BASE_INICIATIVAS_CONSOLIDADA!$O9&lt;0,0,BASE_INICIATIVAS_CONSOLIDADA!$N9-BASE_INICIATIVAS_CONSOLIDADA!$O9)</f>
        <v>0</v>
      </c>
      <c r="Q9" s="38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f>SUM(BASE_INICIATIVAS_CONSOLIDADA!$Q9:$AB9)</f>
        <v>0</v>
      </c>
      <c r="AD9" s="37">
        <v>0</v>
      </c>
      <c r="AE9" s="37">
        <v>0</v>
      </c>
      <c r="AF9" s="37">
        <v>0</v>
      </c>
      <c r="AG9" s="37">
        <v>0</v>
      </c>
      <c r="AH9" s="37">
        <v>300000</v>
      </c>
      <c r="AI9" s="37">
        <v>0</v>
      </c>
      <c r="AJ9" s="37">
        <f>SUM(BASE_INICIATIVAS_CONSOLIDADA!$AD9:$AI9)</f>
        <v>300000</v>
      </c>
      <c r="AK9" s="37">
        <v>0</v>
      </c>
      <c r="AL9" s="37">
        <v>0</v>
      </c>
      <c r="AM9" s="37">
        <v>0</v>
      </c>
      <c r="AN9" s="37">
        <v>0</v>
      </c>
      <c r="AO9" s="37">
        <f>SUM(BASE_INICIATIVAS_CONSOLIDADA!$AK9:$AN9)</f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f>SUM(BASE_INICIATIVAS_CONSOLIDADA!$AP9:$AU9)</f>
        <v>0</v>
      </c>
      <c r="AW9" s="39">
        <v>0</v>
      </c>
      <c r="AX9" s="39">
        <v>0</v>
      </c>
      <c r="AY9" s="40">
        <f>SUM(BASE_INICIATIVAS_CONSOLIDADA!$AW9:$AX9)</f>
        <v>0</v>
      </c>
      <c r="AZ9" s="4">
        <v>0</v>
      </c>
      <c r="BA9" s="4">
        <f>BASE_INICIATIVAS_CONSOLIDADA!$AZ9</f>
        <v>0</v>
      </c>
      <c r="BB9" s="4">
        <v>0</v>
      </c>
      <c r="BC9" s="4">
        <v>0</v>
      </c>
      <c r="BD9" s="4">
        <f>SUM(BASE_INICIATIVAS_CONSOLIDADA!$BB9:$BC9)</f>
        <v>0</v>
      </c>
    </row>
    <row r="10" spans="1:56" ht="60" x14ac:dyDescent="0.25">
      <c r="A10" s="29" t="s">
        <v>61</v>
      </c>
      <c r="B10" s="29" t="s">
        <v>62</v>
      </c>
      <c r="C10" s="29">
        <v>16105166</v>
      </c>
      <c r="D10" s="29" t="s">
        <v>63</v>
      </c>
      <c r="E10" s="29" t="str">
        <f>_xlfn.XLOOKUP(BASE_INICIATIVAS_CONSOLIDADA!$G10,'[1]BASE DE DADOS'!A:A,'[1]BASE DE DADOS'!C:C)</f>
        <v>PARNA DA CHAPADA DOS VEADEIROS</v>
      </c>
      <c r="F10" s="29" t="str">
        <f>_xlfn.XLOOKUP(BASE_INICIATIVAS_CONSOLIDADA!$G10,[1]!BASE_UCS[COD CNUC],[1]!BASE_UCS[CATEGORIA RESUMIDA])</f>
        <v>PARNA</v>
      </c>
      <c r="G10" s="29" t="s">
        <v>64</v>
      </c>
      <c r="H10" s="29" t="str">
        <f>_xlfn.XLOOKUP(BASE_INICIATIVAS_CONSOLIDADA!$G10,[1]!BASE_UCS[COD CNUC],[1]!BASE_UCS[GERÊNCIA REGIONAL])</f>
        <v>GR3 - Centro-Oeste</v>
      </c>
      <c r="I10" s="29" t="str">
        <f>_xlfn.XLOOKUP(BASE_INICIATIVAS_CONSOLIDADA!$G10,[1]!BASE_UCS[COD CNUC],[1]!BASE_UCS[BIOMAS])</f>
        <v>Cerrado</v>
      </c>
      <c r="J10" s="29" t="str">
        <f>_xlfn.XLOOKUP(BASE_INICIATIVAS_CONSOLIDADA!$G10,[1]!BASE_UCS[COD CNUC],[1]!BASE_UCS[UF])</f>
        <v>GO</v>
      </c>
      <c r="K10" s="29"/>
      <c r="L10" s="30">
        <v>299690.88</v>
      </c>
      <c r="M10" s="30">
        <v>0</v>
      </c>
      <c r="N10" s="30">
        <f>BASE_INICIATIVAS_CONSOLIDADA!$L10-BASE_INICIATIVAS_CONSOLIDADA!$M10</f>
        <v>299690.88</v>
      </c>
      <c r="O10" s="41">
        <f>BASE_INICIATIVAS_CONSOLIDADA!$AC10+BASE_INICIATIVAS_CONSOLIDADA!$AJ10+BASE_INICIATIVAS_CONSOLIDADA!$AO10+BASE_INICIATIVAS_CONSOLIDADA!$AV10+BASE_INICIATIVAS_CONSOLIDADA!$AY10+BASE_INICIATIVAS_CONSOLIDADA!$BA10+BASE_INICIATIVAS_CONSOLIDADA!$BD10</f>
        <v>299690.88</v>
      </c>
      <c r="P10" s="30">
        <f>IF(BASE_INICIATIVAS_CONSOLIDADA!$N10-BASE_INICIATIVAS_CONSOLIDADA!$O10&lt;0,0,BASE_INICIATIVAS_CONSOLIDADA!$N10-BASE_INICIATIVAS_CONSOLIDADA!$O10)</f>
        <v>0</v>
      </c>
      <c r="Q10" s="42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299690.88</v>
      </c>
      <c r="AB10" s="41">
        <v>0</v>
      </c>
      <c r="AC10" s="41">
        <f>SUM(BASE_INICIATIVAS_CONSOLIDADA!$Q10:$AB10)</f>
        <v>299690.88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f>SUM(BASE_INICIATIVAS_CONSOLIDADA!$AD10:$AI10)</f>
        <v>0</v>
      </c>
      <c r="AK10" s="41">
        <v>0</v>
      </c>
      <c r="AL10" s="41">
        <v>0</v>
      </c>
      <c r="AM10" s="41">
        <v>0</v>
      </c>
      <c r="AN10" s="41">
        <v>0</v>
      </c>
      <c r="AO10" s="41">
        <f>SUM(BASE_INICIATIVAS_CONSOLIDADA!$AK10:$AN10)</f>
        <v>0</v>
      </c>
      <c r="AP10" s="41">
        <v>0</v>
      </c>
      <c r="AQ10" s="41">
        <v>0</v>
      </c>
      <c r="AR10" s="41">
        <v>0</v>
      </c>
      <c r="AS10" s="41">
        <v>0</v>
      </c>
      <c r="AT10" s="41">
        <v>0</v>
      </c>
      <c r="AU10" s="41">
        <v>0</v>
      </c>
      <c r="AV10" s="41">
        <f>SUM(BASE_INICIATIVAS_CONSOLIDADA!$AP10:$AU10)</f>
        <v>0</v>
      </c>
      <c r="AW10" s="43">
        <v>0</v>
      </c>
      <c r="AX10" s="43">
        <v>0</v>
      </c>
      <c r="AY10" s="44">
        <f>SUM(BASE_INICIATIVAS_CONSOLIDADA!$AW10:$AX10)</f>
        <v>0</v>
      </c>
      <c r="AZ10" s="45">
        <v>0</v>
      </c>
      <c r="BA10" s="45">
        <f>BASE_INICIATIVAS_CONSOLIDADA!$AZ10</f>
        <v>0</v>
      </c>
      <c r="BB10" s="45">
        <v>0</v>
      </c>
      <c r="BC10" s="45">
        <v>0</v>
      </c>
      <c r="BD10" s="45">
        <f>SUM(BASE_INICIATIVAS_CONSOLIDADA!$BB10:$BC10)</f>
        <v>0</v>
      </c>
    </row>
    <row r="11" spans="1:56" ht="150" x14ac:dyDescent="0.25">
      <c r="A11" s="8" t="s">
        <v>56</v>
      </c>
      <c r="B11" s="8" t="s">
        <v>57</v>
      </c>
      <c r="C11" s="8">
        <v>16076447</v>
      </c>
      <c r="D11" s="8" t="s">
        <v>58</v>
      </c>
      <c r="E11" s="8" t="str">
        <f>_xlfn.XLOOKUP(BASE_INICIATIVAS_CONSOLIDADA!$G11,'[1]BASE DE DADOS'!A:A,'[1]BASE DE DADOS'!C:C)</f>
        <v>MONA DAS ILHAS CAGARRAS</v>
      </c>
      <c r="F11" s="8" t="str">
        <f>_xlfn.XLOOKUP(BASE_INICIATIVAS_CONSOLIDADA!$G11,[1]!BASE_UCS[COD CNUC],[1]!BASE_UCS[CATEGORIA RESUMIDA])</f>
        <v>MONA</v>
      </c>
      <c r="G11" s="8" t="s">
        <v>77</v>
      </c>
      <c r="H11" s="8" t="str">
        <f>_xlfn.XLOOKUP(BASE_INICIATIVAS_CONSOLIDADA!$G11,[1]!BASE_UCS[COD CNUC],[1]!BASE_UCS[GERÊNCIA REGIONAL])</f>
        <v>GR4 - Sudeste</v>
      </c>
      <c r="I11" s="8" t="str">
        <f>_xlfn.XLOOKUP(BASE_INICIATIVAS_CONSOLIDADA!$G11,[1]!BASE_UCS[COD CNUC],[1]!BASE_UCS[BIOMAS])</f>
        <v>Área Marinha - Mata Atlântica</v>
      </c>
      <c r="J11" s="8" t="str">
        <f>_xlfn.XLOOKUP(BASE_INICIATIVAS_CONSOLIDADA!$G11,[1]!BASE_UCS[COD CNUC],[1]!BASE_UCS[UF])</f>
        <v>RJ</v>
      </c>
      <c r="K11" s="8" t="s">
        <v>60</v>
      </c>
      <c r="L11" s="36">
        <v>636000</v>
      </c>
      <c r="M11" s="36">
        <v>0</v>
      </c>
      <c r="N11" s="36">
        <f>BASE_INICIATIVAS_CONSOLIDADA!$L11-BASE_INICIATIVAS_CONSOLIDADA!$M11</f>
        <v>636000</v>
      </c>
      <c r="O11" s="37">
        <f>BASE_INICIATIVAS_CONSOLIDADA!$AC11+BASE_INICIATIVAS_CONSOLIDADA!$AJ11+BASE_INICIATIVAS_CONSOLIDADA!$AO11+BASE_INICIATIVAS_CONSOLIDADA!$AV11+BASE_INICIATIVAS_CONSOLIDADA!$AY11+BASE_INICIATIVAS_CONSOLIDADA!$BA11+BASE_INICIATIVAS_CONSOLIDADA!$BD11</f>
        <v>0</v>
      </c>
      <c r="P11" s="36">
        <f>IF(BASE_INICIATIVAS_CONSOLIDADA!$N11-BASE_INICIATIVAS_CONSOLIDADA!$O11&lt;0,0,BASE_INICIATIVAS_CONSOLIDADA!$N11-BASE_INICIATIVAS_CONSOLIDADA!$O11)</f>
        <v>636000</v>
      </c>
      <c r="Q11" s="38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>
        <v>0</v>
      </c>
      <c r="AC11" s="37">
        <f>SUM(BASE_INICIATIVAS_CONSOLIDADA!$Q11:$AB11)</f>
        <v>0</v>
      </c>
      <c r="AD11" s="37">
        <v>0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f>SUM(BASE_INICIATIVAS_CONSOLIDADA!$AD11:$AI11)</f>
        <v>0</v>
      </c>
      <c r="AK11" s="37">
        <v>0</v>
      </c>
      <c r="AL11" s="37">
        <v>0</v>
      </c>
      <c r="AM11" s="37">
        <v>0</v>
      </c>
      <c r="AN11" s="37">
        <v>0</v>
      </c>
      <c r="AO11" s="37">
        <f>SUM(BASE_INICIATIVAS_CONSOLIDADA!$AK11:$AN11)</f>
        <v>0</v>
      </c>
      <c r="AP11" s="37">
        <v>0</v>
      </c>
      <c r="AQ11" s="37">
        <v>0</v>
      </c>
      <c r="AR11" s="37">
        <v>0</v>
      </c>
      <c r="AS11" s="37">
        <v>0</v>
      </c>
      <c r="AT11" s="37">
        <v>0</v>
      </c>
      <c r="AU11" s="37">
        <v>0</v>
      </c>
      <c r="AV11" s="37">
        <f>SUM(BASE_INICIATIVAS_CONSOLIDADA!$AP11:$AU11)</f>
        <v>0</v>
      </c>
      <c r="AW11" s="39">
        <v>0</v>
      </c>
      <c r="AX11" s="39">
        <v>0</v>
      </c>
      <c r="AY11" s="40">
        <f>SUM(BASE_INICIATIVAS_CONSOLIDADA!$AW11:$AX11)</f>
        <v>0</v>
      </c>
      <c r="AZ11" s="4">
        <v>0</v>
      </c>
      <c r="BA11" s="4">
        <f>BASE_INICIATIVAS_CONSOLIDADA!$AZ11</f>
        <v>0</v>
      </c>
      <c r="BB11" s="4">
        <v>0</v>
      </c>
      <c r="BC11" s="4">
        <v>0</v>
      </c>
      <c r="BD11" s="4">
        <f>SUM(BASE_INICIATIVAS_CONSOLIDADA!$BB11:$BC11)</f>
        <v>0</v>
      </c>
    </row>
    <row r="12" spans="1:56" ht="195" x14ac:dyDescent="0.25">
      <c r="A12" s="29" t="s">
        <v>68</v>
      </c>
      <c r="B12" s="29" t="s">
        <v>69</v>
      </c>
      <c r="C12" s="29" t="s">
        <v>70</v>
      </c>
      <c r="D12" s="29" t="s">
        <v>58</v>
      </c>
      <c r="E12" s="29" t="str">
        <f>_xlfn.XLOOKUP(BASE_INICIATIVAS_CONSOLIDADA!$G12,'[1]BASE DE DADOS'!A:A,'[1]BASE DE DADOS'!C:C)</f>
        <v>RESEX QUILOMBO DO FRECHAL</v>
      </c>
      <c r="F12" s="29" t="str">
        <f>_xlfn.XLOOKUP(BASE_INICIATIVAS_CONSOLIDADA!$G12,[1]!BASE_UCS[COD CNUC],[1]!BASE_UCS[CATEGORIA RESUMIDA])</f>
        <v>RESEX</v>
      </c>
      <c r="G12" s="29" t="s">
        <v>78</v>
      </c>
      <c r="H12" s="29" t="str">
        <f>_xlfn.XLOOKUP(BASE_INICIATIVAS_CONSOLIDADA!$G12,[1]!BASE_UCS[COD CNUC],[1]!BASE_UCS[GERÊNCIA REGIONAL])</f>
        <v>GR1 - Norte</v>
      </c>
      <c r="I12" s="29" t="str">
        <f>_xlfn.XLOOKUP(BASE_INICIATIVAS_CONSOLIDADA!$G12,[1]!BASE_UCS[COD CNUC],[1]!BASE_UCS[BIOMAS])</f>
        <v>Amazônia</v>
      </c>
      <c r="J12" s="29" t="str">
        <f>_xlfn.XLOOKUP(BASE_INICIATIVAS_CONSOLIDADA!$G12,[1]!BASE_UCS[COD CNUC],[1]!BASE_UCS[UF])</f>
        <v>MA</v>
      </c>
      <c r="K12" s="29" t="s">
        <v>72</v>
      </c>
      <c r="L12" s="30">
        <v>230000</v>
      </c>
      <c r="M12" s="30">
        <v>0</v>
      </c>
      <c r="N12" s="30">
        <f>BASE_INICIATIVAS_CONSOLIDADA!$L12-BASE_INICIATIVAS_CONSOLIDADA!$M12</f>
        <v>230000</v>
      </c>
      <c r="O12" s="41">
        <f>BASE_INICIATIVAS_CONSOLIDADA!$AC12+BASE_INICIATIVAS_CONSOLIDADA!$AJ12+BASE_INICIATIVAS_CONSOLIDADA!$AO12+BASE_INICIATIVAS_CONSOLIDADA!$AV12+BASE_INICIATIVAS_CONSOLIDADA!$AY12+BASE_INICIATIVAS_CONSOLIDADA!$BA12+BASE_INICIATIVAS_CONSOLIDADA!$BD12</f>
        <v>230000</v>
      </c>
      <c r="P12" s="30">
        <f>IF(BASE_INICIATIVAS_CONSOLIDADA!$N12-BASE_INICIATIVAS_CONSOLIDADA!$O12&lt;0,0,BASE_INICIATIVAS_CONSOLIDADA!$N12-BASE_INICIATIVAS_CONSOLIDADA!$O12)</f>
        <v>0</v>
      </c>
      <c r="Q12" s="42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f>SUM(BASE_INICIATIVAS_CONSOLIDADA!$Q12:$AB12)</f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  <c r="AJ12" s="41">
        <f>SUM(BASE_INICIATIVAS_CONSOLIDADA!$AD12:$AI12)</f>
        <v>0</v>
      </c>
      <c r="AK12" s="41">
        <v>0</v>
      </c>
      <c r="AL12" s="41">
        <v>0</v>
      </c>
      <c r="AM12" s="41">
        <v>0</v>
      </c>
      <c r="AN12" s="41">
        <v>0</v>
      </c>
      <c r="AO12" s="41">
        <f>SUM(BASE_INICIATIVAS_CONSOLIDADA!$AK12:$AN12)</f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0</v>
      </c>
      <c r="AU12" s="30">
        <v>230000</v>
      </c>
      <c r="AV12" s="41">
        <f>SUM(BASE_INICIATIVAS_CONSOLIDADA!$AP12:$AU12)</f>
        <v>230000</v>
      </c>
      <c r="AW12" s="43">
        <v>0</v>
      </c>
      <c r="AX12" s="43">
        <v>0</v>
      </c>
      <c r="AY12" s="44">
        <f>SUM(BASE_INICIATIVAS_CONSOLIDADA!$AW12:$AX12)</f>
        <v>0</v>
      </c>
      <c r="AZ12" s="45">
        <v>0</v>
      </c>
      <c r="BA12" s="45">
        <f>BASE_INICIATIVAS_CONSOLIDADA!$AZ12</f>
        <v>0</v>
      </c>
      <c r="BB12" s="45">
        <v>0</v>
      </c>
      <c r="BC12" s="45">
        <v>0</v>
      </c>
      <c r="BD12" s="45">
        <f>SUM(BASE_INICIATIVAS_CONSOLIDADA!$BB12:$BC12)</f>
        <v>0</v>
      </c>
    </row>
    <row r="13" spans="1:56" ht="195" x14ac:dyDescent="0.25">
      <c r="A13" s="8" t="s">
        <v>68</v>
      </c>
      <c r="B13" s="8" t="s">
        <v>69</v>
      </c>
      <c r="C13" s="8" t="s">
        <v>70</v>
      </c>
      <c r="D13" s="8" t="s">
        <v>58</v>
      </c>
      <c r="E13" s="8" t="str">
        <f>_xlfn.XLOOKUP(BASE_INICIATIVAS_CONSOLIDADA!$G13,'[1]BASE DE DADOS'!A:A,'[1]BASE DE DADOS'!C:C)</f>
        <v>PARNA DE CAPARAO</v>
      </c>
      <c r="F13" s="8" t="str">
        <f>_xlfn.XLOOKUP(BASE_INICIATIVAS_CONSOLIDADA!$G13,[1]!BASE_UCS[COD CNUC],[1]!BASE_UCS[CATEGORIA RESUMIDA])</f>
        <v>PARNA</v>
      </c>
      <c r="G13" s="8" t="s">
        <v>79</v>
      </c>
      <c r="H13" s="8" t="str">
        <f>_xlfn.XLOOKUP(BASE_INICIATIVAS_CONSOLIDADA!$G13,[1]!BASE_UCS[COD CNUC],[1]!BASE_UCS[GERÊNCIA REGIONAL])</f>
        <v>GR4 - Sudeste</v>
      </c>
      <c r="I13" s="8" t="str">
        <f>_xlfn.XLOOKUP(BASE_INICIATIVAS_CONSOLIDADA!$G13,[1]!BASE_UCS[COD CNUC],[1]!BASE_UCS[BIOMAS])</f>
        <v>Mata Atlântica</v>
      </c>
      <c r="J13" s="8" t="str">
        <f>_xlfn.XLOOKUP(BASE_INICIATIVAS_CONSOLIDADA!$G13,[1]!BASE_UCS[COD CNUC],[1]!BASE_UCS[UF])</f>
        <v>ES/MG</v>
      </c>
      <c r="K13" s="8" t="s">
        <v>72</v>
      </c>
      <c r="L13" s="36">
        <v>200000</v>
      </c>
      <c r="M13" s="36">
        <v>0</v>
      </c>
      <c r="N13" s="36">
        <f>BASE_INICIATIVAS_CONSOLIDADA!$L13-BASE_INICIATIVAS_CONSOLIDADA!$M13</f>
        <v>200000</v>
      </c>
      <c r="O13" s="37">
        <f>BASE_INICIATIVAS_CONSOLIDADA!$AC13+BASE_INICIATIVAS_CONSOLIDADA!$AJ13+BASE_INICIATIVAS_CONSOLIDADA!$AO13+BASE_INICIATIVAS_CONSOLIDADA!$AV13+BASE_INICIATIVAS_CONSOLIDADA!$AY13+BASE_INICIATIVAS_CONSOLIDADA!$BA13+BASE_INICIATIVAS_CONSOLIDADA!$BD13</f>
        <v>200000</v>
      </c>
      <c r="P13" s="36">
        <f>IF(BASE_INICIATIVAS_CONSOLIDADA!$N13-BASE_INICIATIVAS_CONSOLIDADA!$O13&lt;0,0,BASE_INICIATIVAS_CONSOLIDADA!$N13-BASE_INICIATIVAS_CONSOLIDADA!$O13)</f>
        <v>0</v>
      </c>
      <c r="Q13" s="38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f>SUM(BASE_INICIATIVAS_CONSOLIDADA!$Q13:$AB13)</f>
        <v>0</v>
      </c>
      <c r="AD13" s="37">
        <v>0</v>
      </c>
      <c r="AE13" s="37">
        <v>0</v>
      </c>
      <c r="AF13" s="36">
        <v>200000</v>
      </c>
      <c r="AG13" s="37">
        <v>0</v>
      </c>
      <c r="AH13" s="37">
        <v>0</v>
      </c>
      <c r="AI13" s="37">
        <v>0</v>
      </c>
      <c r="AJ13" s="37">
        <f>SUM(BASE_INICIATIVAS_CONSOLIDADA!$AD13:$AI13)</f>
        <v>200000</v>
      </c>
      <c r="AK13" s="37">
        <v>0</v>
      </c>
      <c r="AL13" s="37">
        <v>0</v>
      </c>
      <c r="AM13" s="37">
        <v>0</v>
      </c>
      <c r="AN13" s="37">
        <v>0</v>
      </c>
      <c r="AO13" s="37">
        <f>SUM(BASE_INICIATIVAS_CONSOLIDADA!$AK13:$AN13)</f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47">
        <v>0</v>
      </c>
      <c r="AV13" s="37">
        <f>SUM(BASE_INICIATIVAS_CONSOLIDADA!$AP13:$AU13)</f>
        <v>0</v>
      </c>
      <c r="AW13" s="39">
        <v>0</v>
      </c>
      <c r="AX13" s="39">
        <v>0</v>
      </c>
      <c r="AY13" s="40">
        <f>SUM(BASE_INICIATIVAS_CONSOLIDADA!$AW13:$AX13)</f>
        <v>0</v>
      </c>
      <c r="AZ13" s="4">
        <v>0</v>
      </c>
      <c r="BA13" s="4">
        <f>BASE_INICIATIVAS_CONSOLIDADA!$AZ13</f>
        <v>0</v>
      </c>
      <c r="BB13" s="4">
        <v>0</v>
      </c>
      <c r="BC13" s="4">
        <v>0</v>
      </c>
      <c r="BD13" s="4">
        <f>SUM(BASE_INICIATIVAS_CONSOLIDADA!$BB13:$BC13)</f>
        <v>0</v>
      </c>
    </row>
    <row r="14" spans="1:56" ht="30" x14ac:dyDescent="0.25">
      <c r="A14" s="29" t="s">
        <v>65</v>
      </c>
      <c r="B14" s="29" t="s">
        <v>66</v>
      </c>
      <c r="C14" s="29">
        <v>16074110</v>
      </c>
      <c r="D14" s="29" t="s">
        <v>58</v>
      </c>
      <c r="E14" s="29" t="str">
        <f>_xlfn.XLOOKUP(BASE_INICIATIVAS_CONSOLIDADA!$G14,'[1]BASE DE DADOS'!A:A,'[1]BASE DE DADOS'!C:C)</f>
        <v>FLONA DE IPANEMA</v>
      </c>
      <c r="F14" s="29" t="str">
        <f>_xlfn.XLOOKUP(BASE_INICIATIVAS_CONSOLIDADA!$G14,[1]!BASE_UCS[COD CNUC],[1]!BASE_UCS[CATEGORIA RESUMIDA])</f>
        <v>FLONA</v>
      </c>
      <c r="G14" s="29" t="s">
        <v>80</v>
      </c>
      <c r="H14" s="29" t="str">
        <f>_xlfn.XLOOKUP(BASE_INICIATIVAS_CONSOLIDADA!$G14,[1]!BASE_UCS[COD CNUC],[1]!BASE_UCS[GERÊNCIA REGIONAL])</f>
        <v>GR4 - Sudeste</v>
      </c>
      <c r="I14" s="29" t="str">
        <f>_xlfn.XLOOKUP(BASE_INICIATIVAS_CONSOLIDADA!$G14,[1]!BASE_UCS[COD CNUC],[1]!BASE_UCS[BIOMAS])</f>
        <v>Mata Atlântica</v>
      </c>
      <c r="J14" s="29" t="str">
        <f>_xlfn.XLOOKUP(BASE_INICIATIVAS_CONSOLIDADA!$G14,[1]!BASE_UCS[COD CNUC],[1]!BASE_UCS[UF])</f>
        <v>SP</v>
      </c>
      <c r="K14" s="29"/>
      <c r="L14" s="30">
        <v>500000</v>
      </c>
      <c r="M14" s="30">
        <v>0</v>
      </c>
      <c r="N14" s="30">
        <f>BASE_INICIATIVAS_CONSOLIDADA!$L14-BASE_INICIATIVAS_CONSOLIDADA!$M14</f>
        <v>500000</v>
      </c>
      <c r="O14" s="41">
        <f>BASE_INICIATIVAS_CONSOLIDADA!$AC14+BASE_INICIATIVAS_CONSOLIDADA!$AJ14+BASE_INICIATIVAS_CONSOLIDADA!$AO14+BASE_INICIATIVAS_CONSOLIDADA!$AV14+BASE_INICIATIVAS_CONSOLIDADA!$AY14+BASE_INICIATIVAS_CONSOLIDADA!$BA14+BASE_INICIATIVAS_CONSOLIDADA!$BD14</f>
        <v>500000</v>
      </c>
      <c r="P14" s="30">
        <f>IF(BASE_INICIATIVAS_CONSOLIDADA!$N14-BASE_INICIATIVAS_CONSOLIDADA!$O14&lt;0,0,BASE_INICIATIVAS_CONSOLIDADA!$N14-BASE_INICIATIVAS_CONSOLIDADA!$O14)</f>
        <v>0</v>
      </c>
      <c r="Q14" s="42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500000</v>
      </c>
      <c r="AC14" s="41">
        <f>SUM(BASE_INICIATIVAS_CONSOLIDADA!$Q14:$AB14)</f>
        <v>500000</v>
      </c>
      <c r="AD14" s="41">
        <v>0</v>
      </c>
      <c r="AE14" s="41">
        <v>0</v>
      </c>
      <c r="AF14" s="46">
        <v>0</v>
      </c>
      <c r="AG14" s="41">
        <v>0</v>
      </c>
      <c r="AH14" s="41">
        <v>0</v>
      </c>
      <c r="AI14" s="41">
        <v>0</v>
      </c>
      <c r="AJ14" s="41">
        <f>SUM(BASE_INICIATIVAS_CONSOLIDADA!$AD14:$AI14)</f>
        <v>0</v>
      </c>
      <c r="AK14" s="41">
        <v>0</v>
      </c>
      <c r="AL14" s="41">
        <v>0</v>
      </c>
      <c r="AM14" s="41">
        <v>0</v>
      </c>
      <c r="AN14" s="41">
        <v>0</v>
      </c>
      <c r="AO14" s="41">
        <f>SUM(BASE_INICIATIVAS_CONSOLIDADA!$AK14:$AN14)</f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0</v>
      </c>
      <c r="AU14" s="41">
        <v>0</v>
      </c>
      <c r="AV14" s="41">
        <f>SUM(BASE_INICIATIVAS_CONSOLIDADA!$AP14:$AU14)</f>
        <v>0</v>
      </c>
      <c r="AW14" s="43">
        <v>0</v>
      </c>
      <c r="AX14" s="43">
        <v>0</v>
      </c>
      <c r="AY14" s="44">
        <f>SUM(BASE_INICIATIVAS_CONSOLIDADA!$AW14:$AX14)</f>
        <v>0</v>
      </c>
      <c r="AZ14" s="45">
        <v>0</v>
      </c>
      <c r="BA14" s="45">
        <f>BASE_INICIATIVAS_CONSOLIDADA!$AZ14</f>
        <v>0</v>
      </c>
      <c r="BB14" s="45">
        <v>0</v>
      </c>
      <c r="BC14" s="45">
        <v>0</v>
      </c>
      <c r="BD14" s="45">
        <f>SUM(BASE_INICIATIVAS_CONSOLIDADA!$BB14:$BC14)</f>
        <v>0</v>
      </c>
    </row>
    <row r="15" spans="1:56" ht="195" x14ac:dyDescent="0.25">
      <c r="A15" s="8" t="s">
        <v>68</v>
      </c>
      <c r="B15" s="8" t="s">
        <v>69</v>
      </c>
      <c r="C15" s="8" t="s">
        <v>70</v>
      </c>
      <c r="D15" s="8" t="s">
        <v>58</v>
      </c>
      <c r="E15" s="8" t="str">
        <f>_xlfn.XLOOKUP(BASE_INICIATIVAS_CONSOLIDADA!$G15,'[1]BASE DE DADOS'!A:A,'[1]BASE DE DADOS'!C:C)</f>
        <v>PARNA DE ILHA GRANDE</v>
      </c>
      <c r="F15" s="8" t="str">
        <f>_xlfn.XLOOKUP(BASE_INICIATIVAS_CONSOLIDADA!$G15,[1]!BASE_UCS[COD CNUC],[1]!BASE_UCS[CATEGORIA RESUMIDA])</f>
        <v>PARNA</v>
      </c>
      <c r="G15" s="8" t="s">
        <v>81</v>
      </c>
      <c r="H15" s="8" t="str">
        <f>_xlfn.XLOOKUP(BASE_INICIATIVAS_CONSOLIDADA!$G15,[1]!BASE_UCS[COD CNUC],[1]!BASE_UCS[GERÊNCIA REGIONAL])</f>
        <v>GR5 - Sul</v>
      </c>
      <c r="I15" s="8" t="str">
        <f>_xlfn.XLOOKUP(BASE_INICIATIVAS_CONSOLIDADA!$G15,[1]!BASE_UCS[COD CNUC],[1]!BASE_UCS[BIOMAS])</f>
        <v>Mata Atlântica</v>
      </c>
      <c r="J15" s="8" t="str">
        <f>_xlfn.XLOOKUP(BASE_INICIATIVAS_CONSOLIDADA!$G15,[1]!BASE_UCS[COD CNUC],[1]!BASE_UCS[UF])</f>
        <v>MS/PA</v>
      </c>
      <c r="K15" s="8" t="s">
        <v>72</v>
      </c>
      <c r="L15" s="36">
        <v>150000</v>
      </c>
      <c r="M15" s="36">
        <v>0</v>
      </c>
      <c r="N15" s="36">
        <f>BASE_INICIATIVAS_CONSOLIDADA!$L15-BASE_INICIATIVAS_CONSOLIDADA!$M15</f>
        <v>150000</v>
      </c>
      <c r="O15" s="37">
        <f>BASE_INICIATIVAS_CONSOLIDADA!$AC15+BASE_INICIATIVAS_CONSOLIDADA!$AJ15+BASE_INICIATIVAS_CONSOLIDADA!$AO15+BASE_INICIATIVAS_CONSOLIDADA!$AV15+BASE_INICIATIVAS_CONSOLIDADA!$AY15+BASE_INICIATIVAS_CONSOLIDADA!$BA15+BASE_INICIATIVAS_CONSOLIDADA!$BD15</f>
        <v>0</v>
      </c>
      <c r="P15" s="36">
        <f>IF(BASE_INICIATIVAS_CONSOLIDADA!$N15-BASE_INICIATIVAS_CONSOLIDADA!$O15&lt;0,0,BASE_INICIATIVAS_CONSOLIDADA!$N15-BASE_INICIATIVAS_CONSOLIDADA!$O15)</f>
        <v>150000</v>
      </c>
      <c r="Q15" s="38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f>SUM(BASE_INICIATIVAS_CONSOLIDADA!$Q15:$AB15)</f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f>SUM(BASE_INICIATIVAS_CONSOLIDADA!$AD15:$AI15)</f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f>SUM(BASE_INICIATIVAS_CONSOLIDADA!$AK15:$AN15)</f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f>SUM(BASE_INICIATIVAS_CONSOLIDADA!$AP15:$AU15)</f>
        <v>0</v>
      </c>
      <c r="AW15" s="39">
        <v>0</v>
      </c>
      <c r="AX15" s="39">
        <v>0</v>
      </c>
      <c r="AY15" s="40">
        <f>SUM(BASE_INICIATIVAS_CONSOLIDADA!$AW15:$AX15)</f>
        <v>0</v>
      </c>
      <c r="AZ15" s="4">
        <v>0</v>
      </c>
      <c r="BA15" s="4">
        <f>BASE_INICIATIVAS_CONSOLIDADA!$AZ15</f>
        <v>0</v>
      </c>
      <c r="BB15" s="4">
        <v>0</v>
      </c>
      <c r="BC15" s="4">
        <v>0</v>
      </c>
      <c r="BD15" s="4">
        <f>SUM(BASE_INICIATIVAS_CONSOLIDADA!$BB15:$BC15)</f>
        <v>0</v>
      </c>
    </row>
    <row r="16" spans="1:56" s="6" customFormat="1" ht="195" x14ac:dyDescent="0.25">
      <c r="A16" s="29" t="s">
        <v>68</v>
      </c>
      <c r="B16" s="29" t="s">
        <v>69</v>
      </c>
      <c r="C16" s="29" t="s">
        <v>70</v>
      </c>
      <c r="D16" s="29" t="s">
        <v>58</v>
      </c>
      <c r="E16" s="29" t="str">
        <f>_xlfn.XLOOKUP(BASE_INICIATIVAS_CONSOLIDADA!$G16,'[1]BASE DE DADOS'!A:A,'[1]BASE DE DADOS'!C:C)</f>
        <v>FLONA DE AÇUNGUI</v>
      </c>
      <c r="F16" s="29" t="str">
        <f>_xlfn.XLOOKUP(BASE_INICIATIVAS_CONSOLIDADA!$G16,[1]!BASE_UCS[COD CNUC],[1]!BASE_UCS[CATEGORIA RESUMIDA])</f>
        <v>FLONA</v>
      </c>
      <c r="G16" s="29" t="s">
        <v>82</v>
      </c>
      <c r="H16" s="29" t="str">
        <f>_xlfn.XLOOKUP(BASE_INICIATIVAS_CONSOLIDADA!$G16,[1]!BASE_UCS[COD CNUC],[1]!BASE_UCS[GERÊNCIA REGIONAL])</f>
        <v>GR5 - Sul</v>
      </c>
      <c r="I16" s="29" t="str">
        <f>_xlfn.XLOOKUP(BASE_INICIATIVAS_CONSOLIDADA!$G16,[1]!BASE_UCS[COD CNUC],[1]!BASE_UCS[BIOMAS])</f>
        <v>Mata Atlântica</v>
      </c>
      <c r="J16" s="29" t="str">
        <f>_xlfn.XLOOKUP(BASE_INICIATIVAS_CONSOLIDADA!$G16,[1]!BASE_UCS[COD CNUC],[1]!BASE_UCS[UF])</f>
        <v>PR</v>
      </c>
      <c r="K16" s="29" t="s">
        <v>72</v>
      </c>
      <c r="L16" s="30">
        <v>150000</v>
      </c>
      <c r="M16" s="30">
        <v>0</v>
      </c>
      <c r="N16" s="30">
        <f>BASE_INICIATIVAS_CONSOLIDADA!$L16-BASE_INICIATIVAS_CONSOLIDADA!$M16</f>
        <v>150000</v>
      </c>
      <c r="O16" s="41">
        <f>BASE_INICIATIVAS_CONSOLIDADA!$AC16+BASE_INICIATIVAS_CONSOLIDADA!$AJ16+BASE_INICIATIVAS_CONSOLIDADA!$AO16+BASE_INICIATIVAS_CONSOLIDADA!$AV16+BASE_INICIATIVAS_CONSOLIDADA!$AY16+BASE_INICIATIVAS_CONSOLIDADA!$BA16+BASE_INICIATIVAS_CONSOLIDADA!$BD16</f>
        <v>0</v>
      </c>
      <c r="P16" s="30">
        <f>IF(BASE_INICIATIVAS_CONSOLIDADA!$N16-BASE_INICIATIVAS_CONSOLIDADA!$O16&lt;0,0,BASE_INICIATIVAS_CONSOLIDADA!$N16-BASE_INICIATIVAS_CONSOLIDADA!$O16)</f>
        <v>150000</v>
      </c>
      <c r="Q16" s="42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f>SUM(BASE_INICIATIVAS_CONSOLIDADA!$Q16:$AB16)</f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f>SUM(BASE_INICIATIVAS_CONSOLIDADA!$AD16:$AI16)</f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f>SUM(BASE_INICIATIVAS_CONSOLIDADA!$AK16:$AN16)</f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f>SUM(BASE_INICIATIVAS_CONSOLIDADA!$AP16:$AU16)</f>
        <v>0</v>
      </c>
      <c r="AW16" s="43">
        <v>0</v>
      </c>
      <c r="AX16" s="43">
        <v>0</v>
      </c>
      <c r="AY16" s="44">
        <f>SUM(BASE_INICIATIVAS_CONSOLIDADA!$AW16:$AX16)</f>
        <v>0</v>
      </c>
      <c r="AZ16" s="45">
        <v>0</v>
      </c>
      <c r="BA16" s="45">
        <f>BASE_INICIATIVAS_CONSOLIDADA!$AZ16</f>
        <v>0</v>
      </c>
      <c r="BB16" s="45">
        <v>0</v>
      </c>
      <c r="BC16" s="45">
        <v>0</v>
      </c>
      <c r="BD16" s="45">
        <f>SUM(BASE_INICIATIVAS_CONSOLIDADA!$BB16:$BC16)</f>
        <v>0</v>
      </c>
    </row>
    <row r="17" spans="1:56" ht="60" x14ac:dyDescent="0.25">
      <c r="A17" s="8" t="s">
        <v>56</v>
      </c>
      <c r="B17" s="8" t="s">
        <v>57</v>
      </c>
      <c r="C17" s="8">
        <v>16076447</v>
      </c>
      <c r="D17" s="8" t="s">
        <v>58</v>
      </c>
      <c r="E17" s="8" t="str">
        <f>_xlfn.XLOOKUP(BASE_INICIATIVAS_CONSOLIDADA!$G17,'[1]BASE DE DADOS'!A:A,'[1]BASE DE DADOS'!C:C)</f>
        <v>FLONA DE IPANEMA</v>
      </c>
      <c r="F17" s="8" t="str">
        <f>_xlfn.XLOOKUP(BASE_INICIATIVAS_CONSOLIDADA!$G17,[1]!BASE_UCS[COD CNUC],[1]!BASE_UCS[CATEGORIA RESUMIDA])</f>
        <v>FLONA</v>
      </c>
      <c r="G17" s="8" t="s">
        <v>80</v>
      </c>
      <c r="H17" s="8" t="str">
        <f>_xlfn.XLOOKUP(BASE_INICIATIVAS_CONSOLIDADA!$G17,[1]!BASE_UCS[COD CNUC],[1]!BASE_UCS[GERÊNCIA REGIONAL])</f>
        <v>GR4 - Sudeste</v>
      </c>
      <c r="I17" s="8" t="str">
        <f>_xlfn.XLOOKUP(BASE_INICIATIVAS_CONSOLIDADA!$G17,[1]!BASE_UCS[COD CNUC],[1]!BASE_UCS[BIOMAS])</f>
        <v>Mata Atlântica</v>
      </c>
      <c r="J17" s="8" t="str">
        <f>_xlfn.XLOOKUP(BASE_INICIATIVAS_CONSOLIDADA!$G17,[1]!BASE_UCS[COD CNUC],[1]!BASE_UCS[UF])</f>
        <v>SP</v>
      </c>
      <c r="K17" s="8" t="s">
        <v>83</v>
      </c>
      <c r="L17" s="36">
        <v>23970000</v>
      </c>
      <c r="M17" s="36">
        <v>0</v>
      </c>
      <c r="N17" s="36">
        <f>BASE_INICIATIVAS_CONSOLIDADA!$L17-BASE_INICIATIVAS_CONSOLIDADA!$M17</f>
        <v>23970000</v>
      </c>
      <c r="O17" s="37">
        <f>BASE_INICIATIVAS_CONSOLIDADA!$AC17+BASE_INICIATIVAS_CONSOLIDADA!$AJ17+BASE_INICIATIVAS_CONSOLIDADA!$AO17+BASE_INICIATIVAS_CONSOLIDADA!$AV17+BASE_INICIATIVAS_CONSOLIDADA!$AY17+BASE_INICIATIVAS_CONSOLIDADA!$BA17+BASE_INICIATIVAS_CONSOLIDADA!$BD17</f>
        <v>25164000</v>
      </c>
      <c r="P17" s="36">
        <f>IF(BASE_INICIATIVAS_CONSOLIDADA!$N17-BASE_INICIATIVAS_CONSOLIDADA!$O17&lt;0,0,BASE_INICIATIVAS_CONSOLIDADA!$N17-BASE_INICIATIVAS_CONSOLIDADA!$O17)</f>
        <v>0</v>
      </c>
      <c r="Q17" s="38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f>(23970000+1194000)*1</f>
        <v>25164000</v>
      </c>
      <c r="AC17" s="37">
        <f>SUM(BASE_INICIATIVAS_CONSOLIDADA!$Q17:$AB17)</f>
        <v>25164000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f>SUM(BASE_INICIATIVAS_CONSOLIDADA!$AD17:$AI17)</f>
        <v>0</v>
      </c>
      <c r="AK17" s="37">
        <v>0</v>
      </c>
      <c r="AL17" s="37">
        <v>0</v>
      </c>
      <c r="AM17" s="37">
        <v>0</v>
      </c>
      <c r="AN17" s="37">
        <v>0</v>
      </c>
      <c r="AO17" s="37">
        <f>SUM(BASE_INICIATIVAS_CONSOLIDADA!$AK17:$AN17)</f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f>SUM(BASE_INICIATIVAS_CONSOLIDADA!$AP17:$AU17)</f>
        <v>0</v>
      </c>
      <c r="AW17" s="39">
        <v>0</v>
      </c>
      <c r="AX17" s="39">
        <v>0</v>
      </c>
      <c r="AY17" s="40">
        <f>SUM(BASE_INICIATIVAS_CONSOLIDADA!$AW17:$AX17)</f>
        <v>0</v>
      </c>
      <c r="AZ17" s="4">
        <v>0</v>
      </c>
      <c r="BA17" s="4">
        <f>BASE_INICIATIVAS_CONSOLIDADA!$AZ17</f>
        <v>0</v>
      </c>
      <c r="BB17" s="4">
        <v>0</v>
      </c>
      <c r="BC17" s="4">
        <v>0</v>
      </c>
      <c r="BD17" s="4">
        <f>SUM(BASE_INICIATIVAS_CONSOLIDADA!$BB17:$BC17)</f>
        <v>0</v>
      </c>
    </row>
    <row r="18" spans="1:56" ht="195" x14ac:dyDescent="0.25">
      <c r="A18" s="29" t="s">
        <v>68</v>
      </c>
      <c r="B18" s="29" t="s">
        <v>69</v>
      </c>
      <c r="C18" s="29" t="s">
        <v>70</v>
      </c>
      <c r="D18" s="29" t="s">
        <v>58</v>
      </c>
      <c r="E18" s="29" t="str">
        <f>_xlfn.XLOOKUP(BASE_INICIATIVAS_CONSOLIDADA!$G18,'[1]BASE DE DADOS'!A:A,'[1]BASE DE DADOS'!C:C)</f>
        <v>FLONA DE MÁRIO XAVIER</v>
      </c>
      <c r="F18" s="29" t="str">
        <f>_xlfn.XLOOKUP(BASE_INICIATIVAS_CONSOLIDADA!$G18,[1]!BASE_UCS[COD CNUC],[1]!BASE_UCS[CATEGORIA RESUMIDA])</f>
        <v>FLONA</v>
      </c>
      <c r="G18" s="29" t="s">
        <v>84</v>
      </c>
      <c r="H18" s="29" t="str">
        <f>_xlfn.XLOOKUP(BASE_INICIATIVAS_CONSOLIDADA!$G18,[1]!BASE_UCS[COD CNUC],[1]!BASE_UCS[GERÊNCIA REGIONAL])</f>
        <v>GR4 - Sudeste</v>
      </c>
      <c r="I18" s="29" t="str">
        <f>_xlfn.XLOOKUP(BASE_INICIATIVAS_CONSOLIDADA!$G18,[1]!BASE_UCS[COD CNUC],[1]!BASE_UCS[BIOMAS])</f>
        <v>Mata Atlântica</v>
      </c>
      <c r="J18" s="29" t="str">
        <f>_xlfn.XLOOKUP(BASE_INICIATIVAS_CONSOLIDADA!$G18,[1]!BASE_UCS[COD CNUC],[1]!BASE_UCS[UF])</f>
        <v>RJ</v>
      </c>
      <c r="K18" s="29" t="s">
        <v>72</v>
      </c>
      <c r="L18" s="30">
        <v>130000</v>
      </c>
      <c r="M18" s="30">
        <v>0</v>
      </c>
      <c r="N18" s="30">
        <f>BASE_INICIATIVAS_CONSOLIDADA!$L18-BASE_INICIATIVAS_CONSOLIDADA!$M18</f>
        <v>130000</v>
      </c>
      <c r="O18" s="41">
        <f>BASE_INICIATIVAS_CONSOLIDADA!$AC18+BASE_INICIATIVAS_CONSOLIDADA!$AJ18+BASE_INICIATIVAS_CONSOLIDADA!$AO18+BASE_INICIATIVAS_CONSOLIDADA!$AV18+BASE_INICIATIVAS_CONSOLIDADA!$AY18+BASE_INICIATIVAS_CONSOLIDADA!$BA18+BASE_INICIATIVAS_CONSOLIDADA!$BD18</f>
        <v>130000</v>
      </c>
      <c r="P18" s="30">
        <f>IF(BASE_INICIATIVAS_CONSOLIDADA!$N18-BASE_INICIATIVAS_CONSOLIDADA!$O18&lt;0,0,BASE_INICIATIVAS_CONSOLIDADA!$N18-BASE_INICIATIVAS_CONSOLIDADA!$O18)</f>
        <v>0</v>
      </c>
      <c r="Q18" s="42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f>SUM(BASE_INICIATIVAS_CONSOLIDADA!$Q18:$AB18)</f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41">
        <f>SUM(BASE_INICIATIVAS_CONSOLIDADA!$AD18:$AI18)</f>
        <v>0</v>
      </c>
      <c r="AK18" s="41">
        <v>0</v>
      </c>
      <c r="AL18" s="41">
        <v>0</v>
      </c>
      <c r="AM18" s="41">
        <v>0</v>
      </c>
      <c r="AN18" s="41">
        <v>0</v>
      </c>
      <c r="AO18" s="41">
        <f>SUM(BASE_INICIATIVAS_CONSOLIDADA!$AK18:$AN18)</f>
        <v>0</v>
      </c>
      <c r="AP18" s="41">
        <v>0</v>
      </c>
      <c r="AQ18" s="41">
        <v>0</v>
      </c>
      <c r="AR18" s="30">
        <v>130000</v>
      </c>
      <c r="AS18" s="41">
        <v>0</v>
      </c>
      <c r="AT18" s="41">
        <v>0</v>
      </c>
      <c r="AU18" s="41">
        <v>0</v>
      </c>
      <c r="AV18" s="41">
        <f>SUM(BASE_INICIATIVAS_CONSOLIDADA!$AP18:$AU18)</f>
        <v>130000</v>
      </c>
      <c r="AW18" s="43">
        <v>0</v>
      </c>
      <c r="AX18" s="43">
        <v>0</v>
      </c>
      <c r="AY18" s="44">
        <f>SUM(BASE_INICIATIVAS_CONSOLIDADA!$AW18:$AX18)</f>
        <v>0</v>
      </c>
      <c r="AZ18" s="45">
        <v>0</v>
      </c>
      <c r="BA18" s="45">
        <f>BASE_INICIATIVAS_CONSOLIDADA!$AZ18</f>
        <v>0</v>
      </c>
      <c r="BB18" s="45">
        <v>0</v>
      </c>
      <c r="BC18" s="45">
        <v>0</v>
      </c>
      <c r="BD18" s="45">
        <f>SUM(BASE_INICIATIVAS_CONSOLIDADA!$BB18:$BC18)</f>
        <v>0</v>
      </c>
    </row>
    <row r="19" spans="1:56" ht="195" x14ac:dyDescent="0.25">
      <c r="A19" s="8" t="s">
        <v>68</v>
      </c>
      <c r="B19" s="8" t="s">
        <v>69</v>
      </c>
      <c r="C19" s="8" t="s">
        <v>70</v>
      </c>
      <c r="D19" s="8" t="s">
        <v>58</v>
      </c>
      <c r="E19" s="8" t="str">
        <f>_xlfn.XLOOKUP(BASE_INICIATIVAS_CONSOLIDADA!$G19,'[1]BASE DE DADOS'!A:A,'[1]BASE DE DADOS'!C:C)</f>
        <v>RESEX DO MéDIO PURúS</v>
      </c>
      <c r="F19" s="8" t="str">
        <f>_xlfn.XLOOKUP(BASE_INICIATIVAS_CONSOLIDADA!$G19,[1]!BASE_UCS[COD CNUC],[1]!BASE_UCS[CATEGORIA RESUMIDA])</f>
        <v>RESEX</v>
      </c>
      <c r="G19" s="8" t="s">
        <v>85</v>
      </c>
      <c r="H19" s="8" t="str">
        <f>_xlfn.XLOOKUP(BASE_INICIATIVAS_CONSOLIDADA!$G19,[1]!BASE_UCS[COD CNUC],[1]!BASE_UCS[GERÊNCIA REGIONAL])</f>
        <v>GR1 - Norte</v>
      </c>
      <c r="I19" s="8" t="str">
        <f>_xlfn.XLOOKUP(BASE_INICIATIVAS_CONSOLIDADA!$G19,[1]!BASE_UCS[COD CNUC],[1]!BASE_UCS[BIOMAS])</f>
        <v>Amazônia</v>
      </c>
      <c r="J19" s="8" t="str">
        <f>_xlfn.XLOOKUP(BASE_INICIATIVAS_CONSOLIDADA!$G19,[1]!BASE_UCS[COD CNUC],[1]!BASE_UCS[UF])</f>
        <v>AM</v>
      </c>
      <c r="K19" s="8" t="s">
        <v>72</v>
      </c>
      <c r="L19" s="36">
        <v>125000</v>
      </c>
      <c r="M19" s="36">
        <v>0</v>
      </c>
      <c r="N19" s="36">
        <f>BASE_INICIATIVAS_CONSOLIDADA!$L19-BASE_INICIATIVAS_CONSOLIDADA!$M19</f>
        <v>125000</v>
      </c>
      <c r="O19" s="37">
        <f>BASE_INICIATIVAS_CONSOLIDADA!$AC19+BASE_INICIATIVAS_CONSOLIDADA!$AJ19+BASE_INICIATIVAS_CONSOLIDADA!$AO19+BASE_INICIATIVAS_CONSOLIDADA!$AV19+BASE_INICIATIVAS_CONSOLIDADA!$AY19+BASE_INICIATIVAS_CONSOLIDADA!$BA19+BASE_INICIATIVAS_CONSOLIDADA!$BD19</f>
        <v>0</v>
      </c>
      <c r="P19" s="36">
        <f>IF(BASE_INICIATIVAS_CONSOLIDADA!$N19-BASE_INICIATIVAS_CONSOLIDADA!$O19&lt;0,0,BASE_INICIATIVAS_CONSOLIDADA!$N19-BASE_INICIATIVAS_CONSOLIDADA!$O19)</f>
        <v>125000</v>
      </c>
      <c r="Q19" s="38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f>SUM(BASE_INICIATIVAS_CONSOLIDADA!$Q19:$AB19)</f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f>SUM(BASE_INICIATIVAS_CONSOLIDADA!$AD19:$AI19)</f>
        <v>0</v>
      </c>
      <c r="AK19" s="37">
        <v>0</v>
      </c>
      <c r="AL19" s="37">
        <v>0</v>
      </c>
      <c r="AM19" s="37">
        <v>0</v>
      </c>
      <c r="AN19" s="37">
        <v>0</v>
      </c>
      <c r="AO19" s="37">
        <f>SUM(BASE_INICIATIVAS_CONSOLIDADA!$AK19:$AN19)</f>
        <v>0</v>
      </c>
      <c r="AP19" s="37">
        <v>0</v>
      </c>
      <c r="AQ19" s="37">
        <v>0</v>
      </c>
      <c r="AR19" s="47">
        <v>0</v>
      </c>
      <c r="AS19" s="37">
        <v>0</v>
      </c>
      <c r="AT19" s="37">
        <v>0</v>
      </c>
      <c r="AU19" s="37">
        <v>0</v>
      </c>
      <c r="AV19" s="37">
        <f>SUM(BASE_INICIATIVAS_CONSOLIDADA!$AP19:$AU19)</f>
        <v>0</v>
      </c>
      <c r="AW19" s="39">
        <v>0</v>
      </c>
      <c r="AX19" s="39">
        <v>0</v>
      </c>
      <c r="AY19" s="40">
        <f>SUM(BASE_INICIATIVAS_CONSOLIDADA!$AW19:$AX19)</f>
        <v>0</v>
      </c>
      <c r="AZ19" s="48">
        <v>0</v>
      </c>
      <c r="BA19" s="39">
        <f>BASE_INICIATIVAS_CONSOLIDADA!$AZ19</f>
        <v>0</v>
      </c>
      <c r="BB19" s="4">
        <v>0</v>
      </c>
      <c r="BC19" s="4">
        <v>0</v>
      </c>
      <c r="BD19" s="4">
        <f>SUM(BASE_INICIATIVAS_CONSOLIDADA!$BB19:$BC19)</f>
        <v>0</v>
      </c>
    </row>
    <row r="20" spans="1:56" ht="30" x14ac:dyDescent="0.25">
      <c r="A20" s="29" t="s">
        <v>65</v>
      </c>
      <c r="B20" s="29" t="s">
        <v>66</v>
      </c>
      <c r="C20" s="29">
        <v>16074110</v>
      </c>
      <c r="D20" s="29" t="s">
        <v>58</v>
      </c>
      <c r="E20" s="29" t="str">
        <f>_xlfn.XLOOKUP(BASE_INICIATIVAS_CONSOLIDADA!$G20,'[1]BASE DE DADOS'!A:A,'[1]BASE DE DADOS'!C:C)</f>
        <v>PARNA DA CHAPADA DOS VEADEIROS</v>
      </c>
      <c r="F20" s="29" t="str">
        <f>_xlfn.XLOOKUP(BASE_INICIATIVAS_CONSOLIDADA!$G20,[1]!BASE_UCS[COD CNUC],[1]!BASE_UCS[CATEGORIA RESUMIDA])</f>
        <v>PARNA</v>
      </c>
      <c r="G20" s="29" t="s">
        <v>64</v>
      </c>
      <c r="H20" s="29" t="str">
        <f>_xlfn.XLOOKUP(BASE_INICIATIVAS_CONSOLIDADA!$G20,[1]!BASE_UCS[COD CNUC],[1]!BASE_UCS[GERÊNCIA REGIONAL])</f>
        <v>GR3 - Centro-Oeste</v>
      </c>
      <c r="I20" s="29" t="str">
        <f>_xlfn.XLOOKUP(BASE_INICIATIVAS_CONSOLIDADA!$G20,[1]!BASE_UCS[COD CNUC],[1]!BASE_UCS[BIOMAS])</f>
        <v>Cerrado</v>
      </c>
      <c r="J20" s="29" t="str">
        <f>_xlfn.XLOOKUP(BASE_INICIATIVAS_CONSOLIDADA!$G20,[1]!BASE_UCS[COD CNUC],[1]!BASE_UCS[UF])</f>
        <v>GO</v>
      </c>
      <c r="K20" s="29"/>
      <c r="L20" s="30">
        <v>2000000</v>
      </c>
      <c r="M20" s="30">
        <v>0</v>
      </c>
      <c r="N20" s="30">
        <f>BASE_INICIATIVAS_CONSOLIDADA!$L20-BASE_INICIATIVAS_CONSOLIDADA!$M20</f>
        <v>2000000</v>
      </c>
      <c r="O20" s="41">
        <f>BASE_INICIATIVAS_CONSOLIDADA!$AC20+BASE_INICIATIVAS_CONSOLIDADA!$AJ20+BASE_INICIATIVAS_CONSOLIDADA!$AO20+BASE_INICIATIVAS_CONSOLIDADA!$AV20+BASE_INICIATIVAS_CONSOLIDADA!$AY20+BASE_INICIATIVAS_CONSOLIDADA!$BA20+BASE_INICIATIVAS_CONSOLIDADA!$BD20</f>
        <v>3534184.2</v>
      </c>
      <c r="P20" s="30">
        <f>IF(BASE_INICIATIVAS_CONSOLIDADA!$N20-BASE_INICIATIVAS_CONSOLIDADA!$O20&lt;0,0,BASE_INICIATIVAS_CONSOLIDADA!$N20-BASE_INICIATIVAS_CONSOLIDADA!$O20)</f>
        <v>0</v>
      </c>
      <c r="Q20" s="42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2000000</v>
      </c>
      <c r="AB20" s="41">
        <v>0</v>
      </c>
      <c r="AC20" s="41">
        <f>SUM(BASE_INICIATIVAS_CONSOLIDADA!$Q20:$AB20)</f>
        <v>2000000</v>
      </c>
      <c r="AD20" s="41">
        <v>0</v>
      </c>
      <c r="AE20" s="41">
        <v>0</v>
      </c>
      <c r="AF20" s="41">
        <v>0</v>
      </c>
      <c r="AG20" s="41">
        <v>0</v>
      </c>
      <c r="AH20" s="41">
        <v>0</v>
      </c>
      <c r="AI20" s="41">
        <v>0</v>
      </c>
      <c r="AJ20" s="41">
        <f>SUM(BASE_INICIATIVAS_CONSOLIDADA!$AD20:$AI20)</f>
        <v>0</v>
      </c>
      <c r="AK20" s="41">
        <v>0</v>
      </c>
      <c r="AL20" s="41">
        <v>0</v>
      </c>
      <c r="AM20" s="41">
        <v>0</v>
      </c>
      <c r="AN20" s="41">
        <v>0</v>
      </c>
      <c r="AO20" s="41">
        <f>SUM(BASE_INICIATIVAS_CONSOLIDADA!$AK20:$AN20)</f>
        <v>0</v>
      </c>
      <c r="AP20" s="41">
        <v>0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1">
        <f>SUM(BASE_INICIATIVAS_CONSOLIDADA!$AP20:$AU20)</f>
        <v>0</v>
      </c>
      <c r="AW20" s="43">
        <v>1534184.2</v>
      </c>
      <c r="AX20" s="43">
        <v>0</v>
      </c>
      <c r="AY20" s="44">
        <f>SUM(BASE_INICIATIVAS_CONSOLIDADA!$AW20:$AX20)</f>
        <v>1534184.2</v>
      </c>
      <c r="AZ20" s="49">
        <v>0</v>
      </c>
      <c r="BA20" s="45">
        <f>BASE_INICIATIVAS_CONSOLIDADA!$AZ20</f>
        <v>0</v>
      </c>
      <c r="BB20" s="45">
        <v>0</v>
      </c>
      <c r="BC20" s="45">
        <v>0</v>
      </c>
      <c r="BD20" s="45">
        <f>SUM(BASE_INICIATIVAS_CONSOLIDADA!$BB20:$BC20)</f>
        <v>0</v>
      </c>
    </row>
    <row r="21" spans="1:56" ht="195" x14ac:dyDescent="0.25">
      <c r="A21" s="8" t="s">
        <v>68</v>
      </c>
      <c r="B21" s="8" t="s">
        <v>69</v>
      </c>
      <c r="C21" s="8" t="s">
        <v>70</v>
      </c>
      <c r="D21" s="8" t="s">
        <v>58</v>
      </c>
      <c r="E21" s="8" t="str">
        <f>_xlfn.XLOOKUP(BASE_INICIATIVAS_CONSOLIDADA!$G21,'[1]BASE DE DADOS'!A:A,'[1]BASE DE DADOS'!C:C)</f>
        <v>PARNA DAS EMAS</v>
      </c>
      <c r="F21" s="8" t="str">
        <f>_xlfn.XLOOKUP(BASE_INICIATIVAS_CONSOLIDADA!$G21,[1]!BASE_UCS[COD CNUC],[1]!BASE_UCS[CATEGORIA RESUMIDA])</f>
        <v>PARNA</v>
      </c>
      <c r="G21" s="8" t="s">
        <v>86</v>
      </c>
      <c r="H21" s="8" t="str">
        <f>_xlfn.XLOOKUP(BASE_INICIATIVAS_CONSOLIDADA!$G21,[1]!BASE_UCS[COD CNUC],[1]!BASE_UCS[GERÊNCIA REGIONAL])</f>
        <v>GR3 - Centro-Oeste</v>
      </c>
      <c r="I21" s="8" t="str">
        <f>_xlfn.XLOOKUP(BASE_INICIATIVAS_CONSOLIDADA!$G21,[1]!BASE_UCS[COD CNUC],[1]!BASE_UCS[BIOMAS])</f>
        <v>Cerrado</v>
      </c>
      <c r="J21" s="8" t="str">
        <f>_xlfn.XLOOKUP(BASE_INICIATIVAS_CONSOLIDADA!$G21,[1]!BASE_UCS[COD CNUC],[1]!BASE_UCS[UF])</f>
        <v>GO</v>
      </c>
      <c r="K21" s="8" t="s">
        <v>72</v>
      </c>
      <c r="L21" s="36">
        <v>90000</v>
      </c>
      <c r="M21" s="36">
        <v>0</v>
      </c>
      <c r="N21" s="36">
        <f>BASE_INICIATIVAS_CONSOLIDADA!$L21-BASE_INICIATIVAS_CONSOLIDADA!$M21</f>
        <v>90000</v>
      </c>
      <c r="O21" s="37">
        <f>BASE_INICIATIVAS_CONSOLIDADA!$AC21+BASE_INICIATIVAS_CONSOLIDADA!$AJ21+BASE_INICIATIVAS_CONSOLIDADA!$AO21+BASE_INICIATIVAS_CONSOLIDADA!$AV21+BASE_INICIATIVAS_CONSOLIDADA!$AY21+BASE_INICIATIVAS_CONSOLIDADA!$BA21+BASE_INICIATIVAS_CONSOLIDADA!$BD21</f>
        <v>90000</v>
      </c>
      <c r="P21" s="36">
        <f>IF(BASE_INICIATIVAS_CONSOLIDADA!$N21-BASE_INICIATIVAS_CONSOLIDADA!$O21&lt;0,0,BASE_INICIATIVAS_CONSOLIDADA!$N21-BASE_INICIATIVAS_CONSOLIDADA!$O21)</f>
        <v>0</v>
      </c>
      <c r="Q21" s="38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f>SUM(BASE_INICIATIVAS_CONSOLIDADA!$Q21:$AB21)</f>
        <v>0</v>
      </c>
      <c r="AD21" s="37">
        <v>0</v>
      </c>
      <c r="AE21" s="37">
        <v>0</v>
      </c>
      <c r="AF21" s="36">
        <v>90000</v>
      </c>
      <c r="AG21" s="37">
        <v>0</v>
      </c>
      <c r="AH21" s="37">
        <v>0</v>
      </c>
      <c r="AI21" s="37">
        <v>0</v>
      </c>
      <c r="AJ21" s="37">
        <f>SUM(BASE_INICIATIVAS_CONSOLIDADA!$AD21:$AI21)</f>
        <v>90000</v>
      </c>
      <c r="AK21" s="37">
        <v>0</v>
      </c>
      <c r="AL21" s="37">
        <v>0</v>
      </c>
      <c r="AM21" s="37">
        <v>0</v>
      </c>
      <c r="AN21" s="37">
        <v>0</v>
      </c>
      <c r="AO21" s="37">
        <f>SUM(BASE_INICIATIVAS_CONSOLIDADA!$AK21:$AN21)</f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f>SUM(BASE_INICIATIVAS_CONSOLIDADA!$AP21:$AU21)</f>
        <v>0</v>
      </c>
      <c r="AW21" s="39">
        <v>0</v>
      </c>
      <c r="AX21" s="39">
        <v>0</v>
      </c>
      <c r="AY21" s="40">
        <f>SUM(BASE_INICIATIVAS_CONSOLIDADA!$AW21:$AX21)</f>
        <v>0</v>
      </c>
      <c r="AZ21" s="4">
        <v>0</v>
      </c>
      <c r="BA21" s="4">
        <f>BASE_INICIATIVAS_CONSOLIDADA!$AZ21</f>
        <v>0</v>
      </c>
      <c r="BB21" s="4">
        <v>0</v>
      </c>
      <c r="BC21" s="4">
        <v>0</v>
      </c>
      <c r="BD21" s="4">
        <f>SUM(BASE_INICIATIVAS_CONSOLIDADA!$BB21:$BC21)</f>
        <v>0</v>
      </c>
    </row>
    <row r="22" spans="1:56" ht="405" x14ac:dyDescent="0.25">
      <c r="A22" s="29" t="s">
        <v>87</v>
      </c>
      <c r="B22" s="29" t="s">
        <v>88</v>
      </c>
      <c r="C22" s="29" t="s">
        <v>70</v>
      </c>
      <c r="D22" s="29" t="s">
        <v>58</v>
      </c>
      <c r="E22" s="29" t="str">
        <f>_xlfn.XLOOKUP(BASE_INICIATIVAS_CONSOLIDADA!$G22,'[1]BASE DE DADOS'!A:A,'[1]BASE DE DADOS'!C:C)</f>
        <v>FLONA DA RESTINGA DE CABEDELO</v>
      </c>
      <c r="F22" s="29" t="str">
        <f>_xlfn.XLOOKUP(BASE_INICIATIVAS_CONSOLIDADA!$G22,[1]!BASE_UCS[COD CNUC],[1]!BASE_UCS[CATEGORIA RESUMIDA])</f>
        <v>FLONA</v>
      </c>
      <c r="G22" s="29" t="s">
        <v>59</v>
      </c>
      <c r="H22" s="29" t="str">
        <f>_xlfn.XLOOKUP(BASE_INICIATIVAS_CONSOLIDADA!$G22,[1]!BASE_UCS[COD CNUC],[1]!BASE_UCS[GERÊNCIA REGIONAL])</f>
        <v>GR2 - Nordeste</v>
      </c>
      <c r="I22" s="29" t="str">
        <f>_xlfn.XLOOKUP(BASE_INICIATIVAS_CONSOLIDADA!$G22,[1]!BASE_UCS[COD CNUC],[1]!BASE_UCS[BIOMAS])</f>
        <v>Mata Atlântica</v>
      </c>
      <c r="J22" s="29" t="str">
        <f>_xlfn.XLOOKUP(BASE_INICIATIVAS_CONSOLIDADA!$G22,[1]!BASE_UCS[COD CNUC],[1]!BASE_UCS[UF])</f>
        <v>PB</v>
      </c>
      <c r="K22" s="29" t="s">
        <v>89</v>
      </c>
      <c r="L22" s="30">
        <v>350000</v>
      </c>
      <c r="M22" s="30">
        <v>0</v>
      </c>
      <c r="N22" s="30">
        <f>BASE_INICIATIVAS_CONSOLIDADA!$L22-BASE_INICIATIVAS_CONSOLIDADA!$M22</f>
        <v>350000</v>
      </c>
      <c r="O22" s="41">
        <f>BASE_INICIATIVAS_CONSOLIDADA!$AC22+BASE_INICIATIVAS_CONSOLIDADA!$AJ22+BASE_INICIATIVAS_CONSOLIDADA!$AO22+BASE_INICIATIVAS_CONSOLIDADA!$AV22+BASE_INICIATIVAS_CONSOLIDADA!$AY22+BASE_INICIATIVAS_CONSOLIDADA!$BA22+BASE_INICIATIVAS_CONSOLIDADA!$BD22</f>
        <v>0</v>
      </c>
      <c r="P22" s="30">
        <f>IF(BASE_INICIATIVAS_CONSOLIDADA!$N22-BASE_INICIATIVAS_CONSOLIDADA!$O22&lt;0,0,BASE_INICIATIVAS_CONSOLIDADA!$N22-BASE_INICIATIVAS_CONSOLIDADA!$O22)</f>
        <v>350000</v>
      </c>
      <c r="Q22" s="42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f>SUM(BASE_INICIATIVAS_CONSOLIDADA!$Q22:$AB22)</f>
        <v>0</v>
      </c>
      <c r="AD22" s="41">
        <v>0</v>
      </c>
      <c r="AE22" s="41">
        <v>0</v>
      </c>
      <c r="AF22" s="46">
        <v>0</v>
      </c>
      <c r="AG22" s="41">
        <v>0</v>
      </c>
      <c r="AH22" s="41">
        <v>0</v>
      </c>
      <c r="AI22" s="41">
        <v>0</v>
      </c>
      <c r="AJ22" s="41">
        <f>SUM(BASE_INICIATIVAS_CONSOLIDADA!$AD22:$AI22)</f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f>SUM(BASE_INICIATIVAS_CONSOLIDADA!$AK22:$AN22)</f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f>SUM(BASE_INICIATIVAS_CONSOLIDADA!$AP22:$AU22)</f>
        <v>0</v>
      </c>
      <c r="AW22" s="43">
        <v>0</v>
      </c>
      <c r="AX22" s="43">
        <v>0</v>
      </c>
      <c r="AY22" s="44">
        <f>SUM(BASE_INICIATIVAS_CONSOLIDADA!$AW22:$AX22)</f>
        <v>0</v>
      </c>
      <c r="AZ22" s="45">
        <v>0</v>
      </c>
      <c r="BA22" s="45">
        <f>BASE_INICIATIVAS_CONSOLIDADA!$AZ22</f>
        <v>0</v>
      </c>
      <c r="BB22" s="45">
        <v>0</v>
      </c>
      <c r="BC22" s="45">
        <v>0</v>
      </c>
      <c r="BD22" s="45">
        <f>SUM(BASE_INICIATIVAS_CONSOLIDADA!$BB22:$BC22)</f>
        <v>0</v>
      </c>
    </row>
    <row r="23" spans="1:56" ht="195" x14ac:dyDescent="0.25">
      <c r="A23" s="8" t="s">
        <v>68</v>
      </c>
      <c r="B23" s="8" t="s">
        <v>69</v>
      </c>
      <c r="C23" s="8" t="s">
        <v>70</v>
      </c>
      <c r="D23" s="8" t="s">
        <v>58</v>
      </c>
      <c r="E23" s="8" t="str">
        <f>_xlfn.XLOOKUP(BASE_INICIATIVAS_CONSOLIDADA!$G23,'[1]BASE DE DADOS'!A:A,'[1]BASE DE DADOS'!C:C)</f>
        <v>REBIO DE PEDRA TALHADA</v>
      </c>
      <c r="F23" s="8" t="str">
        <f>_xlfn.XLOOKUP(BASE_INICIATIVAS_CONSOLIDADA!$G23,[1]!BASE_UCS[COD CNUC],[1]!BASE_UCS[CATEGORIA RESUMIDA])</f>
        <v>REBIO</v>
      </c>
      <c r="G23" s="8" t="s">
        <v>90</v>
      </c>
      <c r="H23" s="8" t="str">
        <f>_xlfn.XLOOKUP(BASE_INICIATIVAS_CONSOLIDADA!$G23,[1]!BASE_UCS[COD CNUC],[1]!BASE_UCS[GERÊNCIA REGIONAL])</f>
        <v>GR2 - Nordeste</v>
      </c>
      <c r="I23" s="8" t="str">
        <f>_xlfn.XLOOKUP(BASE_INICIATIVAS_CONSOLIDADA!$G23,[1]!BASE_UCS[COD CNUC],[1]!BASE_UCS[BIOMAS])</f>
        <v>Mata Atlântica</v>
      </c>
      <c r="J23" s="8" t="str">
        <f>_xlfn.XLOOKUP(BASE_INICIATIVAS_CONSOLIDADA!$G23,[1]!BASE_UCS[COD CNUC],[1]!BASE_UCS[UF])</f>
        <v>AL/PE</v>
      </c>
      <c r="K23" s="8" t="s">
        <v>72</v>
      </c>
      <c r="L23" s="36">
        <v>90000</v>
      </c>
      <c r="M23" s="36">
        <v>0</v>
      </c>
      <c r="N23" s="36">
        <f>BASE_INICIATIVAS_CONSOLIDADA!$L23-BASE_INICIATIVAS_CONSOLIDADA!$M23</f>
        <v>90000</v>
      </c>
      <c r="O23" s="37">
        <f>BASE_INICIATIVAS_CONSOLIDADA!$AC23+BASE_INICIATIVAS_CONSOLIDADA!$AJ23+BASE_INICIATIVAS_CONSOLIDADA!$AO23+BASE_INICIATIVAS_CONSOLIDADA!$AV23+BASE_INICIATIVAS_CONSOLIDADA!$AY23+BASE_INICIATIVAS_CONSOLIDADA!$BA23+BASE_INICIATIVAS_CONSOLIDADA!$BD23</f>
        <v>0</v>
      </c>
      <c r="P23" s="36">
        <f>IF(BASE_INICIATIVAS_CONSOLIDADA!$N23-BASE_INICIATIVAS_CONSOLIDADA!$O23&lt;0,0,BASE_INICIATIVAS_CONSOLIDADA!$N23-BASE_INICIATIVAS_CONSOLIDADA!$O23)</f>
        <v>90000</v>
      </c>
      <c r="Q23" s="38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f>SUM(BASE_INICIATIVAS_CONSOLIDADA!$Q23:$AB23)</f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f>SUM(BASE_INICIATIVAS_CONSOLIDADA!$AD23:$AI23)</f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f>SUM(BASE_INICIATIVAS_CONSOLIDADA!$AK23:$AN23)</f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f>SUM(BASE_INICIATIVAS_CONSOLIDADA!$AP23:$AU23)</f>
        <v>0</v>
      </c>
      <c r="AW23" s="39">
        <v>0</v>
      </c>
      <c r="AX23" s="39">
        <v>0</v>
      </c>
      <c r="AY23" s="40">
        <f>SUM(BASE_INICIATIVAS_CONSOLIDADA!$AW23:$AX23)</f>
        <v>0</v>
      </c>
      <c r="AZ23" s="4">
        <v>0</v>
      </c>
      <c r="BA23" s="4">
        <f>BASE_INICIATIVAS_CONSOLIDADA!$AZ23</f>
        <v>0</v>
      </c>
      <c r="BB23" s="4">
        <v>0</v>
      </c>
      <c r="BC23" s="4">
        <v>0</v>
      </c>
      <c r="BD23" s="4">
        <f>SUM(BASE_INICIATIVAS_CONSOLIDADA!$BB23:$BC23)</f>
        <v>0</v>
      </c>
    </row>
    <row r="24" spans="1:56" ht="195" x14ac:dyDescent="0.25">
      <c r="A24" s="29" t="s">
        <v>68</v>
      </c>
      <c r="B24" s="29" t="s">
        <v>69</v>
      </c>
      <c r="C24" s="29" t="s">
        <v>70</v>
      </c>
      <c r="D24" s="29" t="s">
        <v>58</v>
      </c>
      <c r="E24" s="29" t="str">
        <f>_xlfn.XLOOKUP(BASE_INICIATIVAS_CONSOLIDADA!$G24,'[1]BASE DE DADOS'!A:A,'[1]BASE DE DADOS'!C:C)</f>
        <v>PARNA DA CHAPADA DIAMANTINA</v>
      </c>
      <c r="F24" s="29" t="str">
        <f>_xlfn.XLOOKUP(BASE_INICIATIVAS_CONSOLIDADA!$G24,[1]!BASE_UCS[COD CNUC],[1]!BASE_UCS[CATEGORIA RESUMIDA])</f>
        <v>PARNA</v>
      </c>
      <c r="G24" s="29" t="s">
        <v>91</v>
      </c>
      <c r="H24" s="29" t="str">
        <f>_xlfn.XLOOKUP(BASE_INICIATIVAS_CONSOLIDADA!$G24,[1]!BASE_UCS[COD CNUC],[1]!BASE_UCS[GERÊNCIA REGIONAL])</f>
        <v>GR2 - Nordeste</v>
      </c>
      <c r="I24" s="29" t="str">
        <f>_xlfn.XLOOKUP(BASE_INICIATIVAS_CONSOLIDADA!$G24,[1]!BASE_UCS[COD CNUC],[1]!BASE_UCS[BIOMAS])</f>
        <v>Caatinga</v>
      </c>
      <c r="J24" s="29" t="str">
        <f>_xlfn.XLOOKUP(BASE_INICIATIVAS_CONSOLIDADA!$G24,[1]!BASE_UCS[COD CNUC],[1]!BASE_UCS[UF])</f>
        <v>BA</v>
      </c>
      <c r="K24" s="29" t="s">
        <v>72</v>
      </c>
      <c r="L24" s="30">
        <v>350000</v>
      </c>
      <c r="M24" s="30">
        <v>0</v>
      </c>
      <c r="N24" s="30">
        <f>BASE_INICIATIVAS_CONSOLIDADA!$L24-BASE_INICIATIVAS_CONSOLIDADA!$M24</f>
        <v>350000</v>
      </c>
      <c r="O24" s="41">
        <f>BASE_INICIATIVAS_CONSOLIDADA!$AC24+BASE_INICIATIVAS_CONSOLIDADA!$AJ24+BASE_INICIATIVAS_CONSOLIDADA!$AO24+BASE_INICIATIVAS_CONSOLIDADA!$AV24+BASE_INICIATIVAS_CONSOLIDADA!$AY24+BASE_INICIATIVAS_CONSOLIDADA!$BA24+BASE_INICIATIVAS_CONSOLIDADA!$BD24</f>
        <v>350000</v>
      </c>
      <c r="P24" s="30">
        <f>IF(BASE_INICIATIVAS_CONSOLIDADA!$N24-BASE_INICIATIVAS_CONSOLIDADA!$O24&lt;0,0,BASE_INICIATIVAS_CONSOLIDADA!$N24-BASE_INICIATIVAS_CONSOLIDADA!$O24)</f>
        <v>0</v>
      </c>
      <c r="Q24" s="42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1">
        <f>SUM(BASE_INICIATIVAS_CONSOLIDADA!$Q24:$AB24)</f>
        <v>0</v>
      </c>
      <c r="AD24" s="41">
        <v>0</v>
      </c>
      <c r="AE24" s="41">
        <v>0</v>
      </c>
      <c r="AF24" s="30">
        <v>350000</v>
      </c>
      <c r="AG24" s="41">
        <v>0</v>
      </c>
      <c r="AH24" s="41">
        <v>0</v>
      </c>
      <c r="AI24" s="41">
        <v>0</v>
      </c>
      <c r="AJ24" s="41">
        <f>SUM(BASE_INICIATIVAS_CONSOLIDADA!$AD24:$AI24)</f>
        <v>350000</v>
      </c>
      <c r="AK24" s="41">
        <v>0</v>
      </c>
      <c r="AL24" s="41">
        <v>0</v>
      </c>
      <c r="AM24" s="41">
        <v>0</v>
      </c>
      <c r="AN24" s="41">
        <v>0</v>
      </c>
      <c r="AO24" s="41">
        <f>SUM(BASE_INICIATIVAS_CONSOLIDADA!$AK24:$AN24)</f>
        <v>0</v>
      </c>
      <c r="AP24" s="41">
        <v>0</v>
      </c>
      <c r="AQ24" s="41">
        <v>0</v>
      </c>
      <c r="AR24" s="41">
        <v>0</v>
      </c>
      <c r="AS24" s="41">
        <v>0</v>
      </c>
      <c r="AT24" s="41">
        <v>0</v>
      </c>
      <c r="AU24" s="41">
        <v>0</v>
      </c>
      <c r="AV24" s="41">
        <f>SUM(BASE_INICIATIVAS_CONSOLIDADA!$AP24:$AU24)</f>
        <v>0</v>
      </c>
      <c r="AW24" s="43">
        <v>0</v>
      </c>
      <c r="AX24" s="43">
        <v>0</v>
      </c>
      <c r="AY24" s="44">
        <f>SUM(BASE_INICIATIVAS_CONSOLIDADA!$AW24:$AX24)</f>
        <v>0</v>
      </c>
      <c r="AZ24" s="45">
        <v>0</v>
      </c>
      <c r="BA24" s="45">
        <f>BASE_INICIATIVAS_CONSOLIDADA!$AZ24</f>
        <v>0</v>
      </c>
      <c r="BB24" s="45">
        <v>0</v>
      </c>
      <c r="BC24" s="45">
        <v>0</v>
      </c>
      <c r="BD24" s="45">
        <f>SUM(BASE_INICIATIVAS_CONSOLIDADA!$BB24:$BC24)</f>
        <v>0</v>
      </c>
    </row>
    <row r="25" spans="1:56" ht="60" x14ac:dyDescent="0.25">
      <c r="A25" s="8" t="s">
        <v>56</v>
      </c>
      <c r="B25" s="8" t="s">
        <v>57</v>
      </c>
      <c r="C25" s="8">
        <v>16076447</v>
      </c>
      <c r="D25" s="8" t="s">
        <v>58</v>
      </c>
      <c r="E25" s="8" t="str">
        <f>_xlfn.XLOOKUP(BASE_INICIATIVAS_CONSOLIDADA!$G25,'[1]BASE DE DADOS'!A:A,'[1]BASE DE DADOS'!C:C)</f>
        <v>FLONA DE IPANEMA</v>
      </c>
      <c r="F25" s="8" t="str">
        <f>_xlfn.XLOOKUP(BASE_INICIATIVAS_CONSOLIDADA!$G25,[1]!BASE_UCS[COD CNUC],[1]!BASE_UCS[CATEGORIA RESUMIDA])</f>
        <v>FLONA</v>
      </c>
      <c r="G25" s="8" t="s">
        <v>80</v>
      </c>
      <c r="H25" s="8" t="str">
        <f>_xlfn.XLOOKUP(BASE_INICIATIVAS_CONSOLIDADA!$G25,[1]!BASE_UCS[COD CNUC],[1]!BASE_UCS[GERÊNCIA REGIONAL])</f>
        <v>GR4 - Sudeste</v>
      </c>
      <c r="I25" s="8" t="str">
        <f>_xlfn.XLOOKUP(BASE_INICIATIVAS_CONSOLIDADA!$G25,[1]!BASE_UCS[COD CNUC],[1]!BASE_UCS[BIOMAS])</f>
        <v>Mata Atlântica</v>
      </c>
      <c r="J25" s="8" t="str">
        <f>_xlfn.XLOOKUP(BASE_INICIATIVAS_CONSOLIDADA!$G25,[1]!BASE_UCS[COD CNUC],[1]!BASE_UCS[UF])</f>
        <v>SP</v>
      </c>
      <c r="K25" s="8" t="s">
        <v>92</v>
      </c>
      <c r="L25" s="36">
        <v>7700000</v>
      </c>
      <c r="M25" s="36">
        <v>0</v>
      </c>
      <c r="N25" s="36">
        <f>BASE_INICIATIVAS_CONSOLIDADA!$L25-BASE_INICIATIVAS_CONSOLIDADA!$M25</f>
        <v>7700000</v>
      </c>
      <c r="O25" s="37">
        <f>BASE_INICIATIVAS_CONSOLIDADA!$AC25+BASE_INICIATIVAS_CONSOLIDADA!$AJ25+BASE_INICIATIVAS_CONSOLIDADA!$AO25+BASE_INICIATIVAS_CONSOLIDADA!$AV25+BASE_INICIATIVAS_CONSOLIDADA!$AY25+BASE_INICIATIVAS_CONSOLIDADA!$BA25+BASE_INICIATIVAS_CONSOLIDADA!$BD25</f>
        <v>7700000</v>
      </c>
      <c r="P25" s="36">
        <f>IF(BASE_INICIATIVAS_CONSOLIDADA!$N25-BASE_INICIATIVAS_CONSOLIDADA!$O25&lt;0,0,BASE_INICIATIVAS_CONSOLIDADA!$N25-BASE_INICIATIVAS_CONSOLIDADA!$O25)</f>
        <v>0</v>
      </c>
      <c r="Q25" s="38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7700000</v>
      </c>
      <c r="AC25" s="37">
        <f>SUM(BASE_INICIATIVAS_CONSOLIDADA!$Q25:$AB25)</f>
        <v>7700000</v>
      </c>
      <c r="AD25" s="37">
        <v>0</v>
      </c>
      <c r="AE25" s="37">
        <v>0</v>
      </c>
      <c r="AF25" s="47">
        <v>0</v>
      </c>
      <c r="AG25" s="37">
        <v>0</v>
      </c>
      <c r="AH25" s="37">
        <v>0</v>
      </c>
      <c r="AI25" s="37">
        <v>0</v>
      </c>
      <c r="AJ25" s="37">
        <f>SUM(BASE_INICIATIVAS_CONSOLIDADA!$AD25:$AI25)</f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f>SUM(BASE_INICIATIVAS_CONSOLIDADA!$AK25:$AN25)</f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f>SUM(BASE_INICIATIVAS_CONSOLIDADA!$AP25:$AU25)</f>
        <v>0</v>
      </c>
      <c r="AW25" s="39">
        <v>0</v>
      </c>
      <c r="AX25" s="39">
        <v>0</v>
      </c>
      <c r="AY25" s="40">
        <f>SUM(BASE_INICIATIVAS_CONSOLIDADA!$AW25:$AX25)</f>
        <v>0</v>
      </c>
      <c r="AZ25" s="4">
        <v>0</v>
      </c>
      <c r="BA25" s="4">
        <f>BASE_INICIATIVAS_CONSOLIDADA!$AZ25</f>
        <v>0</v>
      </c>
      <c r="BB25" s="4">
        <v>0</v>
      </c>
      <c r="BC25" s="4">
        <v>0</v>
      </c>
      <c r="BD25" s="4">
        <f>SUM(BASE_INICIATIVAS_CONSOLIDADA!$BB25:$BC25)</f>
        <v>0</v>
      </c>
    </row>
    <row r="26" spans="1:56" ht="195" x14ac:dyDescent="0.25">
      <c r="A26" s="29" t="s">
        <v>68</v>
      </c>
      <c r="B26" s="29" t="s">
        <v>69</v>
      </c>
      <c r="C26" s="29" t="s">
        <v>70</v>
      </c>
      <c r="D26" s="29" t="s">
        <v>58</v>
      </c>
      <c r="E26" s="29" t="str">
        <f>_xlfn.XLOOKUP(BASE_INICIATIVAS_CONSOLIDADA!$G26,'[1]BASE DE DADOS'!A:A,'[1]BASE DE DADOS'!C:C)</f>
        <v>RESEX RIO OURO PRETO</v>
      </c>
      <c r="F26" s="29" t="str">
        <f>_xlfn.XLOOKUP(BASE_INICIATIVAS_CONSOLIDADA!$G26,[1]!BASE_UCS[COD CNUC],[1]!BASE_UCS[CATEGORIA RESUMIDA])</f>
        <v>RESEX</v>
      </c>
      <c r="G26" s="29" t="s">
        <v>93</v>
      </c>
      <c r="H26" s="29" t="str">
        <f>_xlfn.XLOOKUP(BASE_INICIATIVAS_CONSOLIDADA!$G26,[1]!BASE_UCS[COD CNUC],[1]!BASE_UCS[GERÊNCIA REGIONAL])</f>
        <v>GR1 - Norte</v>
      </c>
      <c r="I26" s="29" t="str">
        <f>_xlfn.XLOOKUP(BASE_INICIATIVAS_CONSOLIDADA!$G26,[1]!BASE_UCS[COD CNUC],[1]!BASE_UCS[BIOMAS])</f>
        <v>Amazônia</v>
      </c>
      <c r="J26" s="29" t="str">
        <f>_xlfn.XLOOKUP(BASE_INICIATIVAS_CONSOLIDADA!$G26,[1]!BASE_UCS[COD CNUC],[1]!BASE_UCS[UF])</f>
        <v>RO</v>
      </c>
      <c r="K26" s="29" t="s">
        <v>72</v>
      </c>
      <c r="L26" s="30">
        <v>70000</v>
      </c>
      <c r="M26" s="30">
        <v>0</v>
      </c>
      <c r="N26" s="30">
        <f>BASE_INICIATIVAS_CONSOLIDADA!$L26-BASE_INICIATIVAS_CONSOLIDADA!$M26</f>
        <v>70000</v>
      </c>
      <c r="O26" s="41">
        <f>BASE_INICIATIVAS_CONSOLIDADA!$AC26+BASE_INICIATIVAS_CONSOLIDADA!$AJ26+BASE_INICIATIVAS_CONSOLIDADA!$AO26+BASE_INICIATIVAS_CONSOLIDADA!$AV26+BASE_INICIATIVAS_CONSOLIDADA!$AY26+BASE_INICIATIVAS_CONSOLIDADA!$BA26+BASE_INICIATIVAS_CONSOLIDADA!$BD26</f>
        <v>70000</v>
      </c>
      <c r="P26" s="30">
        <f>IF(BASE_INICIATIVAS_CONSOLIDADA!$N26-BASE_INICIATIVAS_CONSOLIDADA!$O26&lt;0,0,BASE_INICIATIVAS_CONSOLIDADA!$N26-BASE_INICIATIVAS_CONSOLIDADA!$O26)</f>
        <v>0</v>
      </c>
      <c r="Q26" s="42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41">
        <f>SUM(BASE_INICIATIVAS_CONSOLIDADA!$Q26:$AB26)</f>
        <v>0</v>
      </c>
      <c r="AD26" s="41">
        <v>0</v>
      </c>
      <c r="AE26" s="41">
        <v>0</v>
      </c>
      <c r="AF26" s="41">
        <v>0</v>
      </c>
      <c r="AG26" s="41">
        <v>0</v>
      </c>
      <c r="AH26" s="41">
        <v>0</v>
      </c>
      <c r="AI26" s="41">
        <v>0</v>
      </c>
      <c r="AJ26" s="41">
        <f>SUM(BASE_INICIATIVAS_CONSOLIDADA!$AD26:$AI26)</f>
        <v>0</v>
      </c>
      <c r="AK26" s="41">
        <v>0</v>
      </c>
      <c r="AL26" s="41">
        <v>0</v>
      </c>
      <c r="AM26" s="41">
        <v>0</v>
      </c>
      <c r="AN26" s="41">
        <v>0</v>
      </c>
      <c r="AO26" s="41">
        <f>SUM(BASE_INICIATIVAS_CONSOLIDADA!$AK26:$AN26)</f>
        <v>0</v>
      </c>
      <c r="AP26" s="41">
        <v>0</v>
      </c>
      <c r="AQ26" s="41">
        <v>0</v>
      </c>
      <c r="AR26" s="41">
        <v>0</v>
      </c>
      <c r="AS26" s="41">
        <v>0</v>
      </c>
      <c r="AT26" s="41">
        <v>0</v>
      </c>
      <c r="AU26" s="41">
        <v>0</v>
      </c>
      <c r="AV26" s="41">
        <f>SUM(BASE_INICIATIVAS_CONSOLIDADA!$AP26:$AU26)</f>
        <v>0</v>
      </c>
      <c r="AW26" s="43">
        <v>0</v>
      </c>
      <c r="AX26" s="50">
        <v>70000</v>
      </c>
      <c r="AY26" s="44">
        <f>SUM(BASE_INICIATIVAS_CONSOLIDADA!$AW26:$AX26)</f>
        <v>70000</v>
      </c>
      <c r="AZ26" s="45">
        <v>0</v>
      </c>
      <c r="BA26" s="45">
        <f>BASE_INICIATIVAS_CONSOLIDADA!$AZ26</f>
        <v>0</v>
      </c>
      <c r="BB26" s="45">
        <v>0</v>
      </c>
      <c r="BC26" s="45">
        <v>0</v>
      </c>
      <c r="BD26" s="45">
        <f>SUM(BASE_INICIATIVAS_CONSOLIDADA!$BB26:$BC26)</f>
        <v>0</v>
      </c>
    </row>
    <row r="27" spans="1:56" ht="150" x14ac:dyDescent="0.25">
      <c r="A27" s="8" t="s">
        <v>56</v>
      </c>
      <c r="B27" s="8" t="s">
        <v>57</v>
      </c>
      <c r="C27" s="8">
        <v>16076447</v>
      </c>
      <c r="D27" s="8" t="s">
        <v>58</v>
      </c>
      <c r="E27" s="8" t="str">
        <f>_xlfn.XLOOKUP(BASE_INICIATIVAS_CONSOLIDADA!$G27,'[1]BASE DE DADOS'!A:A,'[1]BASE DE DADOS'!C:C)</f>
        <v>FLONA DE IPANEMA</v>
      </c>
      <c r="F27" s="8" t="str">
        <f>_xlfn.XLOOKUP(BASE_INICIATIVAS_CONSOLIDADA!$G27,[1]!BASE_UCS[COD CNUC],[1]!BASE_UCS[CATEGORIA RESUMIDA])</f>
        <v>FLONA</v>
      </c>
      <c r="G27" s="8" t="s">
        <v>80</v>
      </c>
      <c r="H27" s="8" t="str">
        <f>_xlfn.XLOOKUP(BASE_INICIATIVAS_CONSOLIDADA!$G27,[1]!BASE_UCS[COD CNUC],[1]!BASE_UCS[GERÊNCIA REGIONAL])</f>
        <v>GR4 - Sudeste</v>
      </c>
      <c r="I27" s="8" t="str">
        <f>_xlfn.XLOOKUP(BASE_INICIATIVAS_CONSOLIDADA!$G27,[1]!BASE_UCS[COD CNUC],[1]!BASE_UCS[BIOMAS])</f>
        <v>Mata Atlântica</v>
      </c>
      <c r="J27" s="8" t="str">
        <f>_xlfn.XLOOKUP(BASE_INICIATIVAS_CONSOLIDADA!$G27,[1]!BASE_UCS[COD CNUC],[1]!BASE_UCS[UF])</f>
        <v>SP</v>
      </c>
      <c r="K27" s="8" t="s">
        <v>60</v>
      </c>
      <c r="L27" s="36">
        <v>636000</v>
      </c>
      <c r="M27" s="36">
        <v>0</v>
      </c>
      <c r="N27" s="36">
        <f>BASE_INICIATIVAS_CONSOLIDADA!$L27-BASE_INICIATIVAS_CONSOLIDADA!$M27</f>
        <v>636000</v>
      </c>
      <c r="O27" s="37">
        <f>BASE_INICIATIVAS_CONSOLIDADA!$AC27+BASE_INICIATIVAS_CONSOLIDADA!$AJ27+BASE_INICIATIVAS_CONSOLIDADA!$AO27+BASE_INICIATIVAS_CONSOLIDADA!$AV27+BASE_INICIATIVAS_CONSOLIDADA!$AY27+BASE_INICIATIVAS_CONSOLIDADA!$BA27+BASE_INICIATIVAS_CONSOLIDADA!$BD27</f>
        <v>636000</v>
      </c>
      <c r="P27" s="36">
        <f>IF(BASE_INICIATIVAS_CONSOLIDADA!$N27-BASE_INICIATIVAS_CONSOLIDADA!$O27&lt;0,0,BASE_INICIATIVAS_CONSOLIDADA!$N27-BASE_INICIATIVAS_CONSOLIDADA!$O27)</f>
        <v>0</v>
      </c>
      <c r="Q27" s="38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636000</v>
      </c>
      <c r="AC27" s="37">
        <f>SUM(BASE_INICIATIVAS_CONSOLIDADA!$Q27:$AB27)</f>
        <v>636000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f>SUM(BASE_INICIATIVAS_CONSOLIDADA!$AD27:$AI27)</f>
        <v>0</v>
      </c>
      <c r="AK27" s="37">
        <v>0</v>
      </c>
      <c r="AL27" s="37">
        <v>0</v>
      </c>
      <c r="AM27" s="37">
        <v>0</v>
      </c>
      <c r="AN27" s="37">
        <v>0</v>
      </c>
      <c r="AO27" s="37">
        <f>SUM(BASE_INICIATIVAS_CONSOLIDADA!$AK27:$AN27)</f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f>SUM(BASE_INICIATIVAS_CONSOLIDADA!$AP27:$AU27)</f>
        <v>0</v>
      </c>
      <c r="AW27" s="39">
        <v>0</v>
      </c>
      <c r="AX27" s="48">
        <v>0</v>
      </c>
      <c r="AY27" s="40">
        <f>SUM(BASE_INICIATIVAS_CONSOLIDADA!$AW27:$AX27)</f>
        <v>0</v>
      </c>
      <c r="AZ27" s="4">
        <v>0</v>
      </c>
      <c r="BA27" s="4">
        <f>BASE_INICIATIVAS_CONSOLIDADA!$AZ27</f>
        <v>0</v>
      </c>
      <c r="BB27" s="4">
        <v>0</v>
      </c>
      <c r="BC27" s="4">
        <v>0</v>
      </c>
      <c r="BD27" s="4">
        <f>SUM(BASE_INICIATIVAS_CONSOLIDADA!$BB27:$BC27)</f>
        <v>0</v>
      </c>
    </row>
    <row r="28" spans="1:56" ht="30" x14ac:dyDescent="0.25">
      <c r="A28" s="29" t="s">
        <v>94</v>
      </c>
      <c r="B28" s="29" t="s">
        <v>95</v>
      </c>
      <c r="C28" s="29">
        <v>16081613</v>
      </c>
      <c r="D28" s="29" t="s">
        <v>96</v>
      </c>
      <c r="E28" s="29" t="str">
        <f>_xlfn.XLOOKUP(BASE_INICIATIVAS_CONSOLIDADA!$G28,'[1]BASE DE DADOS'!A:A,'[1]BASE DE DADOS'!C:C)</f>
        <v>PARNA DA SERRA DAS LONTRAS</v>
      </c>
      <c r="F28" s="29" t="str">
        <f>_xlfn.XLOOKUP(BASE_INICIATIVAS_CONSOLIDADA!$G28,[1]!BASE_UCS[COD CNUC],[1]!BASE_UCS[CATEGORIA RESUMIDA])</f>
        <v>PARNA</v>
      </c>
      <c r="G28" s="29" t="s">
        <v>97</v>
      </c>
      <c r="H28" s="29" t="str">
        <f>_xlfn.XLOOKUP(BASE_INICIATIVAS_CONSOLIDADA!$G28,[1]!BASE_UCS[COD CNUC],[1]!BASE_UCS[GERÊNCIA REGIONAL])</f>
        <v>GR2 - Nordeste</v>
      </c>
      <c r="I28" s="29" t="str">
        <f>_xlfn.XLOOKUP(BASE_INICIATIVAS_CONSOLIDADA!$G28,[1]!BASE_UCS[COD CNUC],[1]!BASE_UCS[BIOMAS])</f>
        <v>Mata Atlântica</v>
      </c>
      <c r="J28" s="29" t="str">
        <f>_xlfn.XLOOKUP(BASE_INICIATIVAS_CONSOLIDADA!$G28,[1]!BASE_UCS[COD CNUC],[1]!BASE_UCS[UF])</f>
        <v>BA</v>
      </c>
      <c r="K28" s="29"/>
      <c r="L28" s="30">
        <v>400000</v>
      </c>
      <c r="M28" s="30">
        <v>0</v>
      </c>
      <c r="N28" s="30">
        <f>BASE_INICIATIVAS_CONSOLIDADA!$L28-BASE_INICIATIVAS_CONSOLIDADA!$M28</f>
        <v>400000</v>
      </c>
      <c r="O28" s="41">
        <f>BASE_INICIATIVAS_CONSOLIDADA!$AC28+BASE_INICIATIVAS_CONSOLIDADA!$AJ28+BASE_INICIATIVAS_CONSOLIDADA!$AO28+BASE_INICIATIVAS_CONSOLIDADA!$AV28+BASE_INICIATIVAS_CONSOLIDADA!$AY28+BASE_INICIATIVAS_CONSOLIDADA!$BA28+BASE_INICIATIVAS_CONSOLIDADA!$BD28</f>
        <v>400000</v>
      </c>
      <c r="P28" s="30">
        <f>IF(BASE_INICIATIVAS_CONSOLIDADA!$N28-BASE_INICIATIVAS_CONSOLIDADA!$O28&lt;0,0,BASE_INICIATIVAS_CONSOLIDADA!$N28-BASE_INICIATIVAS_CONSOLIDADA!$O28)</f>
        <v>0</v>
      </c>
      <c r="Q28" s="42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f>SUM(BASE_INICIATIVAS_CONSOLIDADA!$Q28:$AB28)</f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f>SUM(BASE_INICIATIVAS_CONSOLIDADA!$AD28:$AI28)</f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f>SUM(BASE_INICIATIVAS_CONSOLIDADA!$AK28:$AN28)</f>
        <v>0</v>
      </c>
      <c r="AP28" s="30">
        <v>400000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f>SUM(BASE_INICIATIVAS_CONSOLIDADA!$AP28:$AU28)</f>
        <v>400000</v>
      </c>
      <c r="AW28" s="43">
        <v>0</v>
      </c>
      <c r="AX28" s="43">
        <v>0</v>
      </c>
      <c r="AY28" s="44">
        <f>SUM(BASE_INICIATIVAS_CONSOLIDADA!$AW28:$AX28)</f>
        <v>0</v>
      </c>
      <c r="AZ28" s="45">
        <v>0</v>
      </c>
      <c r="BA28" s="45">
        <f>BASE_INICIATIVAS_CONSOLIDADA!$AZ28</f>
        <v>0</v>
      </c>
      <c r="BB28" s="45">
        <v>0</v>
      </c>
      <c r="BC28" s="45">
        <v>0</v>
      </c>
      <c r="BD28" s="45">
        <f>SUM(BASE_INICIATIVAS_CONSOLIDADA!$BB28:$BC28)</f>
        <v>0</v>
      </c>
    </row>
    <row r="29" spans="1:56" ht="30" x14ac:dyDescent="0.25">
      <c r="A29" s="8" t="s">
        <v>65</v>
      </c>
      <c r="B29" s="8" t="s">
        <v>66</v>
      </c>
      <c r="C29" s="8">
        <v>16074110</v>
      </c>
      <c r="D29" s="8" t="s">
        <v>58</v>
      </c>
      <c r="E29" s="8" t="str">
        <f>_xlfn.XLOOKUP(BASE_INICIATIVAS_CONSOLIDADA!$G29,'[1]BASE DE DADOS'!A:A,'[1]BASE DE DADOS'!C:C)</f>
        <v>PARNA DA SERRA DE ITABAIANA</v>
      </c>
      <c r="F29" s="8" t="str">
        <f>_xlfn.XLOOKUP(BASE_INICIATIVAS_CONSOLIDADA!$G29,[1]!BASE_UCS[COD CNUC],[1]!BASE_UCS[CATEGORIA RESUMIDA])</f>
        <v>PARNA</v>
      </c>
      <c r="G29" s="8" t="s">
        <v>98</v>
      </c>
      <c r="H29" s="8" t="str">
        <f>_xlfn.XLOOKUP(BASE_INICIATIVAS_CONSOLIDADA!$G29,[1]!BASE_UCS[COD CNUC],[1]!BASE_UCS[GERÊNCIA REGIONAL])</f>
        <v>GR2 - Nordeste</v>
      </c>
      <c r="I29" s="8" t="str">
        <f>_xlfn.XLOOKUP(BASE_INICIATIVAS_CONSOLIDADA!$G29,[1]!BASE_UCS[COD CNUC],[1]!BASE_UCS[BIOMAS])</f>
        <v>Caatinga - Mata Atlântica</v>
      </c>
      <c r="J29" s="8" t="str">
        <f>_xlfn.XLOOKUP(BASE_INICIATIVAS_CONSOLIDADA!$G29,[1]!BASE_UCS[COD CNUC],[1]!BASE_UCS[UF])</f>
        <v>SE</v>
      </c>
      <c r="K29" s="8"/>
      <c r="L29" s="36">
        <v>500000</v>
      </c>
      <c r="M29" s="36">
        <v>0</v>
      </c>
      <c r="N29" s="36">
        <f>BASE_INICIATIVAS_CONSOLIDADA!$L29-BASE_INICIATIVAS_CONSOLIDADA!$M29</f>
        <v>500000</v>
      </c>
      <c r="O29" s="37">
        <f>BASE_INICIATIVAS_CONSOLIDADA!$AC29+BASE_INICIATIVAS_CONSOLIDADA!$AJ29+BASE_INICIATIVAS_CONSOLIDADA!$AO29+BASE_INICIATIVAS_CONSOLIDADA!$AV29+BASE_INICIATIVAS_CONSOLIDADA!$AY29+BASE_INICIATIVAS_CONSOLIDADA!$BA29+BASE_INICIATIVAS_CONSOLIDADA!$BD29</f>
        <v>500000</v>
      </c>
      <c r="P29" s="36">
        <f>IF(BASE_INICIATIVAS_CONSOLIDADA!$N29-BASE_INICIATIVAS_CONSOLIDADA!$O29&lt;0,0,BASE_INICIATIVAS_CONSOLIDADA!$N29-BASE_INICIATIVAS_CONSOLIDADA!$O29)</f>
        <v>0</v>
      </c>
      <c r="Q29" s="38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f>SUM(BASE_INICIATIVAS_CONSOLIDADA!$Q29:$AB29)</f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f>SUM(BASE_INICIATIVAS_CONSOLIDADA!$AD29:$AI29)</f>
        <v>0</v>
      </c>
      <c r="AK29" s="37">
        <v>0</v>
      </c>
      <c r="AL29" s="37">
        <v>0</v>
      </c>
      <c r="AM29" s="37">
        <v>0</v>
      </c>
      <c r="AN29" s="37">
        <v>0</v>
      </c>
      <c r="AO29" s="37">
        <f>SUM(BASE_INICIATIVAS_CONSOLIDADA!$AK29:$AN29)</f>
        <v>0</v>
      </c>
      <c r="AP29" s="47">
        <v>0</v>
      </c>
      <c r="AQ29" s="37">
        <v>0</v>
      </c>
      <c r="AR29" s="37">
        <v>0</v>
      </c>
      <c r="AS29" s="37">
        <v>0</v>
      </c>
      <c r="AT29" s="37">
        <v>0</v>
      </c>
      <c r="AU29" s="36">
        <v>500000</v>
      </c>
      <c r="AV29" s="37">
        <f>SUM(BASE_INICIATIVAS_CONSOLIDADA!$AP29:$AU29)</f>
        <v>500000</v>
      </c>
      <c r="AW29" s="39">
        <v>0</v>
      </c>
      <c r="AX29" s="39">
        <v>0</v>
      </c>
      <c r="AY29" s="40">
        <f>SUM(BASE_INICIATIVAS_CONSOLIDADA!$AW29:$AX29)</f>
        <v>0</v>
      </c>
      <c r="AZ29" s="4">
        <v>0</v>
      </c>
      <c r="BA29" s="4">
        <f>BASE_INICIATIVAS_CONSOLIDADA!$AZ29</f>
        <v>0</v>
      </c>
      <c r="BB29" s="4">
        <v>0</v>
      </c>
      <c r="BC29" s="4">
        <v>0</v>
      </c>
      <c r="BD29" s="4">
        <f>SUM(BASE_INICIATIVAS_CONSOLIDADA!$BB29:$BC29)</f>
        <v>0</v>
      </c>
    </row>
    <row r="30" spans="1:56" ht="150" x14ac:dyDescent="0.25">
      <c r="A30" s="29" t="s">
        <v>56</v>
      </c>
      <c r="B30" s="29" t="s">
        <v>57</v>
      </c>
      <c r="C30" s="29">
        <v>16076447</v>
      </c>
      <c r="D30" s="29" t="s">
        <v>58</v>
      </c>
      <c r="E30" s="29" t="str">
        <f>_xlfn.XLOOKUP(BASE_INICIATIVAS_CONSOLIDADA!$G30,'[1]BASE DE DADOS'!A:A,'[1]BASE DE DADOS'!C:C)</f>
        <v>PARNA DA CHAPADA DOS VEADEIROS</v>
      </c>
      <c r="F30" s="29" t="str">
        <f>_xlfn.XLOOKUP(BASE_INICIATIVAS_CONSOLIDADA!$G30,[1]!BASE_UCS[COD CNUC],[1]!BASE_UCS[CATEGORIA RESUMIDA])</f>
        <v>PARNA</v>
      </c>
      <c r="G30" s="29" t="s">
        <v>64</v>
      </c>
      <c r="H30" s="29" t="str">
        <f>_xlfn.XLOOKUP(BASE_INICIATIVAS_CONSOLIDADA!$G30,[1]!BASE_UCS[COD CNUC],[1]!BASE_UCS[GERÊNCIA REGIONAL])</f>
        <v>GR3 - Centro-Oeste</v>
      </c>
      <c r="I30" s="29" t="str">
        <f>_xlfn.XLOOKUP(BASE_INICIATIVAS_CONSOLIDADA!$G30,[1]!BASE_UCS[COD CNUC],[1]!BASE_UCS[BIOMAS])</f>
        <v>Cerrado</v>
      </c>
      <c r="J30" s="29" t="str">
        <f>_xlfn.XLOOKUP(BASE_INICIATIVAS_CONSOLIDADA!$G30,[1]!BASE_UCS[COD CNUC],[1]!BASE_UCS[UF])</f>
        <v>GO</v>
      </c>
      <c r="K30" s="29" t="s">
        <v>60</v>
      </c>
      <c r="L30" s="30">
        <v>636000</v>
      </c>
      <c r="M30" s="30">
        <v>0</v>
      </c>
      <c r="N30" s="30">
        <f>BASE_INICIATIVAS_CONSOLIDADA!$L30-BASE_INICIATIVAS_CONSOLIDADA!$M30</f>
        <v>636000</v>
      </c>
      <c r="O30" s="41">
        <f>BASE_INICIATIVAS_CONSOLIDADA!$AC30+BASE_INICIATIVAS_CONSOLIDADA!$AJ30+BASE_INICIATIVAS_CONSOLIDADA!$AO30+BASE_INICIATIVAS_CONSOLIDADA!$AV30+BASE_INICIATIVAS_CONSOLIDADA!$AY30+BASE_INICIATIVAS_CONSOLIDADA!$BA30+BASE_INICIATIVAS_CONSOLIDADA!$BD30</f>
        <v>636000</v>
      </c>
      <c r="P30" s="30">
        <f>IF(BASE_INICIATIVAS_CONSOLIDADA!$N30-BASE_INICIATIVAS_CONSOLIDADA!$O30&lt;0,0,BASE_INICIATIVAS_CONSOLIDADA!$N30-BASE_INICIATIVAS_CONSOLIDADA!$O30)</f>
        <v>0</v>
      </c>
      <c r="Q30" s="42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636000</v>
      </c>
      <c r="AB30" s="41">
        <v>0</v>
      </c>
      <c r="AC30" s="41">
        <f>SUM(BASE_INICIATIVAS_CONSOLIDADA!$Q30:$AB30)</f>
        <v>636000</v>
      </c>
      <c r="AD30" s="41">
        <v>0</v>
      </c>
      <c r="AE30" s="41">
        <v>0</v>
      </c>
      <c r="AF30" s="41">
        <v>0</v>
      </c>
      <c r="AG30" s="41">
        <v>0</v>
      </c>
      <c r="AH30" s="41">
        <v>0</v>
      </c>
      <c r="AI30" s="41">
        <v>0</v>
      </c>
      <c r="AJ30" s="41">
        <f>SUM(BASE_INICIATIVAS_CONSOLIDADA!$AD30:$AI30)</f>
        <v>0</v>
      </c>
      <c r="AK30" s="41">
        <v>0</v>
      </c>
      <c r="AL30" s="41">
        <v>0</v>
      </c>
      <c r="AM30" s="41">
        <v>0</v>
      </c>
      <c r="AN30" s="41">
        <v>0</v>
      </c>
      <c r="AO30" s="41">
        <f>SUM(BASE_INICIATIVAS_CONSOLIDADA!$AK30:$AN30)</f>
        <v>0</v>
      </c>
      <c r="AP30" s="41">
        <v>0</v>
      </c>
      <c r="AQ30" s="41">
        <v>0</v>
      </c>
      <c r="AR30" s="41">
        <v>0</v>
      </c>
      <c r="AS30" s="41">
        <v>0</v>
      </c>
      <c r="AT30" s="41">
        <v>0</v>
      </c>
      <c r="AU30" s="46">
        <v>0</v>
      </c>
      <c r="AV30" s="41">
        <f>SUM(BASE_INICIATIVAS_CONSOLIDADA!$AP30:$AU30)</f>
        <v>0</v>
      </c>
      <c r="AW30" s="43">
        <v>0</v>
      </c>
      <c r="AX30" s="43">
        <v>0</v>
      </c>
      <c r="AY30" s="44">
        <f>SUM(BASE_INICIATIVAS_CONSOLIDADA!$AW30:$AX30)</f>
        <v>0</v>
      </c>
      <c r="AZ30" s="45">
        <v>0</v>
      </c>
      <c r="BA30" s="45">
        <f>BASE_INICIATIVAS_CONSOLIDADA!$AZ30</f>
        <v>0</v>
      </c>
      <c r="BB30" s="45">
        <v>0</v>
      </c>
      <c r="BC30" s="45">
        <v>0</v>
      </c>
      <c r="BD30" s="45">
        <f>SUM(BASE_INICIATIVAS_CONSOLIDADA!$BB30:$BC30)</f>
        <v>0</v>
      </c>
    </row>
    <row r="31" spans="1:56" ht="150" x14ac:dyDescent="0.25">
      <c r="A31" s="8" t="s">
        <v>56</v>
      </c>
      <c r="B31" s="8" t="s">
        <v>57</v>
      </c>
      <c r="C31" s="8">
        <v>16076447</v>
      </c>
      <c r="D31" s="8" t="s">
        <v>58</v>
      </c>
      <c r="E31" s="8" t="str">
        <f>_xlfn.XLOOKUP(BASE_INICIATIVAS_CONSOLIDADA!$G31,'[1]BASE DE DADOS'!A:A,'[1]BASE DE DADOS'!C:C)</f>
        <v>PARNA DA SERRA DE ITABAIANA</v>
      </c>
      <c r="F31" s="8" t="str">
        <f>_xlfn.XLOOKUP(BASE_INICIATIVAS_CONSOLIDADA!$G31,[1]!BASE_UCS[COD CNUC],[1]!BASE_UCS[CATEGORIA RESUMIDA])</f>
        <v>PARNA</v>
      </c>
      <c r="G31" s="8" t="s">
        <v>98</v>
      </c>
      <c r="H31" s="8" t="str">
        <f>_xlfn.XLOOKUP(BASE_INICIATIVAS_CONSOLIDADA!$G31,[1]!BASE_UCS[COD CNUC],[1]!BASE_UCS[GERÊNCIA REGIONAL])</f>
        <v>GR2 - Nordeste</v>
      </c>
      <c r="I31" s="8" t="str">
        <f>_xlfn.XLOOKUP(BASE_INICIATIVAS_CONSOLIDADA!$G31,[1]!BASE_UCS[COD CNUC],[1]!BASE_UCS[BIOMAS])</f>
        <v>Caatinga - Mata Atlântica</v>
      </c>
      <c r="J31" s="8" t="str">
        <f>_xlfn.XLOOKUP(BASE_INICIATIVAS_CONSOLIDADA!$G31,[1]!BASE_UCS[COD CNUC],[1]!BASE_UCS[UF])</f>
        <v>SE</v>
      </c>
      <c r="K31" s="8" t="s">
        <v>60</v>
      </c>
      <c r="L31" s="36">
        <v>636000</v>
      </c>
      <c r="M31" s="36">
        <v>0</v>
      </c>
      <c r="N31" s="36">
        <f>BASE_INICIATIVAS_CONSOLIDADA!$L31-BASE_INICIATIVAS_CONSOLIDADA!$M31</f>
        <v>636000</v>
      </c>
      <c r="O31" s="37">
        <f>BASE_INICIATIVAS_CONSOLIDADA!$AC31+BASE_INICIATIVAS_CONSOLIDADA!$AJ31+BASE_INICIATIVAS_CONSOLIDADA!$AO31+BASE_INICIATIVAS_CONSOLIDADA!$AV31+BASE_INICIATIVAS_CONSOLIDADA!$AY31+BASE_INICIATIVAS_CONSOLIDADA!$BA31+BASE_INICIATIVAS_CONSOLIDADA!$BD31</f>
        <v>0</v>
      </c>
      <c r="P31" s="36">
        <f>IF(BASE_INICIATIVAS_CONSOLIDADA!$N31-BASE_INICIATIVAS_CONSOLIDADA!$O31&lt;0,0,BASE_INICIATIVAS_CONSOLIDADA!$N31-BASE_INICIATIVAS_CONSOLIDADA!$O31)</f>
        <v>636000</v>
      </c>
      <c r="Q31" s="38">
        <v>0</v>
      </c>
      <c r="R31" s="37">
        <v>0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f>SUM(BASE_INICIATIVAS_CONSOLIDADA!$Q31:$AB31)</f>
        <v>0</v>
      </c>
      <c r="AD31" s="37">
        <v>0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 s="37">
        <f>SUM(BASE_INICIATIVAS_CONSOLIDADA!$AD31:$AI31)</f>
        <v>0</v>
      </c>
      <c r="AK31" s="37">
        <v>0</v>
      </c>
      <c r="AL31" s="37">
        <v>0</v>
      </c>
      <c r="AM31" s="37">
        <v>0</v>
      </c>
      <c r="AN31" s="37">
        <v>0</v>
      </c>
      <c r="AO31" s="37">
        <f>SUM(BASE_INICIATIVAS_CONSOLIDADA!$AK31:$AN31)</f>
        <v>0</v>
      </c>
      <c r="AP31" s="37">
        <v>0</v>
      </c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7">
        <f>SUM(BASE_INICIATIVAS_CONSOLIDADA!$AP31:$AU31)</f>
        <v>0</v>
      </c>
      <c r="AW31" s="39">
        <v>0</v>
      </c>
      <c r="AX31" s="39">
        <v>0</v>
      </c>
      <c r="AY31" s="40">
        <f>SUM(BASE_INICIATIVAS_CONSOLIDADA!$AW31:$AX31)</f>
        <v>0</v>
      </c>
      <c r="AZ31" s="4">
        <v>0</v>
      </c>
      <c r="BA31" s="4">
        <f>BASE_INICIATIVAS_CONSOLIDADA!$AZ31</f>
        <v>0</v>
      </c>
      <c r="BB31" s="4">
        <v>0</v>
      </c>
      <c r="BC31" s="4">
        <v>0</v>
      </c>
      <c r="BD31" s="4">
        <f>SUM(BASE_INICIATIVAS_CONSOLIDADA!$BB31:$BC31)</f>
        <v>0</v>
      </c>
    </row>
    <row r="32" spans="1:56" ht="195" x14ac:dyDescent="0.25">
      <c r="A32" s="29" t="s">
        <v>68</v>
      </c>
      <c r="B32" s="29" t="s">
        <v>69</v>
      </c>
      <c r="C32" s="29" t="s">
        <v>70</v>
      </c>
      <c r="D32" s="29" t="s">
        <v>58</v>
      </c>
      <c r="E32" s="29" t="str">
        <f>_xlfn.XLOOKUP(BASE_INICIATIVAS_CONSOLIDADA!$G32,'[1]BASE DE DADOS'!A:A,'[1]BASE DE DADOS'!C:C)</f>
        <v>PARNA DO PANTANAL MATOGROSSENSE</v>
      </c>
      <c r="F32" s="29" t="str">
        <f>_xlfn.XLOOKUP(BASE_INICIATIVAS_CONSOLIDADA!$G32,[1]!BASE_UCS[COD CNUC],[1]!BASE_UCS[CATEGORIA RESUMIDA])</f>
        <v>PARNA</v>
      </c>
      <c r="G32" s="29" t="s">
        <v>99</v>
      </c>
      <c r="H32" s="29" t="str">
        <f>_xlfn.XLOOKUP(BASE_INICIATIVAS_CONSOLIDADA!$G32,[1]!BASE_UCS[COD CNUC],[1]!BASE_UCS[GERÊNCIA REGIONAL])</f>
        <v>GR3 - Centro-Oeste</v>
      </c>
      <c r="I32" s="29" t="str">
        <f>_xlfn.XLOOKUP(BASE_INICIATIVAS_CONSOLIDADA!$G32,[1]!BASE_UCS[COD CNUC],[1]!BASE_UCS[BIOMAS])</f>
        <v>Pantanal</v>
      </c>
      <c r="J32" s="29" t="str">
        <f>_xlfn.XLOOKUP(BASE_INICIATIVAS_CONSOLIDADA!$G32,[1]!BASE_UCS[COD CNUC],[1]!BASE_UCS[UF])</f>
        <v>MT/MS</v>
      </c>
      <c r="K32" s="29" t="s">
        <v>72</v>
      </c>
      <c r="L32" s="30">
        <v>110000</v>
      </c>
      <c r="M32" s="30">
        <v>0</v>
      </c>
      <c r="N32" s="30">
        <f>BASE_INICIATIVAS_CONSOLIDADA!$L32-BASE_INICIATIVAS_CONSOLIDADA!$M32</f>
        <v>110000</v>
      </c>
      <c r="O32" s="41">
        <f>BASE_INICIATIVAS_CONSOLIDADA!$AC32+BASE_INICIATIVAS_CONSOLIDADA!$AJ32+BASE_INICIATIVAS_CONSOLIDADA!$AO32+BASE_INICIATIVAS_CONSOLIDADA!$AV32+BASE_INICIATIVAS_CONSOLIDADA!$AY32+BASE_INICIATIVAS_CONSOLIDADA!$BA32+BASE_INICIATIVAS_CONSOLIDADA!$BD32</f>
        <v>110000</v>
      </c>
      <c r="P32" s="30">
        <f>IF(BASE_INICIATIVAS_CONSOLIDADA!$N32-BASE_INICIATIVAS_CONSOLIDADA!$O32&lt;0,0,BASE_INICIATIVAS_CONSOLIDADA!$N32-BASE_INICIATIVAS_CONSOLIDADA!$O32)</f>
        <v>0</v>
      </c>
      <c r="Q32" s="42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f>SUM(BASE_INICIATIVAS_CONSOLIDADA!$Q32:$AB32)</f>
        <v>0</v>
      </c>
      <c r="AD32" s="41">
        <v>0</v>
      </c>
      <c r="AE32" s="41">
        <v>0</v>
      </c>
      <c r="AF32" s="30">
        <v>110000</v>
      </c>
      <c r="AG32" s="41">
        <v>0</v>
      </c>
      <c r="AH32" s="41">
        <v>0</v>
      </c>
      <c r="AI32" s="41">
        <v>0</v>
      </c>
      <c r="AJ32" s="41">
        <f>SUM(BASE_INICIATIVAS_CONSOLIDADA!$AD32:$AI32)</f>
        <v>110000</v>
      </c>
      <c r="AK32" s="41">
        <v>0</v>
      </c>
      <c r="AL32" s="41">
        <v>0</v>
      </c>
      <c r="AM32" s="41">
        <v>0</v>
      </c>
      <c r="AN32" s="41">
        <v>0</v>
      </c>
      <c r="AO32" s="41">
        <f>SUM(BASE_INICIATIVAS_CONSOLIDADA!$AK32:$AN32)</f>
        <v>0</v>
      </c>
      <c r="AP32" s="41">
        <v>0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f>SUM(BASE_INICIATIVAS_CONSOLIDADA!$AP32:$AU32)</f>
        <v>0</v>
      </c>
      <c r="AW32" s="43">
        <v>0</v>
      </c>
      <c r="AX32" s="43">
        <v>0</v>
      </c>
      <c r="AY32" s="44">
        <f>SUM(BASE_INICIATIVAS_CONSOLIDADA!$AW32:$AX32)</f>
        <v>0</v>
      </c>
      <c r="AZ32" s="45">
        <v>0</v>
      </c>
      <c r="BA32" s="45">
        <f>BASE_INICIATIVAS_CONSOLIDADA!$AZ32</f>
        <v>0</v>
      </c>
      <c r="BB32" s="45">
        <v>0</v>
      </c>
      <c r="BC32" s="45">
        <v>0</v>
      </c>
      <c r="BD32" s="45">
        <f>SUM(BASE_INICIATIVAS_CONSOLIDADA!$BB32:$BC32)</f>
        <v>0</v>
      </c>
    </row>
    <row r="33" spans="1:56" ht="195" x14ac:dyDescent="0.25">
      <c r="A33" s="8" t="s">
        <v>68</v>
      </c>
      <c r="B33" s="8" t="s">
        <v>69</v>
      </c>
      <c r="C33" s="8" t="s">
        <v>70</v>
      </c>
      <c r="D33" s="8" t="s">
        <v>58</v>
      </c>
      <c r="E33" s="8" t="str">
        <f>_xlfn.XLOOKUP(BASE_INICIATIVAS_CONSOLIDADA!$G33,'[1]BASE DE DADOS'!A:A,'[1]BASE DE DADOS'!C:C)</f>
        <v>PARNA DA CHAPADA DAS MESAS</v>
      </c>
      <c r="F33" s="8" t="str">
        <f>_xlfn.XLOOKUP(BASE_INICIATIVAS_CONSOLIDADA!$G33,[1]!BASE_UCS[COD CNUC],[1]!BASE_UCS[CATEGORIA RESUMIDA])</f>
        <v>PARNA</v>
      </c>
      <c r="G33" s="8" t="s">
        <v>100</v>
      </c>
      <c r="H33" s="8" t="str">
        <f>_xlfn.XLOOKUP(BASE_INICIATIVAS_CONSOLIDADA!$G33,[1]!BASE_UCS[COD CNUC],[1]!BASE_UCS[GERÊNCIA REGIONAL])</f>
        <v>GR2 - Nordeste</v>
      </c>
      <c r="I33" s="8" t="str">
        <f>_xlfn.XLOOKUP(BASE_INICIATIVAS_CONSOLIDADA!$G33,[1]!BASE_UCS[COD CNUC],[1]!BASE_UCS[BIOMAS])</f>
        <v>Cerrado</v>
      </c>
      <c r="J33" s="8" t="str">
        <f>_xlfn.XLOOKUP(BASE_INICIATIVAS_CONSOLIDADA!$G33,[1]!BASE_UCS[COD CNUC],[1]!BASE_UCS[UF])</f>
        <v>MA</v>
      </c>
      <c r="K33" s="8" t="s">
        <v>72</v>
      </c>
      <c r="L33" s="36">
        <v>130000</v>
      </c>
      <c r="M33" s="36">
        <v>0</v>
      </c>
      <c r="N33" s="36">
        <f>BASE_INICIATIVAS_CONSOLIDADA!$L33-BASE_INICIATIVAS_CONSOLIDADA!$M33</f>
        <v>130000</v>
      </c>
      <c r="O33" s="37">
        <f>BASE_INICIATIVAS_CONSOLIDADA!$AC33+BASE_INICIATIVAS_CONSOLIDADA!$AJ33+BASE_INICIATIVAS_CONSOLIDADA!$AO33+BASE_INICIATIVAS_CONSOLIDADA!$AV33+BASE_INICIATIVAS_CONSOLIDADA!$AY33+BASE_INICIATIVAS_CONSOLIDADA!$BA33+BASE_INICIATIVAS_CONSOLIDADA!$BD33</f>
        <v>0</v>
      </c>
      <c r="P33" s="36">
        <f>IF(BASE_INICIATIVAS_CONSOLIDADA!$N33-BASE_INICIATIVAS_CONSOLIDADA!$O33&lt;0,0,BASE_INICIATIVAS_CONSOLIDADA!$N33-BASE_INICIATIVAS_CONSOLIDADA!$O33)</f>
        <v>130000</v>
      </c>
      <c r="Q33" s="38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f>SUM(BASE_INICIATIVAS_CONSOLIDADA!$Q33:$AB33)</f>
        <v>0</v>
      </c>
      <c r="AD33" s="37">
        <v>0</v>
      </c>
      <c r="AE33" s="37">
        <v>0</v>
      </c>
      <c r="AF33" s="47">
        <v>0</v>
      </c>
      <c r="AG33" s="37">
        <v>0</v>
      </c>
      <c r="AH33" s="37">
        <v>0</v>
      </c>
      <c r="AI33" s="37">
        <v>0</v>
      </c>
      <c r="AJ33" s="37">
        <f>SUM(BASE_INICIATIVAS_CONSOLIDADA!$AD33:$AI33)</f>
        <v>0</v>
      </c>
      <c r="AK33" s="37">
        <v>0</v>
      </c>
      <c r="AL33" s="37">
        <v>0</v>
      </c>
      <c r="AM33" s="37">
        <v>0</v>
      </c>
      <c r="AN33" s="37">
        <v>0</v>
      </c>
      <c r="AO33" s="37">
        <f>SUM(BASE_INICIATIVAS_CONSOLIDADA!$AK33:$AN33)</f>
        <v>0</v>
      </c>
      <c r="AP33" s="37">
        <v>0</v>
      </c>
      <c r="AQ33" s="37">
        <v>0</v>
      </c>
      <c r="AR33" s="37">
        <v>0</v>
      </c>
      <c r="AS33" s="37">
        <v>0</v>
      </c>
      <c r="AT33" s="37">
        <v>0</v>
      </c>
      <c r="AU33" s="37">
        <v>0</v>
      </c>
      <c r="AV33" s="37">
        <f>SUM(BASE_INICIATIVAS_CONSOLIDADA!$AP33:$AU33)</f>
        <v>0</v>
      </c>
      <c r="AW33" s="39">
        <v>0</v>
      </c>
      <c r="AX33" s="39">
        <v>0</v>
      </c>
      <c r="AY33" s="40">
        <f>SUM(BASE_INICIATIVAS_CONSOLIDADA!$AW33:$AX33)</f>
        <v>0</v>
      </c>
      <c r="AZ33" s="48">
        <v>0</v>
      </c>
      <c r="BA33" s="39">
        <f>BASE_INICIATIVAS_CONSOLIDADA!$AZ33</f>
        <v>0</v>
      </c>
      <c r="BB33" s="4">
        <v>0</v>
      </c>
      <c r="BC33" s="4">
        <v>0</v>
      </c>
      <c r="BD33" s="4">
        <f>SUM(BASE_INICIATIVAS_CONSOLIDADA!$BB33:$BC33)</f>
        <v>0</v>
      </c>
    </row>
    <row r="34" spans="1:56" ht="195" x14ac:dyDescent="0.25">
      <c r="A34" s="29" t="s">
        <v>68</v>
      </c>
      <c r="B34" s="29" t="s">
        <v>69</v>
      </c>
      <c r="C34" s="29" t="s">
        <v>70</v>
      </c>
      <c r="D34" s="29" t="s">
        <v>58</v>
      </c>
      <c r="E34" s="29" t="str">
        <f>_xlfn.XLOOKUP(BASE_INICIATIVAS_CONSOLIDADA!$G34,'[1]BASE DE DADOS'!A:A,'[1]BASE DE DADOS'!C:C)</f>
        <v>PARNA DO ITATIAIA</v>
      </c>
      <c r="F34" s="29" t="str">
        <f>_xlfn.XLOOKUP(BASE_INICIATIVAS_CONSOLIDADA!$G34,[1]!BASE_UCS[COD CNUC],[1]!BASE_UCS[CATEGORIA RESUMIDA])</f>
        <v>PARNA</v>
      </c>
      <c r="G34" s="29" t="s">
        <v>101</v>
      </c>
      <c r="H34" s="29" t="str">
        <f>_xlfn.XLOOKUP(BASE_INICIATIVAS_CONSOLIDADA!$G34,[1]!BASE_UCS[COD CNUC],[1]!BASE_UCS[GERÊNCIA REGIONAL])</f>
        <v>GR4 - Sudeste</v>
      </c>
      <c r="I34" s="29" t="str">
        <f>_xlfn.XLOOKUP(BASE_INICIATIVAS_CONSOLIDADA!$G34,[1]!BASE_UCS[COD CNUC],[1]!BASE_UCS[BIOMAS])</f>
        <v>Mata Atlântica</v>
      </c>
      <c r="J34" s="29" t="str">
        <f>_xlfn.XLOOKUP(BASE_INICIATIVAS_CONSOLIDADA!$G34,[1]!BASE_UCS[COD CNUC],[1]!BASE_UCS[UF])</f>
        <v>MG/RJ</v>
      </c>
      <c r="K34" s="29" t="s">
        <v>72</v>
      </c>
      <c r="L34" s="30">
        <v>130000</v>
      </c>
      <c r="M34" s="30">
        <v>0</v>
      </c>
      <c r="N34" s="30">
        <f>BASE_INICIATIVAS_CONSOLIDADA!$L34-BASE_INICIATIVAS_CONSOLIDADA!$M34</f>
        <v>130000</v>
      </c>
      <c r="O34" s="41">
        <f>BASE_INICIATIVAS_CONSOLIDADA!$AC34+BASE_INICIATIVAS_CONSOLIDADA!$AJ34+BASE_INICIATIVAS_CONSOLIDADA!$AO34+BASE_INICIATIVAS_CONSOLIDADA!$AV34+BASE_INICIATIVAS_CONSOLIDADA!$AY34+BASE_INICIATIVAS_CONSOLIDADA!$BA34+BASE_INICIATIVAS_CONSOLIDADA!$BD34</f>
        <v>130000</v>
      </c>
      <c r="P34" s="30">
        <f>IF(BASE_INICIATIVAS_CONSOLIDADA!$N34-BASE_INICIATIVAS_CONSOLIDADA!$O34&lt;0,0,BASE_INICIATIVAS_CONSOLIDADA!$N34-BASE_INICIATIVAS_CONSOLIDADA!$O34)</f>
        <v>0</v>
      </c>
      <c r="Q34" s="42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1">
        <f>SUM(BASE_INICIATIVAS_CONSOLIDADA!$Q34:$AB34)</f>
        <v>0</v>
      </c>
      <c r="AD34" s="41">
        <v>0</v>
      </c>
      <c r="AE34" s="41">
        <v>0</v>
      </c>
      <c r="AF34" s="30">
        <v>130000</v>
      </c>
      <c r="AG34" s="41">
        <v>0</v>
      </c>
      <c r="AH34" s="41">
        <v>0</v>
      </c>
      <c r="AI34" s="41">
        <v>0</v>
      </c>
      <c r="AJ34" s="41">
        <f>SUM(BASE_INICIATIVAS_CONSOLIDADA!$AD34:$AI34)</f>
        <v>130000</v>
      </c>
      <c r="AK34" s="41">
        <v>0</v>
      </c>
      <c r="AL34" s="41">
        <v>0</v>
      </c>
      <c r="AM34" s="41">
        <v>0</v>
      </c>
      <c r="AN34" s="41">
        <v>0</v>
      </c>
      <c r="AO34" s="41">
        <f>SUM(BASE_INICIATIVAS_CONSOLIDADA!$AK34:$AN34)</f>
        <v>0</v>
      </c>
      <c r="AP34" s="41">
        <v>0</v>
      </c>
      <c r="AQ34" s="41">
        <v>0</v>
      </c>
      <c r="AR34" s="41">
        <v>0</v>
      </c>
      <c r="AS34" s="41">
        <v>0</v>
      </c>
      <c r="AT34" s="41">
        <v>0</v>
      </c>
      <c r="AU34" s="41">
        <v>0</v>
      </c>
      <c r="AV34" s="41">
        <f>SUM(BASE_INICIATIVAS_CONSOLIDADA!$AP34:$AU34)</f>
        <v>0</v>
      </c>
      <c r="AW34" s="43">
        <v>0</v>
      </c>
      <c r="AX34" s="43">
        <v>0</v>
      </c>
      <c r="AY34" s="44">
        <f>SUM(BASE_INICIATIVAS_CONSOLIDADA!$AW34:$AX34)</f>
        <v>0</v>
      </c>
      <c r="AZ34" s="49">
        <v>0</v>
      </c>
      <c r="BA34" s="45">
        <f>BASE_INICIATIVAS_CONSOLIDADA!$AZ34</f>
        <v>0</v>
      </c>
      <c r="BB34" s="45">
        <v>0</v>
      </c>
      <c r="BC34" s="45">
        <v>0</v>
      </c>
      <c r="BD34" s="45">
        <f>SUM(BASE_INICIATIVAS_CONSOLIDADA!$BB34:$BC34)</f>
        <v>0</v>
      </c>
    </row>
    <row r="35" spans="1:56" ht="30" x14ac:dyDescent="0.25">
      <c r="A35" s="8" t="s">
        <v>94</v>
      </c>
      <c r="B35" s="8" t="s">
        <v>95</v>
      </c>
      <c r="C35" s="8">
        <v>16081613</v>
      </c>
      <c r="D35" s="8" t="s">
        <v>96</v>
      </c>
      <c r="E35" s="8" t="str">
        <f>_xlfn.XLOOKUP(BASE_INICIATIVAS_CONSOLIDADA!$G35,'[1]BASE DE DADOS'!A:A,'[1]BASE DE DADOS'!C:C)</f>
        <v>PARNA DA CHAPADA DOS VEADEIROS</v>
      </c>
      <c r="F35" s="8" t="str">
        <f>_xlfn.XLOOKUP(BASE_INICIATIVAS_CONSOLIDADA!$G35,[1]!BASE_UCS[COD CNUC],[1]!BASE_UCS[CATEGORIA RESUMIDA])</f>
        <v>PARNA</v>
      </c>
      <c r="G35" s="8" t="s">
        <v>64</v>
      </c>
      <c r="H35" s="8" t="str">
        <f>_xlfn.XLOOKUP(BASE_INICIATIVAS_CONSOLIDADA!$G35,[1]!BASE_UCS[COD CNUC],[1]!BASE_UCS[GERÊNCIA REGIONAL])</f>
        <v>GR3 - Centro-Oeste</v>
      </c>
      <c r="I35" s="8" t="str">
        <f>_xlfn.XLOOKUP(BASE_INICIATIVAS_CONSOLIDADA!$G35,[1]!BASE_UCS[COD CNUC],[1]!BASE_UCS[BIOMAS])</f>
        <v>Cerrado</v>
      </c>
      <c r="J35" s="8" t="str">
        <f>_xlfn.XLOOKUP(BASE_INICIATIVAS_CONSOLIDADA!$G35,[1]!BASE_UCS[COD CNUC],[1]!BASE_UCS[UF])</f>
        <v>GO</v>
      </c>
      <c r="K35" s="8"/>
      <c r="L35" s="36">
        <v>300000</v>
      </c>
      <c r="M35" s="36">
        <v>0</v>
      </c>
      <c r="N35" s="36">
        <f>BASE_INICIATIVAS_CONSOLIDADA!$L35-BASE_INICIATIVAS_CONSOLIDADA!$M35</f>
        <v>300000</v>
      </c>
      <c r="O35" s="37">
        <f>BASE_INICIATIVAS_CONSOLIDADA!$AC35+BASE_INICIATIVAS_CONSOLIDADA!$AJ35+BASE_INICIATIVAS_CONSOLIDADA!$AO35+BASE_INICIATIVAS_CONSOLIDADA!$AV35+BASE_INICIATIVAS_CONSOLIDADA!$AY35+BASE_INICIATIVAS_CONSOLIDADA!$BA35+BASE_INICIATIVAS_CONSOLIDADA!$BD35</f>
        <v>300000</v>
      </c>
      <c r="P35" s="36">
        <f>IF(BASE_INICIATIVAS_CONSOLIDADA!$N35-BASE_INICIATIVAS_CONSOLIDADA!$O35&lt;0,0,BASE_INICIATIVAS_CONSOLIDADA!$N35-BASE_INICIATIVAS_CONSOLIDADA!$O35)</f>
        <v>0</v>
      </c>
      <c r="Q35" s="38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300000</v>
      </c>
      <c r="AB35" s="37">
        <v>0</v>
      </c>
      <c r="AC35" s="37">
        <f>SUM(BASE_INICIATIVAS_CONSOLIDADA!$Q35:$AB35)</f>
        <v>300000</v>
      </c>
      <c r="AD35" s="37">
        <v>0</v>
      </c>
      <c r="AE35" s="37">
        <v>0</v>
      </c>
      <c r="AF35" s="47">
        <v>0</v>
      </c>
      <c r="AG35" s="37">
        <v>0</v>
      </c>
      <c r="AH35" s="37">
        <v>0</v>
      </c>
      <c r="AI35" s="37">
        <v>0</v>
      </c>
      <c r="AJ35" s="37">
        <f>SUM(BASE_INICIATIVAS_CONSOLIDADA!$AD35:$AI35)</f>
        <v>0</v>
      </c>
      <c r="AK35" s="37">
        <v>0</v>
      </c>
      <c r="AL35" s="37">
        <v>0</v>
      </c>
      <c r="AM35" s="37">
        <v>0</v>
      </c>
      <c r="AN35" s="37">
        <v>0</v>
      </c>
      <c r="AO35" s="37">
        <f>SUM(BASE_INICIATIVAS_CONSOLIDADA!$AK35:$AN35)</f>
        <v>0</v>
      </c>
      <c r="AP35" s="37">
        <v>0</v>
      </c>
      <c r="AQ35" s="37">
        <v>0</v>
      </c>
      <c r="AR35" s="37">
        <v>0</v>
      </c>
      <c r="AS35" s="37">
        <v>0</v>
      </c>
      <c r="AT35" s="37">
        <v>0</v>
      </c>
      <c r="AU35" s="37">
        <v>0</v>
      </c>
      <c r="AV35" s="37">
        <f>SUM(BASE_INICIATIVAS_CONSOLIDADA!$AP35:$AU35)</f>
        <v>0</v>
      </c>
      <c r="AW35" s="39">
        <v>0</v>
      </c>
      <c r="AX35" s="39">
        <v>0</v>
      </c>
      <c r="AY35" s="40">
        <f>SUM(BASE_INICIATIVAS_CONSOLIDADA!$AW35:$AX35)</f>
        <v>0</v>
      </c>
      <c r="AZ35" s="4">
        <v>0</v>
      </c>
      <c r="BA35" s="4">
        <f>BASE_INICIATIVAS_CONSOLIDADA!$AZ35</f>
        <v>0</v>
      </c>
      <c r="BB35" s="4">
        <v>0</v>
      </c>
      <c r="BC35" s="4">
        <v>0</v>
      </c>
      <c r="BD35" s="4">
        <f>SUM(BASE_INICIATIVAS_CONSOLIDADA!$BB35:$BC35)</f>
        <v>0</v>
      </c>
    </row>
    <row r="36" spans="1:56" ht="30" x14ac:dyDescent="0.25">
      <c r="A36" s="29" t="s">
        <v>94</v>
      </c>
      <c r="B36" s="29" t="s">
        <v>95</v>
      </c>
      <c r="C36" s="29">
        <v>16081613</v>
      </c>
      <c r="D36" s="29" t="s">
        <v>96</v>
      </c>
      <c r="E36" s="29" t="str">
        <f>_xlfn.XLOOKUP(BASE_INICIATIVAS_CONSOLIDADA!$G36,'[1]BASE DE DADOS'!A:A,'[1]BASE DE DADOS'!C:C)</f>
        <v>FLONA DE IPANEMA</v>
      </c>
      <c r="F36" s="29" t="str">
        <f>_xlfn.XLOOKUP(BASE_INICIATIVAS_CONSOLIDADA!$G36,[1]!BASE_UCS[COD CNUC],[1]!BASE_UCS[CATEGORIA RESUMIDA])</f>
        <v>FLONA</v>
      </c>
      <c r="G36" s="29" t="s">
        <v>80</v>
      </c>
      <c r="H36" s="29" t="str">
        <f>_xlfn.XLOOKUP(BASE_INICIATIVAS_CONSOLIDADA!$G36,[1]!BASE_UCS[COD CNUC],[1]!BASE_UCS[GERÊNCIA REGIONAL])</f>
        <v>GR4 - Sudeste</v>
      </c>
      <c r="I36" s="29" t="str">
        <f>_xlfn.XLOOKUP(BASE_INICIATIVAS_CONSOLIDADA!$G36,[1]!BASE_UCS[COD CNUC],[1]!BASE_UCS[BIOMAS])</f>
        <v>Mata Atlântica</v>
      </c>
      <c r="J36" s="29" t="str">
        <f>_xlfn.XLOOKUP(BASE_INICIATIVAS_CONSOLIDADA!$G36,[1]!BASE_UCS[COD CNUC],[1]!BASE_UCS[UF])</f>
        <v>SP</v>
      </c>
      <c r="K36" s="29"/>
      <c r="L36" s="30">
        <v>300000</v>
      </c>
      <c r="M36" s="30">
        <v>0</v>
      </c>
      <c r="N36" s="30">
        <f>BASE_INICIATIVAS_CONSOLIDADA!$L36-BASE_INICIATIVAS_CONSOLIDADA!$M36</f>
        <v>300000</v>
      </c>
      <c r="O36" s="41">
        <f>BASE_INICIATIVAS_CONSOLIDADA!$AC36+BASE_INICIATIVAS_CONSOLIDADA!$AJ36+BASE_INICIATIVAS_CONSOLIDADA!$AO36+BASE_INICIATIVAS_CONSOLIDADA!$AV36+BASE_INICIATIVAS_CONSOLIDADA!$AY36+BASE_INICIATIVAS_CONSOLIDADA!$BA36+BASE_INICIATIVAS_CONSOLIDADA!$BD36</f>
        <v>300000</v>
      </c>
      <c r="P36" s="30">
        <f>IF(BASE_INICIATIVAS_CONSOLIDADA!$N36-BASE_INICIATIVAS_CONSOLIDADA!$O36&lt;0,0,BASE_INICIATIVAS_CONSOLIDADA!$N36-BASE_INICIATIVAS_CONSOLIDADA!$O36)</f>
        <v>0</v>
      </c>
      <c r="Q36" s="42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300000</v>
      </c>
      <c r="Z36" s="41">
        <v>0</v>
      </c>
      <c r="AA36" s="41">
        <v>0</v>
      </c>
      <c r="AB36" s="41">
        <v>0</v>
      </c>
      <c r="AC36" s="41">
        <f>SUM(BASE_INICIATIVAS_CONSOLIDADA!$Q36:$AB36)</f>
        <v>300000</v>
      </c>
      <c r="AD36" s="41">
        <v>0</v>
      </c>
      <c r="AE36" s="41">
        <v>0</v>
      </c>
      <c r="AF36" s="41">
        <v>0</v>
      </c>
      <c r="AG36" s="41">
        <v>0</v>
      </c>
      <c r="AH36" s="41">
        <v>0</v>
      </c>
      <c r="AI36" s="41">
        <v>0</v>
      </c>
      <c r="AJ36" s="41">
        <f>SUM(BASE_INICIATIVAS_CONSOLIDADA!$AD36:$AI36)</f>
        <v>0</v>
      </c>
      <c r="AK36" s="41">
        <v>0</v>
      </c>
      <c r="AL36" s="41">
        <v>0</v>
      </c>
      <c r="AM36" s="41">
        <v>0</v>
      </c>
      <c r="AN36" s="41">
        <v>0</v>
      </c>
      <c r="AO36" s="41">
        <f>SUM(BASE_INICIATIVAS_CONSOLIDADA!$AK36:$AN36)</f>
        <v>0</v>
      </c>
      <c r="AP36" s="41">
        <v>0</v>
      </c>
      <c r="AQ36" s="41">
        <v>0</v>
      </c>
      <c r="AR36" s="41">
        <v>0</v>
      </c>
      <c r="AS36" s="41">
        <v>0</v>
      </c>
      <c r="AT36" s="41">
        <v>0</v>
      </c>
      <c r="AU36" s="41">
        <v>0</v>
      </c>
      <c r="AV36" s="41">
        <f>SUM(BASE_INICIATIVAS_CONSOLIDADA!$AP36:$AU36)</f>
        <v>0</v>
      </c>
      <c r="AW36" s="43">
        <v>0</v>
      </c>
      <c r="AX36" s="43">
        <v>0</v>
      </c>
      <c r="AY36" s="44">
        <f>SUM(BASE_INICIATIVAS_CONSOLIDADA!$AW36:$AX36)</f>
        <v>0</v>
      </c>
      <c r="AZ36" s="45">
        <v>0</v>
      </c>
      <c r="BA36" s="45">
        <f>BASE_INICIATIVAS_CONSOLIDADA!$AZ36</f>
        <v>0</v>
      </c>
      <c r="BB36" s="45">
        <v>0</v>
      </c>
      <c r="BC36" s="45">
        <v>0</v>
      </c>
      <c r="BD36" s="45">
        <f>SUM(BASE_INICIATIVAS_CONSOLIDADA!$BB36:$BC36)</f>
        <v>0</v>
      </c>
    </row>
    <row r="37" spans="1:56" ht="120" x14ac:dyDescent="0.25">
      <c r="A37" s="8" t="s">
        <v>68</v>
      </c>
      <c r="B37" s="8" t="s">
        <v>69</v>
      </c>
      <c r="C37" s="8" t="s">
        <v>70</v>
      </c>
      <c r="D37" s="8" t="s">
        <v>58</v>
      </c>
      <c r="E37" s="8" t="str">
        <f>_xlfn.XLOOKUP(BASE_INICIATIVAS_CONSOLIDADA!$G37,'[1]BASE DE DADOS'!A:A,'[1]BASE DE DADOS'!C:C)</f>
        <v>PARNA DO PANTANAL MATOGROSSENSE</v>
      </c>
      <c r="F37" s="8" t="str">
        <f>_xlfn.XLOOKUP(BASE_INICIATIVAS_CONSOLIDADA!$G37,[1]!BASE_UCS[COD CNUC],[1]!BASE_UCS[CATEGORIA RESUMIDA])</f>
        <v>PARNA</v>
      </c>
      <c r="G37" s="8" t="s">
        <v>99</v>
      </c>
      <c r="H37" s="8" t="str">
        <f>_xlfn.XLOOKUP(BASE_INICIATIVAS_CONSOLIDADA!$G37,[1]!BASE_UCS[COD CNUC],[1]!BASE_UCS[GERÊNCIA REGIONAL])</f>
        <v>GR3 - Centro-Oeste</v>
      </c>
      <c r="I37" s="8" t="str">
        <f>_xlfn.XLOOKUP(BASE_INICIATIVAS_CONSOLIDADA!$G37,[1]!BASE_UCS[COD CNUC],[1]!BASE_UCS[BIOMAS])</f>
        <v>Pantanal</v>
      </c>
      <c r="J37" s="8" t="str">
        <f>_xlfn.XLOOKUP(BASE_INICIATIVAS_CONSOLIDADA!$G37,[1]!BASE_UCS[COD CNUC],[1]!BASE_UCS[UF])</f>
        <v>MT/MS</v>
      </c>
      <c r="K37" s="8" t="s">
        <v>102</v>
      </c>
      <c r="L37" s="36">
        <v>1200000</v>
      </c>
      <c r="M37" s="36">
        <v>0</v>
      </c>
      <c r="N37" s="36">
        <f>BASE_INICIATIVAS_CONSOLIDADA!$L37-BASE_INICIATIVAS_CONSOLIDADA!$M37</f>
        <v>1200000</v>
      </c>
      <c r="O37" s="37">
        <f>BASE_INICIATIVAS_CONSOLIDADA!$AC37+BASE_INICIATIVAS_CONSOLIDADA!$AJ37+BASE_INICIATIVAS_CONSOLIDADA!$AO37+BASE_INICIATIVAS_CONSOLIDADA!$AV37+BASE_INICIATIVAS_CONSOLIDADA!$AY37+BASE_INICIATIVAS_CONSOLIDADA!$BA37+BASE_INICIATIVAS_CONSOLIDADA!$BD37</f>
        <v>1200000</v>
      </c>
      <c r="P37" s="36">
        <f>IF(BASE_INICIATIVAS_CONSOLIDADA!$N37-BASE_INICIATIVAS_CONSOLIDADA!$O37&lt;0,0,BASE_INICIATIVAS_CONSOLIDADA!$N37-BASE_INICIATIVAS_CONSOLIDADA!$O37)</f>
        <v>0</v>
      </c>
      <c r="Q37" s="38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f>SUM(BASE_INICIATIVAS_CONSOLIDADA!$Q37:$AB37)</f>
        <v>0</v>
      </c>
      <c r="AD37" s="37">
        <v>0</v>
      </c>
      <c r="AE37" s="37">
        <v>0</v>
      </c>
      <c r="AF37" s="36">
        <v>1200000</v>
      </c>
      <c r="AG37" s="37">
        <v>0</v>
      </c>
      <c r="AH37" s="37">
        <v>0</v>
      </c>
      <c r="AI37" s="37">
        <v>0</v>
      </c>
      <c r="AJ37" s="37">
        <f>SUM(BASE_INICIATIVAS_CONSOLIDADA!$AD37:$AI37)</f>
        <v>1200000</v>
      </c>
      <c r="AK37" s="37">
        <v>0</v>
      </c>
      <c r="AL37" s="37">
        <v>0</v>
      </c>
      <c r="AM37" s="37">
        <v>0</v>
      </c>
      <c r="AN37" s="37">
        <v>0</v>
      </c>
      <c r="AO37" s="37">
        <f>SUM(BASE_INICIATIVAS_CONSOLIDADA!$AK37:$AN37)</f>
        <v>0</v>
      </c>
      <c r="AP37" s="37">
        <v>0</v>
      </c>
      <c r="AQ37" s="37">
        <v>0</v>
      </c>
      <c r="AR37" s="37">
        <v>0</v>
      </c>
      <c r="AS37" s="37">
        <v>0</v>
      </c>
      <c r="AT37" s="37">
        <v>0</v>
      </c>
      <c r="AU37" s="37">
        <v>0</v>
      </c>
      <c r="AV37" s="37">
        <f>SUM(BASE_INICIATIVAS_CONSOLIDADA!$AP37:$AU37)</f>
        <v>0</v>
      </c>
      <c r="AW37" s="39">
        <v>0</v>
      </c>
      <c r="AX37" s="39">
        <v>0</v>
      </c>
      <c r="AY37" s="40">
        <f>SUM(BASE_INICIATIVAS_CONSOLIDADA!$AW37:$AX37)</f>
        <v>0</v>
      </c>
      <c r="AZ37" s="4">
        <v>0</v>
      </c>
      <c r="BA37" s="4">
        <f>BASE_INICIATIVAS_CONSOLIDADA!$AZ37</f>
        <v>0</v>
      </c>
      <c r="BB37" s="4">
        <v>0</v>
      </c>
      <c r="BC37" s="4">
        <v>0</v>
      </c>
      <c r="BD37" s="4">
        <f>SUM(BASE_INICIATIVAS_CONSOLIDADA!$BB37:$BC37)</f>
        <v>0</v>
      </c>
    </row>
    <row r="38" spans="1:56" ht="120" x14ac:dyDescent="0.25">
      <c r="A38" s="29" t="s">
        <v>68</v>
      </c>
      <c r="B38" s="29" t="s">
        <v>69</v>
      </c>
      <c r="C38" s="29" t="s">
        <v>70</v>
      </c>
      <c r="D38" s="29" t="s">
        <v>58</v>
      </c>
      <c r="E38" s="29" t="str">
        <f>_xlfn.XLOOKUP(BASE_INICIATIVAS_CONSOLIDADA!$G38,'[1]BASE DE DADOS'!A:A,'[1]BASE DE DADOS'!C:C)</f>
        <v>PARNA DA CHAPADA DAS MESAS</v>
      </c>
      <c r="F38" s="29" t="str">
        <f>_xlfn.XLOOKUP(BASE_INICIATIVAS_CONSOLIDADA!$G38,[1]!BASE_UCS[COD CNUC],[1]!BASE_UCS[CATEGORIA RESUMIDA])</f>
        <v>PARNA</v>
      </c>
      <c r="G38" s="29" t="s">
        <v>100</v>
      </c>
      <c r="H38" s="29" t="str">
        <f>_xlfn.XLOOKUP(BASE_INICIATIVAS_CONSOLIDADA!$G38,[1]!BASE_UCS[COD CNUC],[1]!BASE_UCS[GERÊNCIA REGIONAL])</f>
        <v>GR2 - Nordeste</v>
      </c>
      <c r="I38" s="29" t="str">
        <f>_xlfn.XLOOKUP(BASE_INICIATIVAS_CONSOLIDADA!$G38,[1]!BASE_UCS[COD CNUC],[1]!BASE_UCS[BIOMAS])</f>
        <v>Cerrado</v>
      </c>
      <c r="J38" s="29" t="str">
        <f>_xlfn.XLOOKUP(BASE_INICIATIVAS_CONSOLIDADA!$G38,[1]!BASE_UCS[COD CNUC],[1]!BASE_UCS[UF])</f>
        <v>MA</v>
      </c>
      <c r="K38" s="29" t="s">
        <v>102</v>
      </c>
      <c r="L38" s="30">
        <v>1000000</v>
      </c>
      <c r="M38" s="30">
        <v>0</v>
      </c>
      <c r="N38" s="30">
        <f>BASE_INICIATIVAS_CONSOLIDADA!$L38-BASE_INICIATIVAS_CONSOLIDADA!$M38</f>
        <v>1000000</v>
      </c>
      <c r="O38" s="41">
        <f>BASE_INICIATIVAS_CONSOLIDADA!$AC38+BASE_INICIATIVAS_CONSOLIDADA!$AJ38+BASE_INICIATIVAS_CONSOLIDADA!$AO38+BASE_INICIATIVAS_CONSOLIDADA!$AV38+BASE_INICIATIVAS_CONSOLIDADA!$AY38+BASE_INICIATIVAS_CONSOLIDADA!$BA38+BASE_INICIATIVAS_CONSOLIDADA!$BD38</f>
        <v>0</v>
      </c>
      <c r="P38" s="30">
        <f>IF(BASE_INICIATIVAS_CONSOLIDADA!$N38-BASE_INICIATIVAS_CONSOLIDADA!$O38&lt;0,0,BASE_INICIATIVAS_CONSOLIDADA!$N38-BASE_INICIATIVAS_CONSOLIDADA!$O38)</f>
        <v>1000000</v>
      </c>
      <c r="Q38" s="42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f>SUM(BASE_INICIATIVAS_CONSOLIDADA!$Q38:$AB38)</f>
        <v>0</v>
      </c>
      <c r="AD38" s="41">
        <v>0</v>
      </c>
      <c r="AE38" s="41">
        <v>0</v>
      </c>
      <c r="AF38" s="46">
        <v>0</v>
      </c>
      <c r="AG38" s="41">
        <v>0</v>
      </c>
      <c r="AH38" s="41">
        <v>0</v>
      </c>
      <c r="AI38" s="41">
        <v>0</v>
      </c>
      <c r="AJ38" s="41">
        <f>SUM(BASE_INICIATIVAS_CONSOLIDADA!$AD38:$AI38)</f>
        <v>0</v>
      </c>
      <c r="AK38" s="41">
        <v>0</v>
      </c>
      <c r="AL38" s="41">
        <v>0</v>
      </c>
      <c r="AM38" s="41">
        <v>0</v>
      </c>
      <c r="AN38" s="41">
        <v>0</v>
      </c>
      <c r="AO38" s="41">
        <f>SUM(BASE_INICIATIVAS_CONSOLIDADA!$AK38:$AN38)</f>
        <v>0</v>
      </c>
      <c r="AP38" s="41">
        <v>0</v>
      </c>
      <c r="AQ38" s="41">
        <v>0</v>
      </c>
      <c r="AR38" s="41">
        <v>0</v>
      </c>
      <c r="AS38" s="41">
        <v>0</v>
      </c>
      <c r="AT38" s="41">
        <v>0</v>
      </c>
      <c r="AU38" s="41">
        <v>0</v>
      </c>
      <c r="AV38" s="41">
        <f>SUM(BASE_INICIATIVAS_CONSOLIDADA!$AP38:$AU38)</f>
        <v>0</v>
      </c>
      <c r="AW38" s="43">
        <v>0</v>
      </c>
      <c r="AX38" s="43">
        <v>0</v>
      </c>
      <c r="AY38" s="44">
        <f>SUM(BASE_INICIATIVAS_CONSOLIDADA!$AW38:$AX38)</f>
        <v>0</v>
      </c>
      <c r="AZ38" s="50">
        <v>0</v>
      </c>
      <c r="BA38" s="43">
        <f>BASE_INICIATIVAS_CONSOLIDADA!$AZ38</f>
        <v>0</v>
      </c>
      <c r="BB38" s="45">
        <v>0</v>
      </c>
      <c r="BC38" s="45">
        <v>0</v>
      </c>
      <c r="BD38" s="45">
        <f>SUM(BASE_INICIATIVAS_CONSOLIDADA!$BB38:$BC38)</f>
        <v>0</v>
      </c>
    </row>
    <row r="39" spans="1:56" ht="120" x14ac:dyDescent="0.25">
      <c r="A39" s="8" t="s">
        <v>68</v>
      </c>
      <c r="B39" s="8" t="s">
        <v>69</v>
      </c>
      <c r="C39" s="8" t="s">
        <v>70</v>
      </c>
      <c r="D39" s="8" t="s">
        <v>58</v>
      </c>
      <c r="E39" s="8" t="str">
        <f>_xlfn.XLOOKUP(BASE_INICIATIVAS_CONSOLIDADA!$G39,'[1]BASE DE DADOS'!A:A,'[1]BASE DE DADOS'!C:C)</f>
        <v>PARNA DO ITATIAIA</v>
      </c>
      <c r="F39" s="8" t="str">
        <f>_xlfn.XLOOKUP(BASE_INICIATIVAS_CONSOLIDADA!$G39,[1]!BASE_UCS[COD CNUC],[1]!BASE_UCS[CATEGORIA RESUMIDA])</f>
        <v>PARNA</v>
      </c>
      <c r="G39" s="8" t="s">
        <v>101</v>
      </c>
      <c r="H39" s="8" t="str">
        <f>_xlfn.XLOOKUP(BASE_INICIATIVAS_CONSOLIDADA!$G39,[1]!BASE_UCS[COD CNUC],[1]!BASE_UCS[GERÊNCIA REGIONAL])</f>
        <v>GR4 - Sudeste</v>
      </c>
      <c r="I39" s="8" t="str">
        <f>_xlfn.XLOOKUP(BASE_INICIATIVAS_CONSOLIDADA!$G39,[1]!BASE_UCS[COD CNUC],[1]!BASE_UCS[BIOMAS])</f>
        <v>Mata Atlântica</v>
      </c>
      <c r="J39" s="8" t="str">
        <f>_xlfn.XLOOKUP(BASE_INICIATIVAS_CONSOLIDADA!$G39,[1]!BASE_UCS[COD CNUC],[1]!BASE_UCS[UF])</f>
        <v>MG/RJ</v>
      </c>
      <c r="K39" s="8" t="s">
        <v>102</v>
      </c>
      <c r="L39" s="36">
        <v>1000000</v>
      </c>
      <c r="M39" s="36">
        <v>0</v>
      </c>
      <c r="N39" s="36">
        <f>BASE_INICIATIVAS_CONSOLIDADA!$L39-BASE_INICIATIVAS_CONSOLIDADA!$M39</f>
        <v>1000000</v>
      </c>
      <c r="O39" s="37">
        <f>BASE_INICIATIVAS_CONSOLIDADA!$AC39+BASE_INICIATIVAS_CONSOLIDADA!$AJ39+BASE_INICIATIVAS_CONSOLIDADA!$AO39+BASE_INICIATIVAS_CONSOLIDADA!$AV39+BASE_INICIATIVAS_CONSOLIDADA!$AY39+BASE_INICIATIVAS_CONSOLIDADA!$BA39+BASE_INICIATIVAS_CONSOLIDADA!$BD39</f>
        <v>1000000</v>
      </c>
      <c r="P39" s="36">
        <f>IF(BASE_INICIATIVAS_CONSOLIDADA!$N39-BASE_INICIATIVAS_CONSOLIDADA!$O39&lt;0,0,BASE_INICIATIVAS_CONSOLIDADA!$N39-BASE_INICIATIVAS_CONSOLIDADA!$O39)</f>
        <v>0</v>
      </c>
      <c r="Q39" s="38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f>SUM(BASE_INICIATIVAS_CONSOLIDADA!$Q39:$AB39)</f>
        <v>0</v>
      </c>
      <c r="AD39" s="37">
        <v>0</v>
      </c>
      <c r="AE39" s="37">
        <v>0</v>
      </c>
      <c r="AF39" s="36">
        <v>1000000</v>
      </c>
      <c r="AG39" s="37">
        <v>0</v>
      </c>
      <c r="AH39" s="37">
        <v>0</v>
      </c>
      <c r="AI39" s="37">
        <v>0</v>
      </c>
      <c r="AJ39" s="37">
        <f>SUM(BASE_INICIATIVAS_CONSOLIDADA!$AD39:$AI39)</f>
        <v>1000000</v>
      </c>
      <c r="AK39" s="37">
        <v>0</v>
      </c>
      <c r="AL39" s="37">
        <v>0</v>
      </c>
      <c r="AM39" s="37">
        <v>0</v>
      </c>
      <c r="AN39" s="37">
        <v>0</v>
      </c>
      <c r="AO39" s="37">
        <f>SUM(BASE_INICIATIVAS_CONSOLIDADA!$AK39:$AN39)</f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f>SUM(BASE_INICIATIVAS_CONSOLIDADA!$AP39:$AU39)</f>
        <v>0</v>
      </c>
      <c r="AW39" s="39">
        <v>0</v>
      </c>
      <c r="AX39" s="39">
        <v>0</v>
      </c>
      <c r="AY39" s="40">
        <f>SUM(BASE_INICIATIVAS_CONSOLIDADA!$AW39:$AX39)</f>
        <v>0</v>
      </c>
      <c r="AZ39" s="51">
        <v>0</v>
      </c>
      <c r="BA39" s="4">
        <f>BASE_INICIATIVAS_CONSOLIDADA!$AZ39</f>
        <v>0</v>
      </c>
      <c r="BB39" s="4">
        <v>0</v>
      </c>
      <c r="BC39" s="4">
        <v>0</v>
      </c>
      <c r="BD39" s="4">
        <f>SUM(BASE_INICIATIVAS_CONSOLIDADA!$BB39:$BC39)</f>
        <v>0</v>
      </c>
    </row>
    <row r="40" spans="1:56" ht="105" x14ac:dyDescent="0.25">
      <c r="A40" s="29" t="s">
        <v>61</v>
      </c>
      <c r="B40" s="29" t="s">
        <v>62</v>
      </c>
      <c r="C40" s="29">
        <v>16105166</v>
      </c>
      <c r="D40" s="29" t="s">
        <v>63</v>
      </c>
      <c r="E40" s="29" t="str">
        <f>_xlfn.XLOOKUP(BASE_INICIATIVAS_CONSOLIDADA!$G40,'[1]BASE DE DADOS'!A:A,'[1]BASE DE DADOS'!C:C)</f>
        <v>APA BACIA DO PARAÍBA DO SUL</v>
      </c>
      <c r="F40" s="29" t="str">
        <f>_xlfn.XLOOKUP(BASE_INICIATIVAS_CONSOLIDADA!$G40,[1]!BASE_UCS[COD CNUC],[1]!BASE_UCS[CATEGORIA RESUMIDA])</f>
        <v>APA</v>
      </c>
      <c r="G40" s="29" t="s">
        <v>103</v>
      </c>
      <c r="H40" s="29" t="str">
        <f>_xlfn.XLOOKUP(BASE_INICIATIVAS_CONSOLIDADA!$G40,[1]!BASE_UCS[COD CNUC],[1]!BASE_UCS[GERÊNCIA REGIONAL])</f>
        <v>GR4 - Sudeste</v>
      </c>
      <c r="I40" s="29" t="str">
        <f>_xlfn.XLOOKUP(BASE_INICIATIVAS_CONSOLIDADA!$G40,[1]!BASE_UCS[COD CNUC],[1]!BASE_UCS[BIOMAS])</f>
        <v>Mata Atlântica</v>
      </c>
      <c r="J40" s="29" t="str">
        <f>_xlfn.XLOOKUP(BASE_INICIATIVAS_CONSOLIDADA!$G40,[1]!BASE_UCS[COD CNUC],[1]!BASE_UCS[UF])</f>
        <v>SP</v>
      </c>
      <c r="K40" s="29" t="s">
        <v>104</v>
      </c>
      <c r="L40" s="30">
        <v>4222072.55</v>
      </c>
      <c r="M40" s="30">
        <v>4222072.55</v>
      </c>
      <c r="N40" s="30">
        <f>BASE_INICIATIVAS_CONSOLIDADA!$L40-BASE_INICIATIVAS_CONSOLIDADA!$M40</f>
        <v>0</v>
      </c>
      <c r="O40" s="41">
        <f>BASE_INICIATIVAS_CONSOLIDADA!$AC40+BASE_INICIATIVAS_CONSOLIDADA!$AJ40+BASE_INICIATIVAS_CONSOLIDADA!$AO40+BASE_INICIATIVAS_CONSOLIDADA!$AV40+BASE_INICIATIVAS_CONSOLIDADA!$AY40+BASE_INICIATIVAS_CONSOLIDADA!$BA40+BASE_INICIATIVAS_CONSOLIDADA!$BD40</f>
        <v>0</v>
      </c>
      <c r="P40" s="30">
        <f>IF(BASE_INICIATIVAS_CONSOLIDADA!$N40-BASE_INICIATIVAS_CONSOLIDADA!$O40&lt;0,0,BASE_INICIATIVAS_CONSOLIDADA!$N40-BASE_INICIATIVAS_CONSOLIDADA!$O40)</f>
        <v>0</v>
      </c>
      <c r="Q40" s="42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f>SUM(BASE_INICIATIVAS_CONSOLIDADA!$Q40:$AB40)</f>
        <v>0</v>
      </c>
      <c r="AD40" s="41">
        <v>0</v>
      </c>
      <c r="AE40" s="41">
        <v>0</v>
      </c>
      <c r="AF40" s="46">
        <v>0</v>
      </c>
      <c r="AG40" s="41">
        <v>0</v>
      </c>
      <c r="AH40" s="41">
        <v>0</v>
      </c>
      <c r="AI40" s="41">
        <v>0</v>
      </c>
      <c r="AJ40" s="41">
        <f>SUM(BASE_INICIATIVAS_CONSOLIDADA!$AD40:$AI40)</f>
        <v>0</v>
      </c>
      <c r="AK40" s="41">
        <v>0</v>
      </c>
      <c r="AL40" s="41">
        <v>0</v>
      </c>
      <c r="AM40" s="41">
        <v>0</v>
      </c>
      <c r="AN40" s="41">
        <v>0</v>
      </c>
      <c r="AO40" s="41">
        <f>SUM(BASE_INICIATIVAS_CONSOLIDADA!$AK40:$AN40)</f>
        <v>0</v>
      </c>
      <c r="AP40" s="41">
        <v>0</v>
      </c>
      <c r="AQ40" s="41">
        <v>0</v>
      </c>
      <c r="AR40" s="41">
        <v>0</v>
      </c>
      <c r="AS40" s="41">
        <v>0</v>
      </c>
      <c r="AT40" s="41">
        <v>0</v>
      </c>
      <c r="AU40" s="41">
        <v>0</v>
      </c>
      <c r="AV40" s="41">
        <f>SUM(BASE_INICIATIVAS_CONSOLIDADA!$AP40:$AU40)</f>
        <v>0</v>
      </c>
      <c r="AW40" s="43">
        <v>0</v>
      </c>
      <c r="AX40" s="43">
        <v>0</v>
      </c>
      <c r="AY40" s="44">
        <f>SUM(BASE_INICIATIVAS_CONSOLIDADA!$AW40:$AX40)</f>
        <v>0</v>
      </c>
      <c r="AZ40" s="45">
        <v>0</v>
      </c>
      <c r="BA40" s="45">
        <f>BASE_INICIATIVAS_CONSOLIDADA!$AZ40</f>
        <v>0</v>
      </c>
      <c r="BB40" s="45">
        <v>0</v>
      </c>
      <c r="BC40" s="45">
        <v>0</v>
      </c>
      <c r="BD40" s="45">
        <f>SUM(BASE_INICIATIVAS_CONSOLIDADA!$BB40:$BC40)</f>
        <v>0</v>
      </c>
    </row>
    <row r="41" spans="1:56" ht="60" x14ac:dyDescent="0.25">
      <c r="A41" s="8" t="s">
        <v>61</v>
      </c>
      <c r="B41" s="8" t="s">
        <v>62</v>
      </c>
      <c r="C41" s="8">
        <v>16105166</v>
      </c>
      <c r="D41" s="8" t="s">
        <v>63</v>
      </c>
      <c r="E41" s="8" t="str">
        <f>_xlfn.XLOOKUP(BASE_INICIATIVAS_CONSOLIDADA!$G41,'[1]BASE DE DADOS'!A:A,'[1]BASE DE DADOS'!C:C)</f>
        <v>PARNA DAS EMAS</v>
      </c>
      <c r="F41" s="8" t="str">
        <f>_xlfn.XLOOKUP(BASE_INICIATIVAS_CONSOLIDADA!$G41,[1]!BASE_UCS[COD CNUC],[1]!BASE_UCS[CATEGORIA RESUMIDA])</f>
        <v>PARNA</v>
      </c>
      <c r="G41" s="8" t="s">
        <v>86</v>
      </c>
      <c r="H41" s="8" t="str">
        <f>_xlfn.XLOOKUP(BASE_INICIATIVAS_CONSOLIDADA!$G41,[1]!BASE_UCS[COD CNUC],[1]!BASE_UCS[GERÊNCIA REGIONAL])</f>
        <v>GR3 - Centro-Oeste</v>
      </c>
      <c r="I41" s="8" t="str">
        <f>_xlfn.XLOOKUP(BASE_INICIATIVAS_CONSOLIDADA!$G41,[1]!BASE_UCS[COD CNUC],[1]!BASE_UCS[BIOMAS])</f>
        <v>Cerrado</v>
      </c>
      <c r="J41" s="8" t="str">
        <f>_xlfn.XLOOKUP(BASE_INICIATIVAS_CONSOLIDADA!$G41,[1]!BASE_UCS[COD CNUC],[1]!BASE_UCS[UF])</f>
        <v>GO</v>
      </c>
      <c r="K41" s="8"/>
      <c r="L41" s="36">
        <v>813184.63</v>
      </c>
      <c r="M41" s="36">
        <v>0</v>
      </c>
      <c r="N41" s="36">
        <f>BASE_INICIATIVAS_CONSOLIDADA!$L41-BASE_INICIATIVAS_CONSOLIDADA!$M41</f>
        <v>813184.63</v>
      </c>
      <c r="O41" s="37">
        <f>BASE_INICIATIVAS_CONSOLIDADA!$AC41+BASE_INICIATIVAS_CONSOLIDADA!$AJ41+BASE_INICIATIVAS_CONSOLIDADA!$AO41+BASE_INICIATIVAS_CONSOLIDADA!$AV41+BASE_INICIATIVAS_CONSOLIDADA!$AY41+BASE_INICIATIVAS_CONSOLIDADA!$BA41+BASE_INICIATIVAS_CONSOLIDADA!$BD41</f>
        <v>813184.63</v>
      </c>
      <c r="P41" s="36">
        <f>IF(BASE_INICIATIVAS_CONSOLIDADA!$N41-BASE_INICIATIVAS_CONSOLIDADA!$O41&lt;0,0,BASE_INICIATIVAS_CONSOLIDADA!$N41-BASE_INICIATIVAS_CONSOLIDADA!$O41)</f>
        <v>0</v>
      </c>
      <c r="Q41" s="38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f>SUM(BASE_INICIATIVAS_CONSOLIDADA!$Q41:$AB41)</f>
        <v>0</v>
      </c>
      <c r="AD41" s="37">
        <v>0</v>
      </c>
      <c r="AE41" s="37">
        <v>0</v>
      </c>
      <c r="AF41" s="37">
        <v>813184.63</v>
      </c>
      <c r="AG41" s="37">
        <v>0</v>
      </c>
      <c r="AH41" s="37">
        <v>0</v>
      </c>
      <c r="AI41" s="37">
        <v>0</v>
      </c>
      <c r="AJ41" s="37">
        <f>SUM(BASE_INICIATIVAS_CONSOLIDADA!$AD41:$AI41)</f>
        <v>813184.63</v>
      </c>
      <c r="AK41" s="37">
        <v>0</v>
      </c>
      <c r="AL41" s="37">
        <v>0</v>
      </c>
      <c r="AM41" s="37">
        <v>0</v>
      </c>
      <c r="AN41" s="37">
        <v>0</v>
      </c>
      <c r="AO41" s="37">
        <f>SUM(BASE_INICIATIVAS_CONSOLIDADA!$AK41:$AN41)</f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f>SUM(BASE_INICIATIVAS_CONSOLIDADA!$AP41:$AU41)</f>
        <v>0</v>
      </c>
      <c r="AW41" s="39">
        <v>0</v>
      </c>
      <c r="AX41" s="39">
        <v>0</v>
      </c>
      <c r="AY41" s="40">
        <f>SUM(BASE_INICIATIVAS_CONSOLIDADA!$AW41:$AX41)</f>
        <v>0</v>
      </c>
      <c r="AZ41" s="4">
        <v>0</v>
      </c>
      <c r="BA41" s="4">
        <f>BASE_INICIATIVAS_CONSOLIDADA!$AZ41</f>
        <v>0</v>
      </c>
      <c r="BB41" s="4">
        <v>0</v>
      </c>
      <c r="BC41" s="4">
        <v>0</v>
      </c>
      <c r="BD41" s="4">
        <f>SUM(BASE_INICIATIVAS_CONSOLIDADA!$BB41:$BC41)</f>
        <v>0</v>
      </c>
    </row>
    <row r="42" spans="1:56" ht="105" x14ac:dyDescent="0.25">
      <c r="A42" s="29" t="s">
        <v>61</v>
      </c>
      <c r="B42" s="29" t="s">
        <v>62</v>
      </c>
      <c r="C42" s="29">
        <v>16105166</v>
      </c>
      <c r="D42" s="29" t="s">
        <v>63</v>
      </c>
      <c r="E42" s="29" t="str">
        <f>_xlfn.XLOOKUP(BASE_INICIATIVAS_CONSOLIDADA!$G42,'[1]BASE DE DADOS'!A:A,'[1]BASE DE DADOS'!C:C)</f>
        <v>FLONA DE CARAJÁS</v>
      </c>
      <c r="F42" s="29" t="str">
        <f>_xlfn.XLOOKUP(BASE_INICIATIVAS_CONSOLIDADA!$G42,[1]!BASE_UCS[COD CNUC],[1]!BASE_UCS[CATEGORIA RESUMIDA])</f>
        <v>FLONA</v>
      </c>
      <c r="G42" s="29" t="s">
        <v>105</v>
      </c>
      <c r="H42" s="29" t="str">
        <f>_xlfn.XLOOKUP(BASE_INICIATIVAS_CONSOLIDADA!$G42,[1]!BASE_UCS[COD CNUC],[1]!BASE_UCS[GERÊNCIA REGIONAL])</f>
        <v>GR1 - Norte</v>
      </c>
      <c r="I42" s="29" t="str">
        <f>_xlfn.XLOOKUP(BASE_INICIATIVAS_CONSOLIDADA!$G42,[1]!BASE_UCS[COD CNUC],[1]!BASE_UCS[BIOMAS])</f>
        <v>Amazônia</v>
      </c>
      <c r="J42" s="29" t="str">
        <f>_xlfn.XLOOKUP(BASE_INICIATIVAS_CONSOLIDADA!$G42,[1]!BASE_UCS[COD CNUC],[1]!BASE_UCS[UF])</f>
        <v>PA</v>
      </c>
      <c r="K42" s="29" t="s">
        <v>104</v>
      </c>
      <c r="L42" s="30">
        <v>734570.6</v>
      </c>
      <c r="M42" s="30">
        <v>734570.6</v>
      </c>
      <c r="N42" s="30">
        <f>BASE_INICIATIVAS_CONSOLIDADA!$L42-BASE_INICIATIVAS_CONSOLIDADA!$M42</f>
        <v>0</v>
      </c>
      <c r="O42" s="41">
        <f>BASE_INICIATIVAS_CONSOLIDADA!$AC42+BASE_INICIATIVAS_CONSOLIDADA!$AJ42+BASE_INICIATIVAS_CONSOLIDADA!$AO42+BASE_INICIATIVAS_CONSOLIDADA!$AV42+BASE_INICIATIVAS_CONSOLIDADA!$AY42+BASE_INICIATIVAS_CONSOLIDADA!$BA42+BASE_INICIATIVAS_CONSOLIDADA!$BD42</f>
        <v>0</v>
      </c>
      <c r="P42" s="30">
        <f>IF(BASE_INICIATIVAS_CONSOLIDADA!$N42-BASE_INICIATIVAS_CONSOLIDADA!$O42&lt;0,0,BASE_INICIATIVAS_CONSOLIDADA!$N42-BASE_INICIATIVAS_CONSOLIDADA!$O42)</f>
        <v>0</v>
      </c>
      <c r="Q42" s="42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f>SUM(BASE_INICIATIVAS_CONSOLIDADA!$Q42:$AB42)</f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f>SUM(BASE_INICIATIVAS_CONSOLIDADA!$AD42:$AI42)</f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f>SUM(BASE_INICIATIVAS_CONSOLIDADA!$AK42:$AN42)</f>
        <v>0</v>
      </c>
      <c r="AP42" s="41">
        <v>0</v>
      </c>
      <c r="AQ42" s="41">
        <v>0</v>
      </c>
      <c r="AR42" s="41">
        <v>0</v>
      </c>
      <c r="AS42" s="41">
        <v>0</v>
      </c>
      <c r="AT42" s="41">
        <v>0</v>
      </c>
      <c r="AU42" s="41">
        <v>0</v>
      </c>
      <c r="AV42" s="41">
        <f>SUM(BASE_INICIATIVAS_CONSOLIDADA!$AP42:$AU42)</f>
        <v>0</v>
      </c>
      <c r="AW42" s="43">
        <v>0</v>
      </c>
      <c r="AX42" s="43">
        <v>0</v>
      </c>
      <c r="AY42" s="44">
        <f>SUM(BASE_INICIATIVAS_CONSOLIDADA!$AW42:$AX42)</f>
        <v>0</v>
      </c>
      <c r="AZ42" s="45">
        <v>0</v>
      </c>
      <c r="BA42" s="45">
        <f>BASE_INICIATIVAS_CONSOLIDADA!$AZ42</f>
        <v>0</v>
      </c>
      <c r="BB42" s="45">
        <v>0</v>
      </c>
      <c r="BC42" s="45">
        <v>0</v>
      </c>
      <c r="BD42" s="45">
        <f>SUM(BASE_INICIATIVAS_CONSOLIDADA!$BB42:$BC42)</f>
        <v>0</v>
      </c>
    </row>
    <row r="43" spans="1:56" ht="105" x14ac:dyDescent="0.25">
      <c r="A43" s="8" t="s">
        <v>61</v>
      </c>
      <c r="B43" s="8" t="s">
        <v>62</v>
      </c>
      <c r="C43" s="8">
        <v>16105166</v>
      </c>
      <c r="D43" s="8" t="s">
        <v>63</v>
      </c>
      <c r="E43" s="8" t="str">
        <f>_xlfn.XLOOKUP(BASE_INICIATIVAS_CONSOLIDADA!$G43,'[1]BASE DE DADOS'!A:A,'[1]BASE DE DADOS'!C:C)</f>
        <v>ESEC DO SERIDÓ</v>
      </c>
      <c r="F43" s="8" t="str">
        <f>_xlfn.XLOOKUP(BASE_INICIATIVAS_CONSOLIDADA!$G43,[1]!BASE_UCS[COD CNUC],[1]!BASE_UCS[CATEGORIA RESUMIDA])</f>
        <v>ESEC</v>
      </c>
      <c r="G43" s="8" t="s">
        <v>106</v>
      </c>
      <c r="H43" s="8" t="str">
        <f>_xlfn.XLOOKUP(BASE_INICIATIVAS_CONSOLIDADA!$G43,[1]!BASE_UCS[COD CNUC],[1]!BASE_UCS[GERÊNCIA REGIONAL])</f>
        <v>GR2 - Nordeste</v>
      </c>
      <c r="I43" s="8" t="str">
        <f>_xlfn.XLOOKUP(BASE_INICIATIVAS_CONSOLIDADA!$G43,[1]!BASE_UCS[COD CNUC],[1]!BASE_UCS[BIOMAS])</f>
        <v>Caatinga</v>
      </c>
      <c r="J43" s="8" t="str">
        <f>_xlfn.XLOOKUP(BASE_INICIATIVAS_CONSOLIDADA!$G43,[1]!BASE_UCS[COD CNUC],[1]!BASE_UCS[UF])</f>
        <v>RN</v>
      </c>
      <c r="K43" s="8" t="s">
        <v>104</v>
      </c>
      <c r="L43" s="36">
        <v>617159.19999999995</v>
      </c>
      <c r="M43" s="36">
        <v>617159.19999999995</v>
      </c>
      <c r="N43" s="36">
        <f>BASE_INICIATIVAS_CONSOLIDADA!$L43-BASE_INICIATIVAS_CONSOLIDADA!$M43</f>
        <v>0</v>
      </c>
      <c r="O43" s="37">
        <f>BASE_INICIATIVAS_CONSOLIDADA!$AC43+BASE_INICIATIVAS_CONSOLIDADA!$AJ43+BASE_INICIATIVAS_CONSOLIDADA!$AO43+BASE_INICIATIVAS_CONSOLIDADA!$AV43+BASE_INICIATIVAS_CONSOLIDADA!$AY43+BASE_INICIATIVAS_CONSOLIDADA!$BA43+BASE_INICIATIVAS_CONSOLIDADA!$BD43</f>
        <v>0</v>
      </c>
      <c r="P43" s="36">
        <f>IF(BASE_INICIATIVAS_CONSOLIDADA!$N43-BASE_INICIATIVAS_CONSOLIDADA!$O43&lt;0,0,BASE_INICIATIVAS_CONSOLIDADA!$N43-BASE_INICIATIVAS_CONSOLIDADA!$O43)</f>
        <v>0</v>
      </c>
      <c r="Q43" s="38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f>SUM(BASE_INICIATIVAS_CONSOLIDADA!$Q43:$AB43)</f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0</v>
      </c>
      <c r="AJ43" s="37">
        <f>SUM(BASE_INICIATIVAS_CONSOLIDADA!$AD43:$AI43)</f>
        <v>0</v>
      </c>
      <c r="AK43" s="37">
        <v>0</v>
      </c>
      <c r="AL43" s="37">
        <v>0</v>
      </c>
      <c r="AM43" s="37">
        <v>0</v>
      </c>
      <c r="AN43" s="37">
        <v>0</v>
      </c>
      <c r="AO43" s="37">
        <f>SUM(BASE_INICIATIVAS_CONSOLIDADA!$AK43:$AN43)</f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f>SUM(BASE_INICIATIVAS_CONSOLIDADA!$AP43:$AU43)</f>
        <v>0</v>
      </c>
      <c r="AW43" s="39">
        <v>0</v>
      </c>
      <c r="AX43" s="39">
        <v>0</v>
      </c>
      <c r="AY43" s="40">
        <f>SUM(BASE_INICIATIVAS_CONSOLIDADA!$AW43:$AX43)</f>
        <v>0</v>
      </c>
      <c r="AZ43" s="4">
        <v>0</v>
      </c>
      <c r="BA43" s="4">
        <f>BASE_INICIATIVAS_CONSOLIDADA!$AZ43</f>
        <v>0</v>
      </c>
      <c r="BB43" s="4">
        <v>0</v>
      </c>
      <c r="BC43" s="4">
        <v>0</v>
      </c>
      <c r="BD43" s="4">
        <f>SUM(BASE_INICIATIVAS_CONSOLIDADA!$BB43:$BC43)</f>
        <v>0</v>
      </c>
    </row>
    <row r="44" spans="1:56" ht="28.9" customHeight="1" x14ac:dyDescent="0.25">
      <c r="A44" s="29" t="s">
        <v>87</v>
      </c>
      <c r="B44" s="29" t="s">
        <v>88</v>
      </c>
      <c r="C44" s="29" t="s">
        <v>70</v>
      </c>
      <c r="D44" s="29" t="s">
        <v>58</v>
      </c>
      <c r="E44" s="29" t="str">
        <f>_xlfn.XLOOKUP(BASE_INICIATIVAS_CONSOLIDADA!$G44,'[1]BASE DE DADOS'!A:A,'[1]BASE DE DADOS'!C:C)</f>
        <v>FLONA DE IPANEMA</v>
      </c>
      <c r="F44" s="29" t="str">
        <f>_xlfn.XLOOKUP(BASE_INICIATIVAS_CONSOLIDADA!$G44,[1]!BASE_UCS[COD CNUC],[1]!BASE_UCS[CATEGORIA RESUMIDA])</f>
        <v>FLONA</v>
      </c>
      <c r="G44" s="29" t="s">
        <v>80</v>
      </c>
      <c r="H44" s="29" t="str">
        <f>_xlfn.XLOOKUP(BASE_INICIATIVAS_CONSOLIDADA!$G44,[1]!BASE_UCS[COD CNUC],[1]!BASE_UCS[GERÊNCIA REGIONAL])</f>
        <v>GR4 - Sudeste</v>
      </c>
      <c r="I44" s="29" t="str">
        <f>_xlfn.XLOOKUP(BASE_INICIATIVAS_CONSOLIDADA!$G44,[1]!BASE_UCS[COD CNUC],[1]!BASE_UCS[BIOMAS])</f>
        <v>Mata Atlântica</v>
      </c>
      <c r="J44" s="29" t="str">
        <f>_xlfn.XLOOKUP(BASE_INICIATIVAS_CONSOLIDADA!$G44,[1]!BASE_UCS[COD CNUC],[1]!BASE_UCS[UF])</f>
        <v>SP</v>
      </c>
      <c r="K44" s="29" t="s">
        <v>107</v>
      </c>
      <c r="L44" s="30">
        <v>600000</v>
      </c>
      <c r="M44" s="30">
        <v>0</v>
      </c>
      <c r="N44" s="30">
        <f>BASE_INICIATIVAS_CONSOLIDADA!$L44-BASE_INICIATIVAS_CONSOLIDADA!$M44</f>
        <v>600000</v>
      </c>
      <c r="O44" s="41">
        <f>BASE_INICIATIVAS_CONSOLIDADA!$AC44+BASE_INICIATIVAS_CONSOLIDADA!$AJ44+BASE_INICIATIVAS_CONSOLIDADA!$AO44+BASE_INICIATIVAS_CONSOLIDADA!$AV44+BASE_INICIATIVAS_CONSOLIDADA!$AY44+BASE_INICIATIVAS_CONSOLIDADA!$BA44+BASE_INICIATIVAS_CONSOLIDADA!$BD44</f>
        <v>0</v>
      </c>
      <c r="P44" s="30">
        <f>IF(BASE_INICIATIVAS_CONSOLIDADA!$N44-BASE_INICIATIVAS_CONSOLIDADA!$O44&lt;0,0,BASE_INICIATIVAS_CONSOLIDADA!$N44-BASE_INICIATIVAS_CONSOLIDADA!$O44)</f>
        <v>600000</v>
      </c>
      <c r="Q44" s="42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f>SUM(BASE_INICIATIVAS_CONSOLIDADA!$Q44:$AB44)</f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0</v>
      </c>
      <c r="AI44" s="41">
        <v>0</v>
      </c>
      <c r="AJ44" s="41">
        <f>SUM(BASE_INICIATIVAS_CONSOLIDADA!$AD44:$AI44)</f>
        <v>0</v>
      </c>
      <c r="AK44" s="41">
        <v>0</v>
      </c>
      <c r="AL44" s="41">
        <v>0</v>
      </c>
      <c r="AM44" s="41">
        <v>0</v>
      </c>
      <c r="AN44" s="41">
        <v>0</v>
      </c>
      <c r="AO44" s="41">
        <f>SUM(BASE_INICIATIVAS_CONSOLIDADA!$AK44:$AN44)</f>
        <v>0</v>
      </c>
      <c r="AP44" s="41">
        <v>0</v>
      </c>
      <c r="AQ44" s="41">
        <v>0</v>
      </c>
      <c r="AR44" s="41">
        <v>0</v>
      </c>
      <c r="AS44" s="41">
        <v>0</v>
      </c>
      <c r="AT44" s="41">
        <v>0</v>
      </c>
      <c r="AU44" s="41">
        <v>0</v>
      </c>
      <c r="AV44" s="41">
        <f>SUM(BASE_INICIATIVAS_CONSOLIDADA!$AP44:$AU44)</f>
        <v>0</v>
      </c>
      <c r="AW44" s="43">
        <v>0</v>
      </c>
      <c r="AX44" s="43">
        <v>0</v>
      </c>
      <c r="AY44" s="44">
        <f>SUM(BASE_INICIATIVAS_CONSOLIDADA!$AW44:$AX44)</f>
        <v>0</v>
      </c>
      <c r="AZ44" s="45">
        <v>0</v>
      </c>
      <c r="BA44" s="45">
        <f>BASE_INICIATIVAS_CONSOLIDADA!$AZ44</f>
        <v>0</v>
      </c>
      <c r="BB44" s="45">
        <v>0</v>
      </c>
      <c r="BC44" s="45">
        <v>0</v>
      </c>
      <c r="BD44" s="45">
        <f>SUM(BASE_INICIATIVAS_CONSOLIDADA!$BB44:$BC44)</f>
        <v>0</v>
      </c>
    </row>
    <row r="45" spans="1:56" ht="28.9" customHeight="1" x14ac:dyDescent="0.25">
      <c r="A45" s="8" t="s">
        <v>56</v>
      </c>
      <c r="B45" s="8" t="s">
        <v>57</v>
      </c>
      <c r="C45" s="8">
        <v>16076447</v>
      </c>
      <c r="D45" s="8" t="s">
        <v>58</v>
      </c>
      <c r="E45" s="8" t="str">
        <f>_xlfn.XLOOKUP(BASE_INICIATIVAS_CONSOLIDADA!$G45,'[1]BASE DE DADOS'!A:A,'[1]BASE DE DADOS'!C:C)</f>
        <v>PARNA DA SERRA DA BOCAINA</v>
      </c>
      <c r="F45" s="8" t="str">
        <f>_xlfn.XLOOKUP(BASE_INICIATIVAS_CONSOLIDADA!$G45,[1]!BASE_UCS[COD CNUC],[1]!BASE_UCS[CATEGORIA RESUMIDA])</f>
        <v>PARNA</v>
      </c>
      <c r="G45" s="8" t="s">
        <v>108</v>
      </c>
      <c r="H45" s="8" t="str">
        <f>_xlfn.XLOOKUP(BASE_INICIATIVAS_CONSOLIDADA!$G45,[1]!BASE_UCS[COD CNUC],[1]!BASE_UCS[GERÊNCIA REGIONAL])</f>
        <v>GR4 - Sudeste</v>
      </c>
      <c r="I45" s="8" t="str">
        <f>_xlfn.XLOOKUP(BASE_INICIATIVAS_CONSOLIDADA!$G45,[1]!BASE_UCS[COD CNUC],[1]!BASE_UCS[BIOMAS])</f>
        <v>Área Marinha - Mata Atlântica</v>
      </c>
      <c r="J45" s="8" t="str">
        <f>_xlfn.XLOOKUP(BASE_INICIATIVAS_CONSOLIDADA!$G45,[1]!BASE_UCS[COD CNUC],[1]!BASE_UCS[UF])</f>
        <v>RJ/SP</v>
      </c>
      <c r="K45" s="8" t="s">
        <v>109</v>
      </c>
      <c r="L45" s="36">
        <v>120000</v>
      </c>
      <c r="M45" s="36">
        <v>0</v>
      </c>
      <c r="N45" s="36">
        <f>BASE_INICIATIVAS_CONSOLIDADA!$L45-BASE_INICIATIVAS_CONSOLIDADA!$M45</f>
        <v>120000</v>
      </c>
      <c r="O45" s="37">
        <f>BASE_INICIATIVAS_CONSOLIDADA!$AC45+BASE_INICIATIVAS_CONSOLIDADA!$AJ45+BASE_INICIATIVAS_CONSOLIDADA!$AO45+BASE_INICIATIVAS_CONSOLIDADA!$AV45+BASE_INICIATIVAS_CONSOLIDADA!$AY45+BASE_INICIATIVAS_CONSOLIDADA!$BA45+BASE_INICIATIVAS_CONSOLIDADA!$BD45</f>
        <v>120000</v>
      </c>
      <c r="P45" s="36">
        <f>IF(BASE_INICIATIVAS_CONSOLIDADA!$N45-BASE_INICIATIVAS_CONSOLIDADA!$O45&lt;0,0,BASE_INICIATIVAS_CONSOLIDADA!$N45-BASE_INICIATIVAS_CONSOLIDADA!$O45)</f>
        <v>0</v>
      </c>
      <c r="Q45" s="38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120000</v>
      </c>
      <c r="Z45" s="37">
        <v>0</v>
      </c>
      <c r="AA45" s="37">
        <v>0</v>
      </c>
      <c r="AB45" s="37">
        <v>0</v>
      </c>
      <c r="AC45" s="37">
        <f>SUM(BASE_INICIATIVAS_CONSOLIDADA!$Q45:$AB45)</f>
        <v>120000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f>SUM(BASE_INICIATIVAS_CONSOLIDADA!$AD45:$AI45)</f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f>SUM(BASE_INICIATIVAS_CONSOLIDADA!$AK45:$AN45)</f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f>SUM(BASE_INICIATIVAS_CONSOLIDADA!$AP45:$AU45)</f>
        <v>0</v>
      </c>
      <c r="AW45" s="39">
        <v>0</v>
      </c>
      <c r="AX45" s="39">
        <v>0</v>
      </c>
      <c r="AY45" s="40">
        <f>SUM(BASE_INICIATIVAS_CONSOLIDADA!$AW45:$AX45)</f>
        <v>0</v>
      </c>
      <c r="AZ45" s="4">
        <v>0</v>
      </c>
      <c r="BA45" s="4">
        <f>BASE_INICIATIVAS_CONSOLIDADA!$AZ45</f>
        <v>0</v>
      </c>
      <c r="BB45" s="4">
        <v>0</v>
      </c>
      <c r="BC45" s="4">
        <v>0</v>
      </c>
      <c r="BD45" s="4">
        <f>SUM(BASE_INICIATIVAS_CONSOLIDADA!$BB45:$BC45)</f>
        <v>0</v>
      </c>
    </row>
    <row r="46" spans="1:56" ht="28.9" customHeight="1" x14ac:dyDescent="0.25">
      <c r="A46" s="29" t="s">
        <v>61</v>
      </c>
      <c r="B46" s="29" t="s">
        <v>62</v>
      </c>
      <c r="C46" s="29">
        <v>16105166</v>
      </c>
      <c r="D46" s="29" t="s">
        <v>63</v>
      </c>
      <c r="E46" s="29" t="str">
        <f>_xlfn.XLOOKUP(BASE_INICIATIVAS_CONSOLIDADA!$G46,'[1]BASE DE DADOS'!A:A,'[1]BASE DE DADOS'!C:C)</f>
        <v>PARNA DAS EMAS</v>
      </c>
      <c r="F46" s="29" t="str">
        <f>_xlfn.XLOOKUP(BASE_INICIATIVAS_CONSOLIDADA!$G46,[1]!BASE_UCS[COD CNUC],[1]!BASE_UCS[CATEGORIA RESUMIDA])</f>
        <v>PARNA</v>
      </c>
      <c r="G46" s="29" t="s">
        <v>86</v>
      </c>
      <c r="H46" s="29" t="str">
        <f>_xlfn.XLOOKUP(BASE_INICIATIVAS_CONSOLIDADA!$G46,[1]!BASE_UCS[COD CNUC],[1]!BASE_UCS[GERÊNCIA REGIONAL])</f>
        <v>GR3 - Centro-Oeste</v>
      </c>
      <c r="I46" s="29" t="str">
        <f>_xlfn.XLOOKUP(BASE_INICIATIVAS_CONSOLIDADA!$G46,[1]!BASE_UCS[COD CNUC],[1]!BASE_UCS[BIOMAS])</f>
        <v>Cerrado</v>
      </c>
      <c r="J46" s="29" t="str">
        <f>_xlfn.XLOOKUP(BASE_INICIATIVAS_CONSOLIDADA!$G46,[1]!BASE_UCS[COD CNUC],[1]!BASE_UCS[UF])</f>
        <v>GO</v>
      </c>
      <c r="K46" s="29"/>
      <c r="L46" s="30">
        <v>484033.59</v>
      </c>
      <c r="M46" s="30">
        <v>0</v>
      </c>
      <c r="N46" s="30">
        <f>BASE_INICIATIVAS_CONSOLIDADA!$L46-BASE_INICIATIVAS_CONSOLIDADA!$M46</f>
        <v>484033.59</v>
      </c>
      <c r="O46" s="41">
        <f>BASE_INICIATIVAS_CONSOLIDADA!$AC46+BASE_INICIATIVAS_CONSOLIDADA!$AJ46+BASE_INICIATIVAS_CONSOLIDADA!$AO46+BASE_INICIATIVAS_CONSOLIDADA!$AV46+BASE_INICIATIVAS_CONSOLIDADA!$AY46+BASE_INICIATIVAS_CONSOLIDADA!$BA46+BASE_INICIATIVAS_CONSOLIDADA!$BD46</f>
        <v>484033.59</v>
      </c>
      <c r="P46" s="30">
        <f>IF(BASE_INICIATIVAS_CONSOLIDADA!$N46-BASE_INICIATIVAS_CONSOLIDADA!$O46&lt;0,0,BASE_INICIATIVAS_CONSOLIDADA!$N46-BASE_INICIATIVAS_CONSOLIDADA!$O46)</f>
        <v>0</v>
      </c>
      <c r="Q46" s="42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41">
        <f>SUM(BASE_INICIATIVAS_CONSOLIDADA!$Q46:$AB46)</f>
        <v>0</v>
      </c>
      <c r="AD46" s="41">
        <v>0</v>
      </c>
      <c r="AE46" s="41">
        <v>0</v>
      </c>
      <c r="AF46" s="41">
        <v>484033.59</v>
      </c>
      <c r="AG46" s="41">
        <v>0</v>
      </c>
      <c r="AH46" s="41">
        <v>0</v>
      </c>
      <c r="AI46" s="41">
        <v>0</v>
      </c>
      <c r="AJ46" s="41">
        <f>SUM(BASE_INICIATIVAS_CONSOLIDADA!$AD46:$AI46)</f>
        <v>484033.59</v>
      </c>
      <c r="AK46" s="41">
        <v>0</v>
      </c>
      <c r="AL46" s="41">
        <v>0</v>
      </c>
      <c r="AM46" s="41">
        <v>0</v>
      </c>
      <c r="AN46" s="41">
        <v>0</v>
      </c>
      <c r="AO46" s="41">
        <f>SUM(BASE_INICIATIVAS_CONSOLIDADA!$AK46:$AN46)</f>
        <v>0</v>
      </c>
      <c r="AP46" s="41">
        <v>0</v>
      </c>
      <c r="AQ46" s="41">
        <v>0</v>
      </c>
      <c r="AR46" s="41">
        <v>0</v>
      </c>
      <c r="AS46" s="41">
        <v>0</v>
      </c>
      <c r="AT46" s="41">
        <v>0</v>
      </c>
      <c r="AU46" s="41">
        <v>0</v>
      </c>
      <c r="AV46" s="41">
        <f>SUM(BASE_INICIATIVAS_CONSOLIDADA!$AP46:$AU46)</f>
        <v>0</v>
      </c>
      <c r="AW46" s="43">
        <v>0</v>
      </c>
      <c r="AX46" s="43">
        <v>0</v>
      </c>
      <c r="AY46" s="44">
        <f>SUM(BASE_INICIATIVAS_CONSOLIDADA!$AW46:$AX46)</f>
        <v>0</v>
      </c>
      <c r="AZ46" s="45">
        <v>0</v>
      </c>
      <c r="BA46" s="45">
        <f>BASE_INICIATIVAS_CONSOLIDADA!$AZ46</f>
        <v>0</v>
      </c>
      <c r="BB46" s="45">
        <v>0</v>
      </c>
      <c r="BC46" s="45">
        <v>0</v>
      </c>
      <c r="BD46" s="45">
        <f>SUM(BASE_INICIATIVAS_CONSOLIDADA!$BB46:$BC46)</f>
        <v>0</v>
      </c>
    </row>
    <row r="47" spans="1:56" ht="28.9" customHeight="1" x14ac:dyDescent="0.25">
      <c r="A47" s="8" t="s">
        <v>61</v>
      </c>
      <c r="B47" s="8" t="s">
        <v>62</v>
      </c>
      <c r="C47" s="8">
        <v>16105166</v>
      </c>
      <c r="D47" s="8" t="s">
        <v>63</v>
      </c>
      <c r="E47" s="8" t="str">
        <f>_xlfn.XLOOKUP(BASE_INICIATIVAS_CONSOLIDADA!$G47,'[1]BASE DE DADOS'!A:A,'[1]BASE DE DADOS'!C:C)</f>
        <v>REBIO DO TAPIRAPÉ</v>
      </c>
      <c r="F47" s="8" t="str">
        <f>_xlfn.XLOOKUP(BASE_INICIATIVAS_CONSOLIDADA!$G47,[1]!BASE_UCS[COD CNUC],[1]!BASE_UCS[CATEGORIA RESUMIDA])</f>
        <v>REBIO</v>
      </c>
      <c r="G47" s="8" t="s">
        <v>110</v>
      </c>
      <c r="H47" s="8" t="str">
        <f>_xlfn.XLOOKUP(BASE_INICIATIVAS_CONSOLIDADA!$G47,[1]!BASE_UCS[COD CNUC],[1]!BASE_UCS[GERÊNCIA REGIONAL])</f>
        <v>GR1 - Norte</v>
      </c>
      <c r="I47" s="8" t="str">
        <f>_xlfn.XLOOKUP(BASE_INICIATIVAS_CONSOLIDADA!$G47,[1]!BASE_UCS[COD CNUC],[1]!BASE_UCS[BIOMAS])</f>
        <v>Amazônia</v>
      </c>
      <c r="J47" s="8" t="str">
        <f>_xlfn.XLOOKUP(BASE_INICIATIVAS_CONSOLIDADA!$G47,[1]!BASE_UCS[COD CNUC],[1]!BASE_UCS[UF])</f>
        <v>PA</v>
      </c>
      <c r="K47" s="8" t="s">
        <v>104</v>
      </c>
      <c r="L47" s="36">
        <v>440742.37</v>
      </c>
      <c r="M47" s="36">
        <v>440742.37</v>
      </c>
      <c r="N47" s="36">
        <f>BASE_INICIATIVAS_CONSOLIDADA!$L47-BASE_INICIATIVAS_CONSOLIDADA!$M47</f>
        <v>0</v>
      </c>
      <c r="O47" s="37">
        <f>BASE_INICIATIVAS_CONSOLIDADA!$AC47+BASE_INICIATIVAS_CONSOLIDADA!$AJ47+BASE_INICIATIVAS_CONSOLIDADA!$AO47+BASE_INICIATIVAS_CONSOLIDADA!$AV47+BASE_INICIATIVAS_CONSOLIDADA!$AY47+BASE_INICIATIVAS_CONSOLIDADA!$BA47+BASE_INICIATIVAS_CONSOLIDADA!$BD47</f>
        <v>0</v>
      </c>
      <c r="P47" s="36">
        <f>IF(BASE_INICIATIVAS_CONSOLIDADA!$N47-BASE_INICIATIVAS_CONSOLIDADA!$O47&lt;0,0,BASE_INICIATIVAS_CONSOLIDADA!$N47-BASE_INICIATIVAS_CONSOLIDADA!$O47)</f>
        <v>0</v>
      </c>
      <c r="Q47" s="38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f>SUM(BASE_INICIATIVAS_CONSOLIDADA!$Q47:$AB47)</f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f>SUM(BASE_INICIATIVAS_CONSOLIDADA!$AD47:$AI47)</f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f>SUM(BASE_INICIATIVAS_CONSOLIDADA!$AK47:$AN47)</f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f>SUM(BASE_INICIATIVAS_CONSOLIDADA!$AP47:$AU47)</f>
        <v>0</v>
      </c>
      <c r="AW47" s="39">
        <v>0</v>
      </c>
      <c r="AX47" s="39">
        <v>0</v>
      </c>
      <c r="AY47" s="40">
        <f>SUM(BASE_INICIATIVAS_CONSOLIDADA!$AW47:$AX47)</f>
        <v>0</v>
      </c>
      <c r="AZ47" s="4">
        <v>0</v>
      </c>
      <c r="BA47" s="4">
        <f>BASE_INICIATIVAS_CONSOLIDADA!$AZ47</f>
        <v>0</v>
      </c>
      <c r="BB47" s="4">
        <v>0</v>
      </c>
      <c r="BC47" s="4">
        <v>0</v>
      </c>
      <c r="BD47" s="4">
        <f>SUM(BASE_INICIATIVAS_CONSOLIDADA!$BB47:$BC47)</f>
        <v>0</v>
      </c>
    </row>
    <row r="48" spans="1:56" ht="28.9" customHeight="1" x14ac:dyDescent="0.25">
      <c r="A48" s="29" t="s">
        <v>61</v>
      </c>
      <c r="B48" s="29" t="s">
        <v>62</v>
      </c>
      <c r="C48" s="29">
        <v>16105166</v>
      </c>
      <c r="D48" s="29" t="s">
        <v>63</v>
      </c>
      <c r="E48" s="29" t="str">
        <f>_xlfn.XLOOKUP(BASE_INICIATIVAS_CONSOLIDADA!$G48,'[1]BASE DE DADOS'!A:A,'[1]BASE DE DADOS'!C:C)</f>
        <v>PARNA DOS CAMPOS FERRUGINOSOS</v>
      </c>
      <c r="F48" s="29" t="str">
        <f>_xlfn.XLOOKUP(BASE_INICIATIVAS_CONSOLIDADA!$G48,[1]!BASE_UCS[COD CNUC],[1]!BASE_UCS[CATEGORIA RESUMIDA])</f>
        <v>PARNA</v>
      </c>
      <c r="G48" s="29" t="s">
        <v>111</v>
      </c>
      <c r="H48" s="29" t="str">
        <f>_xlfn.XLOOKUP(BASE_INICIATIVAS_CONSOLIDADA!$G48,[1]!BASE_UCS[COD CNUC],[1]!BASE_UCS[GERÊNCIA REGIONAL])</f>
        <v>GR1 - Norte</v>
      </c>
      <c r="I48" s="29" t="str">
        <f>_xlfn.XLOOKUP(BASE_INICIATIVAS_CONSOLIDADA!$G48,[1]!BASE_UCS[COD CNUC],[1]!BASE_UCS[BIOMAS])</f>
        <v>Amazônia</v>
      </c>
      <c r="J48" s="29" t="str">
        <f>_xlfn.XLOOKUP(BASE_INICIATIVAS_CONSOLIDADA!$G48,[1]!BASE_UCS[COD CNUC],[1]!BASE_UCS[UF])</f>
        <v>PA</v>
      </c>
      <c r="K48" s="29" t="s">
        <v>104</v>
      </c>
      <c r="L48" s="30">
        <v>440742.37</v>
      </c>
      <c r="M48" s="30">
        <v>440742.37</v>
      </c>
      <c r="N48" s="30">
        <f>BASE_INICIATIVAS_CONSOLIDADA!$L48-BASE_INICIATIVAS_CONSOLIDADA!$M48</f>
        <v>0</v>
      </c>
      <c r="O48" s="41">
        <f>BASE_INICIATIVAS_CONSOLIDADA!$AC48+BASE_INICIATIVAS_CONSOLIDADA!$AJ48+BASE_INICIATIVAS_CONSOLIDADA!$AO48+BASE_INICIATIVAS_CONSOLIDADA!$AV48+BASE_INICIATIVAS_CONSOLIDADA!$AY48+BASE_INICIATIVAS_CONSOLIDADA!$BA48+BASE_INICIATIVAS_CONSOLIDADA!$BD48</f>
        <v>0</v>
      </c>
      <c r="P48" s="30">
        <f>IF(BASE_INICIATIVAS_CONSOLIDADA!$N48-BASE_INICIATIVAS_CONSOLIDADA!$O48&lt;0,0,BASE_INICIATIVAS_CONSOLIDADA!$N48-BASE_INICIATIVAS_CONSOLIDADA!$O48)</f>
        <v>0</v>
      </c>
      <c r="Q48" s="42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f>SUM(BASE_INICIATIVAS_CONSOLIDADA!$Q48:$AB48)</f>
        <v>0</v>
      </c>
      <c r="AD48" s="41">
        <v>0</v>
      </c>
      <c r="AE48" s="41">
        <v>0</v>
      </c>
      <c r="AF48" s="41">
        <v>0</v>
      </c>
      <c r="AG48" s="41">
        <v>0</v>
      </c>
      <c r="AH48" s="41">
        <v>0</v>
      </c>
      <c r="AI48" s="41">
        <v>0</v>
      </c>
      <c r="AJ48" s="41">
        <f>SUM(BASE_INICIATIVAS_CONSOLIDADA!$AD48:$AI48)</f>
        <v>0</v>
      </c>
      <c r="AK48" s="41">
        <v>0</v>
      </c>
      <c r="AL48" s="41">
        <v>0</v>
      </c>
      <c r="AM48" s="41">
        <v>0</v>
      </c>
      <c r="AN48" s="41">
        <v>0</v>
      </c>
      <c r="AO48" s="41">
        <f>SUM(BASE_INICIATIVAS_CONSOLIDADA!$AK48:$AN48)</f>
        <v>0</v>
      </c>
      <c r="AP48" s="41">
        <v>0</v>
      </c>
      <c r="AQ48" s="41">
        <v>0</v>
      </c>
      <c r="AR48" s="41">
        <v>0</v>
      </c>
      <c r="AS48" s="41">
        <v>0</v>
      </c>
      <c r="AT48" s="41">
        <v>0</v>
      </c>
      <c r="AU48" s="41">
        <v>0</v>
      </c>
      <c r="AV48" s="41">
        <f>SUM(BASE_INICIATIVAS_CONSOLIDADA!$AP48:$AU48)</f>
        <v>0</v>
      </c>
      <c r="AW48" s="43">
        <v>0</v>
      </c>
      <c r="AX48" s="43">
        <v>0</v>
      </c>
      <c r="AY48" s="44">
        <f>SUM(BASE_INICIATIVAS_CONSOLIDADA!$AW48:$AX48)</f>
        <v>0</v>
      </c>
      <c r="AZ48" s="45">
        <v>0</v>
      </c>
      <c r="BA48" s="45">
        <f>BASE_INICIATIVAS_CONSOLIDADA!$AZ48</f>
        <v>0</v>
      </c>
      <c r="BB48" s="45">
        <v>0</v>
      </c>
      <c r="BC48" s="45">
        <v>0</v>
      </c>
      <c r="BD48" s="45">
        <f>SUM(BASE_INICIATIVAS_CONSOLIDADA!$BB48:$BC48)</f>
        <v>0</v>
      </c>
    </row>
    <row r="49" spans="1:56" ht="28.9" customHeight="1" x14ac:dyDescent="0.25">
      <c r="A49" s="8" t="s">
        <v>112</v>
      </c>
      <c r="B49" s="8" t="s">
        <v>113</v>
      </c>
      <c r="C49" s="8">
        <v>16093982</v>
      </c>
      <c r="D49" s="8" t="s">
        <v>58</v>
      </c>
      <c r="E49" s="8" t="str">
        <f>_xlfn.XLOOKUP(BASE_INICIATIVAS_CONSOLIDADA!$G49,'[1]BASE DE DADOS'!A:A,'[1]BASE DE DADOS'!C:C)</f>
        <v>PARNA DA CHAPADA DOS VEADEIROS</v>
      </c>
      <c r="F49" s="8" t="str">
        <f>_xlfn.XLOOKUP(BASE_INICIATIVAS_CONSOLIDADA!$G49,[1]!BASE_UCS[COD CNUC],[1]!BASE_UCS[CATEGORIA RESUMIDA])</f>
        <v>PARNA</v>
      </c>
      <c r="G49" s="8" t="s">
        <v>64</v>
      </c>
      <c r="H49" s="8" t="str">
        <f>_xlfn.XLOOKUP(BASE_INICIATIVAS_CONSOLIDADA!$G49,[1]!BASE_UCS[COD CNUC],[1]!BASE_UCS[GERÊNCIA REGIONAL])</f>
        <v>GR3 - Centro-Oeste</v>
      </c>
      <c r="I49" s="8" t="str">
        <f>_xlfn.XLOOKUP(BASE_INICIATIVAS_CONSOLIDADA!$G49,[1]!BASE_UCS[COD CNUC],[1]!BASE_UCS[BIOMAS])</f>
        <v>Cerrado</v>
      </c>
      <c r="J49" s="8" t="str">
        <f>_xlfn.XLOOKUP(BASE_INICIATIVAS_CONSOLIDADA!$G49,[1]!BASE_UCS[COD CNUC],[1]!BASE_UCS[UF])</f>
        <v>GO</v>
      </c>
      <c r="K49" s="8" t="s">
        <v>114</v>
      </c>
      <c r="L49" s="36">
        <v>100000</v>
      </c>
      <c r="M49" s="36">
        <v>0</v>
      </c>
      <c r="N49" s="36">
        <f>BASE_INICIATIVAS_CONSOLIDADA!$L49-BASE_INICIATIVAS_CONSOLIDADA!$M49</f>
        <v>100000</v>
      </c>
      <c r="O49" s="37">
        <f>BASE_INICIATIVAS_CONSOLIDADA!$AC49+BASE_INICIATIVAS_CONSOLIDADA!$AJ49+BASE_INICIATIVAS_CONSOLIDADA!$AO49+BASE_INICIATIVAS_CONSOLIDADA!$AV49+BASE_INICIATIVAS_CONSOLIDADA!$AY49+BASE_INICIATIVAS_CONSOLIDADA!$BA49+BASE_INICIATIVAS_CONSOLIDADA!$BD49</f>
        <v>300000</v>
      </c>
      <c r="P49" s="36">
        <f>IF(BASE_INICIATIVAS_CONSOLIDADA!$N49-BASE_INICIATIVAS_CONSOLIDADA!$O49&lt;0,0,BASE_INICIATIVAS_CONSOLIDADA!$N49-BASE_INICIATIVAS_CONSOLIDADA!$O49)</f>
        <v>0</v>
      </c>
      <c r="Q49" s="38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300000</v>
      </c>
      <c r="AB49" s="37">
        <v>0</v>
      </c>
      <c r="AC49" s="37">
        <f>SUM(BASE_INICIATIVAS_CONSOLIDADA!$Q49:$AB49)</f>
        <v>300000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37">
        <f>SUM(BASE_INICIATIVAS_CONSOLIDADA!$AD49:$AI49)</f>
        <v>0</v>
      </c>
      <c r="AK49" s="37">
        <v>0</v>
      </c>
      <c r="AL49" s="37">
        <v>0</v>
      </c>
      <c r="AM49" s="37">
        <v>0</v>
      </c>
      <c r="AN49" s="37">
        <v>0</v>
      </c>
      <c r="AO49" s="37">
        <f>SUM(BASE_INICIATIVAS_CONSOLIDADA!$AK49:$AN49)</f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f>SUM(BASE_INICIATIVAS_CONSOLIDADA!$AP49:$AU49)</f>
        <v>0</v>
      </c>
      <c r="AW49" s="39">
        <v>0</v>
      </c>
      <c r="AX49" s="39">
        <v>0</v>
      </c>
      <c r="AY49" s="40">
        <f>SUM(BASE_INICIATIVAS_CONSOLIDADA!$AW49:$AX49)</f>
        <v>0</v>
      </c>
      <c r="AZ49" s="4">
        <v>0</v>
      </c>
      <c r="BA49" s="4">
        <f>BASE_INICIATIVAS_CONSOLIDADA!$AZ49</f>
        <v>0</v>
      </c>
      <c r="BB49" s="4">
        <v>0</v>
      </c>
      <c r="BC49" s="4">
        <v>0</v>
      </c>
      <c r="BD49" s="4">
        <f>SUM(BASE_INICIATIVAS_CONSOLIDADA!$BB49:$BC49)</f>
        <v>0</v>
      </c>
    </row>
    <row r="50" spans="1:56" ht="28.9" customHeight="1" x14ac:dyDescent="0.25">
      <c r="A50" s="29" t="s">
        <v>61</v>
      </c>
      <c r="B50" s="29" t="s">
        <v>62</v>
      </c>
      <c r="C50" s="29">
        <v>16105166</v>
      </c>
      <c r="D50" s="29" t="s">
        <v>63</v>
      </c>
      <c r="E50" s="29" t="str">
        <f>_xlfn.XLOOKUP(BASE_INICIATIVAS_CONSOLIDADA!$G50,'[1]BASE DE DADOS'!A:A,'[1]BASE DE DADOS'!C:C)</f>
        <v>REBIO DA CONTAGEM</v>
      </c>
      <c r="F50" s="29" t="str">
        <f>_xlfn.XLOOKUP(BASE_INICIATIVAS_CONSOLIDADA!$G50,[1]!BASE_UCS[COD CNUC],[1]!BASE_UCS[CATEGORIA RESUMIDA])</f>
        <v>REBIO</v>
      </c>
      <c r="G50" s="29" t="s">
        <v>115</v>
      </c>
      <c r="H50" s="29" t="str">
        <f>_xlfn.XLOOKUP(BASE_INICIATIVAS_CONSOLIDADA!$G50,[1]!BASE_UCS[COD CNUC],[1]!BASE_UCS[GERÊNCIA REGIONAL])</f>
        <v>GR3 - Centro-Oeste</v>
      </c>
      <c r="I50" s="29" t="str">
        <f>_xlfn.XLOOKUP(BASE_INICIATIVAS_CONSOLIDADA!$G50,[1]!BASE_UCS[COD CNUC],[1]!BASE_UCS[BIOMAS])</f>
        <v>Cerrado</v>
      </c>
      <c r="J50" s="29" t="str">
        <f>_xlfn.XLOOKUP(BASE_INICIATIVAS_CONSOLIDADA!$G50,[1]!BASE_UCS[COD CNUC],[1]!BASE_UCS[UF])</f>
        <v>DF</v>
      </c>
      <c r="K50" s="29" t="s">
        <v>104</v>
      </c>
      <c r="L50" s="30">
        <v>406592.31</v>
      </c>
      <c r="M50" s="30">
        <v>406592.31</v>
      </c>
      <c r="N50" s="30">
        <f>BASE_INICIATIVAS_CONSOLIDADA!$L50-BASE_INICIATIVAS_CONSOLIDADA!$M50</f>
        <v>0</v>
      </c>
      <c r="O50" s="41">
        <f>BASE_INICIATIVAS_CONSOLIDADA!$AC50+BASE_INICIATIVAS_CONSOLIDADA!$AJ50+BASE_INICIATIVAS_CONSOLIDADA!$AO50+BASE_INICIATIVAS_CONSOLIDADA!$AV50+BASE_INICIATIVAS_CONSOLIDADA!$AY50+BASE_INICIATIVAS_CONSOLIDADA!$BA50+BASE_INICIATIVAS_CONSOLIDADA!$BD50</f>
        <v>0</v>
      </c>
      <c r="P50" s="30">
        <f>IF(BASE_INICIATIVAS_CONSOLIDADA!$N50-BASE_INICIATIVAS_CONSOLIDADA!$O50&lt;0,0,BASE_INICIATIVAS_CONSOLIDADA!$N50-BASE_INICIATIVAS_CONSOLIDADA!$O50)</f>
        <v>0</v>
      </c>
      <c r="Q50" s="42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f>SUM(BASE_INICIATIVAS_CONSOLIDADA!$Q50:$AB50)</f>
        <v>0</v>
      </c>
      <c r="AD50" s="41">
        <v>0</v>
      </c>
      <c r="AE50" s="41">
        <v>0</v>
      </c>
      <c r="AF50" s="41">
        <v>0</v>
      </c>
      <c r="AG50" s="41">
        <v>0</v>
      </c>
      <c r="AH50" s="41">
        <v>0</v>
      </c>
      <c r="AI50" s="41">
        <v>0</v>
      </c>
      <c r="AJ50" s="41">
        <f>SUM(BASE_INICIATIVAS_CONSOLIDADA!$AD50:$AI50)</f>
        <v>0</v>
      </c>
      <c r="AK50" s="41">
        <v>0</v>
      </c>
      <c r="AL50" s="41">
        <v>0</v>
      </c>
      <c r="AM50" s="41">
        <v>0</v>
      </c>
      <c r="AN50" s="41">
        <v>0</v>
      </c>
      <c r="AO50" s="41">
        <f>SUM(BASE_INICIATIVAS_CONSOLIDADA!$AK50:$AN50)</f>
        <v>0</v>
      </c>
      <c r="AP50" s="41">
        <v>0</v>
      </c>
      <c r="AQ50" s="41">
        <v>0</v>
      </c>
      <c r="AR50" s="41">
        <v>0</v>
      </c>
      <c r="AS50" s="41">
        <v>0</v>
      </c>
      <c r="AT50" s="41">
        <v>0</v>
      </c>
      <c r="AU50" s="41">
        <v>0</v>
      </c>
      <c r="AV50" s="41">
        <f>SUM(BASE_INICIATIVAS_CONSOLIDADA!$AP50:$AU50)</f>
        <v>0</v>
      </c>
      <c r="AW50" s="43">
        <v>0</v>
      </c>
      <c r="AX50" s="43">
        <v>0</v>
      </c>
      <c r="AY50" s="44">
        <f>SUM(BASE_INICIATIVAS_CONSOLIDADA!$AW50:$AX50)</f>
        <v>0</v>
      </c>
      <c r="AZ50" s="45">
        <v>0</v>
      </c>
      <c r="BA50" s="45">
        <f>BASE_INICIATIVAS_CONSOLIDADA!$AZ50</f>
        <v>0</v>
      </c>
      <c r="BB50" s="45">
        <v>0</v>
      </c>
      <c r="BC50" s="45">
        <v>0</v>
      </c>
      <c r="BD50" s="45">
        <f>SUM(BASE_INICIATIVAS_CONSOLIDADA!$BB50:$BC50)</f>
        <v>0</v>
      </c>
    </row>
    <row r="51" spans="1:56" ht="28.9" customHeight="1" x14ac:dyDescent="0.25">
      <c r="A51" s="8" t="s">
        <v>56</v>
      </c>
      <c r="B51" s="8" t="s">
        <v>57</v>
      </c>
      <c r="C51" s="8">
        <v>16076447</v>
      </c>
      <c r="D51" s="8" t="s">
        <v>58</v>
      </c>
      <c r="E51" s="8" t="str">
        <f>_xlfn.XLOOKUP(BASE_INICIATIVAS_CONSOLIDADA!$G51,'[1]BASE DE DADOS'!A:A,'[1]BASE DE DADOS'!C:C)</f>
        <v>PARNA DA SERRA DA BOCAINA</v>
      </c>
      <c r="F51" s="8" t="str">
        <f>_xlfn.XLOOKUP(BASE_INICIATIVAS_CONSOLIDADA!$G51,[1]!BASE_UCS[COD CNUC],[1]!BASE_UCS[CATEGORIA RESUMIDA])</f>
        <v>PARNA</v>
      </c>
      <c r="G51" s="8" t="s">
        <v>108</v>
      </c>
      <c r="H51" s="8" t="str">
        <f>_xlfn.XLOOKUP(BASE_INICIATIVAS_CONSOLIDADA!$G51,[1]!BASE_UCS[COD CNUC],[1]!BASE_UCS[GERÊNCIA REGIONAL])</f>
        <v>GR4 - Sudeste</v>
      </c>
      <c r="I51" s="8" t="str">
        <f>_xlfn.XLOOKUP(BASE_INICIATIVAS_CONSOLIDADA!$G51,[1]!BASE_UCS[COD CNUC],[1]!BASE_UCS[BIOMAS])</f>
        <v>Área Marinha - Mata Atlântica</v>
      </c>
      <c r="J51" s="8" t="str">
        <f>_xlfn.XLOOKUP(BASE_INICIATIVAS_CONSOLIDADA!$G51,[1]!BASE_UCS[COD CNUC],[1]!BASE_UCS[UF])</f>
        <v>RJ/SP</v>
      </c>
      <c r="K51" s="8" t="s">
        <v>60</v>
      </c>
      <c r="L51" s="36">
        <v>636000</v>
      </c>
      <c r="M51" s="36">
        <v>0</v>
      </c>
      <c r="N51" s="36">
        <f>BASE_INICIATIVAS_CONSOLIDADA!$L51-BASE_INICIATIVAS_CONSOLIDADA!$M51</f>
        <v>636000</v>
      </c>
      <c r="O51" s="37">
        <f>BASE_INICIATIVAS_CONSOLIDADA!$AC51+BASE_INICIATIVAS_CONSOLIDADA!$AJ51+BASE_INICIATIVAS_CONSOLIDADA!$AO51+BASE_INICIATIVAS_CONSOLIDADA!$AV51+BASE_INICIATIVAS_CONSOLIDADA!$AY51+BASE_INICIATIVAS_CONSOLIDADA!$BA51+BASE_INICIATIVAS_CONSOLIDADA!$BD51</f>
        <v>636000</v>
      </c>
      <c r="P51" s="36">
        <f>IF(BASE_INICIATIVAS_CONSOLIDADA!$N51-BASE_INICIATIVAS_CONSOLIDADA!$O51&lt;0,0,BASE_INICIATIVAS_CONSOLIDADA!$N51-BASE_INICIATIVAS_CONSOLIDADA!$O51)</f>
        <v>0</v>
      </c>
      <c r="Q51" s="38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636000</v>
      </c>
      <c r="Z51" s="37">
        <v>0</v>
      </c>
      <c r="AA51" s="37">
        <v>0</v>
      </c>
      <c r="AB51" s="37">
        <v>0</v>
      </c>
      <c r="AC51" s="37">
        <f>SUM(BASE_INICIATIVAS_CONSOLIDADA!$Q51:$AB51)</f>
        <v>636000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f>SUM(BASE_INICIATIVAS_CONSOLIDADA!$AD51:$AI51)</f>
        <v>0</v>
      </c>
      <c r="AK51" s="37">
        <v>0</v>
      </c>
      <c r="AL51" s="37">
        <v>0</v>
      </c>
      <c r="AM51" s="37">
        <v>0</v>
      </c>
      <c r="AN51" s="37">
        <v>0</v>
      </c>
      <c r="AO51" s="37">
        <f>SUM(BASE_INICIATIVAS_CONSOLIDADA!$AK51:$AN51)</f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f>SUM(BASE_INICIATIVAS_CONSOLIDADA!$AP51:$AU51)</f>
        <v>0</v>
      </c>
      <c r="AW51" s="39">
        <v>0</v>
      </c>
      <c r="AX51" s="39">
        <v>0</v>
      </c>
      <c r="AY51" s="40">
        <f>SUM(BASE_INICIATIVAS_CONSOLIDADA!$AW51:$AX51)</f>
        <v>0</v>
      </c>
      <c r="AZ51" s="4">
        <v>0</v>
      </c>
      <c r="BA51" s="4">
        <f>BASE_INICIATIVAS_CONSOLIDADA!$AZ51</f>
        <v>0</v>
      </c>
      <c r="BB51" s="4">
        <v>0</v>
      </c>
      <c r="BC51" s="4">
        <v>0</v>
      </c>
      <c r="BD51" s="4">
        <f>SUM(BASE_INICIATIVAS_CONSOLIDADA!$BB51:$BC51)</f>
        <v>0</v>
      </c>
    </row>
    <row r="52" spans="1:56" ht="28.9" customHeight="1" x14ac:dyDescent="0.25">
      <c r="A52" s="29" t="s">
        <v>87</v>
      </c>
      <c r="B52" s="29" t="s">
        <v>88</v>
      </c>
      <c r="C52" s="29" t="s">
        <v>70</v>
      </c>
      <c r="D52" s="29" t="s">
        <v>58</v>
      </c>
      <c r="E52" s="29" t="str">
        <f>_xlfn.XLOOKUP(BASE_INICIATIVAS_CONSOLIDADA!$G52,'[1]BASE DE DADOS'!A:A,'[1]BASE DE DADOS'!C:C)</f>
        <v>PARNA DA CHAPADA DOS VEADEIROS</v>
      </c>
      <c r="F52" s="29" t="str">
        <f>_xlfn.XLOOKUP(BASE_INICIATIVAS_CONSOLIDADA!$G52,[1]!BASE_UCS[COD CNUC],[1]!BASE_UCS[CATEGORIA RESUMIDA])</f>
        <v>PARNA</v>
      </c>
      <c r="G52" s="29" t="s">
        <v>64</v>
      </c>
      <c r="H52" s="29" t="str">
        <f>_xlfn.XLOOKUP(BASE_INICIATIVAS_CONSOLIDADA!$G52,[1]!BASE_UCS[COD CNUC],[1]!BASE_UCS[GERÊNCIA REGIONAL])</f>
        <v>GR3 - Centro-Oeste</v>
      </c>
      <c r="I52" s="29" t="str">
        <f>_xlfn.XLOOKUP(BASE_INICIATIVAS_CONSOLIDADA!$G52,[1]!BASE_UCS[COD CNUC],[1]!BASE_UCS[BIOMAS])</f>
        <v>Cerrado</v>
      </c>
      <c r="J52" s="29" t="str">
        <f>_xlfn.XLOOKUP(BASE_INICIATIVAS_CONSOLIDADA!$G52,[1]!BASE_UCS[COD CNUC],[1]!BASE_UCS[UF])</f>
        <v>GO</v>
      </c>
      <c r="K52" s="29" t="s">
        <v>116</v>
      </c>
      <c r="L52" s="30">
        <v>100000</v>
      </c>
      <c r="M52" s="30">
        <v>0</v>
      </c>
      <c r="N52" s="30">
        <f>BASE_INICIATIVAS_CONSOLIDADA!$L52-BASE_INICIATIVAS_CONSOLIDADA!$M52</f>
        <v>100000</v>
      </c>
      <c r="O52" s="41">
        <f>BASE_INICIATIVAS_CONSOLIDADA!$AC52+BASE_INICIATIVAS_CONSOLIDADA!$AJ52+BASE_INICIATIVAS_CONSOLIDADA!$AO52+BASE_INICIATIVAS_CONSOLIDADA!$AV52+BASE_INICIATIVAS_CONSOLIDADA!$AY52+BASE_INICIATIVAS_CONSOLIDADA!$BA52+BASE_INICIATIVAS_CONSOLIDADA!$BD52</f>
        <v>100000</v>
      </c>
      <c r="P52" s="30">
        <f>IF(BASE_INICIATIVAS_CONSOLIDADA!$N52-BASE_INICIATIVAS_CONSOLIDADA!$O52&lt;0,0,BASE_INICIATIVAS_CONSOLIDADA!$N52-BASE_INICIATIVAS_CONSOLIDADA!$O52)</f>
        <v>0</v>
      </c>
      <c r="Q52" s="42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f>SUM(BASE_INICIATIVAS_CONSOLIDADA!$Q52:$AB52)</f>
        <v>0</v>
      </c>
      <c r="AD52" s="41">
        <v>0</v>
      </c>
      <c r="AE52" s="41">
        <v>0</v>
      </c>
      <c r="AF52" s="41">
        <v>0</v>
      </c>
      <c r="AG52" s="41">
        <v>0</v>
      </c>
      <c r="AH52" s="41">
        <v>0</v>
      </c>
      <c r="AI52" s="41">
        <v>0</v>
      </c>
      <c r="AJ52" s="41">
        <f>SUM(BASE_INICIATIVAS_CONSOLIDADA!$AD52:$AI52)</f>
        <v>0</v>
      </c>
      <c r="AK52" s="41">
        <v>0</v>
      </c>
      <c r="AL52" s="41">
        <v>0</v>
      </c>
      <c r="AM52" s="41">
        <v>0</v>
      </c>
      <c r="AN52" s="41">
        <v>0</v>
      </c>
      <c r="AO52" s="41">
        <f>SUM(BASE_INICIATIVAS_CONSOLIDADA!$AK52:$AN52)</f>
        <v>0</v>
      </c>
      <c r="AP52" s="41">
        <v>0</v>
      </c>
      <c r="AQ52" s="41">
        <v>0</v>
      </c>
      <c r="AR52" s="41">
        <v>0</v>
      </c>
      <c r="AS52" s="41">
        <v>0</v>
      </c>
      <c r="AT52" s="41">
        <v>0</v>
      </c>
      <c r="AU52" s="41">
        <v>0</v>
      </c>
      <c r="AV52" s="41">
        <f>SUM(BASE_INICIATIVAS_CONSOLIDADA!$AP52:$AU52)</f>
        <v>0</v>
      </c>
      <c r="AW52" s="43">
        <v>100000</v>
      </c>
      <c r="AX52" s="43">
        <v>0</v>
      </c>
      <c r="AY52" s="44">
        <f>SUM(BASE_INICIATIVAS_CONSOLIDADA!$AW52:$AX52)</f>
        <v>100000</v>
      </c>
      <c r="AZ52" s="45">
        <v>0</v>
      </c>
      <c r="BA52" s="45">
        <f>BASE_INICIATIVAS_CONSOLIDADA!$AZ52</f>
        <v>0</v>
      </c>
      <c r="BB52" s="45">
        <v>0</v>
      </c>
      <c r="BC52" s="45">
        <v>0</v>
      </c>
      <c r="BD52" s="45">
        <f>SUM(BASE_INICIATIVAS_CONSOLIDADA!$BB52:$BC52)</f>
        <v>0</v>
      </c>
    </row>
    <row r="53" spans="1:56" ht="46.15" customHeight="1" x14ac:dyDescent="0.25">
      <c r="A53" s="8" t="s">
        <v>68</v>
      </c>
      <c r="B53" s="8" t="s">
        <v>69</v>
      </c>
      <c r="C53" s="8" t="s">
        <v>70</v>
      </c>
      <c r="D53" s="8" t="s">
        <v>58</v>
      </c>
      <c r="E53" s="8" t="str">
        <f>_xlfn.XLOOKUP(BASE_INICIATIVAS_CONSOLIDADA!$G53,'[1]BASE DE DADOS'!A:A,'[1]BASE DE DADOS'!C:C)</f>
        <v>PARNA DA CHAPADA DOS VEADEIROS</v>
      </c>
      <c r="F53" s="8" t="str">
        <f>_xlfn.XLOOKUP(BASE_INICIATIVAS_CONSOLIDADA!$G53,[1]!BASE_UCS[COD CNUC],[1]!BASE_UCS[CATEGORIA RESUMIDA])</f>
        <v>PARNA</v>
      </c>
      <c r="G53" s="8" t="s">
        <v>64</v>
      </c>
      <c r="H53" s="8" t="str">
        <f>_xlfn.XLOOKUP(BASE_INICIATIVAS_CONSOLIDADA!$G53,[1]!BASE_UCS[COD CNUC],[1]!BASE_UCS[GERÊNCIA REGIONAL])</f>
        <v>GR3 - Centro-Oeste</v>
      </c>
      <c r="I53" s="8" t="str">
        <f>_xlfn.XLOOKUP(BASE_INICIATIVAS_CONSOLIDADA!$G53,[1]!BASE_UCS[COD CNUC],[1]!BASE_UCS[BIOMAS])</f>
        <v>Cerrado</v>
      </c>
      <c r="J53" s="8" t="str">
        <f>_xlfn.XLOOKUP(BASE_INICIATIVAS_CONSOLIDADA!$G53,[1]!BASE_UCS[COD CNUC],[1]!BASE_UCS[UF])</f>
        <v>GO</v>
      </c>
      <c r="K53" s="8" t="s">
        <v>72</v>
      </c>
      <c r="L53" s="36">
        <v>200000</v>
      </c>
      <c r="M53" s="36">
        <v>0</v>
      </c>
      <c r="N53" s="36">
        <f>BASE_INICIATIVAS_CONSOLIDADA!$L53-BASE_INICIATIVAS_CONSOLIDADA!$M53</f>
        <v>200000</v>
      </c>
      <c r="O53" s="37">
        <f>BASE_INICIATIVAS_CONSOLIDADA!$AC53+BASE_INICIATIVAS_CONSOLIDADA!$AJ53+BASE_INICIATIVAS_CONSOLIDADA!$AO53+BASE_INICIATIVAS_CONSOLIDADA!$AV53+BASE_INICIATIVAS_CONSOLIDADA!$AY53+BASE_INICIATIVAS_CONSOLIDADA!$BA53+BASE_INICIATIVAS_CONSOLIDADA!$BD53</f>
        <v>200000</v>
      </c>
      <c r="P53" s="36">
        <f>IF(BASE_INICIATIVAS_CONSOLIDADA!$N53-BASE_INICIATIVAS_CONSOLIDADA!$O53&lt;0,0,BASE_INICIATIVAS_CONSOLIDADA!$N53-BASE_INICIATIVAS_CONSOLIDADA!$O53)</f>
        <v>0</v>
      </c>
      <c r="Q53" s="38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f>SUM(BASE_INICIATIVAS_CONSOLIDADA!$Q53:$AB53)</f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f>SUM(BASE_INICIATIVAS_CONSOLIDADA!$AD53:$AI53)</f>
        <v>0</v>
      </c>
      <c r="AK53" s="37">
        <v>0</v>
      </c>
      <c r="AL53" s="37">
        <v>0</v>
      </c>
      <c r="AM53" s="37">
        <v>0</v>
      </c>
      <c r="AN53" s="37">
        <v>0</v>
      </c>
      <c r="AO53" s="37">
        <f>SUM(BASE_INICIATIVAS_CONSOLIDADA!$AK53:$AN53)</f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f>SUM(BASE_INICIATIVAS_CONSOLIDADA!$AP53:$AU53)</f>
        <v>0</v>
      </c>
      <c r="AW53" s="39">
        <v>200000</v>
      </c>
      <c r="AX53" s="39">
        <v>0</v>
      </c>
      <c r="AY53" s="40">
        <f>SUM(BASE_INICIATIVAS_CONSOLIDADA!$AW53:$AX53)</f>
        <v>200000</v>
      </c>
      <c r="AZ53" s="4">
        <v>0</v>
      </c>
      <c r="BA53" s="4">
        <f>BASE_INICIATIVAS_CONSOLIDADA!$AZ53</f>
        <v>0</v>
      </c>
      <c r="BB53" s="4">
        <v>0</v>
      </c>
      <c r="BC53" s="4">
        <v>0</v>
      </c>
      <c r="BD53" s="4">
        <f>SUM(BASE_INICIATIVAS_CONSOLIDADA!$BB53:$BC53)</f>
        <v>0</v>
      </c>
    </row>
    <row r="54" spans="1:56" ht="28.9" customHeight="1" x14ac:dyDescent="0.25">
      <c r="A54" s="29" t="s">
        <v>61</v>
      </c>
      <c r="B54" s="29" t="s">
        <v>62</v>
      </c>
      <c r="C54" s="29">
        <v>16105166</v>
      </c>
      <c r="D54" s="29" t="s">
        <v>63</v>
      </c>
      <c r="E54" s="29" t="str">
        <f>_xlfn.XLOOKUP(BASE_INICIATIVAS_CONSOLIDADA!$G54,'[1]BASE DE DADOS'!A:A,'[1]BASE DE DADOS'!C:C)</f>
        <v>REVIS VEREDAS DO OESTE BAIANO</v>
      </c>
      <c r="F54" s="29" t="str">
        <f>_xlfn.XLOOKUP(BASE_INICIATIVAS_CONSOLIDADA!$G54,[1]!BASE_UCS[COD CNUC],[1]!BASE_UCS[CATEGORIA RESUMIDA])</f>
        <v>REVIS</v>
      </c>
      <c r="G54" s="29" t="s">
        <v>117</v>
      </c>
      <c r="H54" s="29" t="str">
        <f>_xlfn.XLOOKUP(BASE_INICIATIVAS_CONSOLIDADA!$G54,[1]!BASE_UCS[COD CNUC],[1]!BASE_UCS[GERÊNCIA REGIONAL])</f>
        <v>GR3 - Centro-Oeste</v>
      </c>
      <c r="I54" s="29" t="str">
        <f>_xlfn.XLOOKUP(BASE_INICIATIVAS_CONSOLIDADA!$G54,[1]!BASE_UCS[COD CNUC],[1]!BASE_UCS[BIOMAS])</f>
        <v>Cerrado</v>
      </c>
      <c r="J54" s="29" t="str">
        <f>_xlfn.XLOOKUP(BASE_INICIATIVAS_CONSOLIDADA!$G54,[1]!BASE_UCS[COD CNUC],[1]!BASE_UCS[UF])</f>
        <v>BA</v>
      </c>
      <c r="K54" s="29"/>
      <c r="L54" s="30">
        <v>299690.88</v>
      </c>
      <c r="M54" s="30">
        <v>0</v>
      </c>
      <c r="N54" s="30">
        <f>BASE_INICIATIVAS_CONSOLIDADA!$L54-BASE_INICIATIVAS_CONSOLIDADA!$M54</f>
        <v>299690.88</v>
      </c>
      <c r="O54" s="41">
        <f>BASE_INICIATIVAS_CONSOLIDADA!$AC54+BASE_INICIATIVAS_CONSOLIDADA!$AJ54+BASE_INICIATIVAS_CONSOLIDADA!$AO54+BASE_INICIATIVAS_CONSOLIDADA!$AV54+BASE_INICIATIVAS_CONSOLIDADA!$AY54+BASE_INICIATIVAS_CONSOLIDADA!$BA54+BASE_INICIATIVAS_CONSOLIDADA!$BD54</f>
        <v>299690.88</v>
      </c>
      <c r="P54" s="30">
        <f>IF(BASE_INICIATIVAS_CONSOLIDADA!$N54-BASE_INICIATIVAS_CONSOLIDADA!$O54&lt;0,0,BASE_INICIATIVAS_CONSOLIDADA!$N54-BASE_INICIATIVAS_CONSOLIDADA!$O54)</f>
        <v>0</v>
      </c>
      <c r="Q54" s="42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f>SUM(BASE_INICIATIVAS_CONSOLIDADA!$Q54:$AB54)</f>
        <v>0</v>
      </c>
      <c r="AD54" s="41">
        <v>0</v>
      </c>
      <c r="AE54" s="41">
        <v>0</v>
      </c>
      <c r="AF54" s="41">
        <v>299690.88</v>
      </c>
      <c r="AG54" s="41">
        <v>0</v>
      </c>
      <c r="AH54" s="41">
        <v>0</v>
      </c>
      <c r="AI54" s="41">
        <v>0</v>
      </c>
      <c r="AJ54" s="41">
        <f>SUM(BASE_INICIATIVAS_CONSOLIDADA!$AD54:$AI54)</f>
        <v>299690.88</v>
      </c>
      <c r="AK54" s="41">
        <v>0</v>
      </c>
      <c r="AL54" s="41">
        <v>0</v>
      </c>
      <c r="AM54" s="41">
        <v>0</v>
      </c>
      <c r="AN54" s="41">
        <v>0</v>
      </c>
      <c r="AO54" s="41">
        <f>SUM(BASE_INICIATIVAS_CONSOLIDADA!$AK54:$AN54)</f>
        <v>0</v>
      </c>
      <c r="AP54" s="41">
        <v>0</v>
      </c>
      <c r="AQ54" s="41">
        <v>0</v>
      </c>
      <c r="AR54" s="41">
        <v>0</v>
      </c>
      <c r="AS54" s="41">
        <v>0</v>
      </c>
      <c r="AT54" s="41">
        <v>0</v>
      </c>
      <c r="AU54" s="41">
        <v>0</v>
      </c>
      <c r="AV54" s="41">
        <f>SUM(BASE_INICIATIVAS_CONSOLIDADA!$AP54:$AU54)</f>
        <v>0</v>
      </c>
      <c r="AW54" s="43">
        <v>0</v>
      </c>
      <c r="AX54" s="43">
        <v>0</v>
      </c>
      <c r="AY54" s="44">
        <f>SUM(BASE_INICIATIVAS_CONSOLIDADA!$AW54:$AX54)</f>
        <v>0</v>
      </c>
      <c r="AZ54" s="45">
        <v>0</v>
      </c>
      <c r="BA54" s="45">
        <f>BASE_INICIATIVAS_CONSOLIDADA!$AZ54</f>
        <v>0</v>
      </c>
      <c r="BB54" s="45">
        <v>0</v>
      </c>
      <c r="BC54" s="45">
        <v>0</v>
      </c>
      <c r="BD54" s="45">
        <f>SUM(BASE_INICIATIVAS_CONSOLIDADA!$BB54:$BC54)</f>
        <v>0</v>
      </c>
    </row>
    <row r="55" spans="1:56" ht="28.9" customHeight="1" x14ac:dyDescent="0.25">
      <c r="A55" s="8" t="s">
        <v>61</v>
      </c>
      <c r="B55" s="8" t="s">
        <v>62</v>
      </c>
      <c r="C55" s="8">
        <v>16105166</v>
      </c>
      <c r="D55" s="8" t="s">
        <v>63</v>
      </c>
      <c r="E55" s="8" t="str">
        <f>_xlfn.XLOOKUP(BASE_INICIATIVAS_CONSOLIDADA!$G55,'[1]BASE DE DADOS'!A:A,'[1]BASE DE DADOS'!C:C)</f>
        <v>PARNA DAS EMAS</v>
      </c>
      <c r="F55" s="8" t="str">
        <f>_xlfn.XLOOKUP(BASE_INICIATIVAS_CONSOLIDADA!$G55,[1]!BASE_UCS[COD CNUC],[1]!BASE_UCS[CATEGORIA RESUMIDA])</f>
        <v>PARNA</v>
      </c>
      <c r="G55" s="8" t="s">
        <v>86</v>
      </c>
      <c r="H55" s="8" t="str">
        <f>_xlfn.XLOOKUP(BASE_INICIATIVAS_CONSOLIDADA!$G55,[1]!BASE_UCS[COD CNUC],[1]!BASE_UCS[GERÊNCIA REGIONAL])</f>
        <v>GR3 - Centro-Oeste</v>
      </c>
      <c r="I55" s="8" t="str">
        <f>_xlfn.XLOOKUP(BASE_INICIATIVAS_CONSOLIDADA!$G55,[1]!BASE_UCS[COD CNUC],[1]!BASE_UCS[BIOMAS])</f>
        <v>Cerrado</v>
      </c>
      <c r="J55" s="8" t="str">
        <f>_xlfn.XLOOKUP(BASE_INICIATIVAS_CONSOLIDADA!$G55,[1]!BASE_UCS[COD CNUC],[1]!BASE_UCS[UF])</f>
        <v>GO</v>
      </c>
      <c r="K55" s="8"/>
      <c r="L55" s="36">
        <v>299690.88</v>
      </c>
      <c r="M55" s="36">
        <v>0</v>
      </c>
      <c r="N55" s="36">
        <f>BASE_INICIATIVAS_CONSOLIDADA!$L55-BASE_INICIATIVAS_CONSOLIDADA!$M55</f>
        <v>299690.88</v>
      </c>
      <c r="O55" s="37">
        <f>BASE_INICIATIVAS_CONSOLIDADA!$AC55+BASE_INICIATIVAS_CONSOLIDADA!$AJ55+BASE_INICIATIVAS_CONSOLIDADA!$AO55+BASE_INICIATIVAS_CONSOLIDADA!$AV55+BASE_INICIATIVAS_CONSOLIDADA!$AY55+BASE_INICIATIVAS_CONSOLIDADA!$BA55+BASE_INICIATIVAS_CONSOLIDADA!$BD55</f>
        <v>299690.88</v>
      </c>
      <c r="P55" s="36">
        <f>IF(BASE_INICIATIVAS_CONSOLIDADA!$N55-BASE_INICIATIVAS_CONSOLIDADA!$O55&lt;0,0,BASE_INICIATIVAS_CONSOLIDADA!$N55-BASE_INICIATIVAS_CONSOLIDADA!$O55)</f>
        <v>0</v>
      </c>
      <c r="Q55" s="38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f>SUM(BASE_INICIATIVAS_CONSOLIDADA!$Q55:$AB55)</f>
        <v>0</v>
      </c>
      <c r="AD55" s="37">
        <v>0</v>
      </c>
      <c r="AE55" s="37">
        <v>0</v>
      </c>
      <c r="AF55" s="37">
        <v>299690.88</v>
      </c>
      <c r="AG55" s="37">
        <v>0</v>
      </c>
      <c r="AH55" s="37">
        <v>0</v>
      </c>
      <c r="AI55" s="37">
        <v>0</v>
      </c>
      <c r="AJ55" s="37">
        <f>SUM(BASE_INICIATIVAS_CONSOLIDADA!$AD55:$AI55)</f>
        <v>299690.88</v>
      </c>
      <c r="AK55" s="37">
        <v>0</v>
      </c>
      <c r="AL55" s="37">
        <v>0</v>
      </c>
      <c r="AM55" s="37">
        <v>0</v>
      </c>
      <c r="AN55" s="37">
        <v>0</v>
      </c>
      <c r="AO55" s="37">
        <f>SUM(BASE_INICIATIVAS_CONSOLIDADA!$AK55:$AN55)</f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37">
        <f>SUM(BASE_INICIATIVAS_CONSOLIDADA!$AP55:$AU55)</f>
        <v>0</v>
      </c>
      <c r="AW55" s="39">
        <v>0</v>
      </c>
      <c r="AX55" s="39">
        <v>0</v>
      </c>
      <c r="AY55" s="40">
        <f>SUM(BASE_INICIATIVAS_CONSOLIDADA!$AW55:$AX55)</f>
        <v>0</v>
      </c>
      <c r="AZ55" s="4">
        <v>0</v>
      </c>
      <c r="BA55" s="4">
        <f>BASE_INICIATIVAS_CONSOLIDADA!$AZ55</f>
        <v>0</v>
      </c>
      <c r="BB55" s="4">
        <v>0</v>
      </c>
      <c r="BC55" s="4">
        <v>0</v>
      </c>
      <c r="BD55" s="4">
        <f>SUM(BASE_INICIATIVAS_CONSOLIDADA!$BB55:$BC55)</f>
        <v>0</v>
      </c>
    </row>
    <row r="56" spans="1:56" ht="28.9" customHeight="1" x14ac:dyDescent="0.25">
      <c r="A56" s="29" t="s">
        <v>61</v>
      </c>
      <c r="B56" s="29" t="s">
        <v>62</v>
      </c>
      <c r="C56" s="29">
        <v>16105166</v>
      </c>
      <c r="D56" s="29" t="s">
        <v>63</v>
      </c>
      <c r="E56" s="29" t="str">
        <f>_xlfn.XLOOKUP(BASE_INICIATIVAS_CONSOLIDADA!$G56,'[1]BASE DE DADOS'!A:A,'[1]BASE DE DADOS'!C:C)</f>
        <v>PARNA DA SERRA DA CANASTRA</v>
      </c>
      <c r="F56" s="29" t="str">
        <f>_xlfn.XLOOKUP(BASE_INICIATIVAS_CONSOLIDADA!$G56,[1]!BASE_UCS[COD CNUC],[1]!BASE_UCS[CATEGORIA RESUMIDA])</f>
        <v>PARNA</v>
      </c>
      <c r="G56" s="29" t="s">
        <v>118</v>
      </c>
      <c r="H56" s="29" t="str">
        <f>_xlfn.XLOOKUP(BASE_INICIATIVAS_CONSOLIDADA!$G56,[1]!BASE_UCS[COD CNUC],[1]!BASE_UCS[GERÊNCIA REGIONAL])</f>
        <v>GR4 - Sudeste</v>
      </c>
      <c r="I56" s="29" t="str">
        <f>_xlfn.XLOOKUP(BASE_INICIATIVAS_CONSOLIDADA!$G56,[1]!BASE_UCS[COD CNUC],[1]!BASE_UCS[BIOMAS])</f>
        <v>Cerrado</v>
      </c>
      <c r="J56" s="29" t="str">
        <f>_xlfn.XLOOKUP(BASE_INICIATIVAS_CONSOLIDADA!$G56,[1]!BASE_UCS[COD CNUC],[1]!BASE_UCS[UF])</f>
        <v>MG</v>
      </c>
      <c r="K56" s="29"/>
      <c r="L56" s="30">
        <v>299690.88</v>
      </c>
      <c r="M56" s="30">
        <v>0</v>
      </c>
      <c r="N56" s="30">
        <f>BASE_INICIATIVAS_CONSOLIDADA!$L56-BASE_INICIATIVAS_CONSOLIDADA!$M56</f>
        <v>299690.88</v>
      </c>
      <c r="O56" s="41">
        <f>BASE_INICIATIVAS_CONSOLIDADA!$AC56+BASE_INICIATIVAS_CONSOLIDADA!$AJ56+BASE_INICIATIVAS_CONSOLIDADA!$AO56+BASE_INICIATIVAS_CONSOLIDADA!$AV56+BASE_INICIATIVAS_CONSOLIDADA!$AY56+BASE_INICIATIVAS_CONSOLIDADA!$BA56+BASE_INICIATIVAS_CONSOLIDADA!$BD56</f>
        <v>300000</v>
      </c>
      <c r="P56" s="30">
        <f>IF(BASE_INICIATIVAS_CONSOLIDADA!$N56-BASE_INICIATIVAS_CONSOLIDADA!$O56&lt;0,0,BASE_INICIATIVAS_CONSOLIDADA!$N56-BASE_INICIATIVAS_CONSOLIDADA!$O56)</f>
        <v>0</v>
      </c>
      <c r="Q56" s="42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300000</v>
      </c>
      <c r="AB56" s="41">
        <v>0</v>
      </c>
      <c r="AC56" s="41">
        <f>SUM(BASE_INICIATIVAS_CONSOLIDADA!$Q56:$AB56)</f>
        <v>300000</v>
      </c>
      <c r="AD56" s="41">
        <v>0</v>
      </c>
      <c r="AE56" s="41">
        <v>0</v>
      </c>
      <c r="AF56" s="41">
        <v>0</v>
      </c>
      <c r="AG56" s="41">
        <v>0</v>
      </c>
      <c r="AH56" s="41">
        <v>0</v>
      </c>
      <c r="AI56" s="41">
        <v>0</v>
      </c>
      <c r="AJ56" s="41">
        <f>SUM(BASE_INICIATIVAS_CONSOLIDADA!$AD56:$AI56)</f>
        <v>0</v>
      </c>
      <c r="AK56" s="41">
        <v>0</v>
      </c>
      <c r="AL56" s="41">
        <v>0</v>
      </c>
      <c r="AM56" s="41">
        <v>0</v>
      </c>
      <c r="AN56" s="41">
        <v>0</v>
      </c>
      <c r="AO56" s="41">
        <f>SUM(BASE_INICIATIVAS_CONSOLIDADA!$AK56:$AN56)</f>
        <v>0</v>
      </c>
      <c r="AP56" s="41">
        <v>0</v>
      </c>
      <c r="AQ56" s="41">
        <v>0</v>
      </c>
      <c r="AR56" s="41">
        <v>0</v>
      </c>
      <c r="AS56" s="41">
        <v>0</v>
      </c>
      <c r="AT56" s="41">
        <v>0</v>
      </c>
      <c r="AU56" s="41">
        <v>0</v>
      </c>
      <c r="AV56" s="41">
        <f>SUM(BASE_INICIATIVAS_CONSOLIDADA!$AP56:$AU56)</f>
        <v>0</v>
      </c>
      <c r="AW56" s="43">
        <v>0</v>
      </c>
      <c r="AX56" s="43">
        <v>0</v>
      </c>
      <c r="AY56" s="44">
        <f>SUM(BASE_INICIATIVAS_CONSOLIDADA!$AW56:$AX56)</f>
        <v>0</v>
      </c>
      <c r="AZ56" s="45">
        <v>0</v>
      </c>
      <c r="BA56" s="45">
        <f>BASE_INICIATIVAS_CONSOLIDADA!$AZ56</f>
        <v>0</v>
      </c>
      <c r="BB56" s="45">
        <v>0</v>
      </c>
      <c r="BC56" s="45">
        <v>0</v>
      </c>
      <c r="BD56" s="45">
        <f>SUM(BASE_INICIATIVAS_CONSOLIDADA!$BB56:$BC56)</f>
        <v>0</v>
      </c>
    </row>
    <row r="57" spans="1:56" ht="28.9" customHeight="1" x14ac:dyDescent="0.25">
      <c r="A57" s="8" t="s">
        <v>65</v>
      </c>
      <c r="B57" s="8" t="s">
        <v>66</v>
      </c>
      <c r="C57" s="8">
        <v>16074110</v>
      </c>
      <c r="D57" s="8" t="s">
        <v>58</v>
      </c>
      <c r="E57" s="8" t="str">
        <f>_xlfn.XLOOKUP(BASE_INICIATIVAS_CONSOLIDADA!$G57,'[1]BASE DE DADOS'!A:A,'[1]BASE DE DADOS'!C:C)</f>
        <v>PARNA DA SERRA DA CANASTRA</v>
      </c>
      <c r="F57" s="8" t="str">
        <f>_xlfn.XLOOKUP(BASE_INICIATIVAS_CONSOLIDADA!$G57,[1]!BASE_UCS[COD CNUC],[1]!BASE_UCS[CATEGORIA RESUMIDA])</f>
        <v>PARNA</v>
      </c>
      <c r="G57" s="8" t="s">
        <v>118</v>
      </c>
      <c r="H57" s="8" t="str">
        <f>_xlfn.XLOOKUP(BASE_INICIATIVAS_CONSOLIDADA!$G57,[1]!BASE_UCS[COD CNUC],[1]!BASE_UCS[GERÊNCIA REGIONAL])</f>
        <v>GR4 - Sudeste</v>
      </c>
      <c r="I57" s="8" t="str">
        <f>_xlfn.XLOOKUP(BASE_INICIATIVAS_CONSOLIDADA!$G57,[1]!BASE_UCS[COD CNUC],[1]!BASE_UCS[BIOMAS])</f>
        <v>Cerrado</v>
      </c>
      <c r="J57" s="8" t="str">
        <f>_xlfn.XLOOKUP(BASE_INICIATIVAS_CONSOLIDADA!$G57,[1]!BASE_UCS[COD CNUC],[1]!BASE_UCS[UF])</f>
        <v>MG</v>
      </c>
      <c r="K57" s="8"/>
      <c r="L57" s="36">
        <v>2000000</v>
      </c>
      <c r="M57" s="36">
        <v>0</v>
      </c>
      <c r="N57" s="36">
        <f>BASE_INICIATIVAS_CONSOLIDADA!$L57-BASE_INICIATIVAS_CONSOLIDADA!$M57</f>
        <v>2000000</v>
      </c>
      <c r="O57" s="37">
        <f>BASE_INICIATIVAS_CONSOLIDADA!$AC57+BASE_INICIATIVAS_CONSOLIDADA!$AJ57+BASE_INICIATIVAS_CONSOLIDADA!$AO57+BASE_INICIATIVAS_CONSOLIDADA!$AV57+BASE_INICIATIVAS_CONSOLIDADA!$AY57+BASE_INICIATIVAS_CONSOLIDADA!$BA57+BASE_INICIATIVAS_CONSOLIDADA!$BD57</f>
        <v>2000000</v>
      </c>
      <c r="P57" s="36">
        <f>IF(BASE_INICIATIVAS_CONSOLIDADA!$N57-BASE_INICIATIVAS_CONSOLIDADA!$O57&lt;0,0,BASE_INICIATIVAS_CONSOLIDADA!$N57-BASE_INICIATIVAS_CONSOLIDADA!$O57)</f>
        <v>0</v>
      </c>
      <c r="Q57" s="38">
        <v>0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2000000</v>
      </c>
      <c r="AB57" s="37">
        <v>0</v>
      </c>
      <c r="AC57" s="37">
        <f>SUM(BASE_INICIATIVAS_CONSOLIDADA!$Q57:$AB57)</f>
        <v>2000000</v>
      </c>
      <c r="AD57" s="37">
        <v>0</v>
      </c>
      <c r="AE57" s="37">
        <v>0</v>
      </c>
      <c r="AF57" s="37">
        <v>0</v>
      </c>
      <c r="AG57" s="37">
        <v>0</v>
      </c>
      <c r="AH57" s="37">
        <v>0</v>
      </c>
      <c r="AI57" s="37">
        <v>0</v>
      </c>
      <c r="AJ57" s="37">
        <f>SUM(BASE_INICIATIVAS_CONSOLIDADA!$AD57:$AI57)</f>
        <v>0</v>
      </c>
      <c r="AK57" s="37">
        <v>0</v>
      </c>
      <c r="AL57" s="37">
        <v>0</v>
      </c>
      <c r="AM57" s="37">
        <v>0</v>
      </c>
      <c r="AN57" s="37">
        <v>0</v>
      </c>
      <c r="AO57" s="37">
        <f>SUM(BASE_INICIATIVAS_CONSOLIDADA!$AK57:$AN57)</f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37">
        <v>0</v>
      </c>
      <c r="AV57" s="37">
        <f>SUM(BASE_INICIATIVAS_CONSOLIDADA!$AP57:$AU57)</f>
        <v>0</v>
      </c>
      <c r="AW57" s="39">
        <v>0</v>
      </c>
      <c r="AX57" s="39">
        <v>0</v>
      </c>
      <c r="AY57" s="40">
        <f>SUM(BASE_INICIATIVAS_CONSOLIDADA!$AW57:$AX57)</f>
        <v>0</v>
      </c>
      <c r="AZ57" s="4">
        <v>0</v>
      </c>
      <c r="BA57" s="4">
        <f>BASE_INICIATIVAS_CONSOLIDADA!$AZ57</f>
        <v>0</v>
      </c>
      <c r="BB57" s="4">
        <v>0</v>
      </c>
      <c r="BC57" s="4">
        <v>0</v>
      </c>
      <c r="BD57" s="4">
        <f>SUM(BASE_INICIATIVAS_CONSOLIDADA!$BB57:$BC57)</f>
        <v>0</v>
      </c>
    </row>
    <row r="58" spans="1:56" ht="28.9" customHeight="1" x14ac:dyDescent="0.25">
      <c r="A58" s="29" t="s">
        <v>61</v>
      </c>
      <c r="B58" s="29" t="s">
        <v>62</v>
      </c>
      <c r="C58" s="29">
        <v>16105166</v>
      </c>
      <c r="D58" s="29" t="s">
        <v>63</v>
      </c>
      <c r="E58" s="29" t="str">
        <f>_xlfn.XLOOKUP(BASE_INICIATIVAS_CONSOLIDADA!$G58,'[1]BASE DE DADOS'!A:A,'[1]BASE DE DADOS'!C:C)</f>
        <v>RESEX CHOCOARÉ-MATO GROSSO</v>
      </c>
      <c r="F58" s="29" t="str">
        <f>_xlfn.XLOOKUP(BASE_INICIATIVAS_CONSOLIDADA!$G58,[1]!BASE_UCS[COD CNUC],[1]!BASE_UCS[CATEGORIA RESUMIDA])</f>
        <v>RESEX</v>
      </c>
      <c r="G58" s="29" t="s">
        <v>119</v>
      </c>
      <c r="H58" s="29" t="str">
        <f>_xlfn.XLOOKUP(BASE_INICIATIVAS_CONSOLIDADA!$G58,[1]!BASE_UCS[COD CNUC],[1]!BASE_UCS[GERÊNCIA REGIONAL])</f>
        <v>GR1 - Norte</v>
      </c>
      <c r="I58" s="29" t="str">
        <f>_xlfn.XLOOKUP(BASE_INICIATIVAS_CONSOLIDADA!$G58,[1]!BASE_UCS[COD CNUC],[1]!BASE_UCS[BIOMAS])</f>
        <v>Amazônia</v>
      </c>
      <c r="J58" s="29" t="str">
        <f>_xlfn.XLOOKUP(BASE_INICIATIVAS_CONSOLIDADA!$G58,[1]!BASE_UCS[COD CNUC],[1]!BASE_UCS[UF])</f>
        <v>PA</v>
      </c>
      <c r="K58" s="29"/>
      <c r="L58" s="30">
        <v>293828.25</v>
      </c>
      <c r="M58" s="30">
        <v>0</v>
      </c>
      <c r="N58" s="30">
        <f>BASE_INICIATIVAS_CONSOLIDADA!$L58-BASE_INICIATIVAS_CONSOLIDADA!$M58</f>
        <v>293828.25</v>
      </c>
      <c r="O58" s="41">
        <f>BASE_INICIATIVAS_CONSOLIDADA!$AC58+BASE_INICIATIVAS_CONSOLIDADA!$AJ58+BASE_INICIATIVAS_CONSOLIDADA!$AO58+BASE_INICIATIVAS_CONSOLIDADA!$AV58+BASE_INICIATIVAS_CONSOLIDADA!$AY58+BASE_INICIATIVAS_CONSOLIDADA!$BA58+BASE_INICIATIVAS_CONSOLIDADA!$BD58</f>
        <v>293828.25</v>
      </c>
      <c r="P58" s="30">
        <f>IF(BASE_INICIATIVAS_CONSOLIDADA!$N58-BASE_INICIATIVAS_CONSOLIDADA!$O58&lt;0,0,BASE_INICIATIVAS_CONSOLIDADA!$N58-BASE_INICIATIVAS_CONSOLIDADA!$O58)</f>
        <v>0</v>
      </c>
      <c r="Q58" s="42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f>SUM(BASE_INICIATIVAS_CONSOLIDADA!$Q58:$AB58)</f>
        <v>0</v>
      </c>
      <c r="AD58" s="41">
        <v>0</v>
      </c>
      <c r="AE58" s="41">
        <v>0</v>
      </c>
      <c r="AF58" s="41">
        <v>293828.25</v>
      </c>
      <c r="AG58" s="41">
        <v>0</v>
      </c>
      <c r="AH58" s="41">
        <v>0</v>
      </c>
      <c r="AI58" s="41">
        <v>0</v>
      </c>
      <c r="AJ58" s="41">
        <f>SUM(BASE_INICIATIVAS_CONSOLIDADA!$AD58:$AI58)</f>
        <v>293828.25</v>
      </c>
      <c r="AK58" s="41">
        <v>0</v>
      </c>
      <c r="AL58" s="41">
        <v>0</v>
      </c>
      <c r="AM58" s="41">
        <v>0</v>
      </c>
      <c r="AN58" s="41">
        <v>0</v>
      </c>
      <c r="AO58" s="41">
        <f>SUM(BASE_INICIATIVAS_CONSOLIDADA!$AK58:$AN58)</f>
        <v>0</v>
      </c>
      <c r="AP58" s="41">
        <v>0</v>
      </c>
      <c r="AQ58" s="41">
        <v>0</v>
      </c>
      <c r="AR58" s="41">
        <v>0</v>
      </c>
      <c r="AS58" s="41">
        <v>0</v>
      </c>
      <c r="AT58" s="41">
        <v>0</v>
      </c>
      <c r="AU58" s="41">
        <v>0</v>
      </c>
      <c r="AV58" s="41">
        <f>SUM(BASE_INICIATIVAS_CONSOLIDADA!$AP58:$AU58)</f>
        <v>0</v>
      </c>
      <c r="AW58" s="43">
        <v>0</v>
      </c>
      <c r="AX58" s="43">
        <v>0</v>
      </c>
      <c r="AY58" s="44">
        <f>SUM(BASE_INICIATIVAS_CONSOLIDADA!$AW58:$AX58)</f>
        <v>0</v>
      </c>
      <c r="AZ58" s="45">
        <v>0</v>
      </c>
      <c r="BA58" s="45">
        <f>BASE_INICIATIVAS_CONSOLIDADA!$AZ58</f>
        <v>0</v>
      </c>
      <c r="BB58" s="45">
        <v>0</v>
      </c>
      <c r="BC58" s="45">
        <v>0</v>
      </c>
      <c r="BD58" s="45">
        <f>SUM(BASE_INICIATIVAS_CONSOLIDADA!$BB58:$BC58)</f>
        <v>0</v>
      </c>
    </row>
    <row r="59" spans="1:56" ht="28.9" customHeight="1" x14ac:dyDescent="0.25">
      <c r="A59" s="8" t="s">
        <v>61</v>
      </c>
      <c r="B59" s="8" t="s">
        <v>62</v>
      </c>
      <c r="C59" s="8">
        <v>16105166</v>
      </c>
      <c r="D59" s="8" t="s">
        <v>63</v>
      </c>
      <c r="E59" s="8" t="str">
        <f>_xlfn.XLOOKUP(BASE_INICIATIVAS_CONSOLIDADA!$G59,'[1]BASE DE DADOS'!A:A,'[1]BASE DE DADOS'!C:C)</f>
        <v>RESEX SÃO JOÃO DA PONTA</v>
      </c>
      <c r="F59" s="8" t="str">
        <f>_xlfn.XLOOKUP(BASE_INICIATIVAS_CONSOLIDADA!$G59,[1]!BASE_UCS[COD CNUC],[1]!BASE_UCS[CATEGORIA RESUMIDA])</f>
        <v>RESEX</v>
      </c>
      <c r="G59" s="8" t="s">
        <v>120</v>
      </c>
      <c r="H59" s="8" t="str">
        <f>_xlfn.XLOOKUP(BASE_INICIATIVAS_CONSOLIDADA!$G59,[1]!BASE_UCS[COD CNUC],[1]!BASE_UCS[GERÊNCIA REGIONAL])</f>
        <v>GR1 - Norte</v>
      </c>
      <c r="I59" s="8" t="str">
        <f>_xlfn.XLOOKUP(BASE_INICIATIVAS_CONSOLIDADA!$G59,[1]!BASE_UCS[COD CNUC],[1]!BASE_UCS[BIOMAS])</f>
        <v>Amazônia</v>
      </c>
      <c r="J59" s="8" t="str">
        <f>_xlfn.XLOOKUP(BASE_INICIATIVAS_CONSOLIDADA!$G59,[1]!BASE_UCS[COD CNUC],[1]!BASE_UCS[UF])</f>
        <v>PA</v>
      </c>
      <c r="K59" s="8" t="s">
        <v>104</v>
      </c>
      <c r="L59" s="36">
        <v>293828.25</v>
      </c>
      <c r="M59" s="36">
        <v>293828.25</v>
      </c>
      <c r="N59" s="36">
        <f>BASE_INICIATIVAS_CONSOLIDADA!$L59-BASE_INICIATIVAS_CONSOLIDADA!$M59</f>
        <v>0</v>
      </c>
      <c r="O59" s="37">
        <f>BASE_INICIATIVAS_CONSOLIDADA!$AC59+BASE_INICIATIVAS_CONSOLIDADA!$AJ59+BASE_INICIATIVAS_CONSOLIDADA!$AO59+BASE_INICIATIVAS_CONSOLIDADA!$AV59+BASE_INICIATIVAS_CONSOLIDADA!$AY59+BASE_INICIATIVAS_CONSOLIDADA!$BA59+BASE_INICIATIVAS_CONSOLIDADA!$BD59</f>
        <v>0</v>
      </c>
      <c r="P59" s="36">
        <f>IF(BASE_INICIATIVAS_CONSOLIDADA!$N59-BASE_INICIATIVAS_CONSOLIDADA!$O59&lt;0,0,BASE_INICIATIVAS_CONSOLIDADA!$N59-BASE_INICIATIVAS_CONSOLIDADA!$O59)</f>
        <v>0</v>
      </c>
      <c r="Q59" s="38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f>SUM(BASE_INICIATIVAS_CONSOLIDADA!$Q59:$AB59)</f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f>SUM(BASE_INICIATIVAS_CONSOLIDADA!$AD59:$AI59)</f>
        <v>0</v>
      </c>
      <c r="AK59" s="37">
        <v>0</v>
      </c>
      <c r="AL59" s="37">
        <v>0</v>
      </c>
      <c r="AM59" s="37">
        <v>0</v>
      </c>
      <c r="AN59" s="37">
        <v>0</v>
      </c>
      <c r="AO59" s="37">
        <f>SUM(BASE_INICIATIVAS_CONSOLIDADA!$AK59:$AN59)</f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37">
        <v>0</v>
      </c>
      <c r="AV59" s="37">
        <f>SUM(BASE_INICIATIVAS_CONSOLIDADA!$AP59:$AU59)</f>
        <v>0</v>
      </c>
      <c r="AW59" s="39">
        <v>0</v>
      </c>
      <c r="AX59" s="39">
        <v>0</v>
      </c>
      <c r="AY59" s="40">
        <f>SUM(BASE_INICIATIVAS_CONSOLIDADA!$AW59:$AX59)</f>
        <v>0</v>
      </c>
      <c r="AZ59" s="4">
        <v>0</v>
      </c>
      <c r="BA59" s="4">
        <f>BASE_INICIATIVAS_CONSOLIDADA!$AZ59</f>
        <v>0</v>
      </c>
      <c r="BB59" s="4">
        <v>0</v>
      </c>
      <c r="BC59" s="4">
        <v>0</v>
      </c>
      <c r="BD59" s="4">
        <f>SUM(BASE_INICIATIVAS_CONSOLIDADA!$BB59:$BC59)</f>
        <v>0</v>
      </c>
    </row>
    <row r="60" spans="1:56" ht="28.9" customHeight="1" x14ac:dyDescent="0.25">
      <c r="A60" s="29" t="s">
        <v>61</v>
      </c>
      <c r="B60" s="29" t="s">
        <v>62</v>
      </c>
      <c r="C60" s="29">
        <v>16105166</v>
      </c>
      <c r="D60" s="29" t="s">
        <v>63</v>
      </c>
      <c r="E60" s="29" t="str">
        <f>_xlfn.XLOOKUP(BASE_INICIATIVAS_CONSOLIDADA!$G60,'[1]BASE DE DADOS'!A:A,'[1]BASE DE DADOS'!C:C)</f>
        <v>RESEX GURUPÁ-MELGAÇO</v>
      </c>
      <c r="F60" s="29" t="str">
        <f>_xlfn.XLOOKUP(BASE_INICIATIVAS_CONSOLIDADA!$G60,[1]!BASE_UCS[COD CNUC],[1]!BASE_UCS[CATEGORIA RESUMIDA])</f>
        <v>RESEX</v>
      </c>
      <c r="G60" s="29" t="s">
        <v>121</v>
      </c>
      <c r="H60" s="29" t="str">
        <f>_xlfn.XLOOKUP(BASE_INICIATIVAS_CONSOLIDADA!$G60,[1]!BASE_UCS[COD CNUC],[1]!BASE_UCS[GERÊNCIA REGIONAL])</f>
        <v>GR1 - Norte</v>
      </c>
      <c r="I60" s="29" t="str">
        <f>_xlfn.XLOOKUP(BASE_INICIATIVAS_CONSOLIDADA!$G60,[1]!BASE_UCS[COD CNUC],[1]!BASE_UCS[BIOMAS])</f>
        <v>Amazônia</v>
      </c>
      <c r="J60" s="29" t="str">
        <f>_xlfn.XLOOKUP(BASE_INICIATIVAS_CONSOLIDADA!$G60,[1]!BASE_UCS[COD CNUC],[1]!BASE_UCS[UF])</f>
        <v>PA</v>
      </c>
      <c r="K60" s="29" t="s">
        <v>104</v>
      </c>
      <c r="L60" s="30">
        <v>293828.25</v>
      </c>
      <c r="M60" s="30">
        <v>293828.25</v>
      </c>
      <c r="N60" s="30">
        <f>BASE_INICIATIVAS_CONSOLIDADA!$L60-BASE_INICIATIVAS_CONSOLIDADA!$M60</f>
        <v>0</v>
      </c>
      <c r="O60" s="41">
        <f>BASE_INICIATIVAS_CONSOLIDADA!$AC60+BASE_INICIATIVAS_CONSOLIDADA!$AJ60+BASE_INICIATIVAS_CONSOLIDADA!$AO60+BASE_INICIATIVAS_CONSOLIDADA!$AV60+BASE_INICIATIVAS_CONSOLIDADA!$AY60+BASE_INICIATIVAS_CONSOLIDADA!$BA60+BASE_INICIATIVAS_CONSOLIDADA!$BD60</f>
        <v>0</v>
      </c>
      <c r="P60" s="30">
        <f>IF(BASE_INICIATIVAS_CONSOLIDADA!$N60-BASE_INICIATIVAS_CONSOLIDADA!$O60&lt;0,0,BASE_INICIATIVAS_CONSOLIDADA!$N60-BASE_INICIATIVAS_CONSOLIDADA!$O60)</f>
        <v>0</v>
      </c>
      <c r="Q60" s="42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f>SUM(BASE_INICIATIVAS_CONSOLIDADA!$Q60:$AB60)</f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f>SUM(BASE_INICIATIVAS_CONSOLIDADA!$AD60:$AI60)</f>
        <v>0</v>
      </c>
      <c r="AK60" s="41">
        <v>0</v>
      </c>
      <c r="AL60" s="41">
        <v>0</v>
      </c>
      <c r="AM60" s="41">
        <v>0</v>
      </c>
      <c r="AN60" s="41">
        <v>0</v>
      </c>
      <c r="AO60" s="41">
        <f>SUM(BASE_INICIATIVAS_CONSOLIDADA!$AK60:$AN60)</f>
        <v>0</v>
      </c>
      <c r="AP60" s="41">
        <v>0</v>
      </c>
      <c r="AQ60" s="41">
        <v>0</v>
      </c>
      <c r="AR60" s="41">
        <v>0</v>
      </c>
      <c r="AS60" s="41">
        <v>0</v>
      </c>
      <c r="AT60" s="41">
        <v>0</v>
      </c>
      <c r="AU60" s="41">
        <v>0</v>
      </c>
      <c r="AV60" s="41">
        <f>SUM(BASE_INICIATIVAS_CONSOLIDADA!$AP60:$AU60)</f>
        <v>0</v>
      </c>
      <c r="AW60" s="43">
        <v>0</v>
      </c>
      <c r="AX60" s="43">
        <v>0</v>
      </c>
      <c r="AY60" s="44">
        <f>SUM(BASE_INICIATIVAS_CONSOLIDADA!$AW60:$AX60)</f>
        <v>0</v>
      </c>
      <c r="AZ60" s="45">
        <v>0</v>
      </c>
      <c r="BA60" s="45">
        <f>BASE_INICIATIVAS_CONSOLIDADA!$AZ60</f>
        <v>0</v>
      </c>
      <c r="BB60" s="45">
        <v>0</v>
      </c>
      <c r="BC60" s="45">
        <v>0</v>
      </c>
      <c r="BD60" s="45">
        <f>SUM(BASE_INICIATIVAS_CONSOLIDADA!$BB60:$BC60)</f>
        <v>0</v>
      </c>
    </row>
    <row r="61" spans="1:56" ht="28.9" customHeight="1" x14ac:dyDescent="0.25">
      <c r="A61" s="8" t="s">
        <v>61</v>
      </c>
      <c r="B61" s="8" t="s">
        <v>62</v>
      </c>
      <c r="C61" s="8">
        <v>16105166</v>
      </c>
      <c r="D61" s="8" t="s">
        <v>63</v>
      </c>
      <c r="E61" s="8" t="str">
        <f>_xlfn.XLOOKUP(BASE_INICIATIVAS_CONSOLIDADA!$G61,'[1]BASE DE DADOS'!A:A,'[1]BASE DE DADOS'!C:C)</f>
        <v>RESEX MAE GRANDE DE CURUÇA</v>
      </c>
      <c r="F61" s="8" t="str">
        <f>_xlfn.XLOOKUP(BASE_INICIATIVAS_CONSOLIDADA!$G61,[1]!BASE_UCS[COD CNUC],[1]!BASE_UCS[CATEGORIA RESUMIDA])</f>
        <v>RESEX</v>
      </c>
      <c r="G61" s="8" t="s">
        <v>122</v>
      </c>
      <c r="H61" s="8" t="str">
        <f>_xlfn.XLOOKUP(BASE_INICIATIVAS_CONSOLIDADA!$G61,[1]!BASE_UCS[COD CNUC],[1]!BASE_UCS[GERÊNCIA REGIONAL])</f>
        <v>GR1 - Norte</v>
      </c>
      <c r="I61" s="8" t="str">
        <f>_xlfn.XLOOKUP(BASE_INICIATIVAS_CONSOLIDADA!$G61,[1]!BASE_UCS[COD CNUC],[1]!BASE_UCS[BIOMAS])</f>
        <v>Amazônia - Área Marinha</v>
      </c>
      <c r="J61" s="8" t="str">
        <f>_xlfn.XLOOKUP(BASE_INICIATIVAS_CONSOLIDADA!$G61,[1]!BASE_UCS[COD CNUC],[1]!BASE_UCS[UF])</f>
        <v>PA</v>
      </c>
      <c r="K61" s="8"/>
      <c r="L61" s="36">
        <v>293828.25</v>
      </c>
      <c r="M61" s="36">
        <v>0</v>
      </c>
      <c r="N61" s="36">
        <f>BASE_INICIATIVAS_CONSOLIDADA!$L61-BASE_INICIATIVAS_CONSOLIDADA!$M61</f>
        <v>293828.25</v>
      </c>
      <c r="O61" s="37">
        <f>BASE_INICIATIVAS_CONSOLIDADA!$AC61+BASE_INICIATIVAS_CONSOLIDADA!$AJ61+BASE_INICIATIVAS_CONSOLIDADA!$AO61+BASE_INICIATIVAS_CONSOLIDADA!$AV61+BASE_INICIATIVAS_CONSOLIDADA!$AY61+BASE_INICIATIVAS_CONSOLIDADA!$BA61+BASE_INICIATIVAS_CONSOLIDADA!$BD61</f>
        <v>293828.25</v>
      </c>
      <c r="P61" s="36">
        <f>IF(BASE_INICIATIVAS_CONSOLIDADA!$N61-BASE_INICIATIVAS_CONSOLIDADA!$O61&lt;0,0,BASE_INICIATIVAS_CONSOLIDADA!$N61-BASE_INICIATIVAS_CONSOLIDADA!$O61)</f>
        <v>0</v>
      </c>
      <c r="Q61" s="38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f>SUM(BASE_INICIATIVAS_CONSOLIDADA!$Q61:$AB61)</f>
        <v>0</v>
      </c>
      <c r="AD61" s="37">
        <v>0</v>
      </c>
      <c r="AE61" s="37">
        <v>0</v>
      </c>
      <c r="AF61" s="37">
        <v>293828.25</v>
      </c>
      <c r="AG61" s="37">
        <v>0</v>
      </c>
      <c r="AH61" s="37">
        <v>0</v>
      </c>
      <c r="AI61" s="37">
        <v>0</v>
      </c>
      <c r="AJ61" s="37">
        <f>SUM(BASE_INICIATIVAS_CONSOLIDADA!$AD61:$AI61)</f>
        <v>293828.25</v>
      </c>
      <c r="AK61" s="37">
        <v>0</v>
      </c>
      <c r="AL61" s="37">
        <v>0</v>
      </c>
      <c r="AM61" s="37">
        <v>0</v>
      </c>
      <c r="AN61" s="37">
        <v>0</v>
      </c>
      <c r="AO61" s="37">
        <f>SUM(BASE_INICIATIVAS_CONSOLIDADA!$AK61:$AN61)</f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f>SUM(BASE_INICIATIVAS_CONSOLIDADA!$AP61:$AU61)</f>
        <v>0</v>
      </c>
      <c r="AW61" s="39">
        <v>0</v>
      </c>
      <c r="AX61" s="39">
        <v>0</v>
      </c>
      <c r="AY61" s="40">
        <f>SUM(BASE_INICIATIVAS_CONSOLIDADA!$AW61:$AX61)</f>
        <v>0</v>
      </c>
      <c r="AZ61" s="4">
        <v>0</v>
      </c>
      <c r="BA61" s="4">
        <f>BASE_INICIATIVAS_CONSOLIDADA!$AZ61</f>
        <v>0</v>
      </c>
      <c r="BB61" s="4">
        <v>0</v>
      </c>
      <c r="BC61" s="4">
        <v>0</v>
      </c>
      <c r="BD61" s="4">
        <f>SUM(BASE_INICIATIVAS_CONSOLIDADA!$BB61:$BC61)</f>
        <v>0</v>
      </c>
    </row>
    <row r="62" spans="1:56" ht="28.9" customHeight="1" x14ac:dyDescent="0.25">
      <c r="A62" s="29" t="s">
        <v>61</v>
      </c>
      <c r="B62" s="29" t="s">
        <v>62</v>
      </c>
      <c r="C62" s="29">
        <v>16105166</v>
      </c>
      <c r="D62" s="29" t="s">
        <v>63</v>
      </c>
      <c r="E62" s="29" t="str">
        <f>_xlfn.XLOOKUP(BASE_INICIATIVAS_CONSOLIDADA!$G62,'[1]BASE DE DADOS'!A:A,'[1]BASE DE DADOS'!C:C)</f>
        <v>RESEX MARACANÃ</v>
      </c>
      <c r="F62" s="29" t="str">
        <f>_xlfn.XLOOKUP(BASE_INICIATIVAS_CONSOLIDADA!$G62,[1]!BASE_UCS[COD CNUC],[1]!BASE_UCS[CATEGORIA RESUMIDA])</f>
        <v>RESEX</v>
      </c>
      <c r="G62" s="29" t="s">
        <v>123</v>
      </c>
      <c r="H62" s="29" t="str">
        <f>_xlfn.XLOOKUP(BASE_INICIATIVAS_CONSOLIDADA!$G62,[1]!BASE_UCS[COD CNUC],[1]!BASE_UCS[GERÊNCIA REGIONAL])</f>
        <v>GR1 - Norte</v>
      </c>
      <c r="I62" s="29" t="str">
        <f>_xlfn.XLOOKUP(BASE_INICIATIVAS_CONSOLIDADA!$G62,[1]!BASE_UCS[COD CNUC],[1]!BASE_UCS[BIOMAS])</f>
        <v>Amazônia - Área Marinha</v>
      </c>
      <c r="J62" s="29" t="str">
        <f>_xlfn.XLOOKUP(BASE_INICIATIVAS_CONSOLIDADA!$G62,[1]!BASE_UCS[COD CNUC],[1]!BASE_UCS[UF])</f>
        <v>PA</v>
      </c>
      <c r="K62" s="29" t="s">
        <v>104</v>
      </c>
      <c r="L62" s="30">
        <v>293828.25</v>
      </c>
      <c r="M62" s="30">
        <v>293828.25</v>
      </c>
      <c r="N62" s="30">
        <f>BASE_INICIATIVAS_CONSOLIDADA!$L62-BASE_INICIATIVAS_CONSOLIDADA!$M62</f>
        <v>0</v>
      </c>
      <c r="O62" s="41">
        <f>BASE_INICIATIVAS_CONSOLIDADA!$AC62+BASE_INICIATIVAS_CONSOLIDADA!$AJ62+BASE_INICIATIVAS_CONSOLIDADA!$AO62+BASE_INICIATIVAS_CONSOLIDADA!$AV62+BASE_INICIATIVAS_CONSOLIDADA!$AY62+BASE_INICIATIVAS_CONSOLIDADA!$BA62+BASE_INICIATIVAS_CONSOLIDADA!$BD62</f>
        <v>0</v>
      </c>
      <c r="P62" s="30">
        <f>IF(BASE_INICIATIVAS_CONSOLIDADA!$N62-BASE_INICIATIVAS_CONSOLIDADA!$O62&lt;0,0,BASE_INICIATIVAS_CONSOLIDADA!$N62-BASE_INICIATIVAS_CONSOLIDADA!$O62)</f>
        <v>0</v>
      </c>
      <c r="Q62" s="42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f>SUM(BASE_INICIATIVAS_CONSOLIDADA!$Q62:$AB62)</f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f>SUM(BASE_INICIATIVAS_CONSOLIDADA!$AD62:$AI62)</f>
        <v>0</v>
      </c>
      <c r="AK62" s="41">
        <v>0</v>
      </c>
      <c r="AL62" s="41">
        <v>0</v>
      </c>
      <c r="AM62" s="41">
        <v>0</v>
      </c>
      <c r="AN62" s="41">
        <v>0</v>
      </c>
      <c r="AO62" s="41">
        <f>SUM(BASE_INICIATIVAS_CONSOLIDADA!$AK62:$AN62)</f>
        <v>0</v>
      </c>
      <c r="AP62" s="41">
        <v>0</v>
      </c>
      <c r="AQ62" s="41">
        <v>0</v>
      </c>
      <c r="AR62" s="41">
        <v>0</v>
      </c>
      <c r="AS62" s="41">
        <v>0</v>
      </c>
      <c r="AT62" s="41">
        <v>0</v>
      </c>
      <c r="AU62" s="41">
        <v>0</v>
      </c>
      <c r="AV62" s="41">
        <f>SUM(BASE_INICIATIVAS_CONSOLIDADA!$AP62:$AU62)</f>
        <v>0</v>
      </c>
      <c r="AW62" s="43">
        <v>0</v>
      </c>
      <c r="AX62" s="43">
        <v>0</v>
      </c>
      <c r="AY62" s="44">
        <f>SUM(BASE_INICIATIVAS_CONSOLIDADA!$AW62:$AX62)</f>
        <v>0</v>
      </c>
      <c r="AZ62" s="45">
        <v>0</v>
      </c>
      <c r="BA62" s="45">
        <f>BASE_INICIATIVAS_CONSOLIDADA!$AZ62</f>
        <v>0</v>
      </c>
      <c r="BB62" s="45">
        <v>0</v>
      </c>
      <c r="BC62" s="45">
        <v>0</v>
      </c>
      <c r="BD62" s="45">
        <f>SUM(BASE_INICIATIVAS_CONSOLIDADA!$BB62:$BC62)</f>
        <v>0</v>
      </c>
    </row>
    <row r="63" spans="1:56" ht="28.9" customHeight="1" x14ac:dyDescent="0.25">
      <c r="A63" s="8" t="s">
        <v>61</v>
      </c>
      <c r="B63" s="8" t="s">
        <v>62</v>
      </c>
      <c r="C63" s="8">
        <v>16105166</v>
      </c>
      <c r="D63" s="8" t="s">
        <v>63</v>
      </c>
      <c r="E63" s="8" t="str">
        <f>_xlfn.XLOOKUP(BASE_INICIATIVAS_CONSOLIDADA!$G63,'[1]BASE DE DADOS'!A:A,'[1]BASE DE DADOS'!C:C)</f>
        <v>RESEX MARINHA ARAI-PEROBA</v>
      </c>
      <c r="F63" s="8" t="str">
        <f>_xlfn.XLOOKUP(BASE_INICIATIVAS_CONSOLIDADA!$G63,[1]!BASE_UCS[COD CNUC],[1]!BASE_UCS[CATEGORIA RESUMIDA])</f>
        <v>RESEX</v>
      </c>
      <c r="G63" s="8" t="s">
        <v>124</v>
      </c>
      <c r="H63" s="8" t="str">
        <f>_xlfn.XLOOKUP(BASE_INICIATIVAS_CONSOLIDADA!$G63,[1]!BASE_UCS[COD CNUC],[1]!BASE_UCS[GERÊNCIA REGIONAL])</f>
        <v>GR1 - Norte</v>
      </c>
      <c r="I63" s="8" t="str">
        <f>_xlfn.XLOOKUP(BASE_INICIATIVAS_CONSOLIDADA!$G63,[1]!BASE_UCS[COD CNUC],[1]!BASE_UCS[BIOMAS])</f>
        <v>Amazônia - Área Marinha</v>
      </c>
      <c r="J63" s="8" t="str">
        <f>_xlfn.XLOOKUP(BASE_INICIATIVAS_CONSOLIDADA!$G63,[1]!BASE_UCS[COD CNUC],[1]!BASE_UCS[UF])</f>
        <v>PA</v>
      </c>
      <c r="K63" s="8" t="s">
        <v>104</v>
      </c>
      <c r="L63" s="36">
        <v>293828.25</v>
      </c>
      <c r="M63" s="36">
        <v>293828.25</v>
      </c>
      <c r="N63" s="36">
        <f>BASE_INICIATIVAS_CONSOLIDADA!$L63-BASE_INICIATIVAS_CONSOLIDADA!$M63</f>
        <v>0</v>
      </c>
      <c r="O63" s="37">
        <f>BASE_INICIATIVAS_CONSOLIDADA!$AC63+BASE_INICIATIVAS_CONSOLIDADA!$AJ63+BASE_INICIATIVAS_CONSOLIDADA!$AO63+BASE_INICIATIVAS_CONSOLIDADA!$AV63+BASE_INICIATIVAS_CONSOLIDADA!$AY63+BASE_INICIATIVAS_CONSOLIDADA!$BA63+BASE_INICIATIVAS_CONSOLIDADA!$BD63</f>
        <v>0</v>
      </c>
      <c r="P63" s="36">
        <f>IF(BASE_INICIATIVAS_CONSOLIDADA!$N63-BASE_INICIATIVAS_CONSOLIDADA!$O63&lt;0,0,BASE_INICIATIVAS_CONSOLIDADA!$N63-BASE_INICIATIVAS_CONSOLIDADA!$O63)</f>
        <v>0</v>
      </c>
      <c r="Q63" s="38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f>SUM(BASE_INICIATIVAS_CONSOLIDADA!$Q63:$AB63)</f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7">
        <f>SUM(BASE_INICIATIVAS_CONSOLIDADA!$AD63:$AI63)</f>
        <v>0</v>
      </c>
      <c r="AK63" s="37">
        <v>0</v>
      </c>
      <c r="AL63" s="37">
        <v>0</v>
      </c>
      <c r="AM63" s="37">
        <v>0</v>
      </c>
      <c r="AN63" s="37">
        <v>0</v>
      </c>
      <c r="AO63" s="37">
        <f>SUM(BASE_INICIATIVAS_CONSOLIDADA!$AK63:$AN63)</f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f>SUM(BASE_INICIATIVAS_CONSOLIDADA!$AP63:$AU63)</f>
        <v>0</v>
      </c>
      <c r="AW63" s="39">
        <v>0</v>
      </c>
      <c r="AX63" s="39">
        <v>0</v>
      </c>
      <c r="AY63" s="40">
        <f>SUM(BASE_INICIATIVAS_CONSOLIDADA!$AW63:$AX63)</f>
        <v>0</v>
      </c>
      <c r="AZ63" s="4">
        <v>0</v>
      </c>
      <c r="BA63" s="4">
        <f>BASE_INICIATIVAS_CONSOLIDADA!$AZ63</f>
        <v>0</v>
      </c>
      <c r="BB63" s="4">
        <v>0</v>
      </c>
      <c r="BC63" s="4">
        <v>0</v>
      </c>
      <c r="BD63" s="4">
        <f>SUM(BASE_INICIATIVAS_CONSOLIDADA!$BB63:$BC63)</f>
        <v>0</v>
      </c>
    </row>
    <row r="64" spans="1:56" ht="28.9" customHeight="1" x14ac:dyDescent="0.25">
      <c r="A64" s="29" t="s">
        <v>61</v>
      </c>
      <c r="B64" s="29" t="s">
        <v>62</v>
      </c>
      <c r="C64" s="29">
        <v>16105166</v>
      </c>
      <c r="D64" s="29" t="s">
        <v>63</v>
      </c>
      <c r="E64" s="29" t="str">
        <f>_xlfn.XLOOKUP(BASE_INICIATIVAS_CONSOLIDADA!$G64,'[1]BASE DE DADOS'!A:A,'[1]BASE DE DADOS'!C:C)</f>
        <v>RESEX MARINHA CAETÉTAPERAÇU</v>
      </c>
      <c r="F64" s="29" t="str">
        <f>_xlfn.XLOOKUP(BASE_INICIATIVAS_CONSOLIDADA!$G64,[1]!BASE_UCS[COD CNUC],[1]!BASE_UCS[CATEGORIA RESUMIDA])</f>
        <v>RESEX</v>
      </c>
      <c r="G64" s="29" t="s">
        <v>125</v>
      </c>
      <c r="H64" s="29" t="str">
        <f>_xlfn.XLOOKUP(BASE_INICIATIVAS_CONSOLIDADA!$G64,[1]!BASE_UCS[COD CNUC],[1]!BASE_UCS[GERÊNCIA REGIONAL])</f>
        <v>GR1 - Norte</v>
      </c>
      <c r="I64" s="29" t="str">
        <f>_xlfn.XLOOKUP(BASE_INICIATIVAS_CONSOLIDADA!$G64,[1]!BASE_UCS[COD CNUC],[1]!BASE_UCS[BIOMAS])</f>
        <v>Amazônia - Área Marinha</v>
      </c>
      <c r="J64" s="29" t="str">
        <f>_xlfn.XLOOKUP(BASE_INICIATIVAS_CONSOLIDADA!$G64,[1]!BASE_UCS[COD CNUC],[1]!BASE_UCS[UF])</f>
        <v>PA</v>
      </c>
      <c r="K64" s="29" t="s">
        <v>104</v>
      </c>
      <c r="L64" s="30">
        <v>293828.25</v>
      </c>
      <c r="M64" s="30">
        <v>293828.25</v>
      </c>
      <c r="N64" s="30">
        <f>BASE_INICIATIVAS_CONSOLIDADA!$L64-BASE_INICIATIVAS_CONSOLIDADA!$M64</f>
        <v>0</v>
      </c>
      <c r="O64" s="41">
        <f>BASE_INICIATIVAS_CONSOLIDADA!$AC64+BASE_INICIATIVAS_CONSOLIDADA!$AJ64+BASE_INICIATIVAS_CONSOLIDADA!$AO64+BASE_INICIATIVAS_CONSOLIDADA!$AV64+BASE_INICIATIVAS_CONSOLIDADA!$AY64+BASE_INICIATIVAS_CONSOLIDADA!$BA64+BASE_INICIATIVAS_CONSOLIDADA!$BD64</f>
        <v>0</v>
      </c>
      <c r="P64" s="30">
        <f>IF(BASE_INICIATIVAS_CONSOLIDADA!$N64-BASE_INICIATIVAS_CONSOLIDADA!$O64&lt;0,0,BASE_INICIATIVAS_CONSOLIDADA!$N64-BASE_INICIATIVAS_CONSOLIDADA!$O64)</f>
        <v>0</v>
      </c>
      <c r="Q64" s="42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>
        <f>SUM(BASE_INICIATIVAS_CONSOLIDADA!$Q64:$AB64)</f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1">
        <v>0</v>
      </c>
      <c r="AJ64" s="41">
        <f>SUM(BASE_INICIATIVAS_CONSOLIDADA!$AD64:$AI64)</f>
        <v>0</v>
      </c>
      <c r="AK64" s="41">
        <v>0</v>
      </c>
      <c r="AL64" s="41">
        <v>0</v>
      </c>
      <c r="AM64" s="41">
        <v>0</v>
      </c>
      <c r="AN64" s="41">
        <v>0</v>
      </c>
      <c r="AO64" s="41">
        <f>SUM(BASE_INICIATIVAS_CONSOLIDADA!$AK64:$AN64)</f>
        <v>0</v>
      </c>
      <c r="AP64" s="41">
        <v>0</v>
      </c>
      <c r="AQ64" s="41">
        <v>0</v>
      </c>
      <c r="AR64" s="41">
        <v>0</v>
      </c>
      <c r="AS64" s="41">
        <v>0</v>
      </c>
      <c r="AT64" s="41">
        <v>0</v>
      </c>
      <c r="AU64" s="41">
        <v>0</v>
      </c>
      <c r="AV64" s="41">
        <f>SUM(BASE_INICIATIVAS_CONSOLIDADA!$AP64:$AU64)</f>
        <v>0</v>
      </c>
      <c r="AW64" s="43">
        <v>0</v>
      </c>
      <c r="AX64" s="43">
        <v>0</v>
      </c>
      <c r="AY64" s="44">
        <f>SUM(BASE_INICIATIVAS_CONSOLIDADA!$AW64:$AX64)</f>
        <v>0</v>
      </c>
      <c r="AZ64" s="45">
        <v>0</v>
      </c>
      <c r="BA64" s="45">
        <f>BASE_INICIATIVAS_CONSOLIDADA!$AZ64</f>
        <v>0</v>
      </c>
      <c r="BB64" s="45">
        <v>0</v>
      </c>
      <c r="BC64" s="45">
        <v>0</v>
      </c>
      <c r="BD64" s="45">
        <f>SUM(BASE_INICIATIVAS_CONSOLIDADA!$BB64:$BC64)</f>
        <v>0</v>
      </c>
    </row>
    <row r="65" spans="1:56" ht="28.9" customHeight="1" x14ac:dyDescent="0.25">
      <c r="A65" s="8" t="s">
        <v>61</v>
      </c>
      <c r="B65" s="8" t="s">
        <v>62</v>
      </c>
      <c r="C65" s="8">
        <v>16105166</v>
      </c>
      <c r="D65" s="8" t="s">
        <v>63</v>
      </c>
      <c r="E65" s="8" t="str">
        <f>_xlfn.XLOOKUP(BASE_INICIATIVAS_CONSOLIDADA!$G65,'[1]BASE DE DADOS'!A:A,'[1]BASE DE DADOS'!C:C)</f>
        <v>RESEX MARINHA DE SOURE</v>
      </c>
      <c r="F65" s="8" t="str">
        <f>_xlfn.XLOOKUP(BASE_INICIATIVAS_CONSOLIDADA!$G65,[1]!BASE_UCS[COD CNUC],[1]!BASE_UCS[CATEGORIA RESUMIDA])</f>
        <v>RESEX</v>
      </c>
      <c r="G65" s="8" t="s">
        <v>126</v>
      </c>
      <c r="H65" s="8" t="str">
        <f>_xlfn.XLOOKUP(BASE_INICIATIVAS_CONSOLIDADA!$G65,[1]!BASE_UCS[COD CNUC],[1]!BASE_UCS[GERÊNCIA REGIONAL])</f>
        <v>GR1 - Norte</v>
      </c>
      <c r="I65" s="8" t="str">
        <f>_xlfn.XLOOKUP(BASE_INICIATIVAS_CONSOLIDADA!$G65,[1]!BASE_UCS[COD CNUC],[1]!BASE_UCS[BIOMAS])</f>
        <v>Amazônia - Área Marinha</v>
      </c>
      <c r="J65" s="8" t="str">
        <f>_xlfn.XLOOKUP(BASE_INICIATIVAS_CONSOLIDADA!$G65,[1]!BASE_UCS[COD CNUC],[1]!BASE_UCS[UF])</f>
        <v>PA</v>
      </c>
      <c r="K65" s="8"/>
      <c r="L65" s="36">
        <v>293828.25</v>
      </c>
      <c r="M65" s="36">
        <v>0</v>
      </c>
      <c r="N65" s="36">
        <f>BASE_INICIATIVAS_CONSOLIDADA!$L65-BASE_INICIATIVAS_CONSOLIDADA!$M65</f>
        <v>293828.25</v>
      </c>
      <c r="O65" s="37">
        <f>BASE_INICIATIVAS_CONSOLIDADA!$AC65+BASE_INICIATIVAS_CONSOLIDADA!$AJ65+BASE_INICIATIVAS_CONSOLIDADA!$AO65+BASE_INICIATIVAS_CONSOLIDADA!$AV65+BASE_INICIATIVAS_CONSOLIDADA!$AY65+BASE_INICIATIVAS_CONSOLIDADA!$BA65+BASE_INICIATIVAS_CONSOLIDADA!$BD65</f>
        <v>293828.25</v>
      </c>
      <c r="P65" s="36">
        <f>IF(BASE_INICIATIVAS_CONSOLIDADA!$N65-BASE_INICIATIVAS_CONSOLIDADA!$O65&lt;0,0,BASE_INICIATIVAS_CONSOLIDADA!$N65-BASE_INICIATIVAS_CONSOLIDADA!$O65)</f>
        <v>0</v>
      </c>
      <c r="Q65" s="38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f>SUM(BASE_INICIATIVAS_CONSOLIDADA!$Q65:$AB65)</f>
        <v>0</v>
      </c>
      <c r="AD65" s="37">
        <v>0</v>
      </c>
      <c r="AE65" s="37">
        <v>0</v>
      </c>
      <c r="AF65" s="37">
        <v>293828.25</v>
      </c>
      <c r="AG65" s="37">
        <v>0</v>
      </c>
      <c r="AH65" s="37">
        <v>0</v>
      </c>
      <c r="AI65" s="37">
        <v>0</v>
      </c>
      <c r="AJ65" s="37">
        <f>SUM(BASE_INICIATIVAS_CONSOLIDADA!$AD65:$AI65)</f>
        <v>293828.25</v>
      </c>
      <c r="AK65" s="37">
        <v>0</v>
      </c>
      <c r="AL65" s="37">
        <v>0</v>
      </c>
      <c r="AM65" s="37">
        <v>0</v>
      </c>
      <c r="AN65" s="37">
        <v>0</v>
      </c>
      <c r="AO65" s="37">
        <f>SUM(BASE_INICIATIVAS_CONSOLIDADA!$AK65:$AN65)</f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f>SUM(BASE_INICIATIVAS_CONSOLIDADA!$AP65:$AU65)</f>
        <v>0</v>
      </c>
      <c r="AW65" s="39">
        <v>0</v>
      </c>
      <c r="AX65" s="39">
        <v>0</v>
      </c>
      <c r="AY65" s="40">
        <f>SUM(BASE_INICIATIVAS_CONSOLIDADA!$AW65:$AX65)</f>
        <v>0</v>
      </c>
      <c r="AZ65" s="4">
        <v>0</v>
      </c>
      <c r="BA65" s="4">
        <f>BASE_INICIATIVAS_CONSOLIDADA!$AZ65</f>
        <v>0</v>
      </c>
      <c r="BB65" s="4">
        <v>0</v>
      </c>
      <c r="BC65" s="4">
        <v>0</v>
      </c>
      <c r="BD65" s="4">
        <f>SUM(BASE_INICIATIVAS_CONSOLIDADA!$BB65:$BC65)</f>
        <v>0</v>
      </c>
    </row>
    <row r="66" spans="1:56" ht="28.9" customHeight="1" x14ac:dyDescent="0.25">
      <c r="A66" s="29" t="s">
        <v>61</v>
      </c>
      <c r="B66" s="29" t="s">
        <v>62</v>
      </c>
      <c r="C66" s="29">
        <v>16105166</v>
      </c>
      <c r="D66" s="29" t="s">
        <v>63</v>
      </c>
      <c r="E66" s="29" t="str">
        <f>_xlfn.XLOOKUP(BASE_INICIATIVAS_CONSOLIDADA!$G66,'[1]BASE DE DADOS'!A:A,'[1]BASE DE DADOS'!C:C)</f>
        <v>RESEX MARINHA TRACUATEUA</v>
      </c>
      <c r="F66" s="29" t="str">
        <f>_xlfn.XLOOKUP(BASE_INICIATIVAS_CONSOLIDADA!$G66,[1]!BASE_UCS[COD CNUC],[1]!BASE_UCS[CATEGORIA RESUMIDA])</f>
        <v>RESEX</v>
      </c>
      <c r="G66" s="29" t="s">
        <v>127</v>
      </c>
      <c r="H66" s="29" t="str">
        <f>_xlfn.XLOOKUP(BASE_INICIATIVAS_CONSOLIDADA!$G66,[1]!BASE_UCS[COD CNUC],[1]!BASE_UCS[GERÊNCIA REGIONAL])</f>
        <v>GR1 - Norte</v>
      </c>
      <c r="I66" s="29" t="str">
        <f>_xlfn.XLOOKUP(BASE_INICIATIVAS_CONSOLIDADA!$G66,[1]!BASE_UCS[COD CNUC],[1]!BASE_UCS[BIOMAS])</f>
        <v>Amazônia - Área Marinha</v>
      </c>
      <c r="J66" s="29" t="str">
        <f>_xlfn.XLOOKUP(BASE_INICIATIVAS_CONSOLIDADA!$G66,[1]!BASE_UCS[COD CNUC],[1]!BASE_UCS[UF])</f>
        <v>PA</v>
      </c>
      <c r="K66" s="29" t="s">
        <v>104</v>
      </c>
      <c r="L66" s="30">
        <v>293828.25</v>
      </c>
      <c r="M66" s="30">
        <v>293828.25</v>
      </c>
      <c r="N66" s="30">
        <f>BASE_INICIATIVAS_CONSOLIDADA!$L66-BASE_INICIATIVAS_CONSOLIDADA!$M66</f>
        <v>0</v>
      </c>
      <c r="O66" s="41">
        <f>BASE_INICIATIVAS_CONSOLIDADA!$AC66+BASE_INICIATIVAS_CONSOLIDADA!$AJ66+BASE_INICIATIVAS_CONSOLIDADA!$AO66+BASE_INICIATIVAS_CONSOLIDADA!$AV66+BASE_INICIATIVAS_CONSOLIDADA!$AY66+BASE_INICIATIVAS_CONSOLIDADA!$BA66+BASE_INICIATIVAS_CONSOLIDADA!$BD66</f>
        <v>0</v>
      </c>
      <c r="P66" s="30">
        <f>IF(BASE_INICIATIVAS_CONSOLIDADA!$N66-BASE_INICIATIVAS_CONSOLIDADA!$O66&lt;0,0,BASE_INICIATIVAS_CONSOLIDADA!$N66-BASE_INICIATIVAS_CONSOLIDADA!$O66)</f>
        <v>0</v>
      </c>
      <c r="Q66" s="42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f>SUM(BASE_INICIATIVAS_CONSOLIDADA!$Q66:$AB66)</f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f>SUM(BASE_INICIATIVAS_CONSOLIDADA!$AD66:$AI66)</f>
        <v>0</v>
      </c>
      <c r="AK66" s="41">
        <v>0</v>
      </c>
      <c r="AL66" s="41">
        <v>0</v>
      </c>
      <c r="AM66" s="41">
        <v>0</v>
      </c>
      <c r="AN66" s="41">
        <v>0</v>
      </c>
      <c r="AO66" s="41">
        <f>SUM(BASE_INICIATIVAS_CONSOLIDADA!$AK66:$AN66)</f>
        <v>0</v>
      </c>
      <c r="AP66" s="41">
        <v>0</v>
      </c>
      <c r="AQ66" s="41">
        <v>0</v>
      </c>
      <c r="AR66" s="41">
        <v>0</v>
      </c>
      <c r="AS66" s="41">
        <v>0</v>
      </c>
      <c r="AT66" s="41">
        <v>0</v>
      </c>
      <c r="AU66" s="41">
        <v>0</v>
      </c>
      <c r="AV66" s="41">
        <f>SUM(BASE_INICIATIVAS_CONSOLIDADA!$AP66:$AU66)</f>
        <v>0</v>
      </c>
      <c r="AW66" s="43">
        <v>0</v>
      </c>
      <c r="AX66" s="43">
        <v>0</v>
      </c>
      <c r="AY66" s="44">
        <f>SUM(BASE_INICIATIVAS_CONSOLIDADA!$AW66:$AX66)</f>
        <v>0</v>
      </c>
      <c r="AZ66" s="45">
        <v>0</v>
      </c>
      <c r="BA66" s="45">
        <f>BASE_INICIATIVAS_CONSOLIDADA!$AZ66</f>
        <v>0</v>
      </c>
      <c r="BB66" s="45">
        <v>0</v>
      </c>
      <c r="BC66" s="45">
        <v>0</v>
      </c>
      <c r="BD66" s="45">
        <f>SUM(BASE_INICIATIVAS_CONSOLIDADA!$BB66:$BC66)</f>
        <v>0</v>
      </c>
    </row>
    <row r="67" spans="1:56" ht="28.9" customHeight="1" x14ac:dyDescent="0.25">
      <c r="A67" s="8" t="s">
        <v>61</v>
      </c>
      <c r="B67" s="8" t="s">
        <v>62</v>
      </c>
      <c r="C67" s="8">
        <v>16105166</v>
      </c>
      <c r="D67" s="8" t="s">
        <v>63</v>
      </c>
      <c r="E67" s="8" t="str">
        <f>_xlfn.XLOOKUP(BASE_INICIATIVAS_CONSOLIDADA!$G67,'[1]BASE DE DADOS'!A:A,'[1]BASE DE DADOS'!C:C)</f>
        <v>RESEX TERRA GRANDE PRACUUBA</v>
      </c>
      <c r="F67" s="8" t="str">
        <f>_xlfn.XLOOKUP(BASE_INICIATIVAS_CONSOLIDADA!$G67,[1]!BASE_UCS[COD CNUC],[1]!BASE_UCS[CATEGORIA RESUMIDA])</f>
        <v>RESEX</v>
      </c>
      <c r="G67" s="8" t="s">
        <v>128</v>
      </c>
      <c r="H67" s="8" t="str">
        <f>_xlfn.XLOOKUP(BASE_INICIATIVAS_CONSOLIDADA!$G67,[1]!BASE_UCS[COD CNUC],[1]!BASE_UCS[GERÊNCIA REGIONAL])</f>
        <v>GR1 - Norte</v>
      </c>
      <c r="I67" s="8" t="str">
        <f>_xlfn.XLOOKUP(BASE_INICIATIVAS_CONSOLIDADA!$G67,[1]!BASE_UCS[COD CNUC],[1]!BASE_UCS[BIOMAS])</f>
        <v>Amazônia</v>
      </c>
      <c r="J67" s="8" t="str">
        <f>_xlfn.XLOOKUP(BASE_INICIATIVAS_CONSOLIDADA!$G67,[1]!BASE_UCS[COD CNUC],[1]!BASE_UCS[UF])</f>
        <v>PA</v>
      </c>
      <c r="K67" s="8" t="s">
        <v>104</v>
      </c>
      <c r="L67" s="36">
        <v>293828.25</v>
      </c>
      <c r="M67" s="36">
        <v>293828.25</v>
      </c>
      <c r="N67" s="36">
        <f>BASE_INICIATIVAS_CONSOLIDADA!$L67-BASE_INICIATIVAS_CONSOLIDADA!$M67</f>
        <v>0</v>
      </c>
      <c r="O67" s="37">
        <f>BASE_INICIATIVAS_CONSOLIDADA!$AC67+BASE_INICIATIVAS_CONSOLIDADA!$AJ67+BASE_INICIATIVAS_CONSOLIDADA!$AO67+BASE_INICIATIVAS_CONSOLIDADA!$AV67+BASE_INICIATIVAS_CONSOLIDADA!$AY67+BASE_INICIATIVAS_CONSOLIDADA!$BA67+BASE_INICIATIVAS_CONSOLIDADA!$BD67</f>
        <v>0</v>
      </c>
      <c r="P67" s="36">
        <f>IF(BASE_INICIATIVAS_CONSOLIDADA!$N67-BASE_INICIATIVAS_CONSOLIDADA!$O67&lt;0,0,BASE_INICIATIVAS_CONSOLIDADA!$N67-BASE_INICIATIVAS_CONSOLIDADA!$O67)</f>
        <v>0</v>
      </c>
      <c r="Q67" s="38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f>SUM(BASE_INICIATIVAS_CONSOLIDADA!$Q67:$AB67)</f>
        <v>0</v>
      </c>
      <c r="AD67" s="37">
        <v>0</v>
      </c>
      <c r="AE67" s="37">
        <v>0</v>
      </c>
      <c r="AF67" s="37">
        <v>0</v>
      </c>
      <c r="AG67" s="37">
        <v>0</v>
      </c>
      <c r="AH67" s="37">
        <v>0</v>
      </c>
      <c r="AI67" s="37">
        <v>0</v>
      </c>
      <c r="AJ67" s="37">
        <f>SUM(BASE_INICIATIVAS_CONSOLIDADA!$AD67:$AI67)</f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f>SUM(BASE_INICIATIVAS_CONSOLIDADA!$AK67:$AN67)</f>
        <v>0</v>
      </c>
      <c r="AP67" s="37">
        <v>0</v>
      </c>
      <c r="AQ67" s="37">
        <v>0</v>
      </c>
      <c r="AR67" s="37">
        <v>0</v>
      </c>
      <c r="AS67" s="37">
        <v>0</v>
      </c>
      <c r="AT67" s="37">
        <v>0</v>
      </c>
      <c r="AU67" s="37">
        <v>0</v>
      </c>
      <c r="AV67" s="37">
        <f>SUM(BASE_INICIATIVAS_CONSOLIDADA!$AP67:$AU67)</f>
        <v>0</v>
      </c>
      <c r="AW67" s="39">
        <v>0</v>
      </c>
      <c r="AX67" s="39">
        <v>0</v>
      </c>
      <c r="AY67" s="40">
        <f>SUM(BASE_INICIATIVAS_CONSOLIDADA!$AW67:$AX67)</f>
        <v>0</v>
      </c>
      <c r="AZ67" s="4">
        <v>0</v>
      </c>
      <c r="BA67" s="4">
        <f>BASE_INICIATIVAS_CONSOLIDADA!$AZ67</f>
        <v>0</v>
      </c>
      <c r="BB67" s="4">
        <v>0</v>
      </c>
      <c r="BC67" s="4">
        <v>0</v>
      </c>
      <c r="BD67" s="4">
        <f>SUM(BASE_INICIATIVAS_CONSOLIDADA!$BB67:$BC67)</f>
        <v>0</v>
      </c>
    </row>
    <row r="68" spans="1:56" ht="28.9" customHeight="1" x14ac:dyDescent="0.25">
      <c r="A68" s="29" t="s">
        <v>61</v>
      </c>
      <c r="B68" s="29" t="s">
        <v>62</v>
      </c>
      <c r="C68" s="29">
        <v>16105166</v>
      </c>
      <c r="D68" s="29" t="s">
        <v>63</v>
      </c>
      <c r="E68" s="29" t="str">
        <f>_xlfn.XLOOKUP(BASE_INICIATIVAS_CONSOLIDADA!$G68,'[1]BASE DE DADOS'!A:A,'[1]BASE DE DADOS'!C:C)</f>
        <v>RESEX MARINHA MOCAPAJUBA</v>
      </c>
      <c r="F68" s="29" t="str">
        <f>_xlfn.XLOOKUP(BASE_INICIATIVAS_CONSOLIDADA!$G68,[1]!BASE_UCS[COD CNUC],[1]!BASE_UCS[CATEGORIA RESUMIDA])</f>
        <v>RESEX</v>
      </c>
      <c r="G68" s="29" t="s">
        <v>129</v>
      </c>
      <c r="H68" s="29" t="str">
        <f>_xlfn.XLOOKUP(BASE_INICIATIVAS_CONSOLIDADA!$G68,[1]!BASE_UCS[COD CNUC],[1]!BASE_UCS[GERÊNCIA REGIONAL])</f>
        <v>GR1 - Norte</v>
      </c>
      <c r="I68" s="29" t="str">
        <f>_xlfn.XLOOKUP(BASE_INICIATIVAS_CONSOLIDADA!$G68,[1]!BASE_UCS[COD CNUC],[1]!BASE_UCS[BIOMAS])</f>
        <v>Amazônia - Área Marinha</v>
      </c>
      <c r="J68" s="29" t="str">
        <f>_xlfn.XLOOKUP(BASE_INICIATIVAS_CONSOLIDADA!$G68,[1]!BASE_UCS[COD CNUC],[1]!BASE_UCS[UF])</f>
        <v>PA</v>
      </c>
      <c r="K68" s="29"/>
      <c r="L68" s="30">
        <v>293828.25</v>
      </c>
      <c r="M68" s="30">
        <v>0</v>
      </c>
      <c r="N68" s="30">
        <f>BASE_INICIATIVAS_CONSOLIDADA!$L68-BASE_INICIATIVAS_CONSOLIDADA!$M68</f>
        <v>293828.25</v>
      </c>
      <c r="O68" s="41">
        <f>BASE_INICIATIVAS_CONSOLIDADA!$AC68+BASE_INICIATIVAS_CONSOLIDADA!$AJ68+BASE_INICIATIVAS_CONSOLIDADA!$AO68+BASE_INICIATIVAS_CONSOLIDADA!$AV68+BASE_INICIATIVAS_CONSOLIDADA!$AY68+BASE_INICIATIVAS_CONSOLIDADA!$BA68+BASE_INICIATIVAS_CONSOLIDADA!$BD68</f>
        <v>293828.25</v>
      </c>
      <c r="P68" s="30">
        <f>IF(BASE_INICIATIVAS_CONSOLIDADA!$N68-BASE_INICIATIVAS_CONSOLIDADA!$O68&lt;0,0,BASE_INICIATIVAS_CONSOLIDADA!$N68-BASE_INICIATIVAS_CONSOLIDADA!$O68)</f>
        <v>0</v>
      </c>
      <c r="Q68" s="42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f>SUM(BASE_INICIATIVAS_CONSOLIDADA!$Q68:$AB68)</f>
        <v>0</v>
      </c>
      <c r="AD68" s="41">
        <v>0</v>
      </c>
      <c r="AE68" s="41">
        <v>0</v>
      </c>
      <c r="AF68" s="41">
        <v>293828.25</v>
      </c>
      <c r="AG68" s="41">
        <v>0</v>
      </c>
      <c r="AH68" s="41">
        <v>0</v>
      </c>
      <c r="AI68" s="41">
        <v>0</v>
      </c>
      <c r="AJ68" s="41">
        <f>SUM(BASE_INICIATIVAS_CONSOLIDADA!$AD68:$AI68)</f>
        <v>293828.25</v>
      </c>
      <c r="AK68" s="41">
        <v>0</v>
      </c>
      <c r="AL68" s="41">
        <v>0</v>
      </c>
      <c r="AM68" s="41">
        <v>0</v>
      </c>
      <c r="AN68" s="41">
        <v>0</v>
      </c>
      <c r="AO68" s="41">
        <f>SUM(BASE_INICIATIVAS_CONSOLIDADA!$AK68:$AN68)</f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f>SUM(BASE_INICIATIVAS_CONSOLIDADA!$AP68:$AU68)</f>
        <v>0</v>
      </c>
      <c r="AW68" s="43">
        <v>0</v>
      </c>
      <c r="AX68" s="43">
        <v>0</v>
      </c>
      <c r="AY68" s="44">
        <f>SUM(BASE_INICIATIVAS_CONSOLIDADA!$AW68:$AX68)</f>
        <v>0</v>
      </c>
      <c r="AZ68" s="45">
        <v>0</v>
      </c>
      <c r="BA68" s="45">
        <f>BASE_INICIATIVAS_CONSOLIDADA!$AZ68</f>
        <v>0</v>
      </c>
      <c r="BB68" s="45">
        <v>0</v>
      </c>
      <c r="BC68" s="45">
        <v>0</v>
      </c>
      <c r="BD68" s="45">
        <f>SUM(BASE_INICIATIVAS_CONSOLIDADA!$BB68:$BC68)</f>
        <v>0</v>
      </c>
    </row>
    <row r="69" spans="1:56" ht="28.9" customHeight="1" x14ac:dyDescent="0.25">
      <c r="A69" s="8" t="s">
        <v>61</v>
      </c>
      <c r="B69" s="8" t="s">
        <v>62</v>
      </c>
      <c r="C69" s="8">
        <v>16105166</v>
      </c>
      <c r="D69" s="8" t="s">
        <v>63</v>
      </c>
      <c r="E69" s="8" t="str">
        <f>_xlfn.XLOOKUP(BASE_INICIATIVAS_CONSOLIDADA!$G69,'[1]BASE DE DADOS'!A:A,'[1]BASE DE DADOS'!C:C)</f>
        <v>RESEX MARINHA MESTRE LUCINDO</v>
      </c>
      <c r="F69" s="8" t="str">
        <f>_xlfn.XLOOKUP(BASE_INICIATIVAS_CONSOLIDADA!$G69,[1]!BASE_UCS[COD CNUC],[1]!BASE_UCS[CATEGORIA RESUMIDA])</f>
        <v>RESEX</v>
      </c>
      <c r="G69" s="8" t="s">
        <v>130</v>
      </c>
      <c r="H69" s="8" t="str">
        <f>_xlfn.XLOOKUP(BASE_INICIATIVAS_CONSOLIDADA!$G69,[1]!BASE_UCS[COD CNUC],[1]!BASE_UCS[GERÊNCIA REGIONAL])</f>
        <v>GR1 - Norte</v>
      </c>
      <c r="I69" s="8" t="str">
        <f>_xlfn.XLOOKUP(BASE_INICIATIVAS_CONSOLIDADA!$G69,[1]!BASE_UCS[COD CNUC],[1]!BASE_UCS[BIOMAS])</f>
        <v>Amazônia - Área Marinha</v>
      </c>
      <c r="J69" s="8" t="str">
        <f>_xlfn.XLOOKUP(BASE_INICIATIVAS_CONSOLIDADA!$G69,[1]!BASE_UCS[COD CNUC],[1]!BASE_UCS[UF])</f>
        <v>PA</v>
      </c>
      <c r="K69" s="8"/>
      <c r="L69" s="36">
        <v>293828.25</v>
      </c>
      <c r="M69" s="36">
        <v>0</v>
      </c>
      <c r="N69" s="36">
        <f>BASE_INICIATIVAS_CONSOLIDADA!$L69-BASE_INICIATIVAS_CONSOLIDADA!$M69</f>
        <v>293828.25</v>
      </c>
      <c r="O69" s="37">
        <f>BASE_INICIATIVAS_CONSOLIDADA!$AC69+BASE_INICIATIVAS_CONSOLIDADA!$AJ69+BASE_INICIATIVAS_CONSOLIDADA!$AO69+BASE_INICIATIVAS_CONSOLIDADA!$AV69+BASE_INICIATIVAS_CONSOLIDADA!$AY69+BASE_INICIATIVAS_CONSOLIDADA!$BA69+BASE_INICIATIVAS_CONSOLIDADA!$BD69</f>
        <v>293828.25</v>
      </c>
      <c r="P69" s="36">
        <f>IF(BASE_INICIATIVAS_CONSOLIDADA!$N69-BASE_INICIATIVAS_CONSOLIDADA!$O69&lt;0,0,BASE_INICIATIVAS_CONSOLIDADA!$N69-BASE_INICIATIVAS_CONSOLIDADA!$O69)</f>
        <v>0</v>
      </c>
      <c r="Q69" s="38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f>SUM(BASE_INICIATIVAS_CONSOLIDADA!$Q69:$AB69)</f>
        <v>0</v>
      </c>
      <c r="AD69" s="37">
        <v>0</v>
      </c>
      <c r="AE69" s="37">
        <v>0</v>
      </c>
      <c r="AF69" s="37">
        <v>293828.25</v>
      </c>
      <c r="AG69" s="37">
        <v>0</v>
      </c>
      <c r="AH69" s="37">
        <v>0</v>
      </c>
      <c r="AI69" s="37">
        <v>0</v>
      </c>
      <c r="AJ69" s="37">
        <f>SUM(BASE_INICIATIVAS_CONSOLIDADA!$AD69:$AI69)</f>
        <v>293828.25</v>
      </c>
      <c r="AK69" s="37">
        <v>0</v>
      </c>
      <c r="AL69" s="37">
        <v>0</v>
      </c>
      <c r="AM69" s="37">
        <v>0</v>
      </c>
      <c r="AN69" s="37">
        <v>0</v>
      </c>
      <c r="AO69" s="37">
        <f>SUM(BASE_INICIATIVAS_CONSOLIDADA!$AK69:$AN69)</f>
        <v>0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f>SUM(BASE_INICIATIVAS_CONSOLIDADA!$AP69:$AU69)</f>
        <v>0</v>
      </c>
      <c r="AW69" s="39">
        <v>0</v>
      </c>
      <c r="AX69" s="39">
        <v>0</v>
      </c>
      <c r="AY69" s="40">
        <f>SUM(BASE_INICIATIVAS_CONSOLIDADA!$AW69:$AX69)</f>
        <v>0</v>
      </c>
      <c r="AZ69" s="4">
        <v>0</v>
      </c>
      <c r="BA69" s="4">
        <f>BASE_INICIATIVAS_CONSOLIDADA!$AZ69</f>
        <v>0</v>
      </c>
      <c r="BB69" s="4">
        <v>0</v>
      </c>
      <c r="BC69" s="4">
        <v>0</v>
      </c>
      <c r="BD69" s="4">
        <f>SUM(BASE_INICIATIVAS_CONSOLIDADA!$BB69:$BC69)</f>
        <v>0</v>
      </c>
    </row>
    <row r="70" spans="1:56" ht="28.9" customHeight="1" x14ac:dyDescent="0.25">
      <c r="A70" s="29" t="s">
        <v>61</v>
      </c>
      <c r="B70" s="29" t="s">
        <v>62</v>
      </c>
      <c r="C70" s="29">
        <v>16105166</v>
      </c>
      <c r="D70" s="29" t="s">
        <v>63</v>
      </c>
      <c r="E70" s="29" t="str">
        <f>_xlfn.XLOOKUP(BASE_INICIATIVAS_CONSOLIDADA!$G70,'[1]BASE DE DADOS'!A:A,'[1]BASE DE DADOS'!C:C)</f>
        <v>RESEX MARINHA CUINARANA</v>
      </c>
      <c r="F70" s="29" t="str">
        <f>_xlfn.XLOOKUP(BASE_INICIATIVAS_CONSOLIDADA!$G70,[1]!BASE_UCS[COD CNUC],[1]!BASE_UCS[CATEGORIA RESUMIDA])</f>
        <v>RESEX</v>
      </c>
      <c r="G70" s="29" t="s">
        <v>131</v>
      </c>
      <c r="H70" s="29" t="str">
        <f>_xlfn.XLOOKUP(BASE_INICIATIVAS_CONSOLIDADA!$G70,[1]!BASE_UCS[COD CNUC],[1]!BASE_UCS[GERÊNCIA REGIONAL])</f>
        <v>GR1 - Norte</v>
      </c>
      <c r="I70" s="29" t="str">
        <f>_xlfn.XLOOKUP(BASE_INICIATIVAS_CONSOLIDADA!$G70,[1]!BASE_UCS[COD CNUC],[1]!BASE_UCS[BIOMAS])</f>
        <v>Amazônia - Área Marinha</v>
      </c>
      <c r="J70" s="29" t="str">
        <f>_xlfn.XLOOKUP(BASE_INICIATIVAS_CONSOLIDADA!$G70,[1]!BASE_UCS[COD CNUC],[1]!BASE_UCS[UF])</f>
        <v>PA</v>
      </c>
      <c r="K70" s="29"/>
      <c r="L70" s="30">
        <v>293828.25</v>
      </c>
      <c r="M70" s="30">
        <v>0</v>
      </c>
      <c r="N70" s="30">
        <f>BASE_INICIATIVAS_CONSOLIDADA!$L70-BASE_INICIATIVAS_CONSOLIDADA!$M70</f>
        <v>293828.25</v>
      </c>
      <c r="O70" s="41">
        <f>BASE_INICIATIVAS_CONSOLIDADA!$AC70+BASE_INICIATIVAS_CONSOLIDADA!$AJ70+BASE_INICIATIVAS_CONSOLIDADA!$AO70+BASE_INICIATIVAS_CONSOLIDADA!$AV70+BASE_INICIATIVAS_CONSOLIDADA!$AY70+BASE_INICIATIVAS_CONSOLIDADA!$BA70+BASE_INICIATIVAS_CONSOLIDADA!$BD70</f>
        <v>293828.25</v>
      </c>
      <c r="P70" s="30">
        <f>IF(BASE_INICIATIVAS_CONSOLIDADA!$N70-BASE_INICIATIVAS_CONSOLIDADA!$O70&lt;0,0,BASE_INICIATIVAS_CONSOLIDADA!$N70-BASE_INICIATIVAS_CONSOLIDADA!$O70)</f>
        <v>0</v>
      </c>
      <c r="Q70" s="42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41">
        <f>SUM(BASE_INICIATIVAS_CONSOLIDADA!$Q70:$AB70)</f>
        <v>0</v>
      </c>
      <c r="AD70" s="41">
        <v>0</v>
      </c>
      <c r="AE70" s="41">
        <v>0</v>
      </c>
      <c r="AF70" s="41">
        <v>293828.25</v>
      </c>
      <c r="AG70" s="41">
        <v>0</v>
      </c>
      <c r="AH70" s="41">
        <v>0</v>
      </c>
      <c r="AI70" s="41">
        <v>0</v>
      </c>
      <c r="AJ70" s="41">
        <f>SUM(BASE_INICIATIVAS_CONSOLIDADA!$AD70:$AI70)</f>
        <v>293828.25</v>
      </c>
      <c r="AK70" s="41">
        <v>0</v>
      </c>
      <c r="AL70" s="41">
        <v>0</v>
      </c>
      <c r="AM70" s="41">
        <v>0</v>
      </c>
      <c r="AN70" s="41">
        <v>0</v>
      </c>
      <c r="AO70" s="41">
        <f>SUM(BASE_INICIATIVAS_CONSOLIDADA!$AK70:$AN70)</f>
        <v>0</v>
      </c>
      <c r="AP70" s="41">
        <v>0</v>
      </c>
      <c r="AQ70" s="41">
        <v>0</v>
      </c>
      <c r="AR70" s="41">
        <v>0</v>
      </c>
      <c r="AS70" s="41">
        <v>0</v>
      </c>
      <c r="AT70" s="41">
        <v>0</v>
      </c>
      <c r="AU70" s="41">
        <v>0</v>
      </c>
      <c r="AV70" s="41">
        <f>SUM(BASE_INICIATIVAS_CONSOLIDADA!$AP70:$AU70)</f>
        <v>0</v>
      </c>
      <c r="AW70" s="43">
        <v>0</v>
      </c>
      <c r="AX70" s="43">
        <v>0</v>
      </c>
      <c r="AY70" s="44">
        <f>SUM(BASE_INICIATIVAS_CONSOLIDADA!$AW70:$AX70)</f>
        <v>0</v>
      </c>
      <c r="AZ70" s="45">
        <v>0</v>
      </c>
      <c r="BA70" s="45">
        <f>BASE_INICIATIVAS_CONSOLIDADA!$AZ70</f>
        <v>0</v>
      </c>
      <c r="BB70" s="45">
        <v>0</v>
      </c>
      <c r="BC70" s="45">
        <v>0</v>
      </c>
      <c r="BD70" s="45">
        <f>SUM(BASE_INICIATIVAS_CONSOLIDADA!$BB70:$BC70)</f>
        <v>0</v>
      </c>
    </row>
    <row r="71" spans="1:56" ht="28.9" customHeight="1" x14ac:dyDescent="0.25">
      <c r="A71" s="8" t="s">
        <v>61</v>
      </c>
      <c r="B71" s="8" t="s">
        <v>62</v>
      </c>
      <c r="C71" s="8">
        <v>16105166</v>
      </c>
      <c r="D71" s="8" t="s">
        <v>63</v>
      </c>
      <c r="E71" s="8" t="str">
        <f>_xlfn.XLOOKUP(BASE_INICIATIVAS_CONSOLIDADA!$G71,'[1]BASE DE DADOS'!A:A,'[1]BASE DE DADOS'!C:C)</f>
        <v>PARNA DA SERRA DO GANDARELA</v>
      </c>
      <c r="F71" s="8" t="str">
        <f>_xlfn.XLOOKUP(BASE_INICIATIVAS_CONSOLIDADA!$G71,[1]!BASE_UCS[COD CNUC],[1]!BASE_UCS[CATEGORIA RESUMIDA])</f>
        <v>PARNA</v>
      </c>
      <c r="G71" s="8" t="s">
        <v>132</v>
      </c>
      <c r="H71" s="8" t="str">
        <f>_xlfn.XLOOKUP(BASE_INICIATIVAS_CONSOLIDADA!$G71,[1]!BASE_UCS[COD CNUC],[1]!BASE_UCS[GERÊNCIA REGIONAL])</f>
        <v>GR4 - Sudeste</v>
      </c>
      <c r="I71" s="8" t="str">
        <f>_xlfn.XLOOKUP(BASE_INICIATIVAS_CONSOLIDADA!$G71,[1]!BASE_UCS[COD CNUC],[1]!BASE_UCS[BIOMAS])</f>
        <v>Mata Atlântica</v>
      </c>
      <c r="J71" s="8" t="str">
        <f>_xlfn.XLOOKUP(BASE_INICIATIVAS_CONSOLIDADA!$G71,[1]!BASE_UCS[COD CNUC],[1]!BASE_UCS[UF])</f>
        <v>MG</v>
      </c>
      <c r="K71" s="8"/>
      <c r="L71" s="36">
        <v>266246.36</v>
      </c>
      <c r="M71" s="36">
        <v>0</v>
      </c>
      <c r="N71" s="36">
        <f>BASE_INICIATIVAS_CONSOLIDADA!$L71-BASE_INICIATIVAS_CONSOLIDADA!$M71</f>
        <v>266246.36</v>
      </c>
      <c r="O71" s="37">
        <f>BASE_INICIATIVAS_CONSOLIDADA!$AC71+BASE_INICIATIVAS_CONSOLIDADA!$AJ71+BASE_INICIATIVAS_CONSOLIDADA!$AO71+BASE_INICIATIVAS_CONSOLIDADA!$AV71+BASE_INICIATIVAS_CONSOLIDADA!$AY71+BASE_INICIATIVAS_CONSOLIDADA!$BA71+BASE_INICIATIVAS_CONSOLIDADA!$BD71</f>
        <v>266246.36</v>
      </c>
      <c r="P71" s="36">
        <f>IF(BASE_INICIATIVAS_CONSOLIDADA!$N71-BASE_INICIATIVAS_CONSOLIDADA!$O71&lt;0,0,BASE_INICIATIVAS_CONSOLIDADA!$N71-BASE_INICIATIVAS_CONSOLIDADA!$O71)</f>
        <v>0</v>
      </c>
      <c r="Q71" s="38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f>SUM(BASE_INICIATIVAS_CONSOLIDADA!$Q71:$AB71)</f>
        <v>0</v>
      </c>
      <c r="AD71" s="37">
        <v>0</v>
      </c>
      <c r="AE71" s="37">
        <v>0</v>
      </c>
      <c r="AF71" s="37">
        <v>266246.36</v>
      </c>
      <c r="AG71" s="37">
        <v>0</v>
      </c>
      <c r="AH71" s="37">
        <v>0</v>
      </c>
      <c r="AI71" s="37">
        <v>0</v>
      </c>
      <c r="AJ71" s="37">
        <f>SUM(BASE_INICIATIVAS_CONSOLIDADA!$AD71:$AI71)</f>
        <v>266246.36</v>
      </c>
      <c r="AK71" s="37">
        <v>0</v>
      </c>
      <c r="AL71" s="37">
        <v>0</v>
      </c>
      <c r="AM71" s="37">
        <v>0</v>
      </c>
      <c r="AN71" s="37">
        <v>0</v>
      </c>
      <c r="AO71" s="37">
        <f>SUM(BASE_INICIATIVAS_CONSOLIDADA!$AK71:$AN71)</f>
        <v>0</v>
      </c>
      <c r="AP71" s="37">
        <v>0</v>
      </c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f>SUM(BASE_INICIATIVAS_CONSOLIDADA!$AP71:$AU71)</f>
        <v>0</v>
      </c>
      <c r="AW71" s="39">
        <v>0</v>
      </c>
      <c r="AX71" s="39">
        <v>0</v>
      </c>
      <c r="AY71" s="40">
        <f>SUM(BASE_INICIATIVAS_CONSOLIDADA!$AW71:$AX71)</f>
        <v>0</v>
      </c>
      <c r="AZ71" s="4">
        <v>0</v>
      </c>
      <c r="BA71" s="4">
        <f>BASE_INICIATIVAS_CONSOLIDADA!$AZ71</f>
        <v>0</v>
      </c>
      <c r="BB71" s="4">
        <v>0</v>
      </c>
      <c r="BC71" s="4">
        <v>0</v>
      </c>
      <c r="BD71" s="4">
        <f>SUM(BASE_INICIATIVAS_CONSOLIDADA!$BB71:$BC71)</f>
        <v>0</v>
      </c>
    </row>
    <row r="72" spans="1:56" ht="28.9" customHeight="1" x14ac:dyDescent="0.25">
      <c r="A72" s="29" t="s">
        <v>133</v>
      </c>
      <c r="B72" s="29" t="s">
        <v>134</v>
      </c>
      <c r="C72" s="29" t="s">
        <v>70</v>
      </c>
      <c r="D72" s="29" t="s">
        <v>58</v>
      </c>
      <c r="E72" s="29" t="str">
        <f>_xlfn.XLOOKUP(BASE_INICIATIVAS_CONSOLIDADA!$G72,'[1]BASE DE DADOS'!A:A,'[1]BASE DE DADOS'!C:C)</f>
        <v>RESEX MARACANÃ</v>
      </c>
      <c r="F72" s="29" t="str">
        <f>_xlfn.XLOOKUP(BASE_INICIATIVAS_CONSOLIDADA!$G72,[1]!BASE_UCS[COD CNUC],[1]!BASE_UCS[CATEGORIA RESUMIDA])</f>
        <v>RESEX</v>
      </c>
      <c r="G72" s="29" t="s">
        <v>123</v>
      </c>
      <c r="H72" s="29" t="str">
        <f>_xlfn.XLOOKUP(BASE_INICIATIVAS_CONSOLIDADA!$G72,[1]!BASE_UCS[COD CNUC],[1]!BASE_UCS[GERÊNCIA REGIONAL])</f>
        <v>GR1 - Norte</v>
      </c>
      <c r="I72" s="29" t="str">
        <f>_xlfn.XLOOKUP(BASE_INICIATIVAS_CONSOLIDADA!$G72,[1]!BASE_UCS[COD CNUC],[1]!BASE_UCS[BIOMAS])</f>
        <v>Amazônia - Área Marinha</v>
      </c>
      <c r="J72" s="29" t="str">
        <f>_xlfn.XLOOKUP(BASE_INICIATIVAS_CONSOLIDADA!$G72,[1]!BASE_UCS[COD CNUC],[1]!BASE_UCS[UF])</f>
        <v>PA</v>
      </c>
      <c r="K72" s="29" t="s">
        <v>135</v>
      </c>
      <c r="L72" s="52">
        <v>1000000</v>
      </c>
      <c r="M72" s="30">
        <v>0</v>
      </c>
      <c r="N72" s="30">
        <f>BASE_INICIATIVAS_CONSOLIDADA!$L72-BASE_INICIATIVAS_CONSOLIDADA!$M72</f>
        <v>1000000</v>
      </c>
      <c r="O72" s="41">
        <f>BASE_INICIATIVAS_CONSOLIDADA!$AC72+BASE_INICIATIVAS_CONSOLIDADA!$AJ72+BASE_INICIATIVAS_CONSOLIDADA!$AO72+BASE_INICIATIVAS_CONSOLIDADA!$AV72+BASE_INICIATIVAS_CONSOLIDADA!$AY72+BASE_INICIATIVAS_CONSOLIDADA!$BA72+BASE_INICIATIVAS_CONSOLIDADA!$BD72</f>
        <v>1000000</v>
      </c>
      <c r="P72" s="30">
        <f>IF(BASE_INICIATIVAS_CONSOLIDADA!$N72-BASE_INICIATIVAS_CONSOLIDADA!$O72&lt;0,0,BASE_INICIATIVAS_CONSOLIDADA!$N72-BASE_INICIATIVAS_CONSOLIDADA!$O72)</f>
        <v>0</v>
      </c>
      <c r="Q72" s="42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41">
        <f>SUM(BASE_INICIATIVAS_CONSOLIDADA!$Q72:$AB72)</f>
        <v>0</v>
      </c>
      <c r="AD72" s="41">
        <v>0</v>
      </c>
      <c r="AE72" s="41">
        <v>0</v>
      </c>
      <c r="AF72" s="41">
        <v>0</v>
      </c>
      <c r="AG72" s="41">
        <v>0</v>
      </c>
      <c r="AH72" s="41">
        <v>0</v>
      </c>
      <c r="AI72" s="41">
        <v>0</v>
      </c>
      <c r="AJ72" s="41">
        <f>SUM(BASE_INICIATIVAS_CONSOLIDADA!$AD72:$AI72)</f>
        <v>0</v>
      </c>
      <c r="AK72" s="41">
        <v>0</v>
      </c>
      <c r="AL72" s="41">
        <v>0</v>
      </c>
      <c r="AM72" s="41">
        <v>0</v>
      </c>
      <c r="AN72" s="41">
        <v>0</v>
      </c>
      <c r="AO72" s="41">
        <f>SUM(BASE_INICIATIVAS_CONSOLIDADA!$AK72:$AN72)</f>
        <v>0</v>
      </c>
      <c r="AP72" s="41">
        <v>0</v>
      </c>
      <c r="AQ72" s="41">
        <v>0</v>
      </c>
      <c r="AR72" s="41">
        <v>0</v>
      </c>
      <c r="AS72" s="41">
        <v>0</v>
      </c>
      <c r="AT72" s="41">
        <v>0</v>
      </c>
      <c r="AU72" s="41">
        <v>1000000</v>
      </c>
      <c r="AV72" s="41">
        <f>SUM(BASE_INICIATIVAS_CONSOLIDADA!$AP72:$AU72)</f>
        <v>1000000</v>
      </c>
      <c r="AW72" s="43">
        <v>0</v>
      </c>
      <c r="AX72" s="43">
        <v>0</v>
      </c>
      <c r="AY72" s="44">
        <f>SUM(BASE_INICIATIVAS_CONSOLIDADA!$AW72:$AX72)</f>
        <v>0</v>
      </c>
      <c r="AZ72" s="45">
        <v>0</v>
      </c>
      <c r="BA72" s="45">
        <f>BASE_INICIATIVAS_CONSOLIDADA!$AZ72</f>
        <v>0</v>
      </c>
      <c r="BB72" s="45">
        <v>0</v>
      </c>
      <c r="BC72" s="45">
        <v>0</v>
      </c>
      <c r="BD72" s="45">
        <f>SUM(BASE_INICIATIVAS_CONSOLIDADA!$BB72:$BC72)</f>
        <v>0</v>
      </c>
    </row>
    <row r="73" spans="1:56" ht="28.9" customHeight="1" x14ac:dyDescent="0.25">
      <c r="A73" s="8" t="s">
        <v>133</v>
      </c>
      <c r="B73" s="8" t="s">
        <v>134</v>
      </c>
      <c r="C73" s="8" t="s">
        <v>70</v>
      </c>
      <c r="D73" s="8" t="s">
        <v>58</v>
      </c>
      <c r="E73" s="8" t="str">
        <f>_xlfn.XLOOKUP(BASE_INICIATIVAS_CONSOLIDADA!$G73,'[1]BASE DE DADOS'!A:A,'[1]BASE DE DADOS'!C:C)</f>
        <v>RESEX BAIXO RIO BRANCO-JAUAPERI</v>
      </c>
      <c r="F73" s="8" t="str">
        <f>_xlfn.XLOOKUP(BASE_INICIATIVAS_CONSOLIDADA!$G73,[1]!BASE_UCS[COD CNUC],[1]!BASE_UCS[CATEGORIA RESUMIDA])</f>
        <v>RESEX</v>
      </c>
      <c r="G73" s="8" t="s">
        <v>136</v>
      </c>
      <c r="H73" s="8" t="str">
        <f>_xlfn.XLOOKUP(BASE_INICIATIVAS_CONSOLIDADA!$G73,[1]!BASE_UCS[COD CNUC],[1]!BASE_UCS[GERÊNCIA REGIONAL])</f>
        <v>GR1 - Norte</v>
      </c>
      <c r="I73" s="8" t="str">
        <f>_xlfn.XLOOKUP(BASE_INICIATIVAS_CONSOLIDADA!$G73,[1]!BASE_UCS[COD CNUC],[1]!BASE_UCS[BIOMAS])</f>
        <v>Amazônia</v>
      </c>
      <c r="J73" s="8" t="str">
        <f>_xlfn.XLOOKUP(BASE_INICIATIVAS_CONSOLIDADA!$G73,[1]!BASE_UCS[COD CNUC],[1]!BASE_UCS[UF])</f>
        <v>AM/RO</v>
      </c>
      <c r="K73" s="8" t="s">
        <v>135</v>
      </c>
      <c r="L73" s="53">
        <v>1000000</v>
      </c>
      <c r="M73" s="36">
        <v>0</v>
      </c>
      <c r="N73" s="36">
        <f>BASE_INICIATIVAS_CONSOLIDADA!$L73-BASE_INICIATIVAS_CONSOLIDADA!$M73</f>
        <v>1000000</v>
      </c>
      <c r="O73" s="37">
        <f>BASE_INICIATIVAS_CONSOLIDADA!$AC73+BASE_INICIATIVAS_CONSOLIDADA!$AJ73+BASE_INICIATIVAS_CONSOLIDADA!$AO73+BASE_INICIATIVAS_CONSOLIDADA!$AV73+BASE_INICIATIVAS_CONSOLIDADA!$AY73+BASE_INICIATIVAS_CONSOLIDADA!$BA73+BASE_INICIATIVAS_CONSOLIDADA!$BD73</f>
        <v>1000000</v>
      </c>
      <c r="P73" s="36">
        <f>IF(BASE_INICIATIVAS_CONSOLIDADA!$N73-BASE_INICIATIVAS_CONSOLIDADA!$O73&lt;0,0,BASE_INICIATIVAS_CONSOLIDADA!$N73-BASE_INICIATIVAS_CONSOLIDADA!$O73)</f>
        <v>0</v>
      </c>
      <c r="Q73" s="38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f>SUM(BASE_INICIATIVAS_CONSOLIDADA!$Q73:$AB73)</f>
        <v>0</v>
      </c>
      <c r="AD73" s="37">
        <v>0</v>
      </c>
      <c r="AE73" s="37">
        <v>0</v>
      </c>
      <c r="AF73" s="37">
        <v>0</v>
      </c>
      <c r="AG73" s="37">
        <v>0</v>
      </c>
      <c r="AH73" s="37">
        <v>0</v>
      </c>
      <c r="AI73" s="37">
        <v>0</v>
      </c>
      <c r="AJ73" s="37">
        <f>SUM(BASE_INICIATIVAS_CONSOLIDADA!$AD73:$AI73)</f>
        <v>0</v>
      </c>
      <c r="AK73" s="37">
        <v>0</v>
      </c>
      <c r="AL73" s="37">
        <v>0</v>
      </c>
      <c r="AM73" s="37">
        <v>0</v>
      </c>
      <c r="AN73" s="37">
        <v>0</v>
      </c>
      <c r="AO73" s="37">
        <f>SUM(BASE_INICIATIVAS_CONSOLIDADA!$AK73:$AN73)</f>
        <v>0</v>
      </c>
      <c r="AP73" s="37">
        <v>0</v>
      </c>
      <c r="AQ73" s="37">
        <v>0</v>
      </c>
      <c r="AR73" s="37">
        <v>0</v>
      </c>
      <c r="AS73" s="37">
        <v>0</v>
      </c>
      <c r="AT73" s="37">
        <v>0</v>
      </c>
      <c r="AU73" s="37">
        <v>0</v>
      </c>
      <c r="AV73" s="37">
        <f>SUM(BASE_INICIATIVAS_CONSOLIDADA!$AP73:$AU73)</f>
        <v>0</v>
      </c>
      <c r="AW73" s="39">
        <v>0</v>
      </c>
      <c r="AX73" s="54">
        <v>1000000</v>
      </c>
      <c r="AY73" s="40">
        <f>SUM(BASE_INICIATIVAS_CONSOLIDADA!$AW73:$AX73)</f>
        <v>1000000</v>
      </c>
      <c r="AZ73" s="4">
        <v>0</v>
      </c>
      <c r="BA73" s="4">
        <f>BASE_INICIATIVAS_CONSOLIDADA!$AZ73</f>
        <v>0</v>
      </c>
      <c r="BB73" s="4">
        <v>0</v>
      </c>
      <c r="BC73" s="4">
        <v>0</v>
      </c>
      <c r="BD73" s="4">
        <f>SUM(BASE_INICIATIVAS_CONSOLIDADA!$BB73:$BC73)</f>
        <v>0</v>
      </c>
    </row>
    <row r="74" spans="1:56" ht="28.9" customHeight="1" x14ac:dyDescent="0.25">
      <c r="A74" s="29" t="s">
        <v>133</v>
      </c>
      <c r="B74" s="29" t="s">
        <v>134</v>
      </c>
      <c r="C74" s="29" t="s">
        <v>70</v>
      </c>
      <c r="D74" s="29" t="s">
        <v>58</v>
      </c>
      <c r="E74" s="29" t="str">
        <f>_xlfn.XLOOKUP(BASE_INICIATIVAS_CONSOLIDADA!$G74,'[1]BASE DE DADOS'!A:A,'[1]BASE DE DADOS'!C:C)</f>
        <v>RESEX GURUPÁ-MELGAÇO</v>
      </c>
      <c r="F74" s="29" t="str">
        <f>_xlfn.XLOOKUP(BASE_INICIATIVAS_CONSOLIDADA!$G74,[1]!BASE_UCS[COD CNUC],[1]!BASE_UCS[CATEGORIA RESUMIDA])</f>
        <v>RESEX</v>
      </c>
      <c r="G74" s="29" t="s">
        <v>121</v>
      </c>
      <c r="H74" s="29" t="str">
        <f>_xlfn.XLOOKUP(BASE_INICIATIVAS_CONSOLIDADA!$G74,[1]!BASE_UCS[COD CNUC],[1]!BASE_UCS[GERÊNCIA REGIONAL])</f>
        <v>GR1 - Norte</v>
      </c>
      <c r="I74" s="29" t="str">
        <f>_xlfn.XLOOKUP(BASE_INICIATIVAS_CONSOLIDADA!$G74,[1]!BASE_UCS[COD CNUC],[1]!BASE_UCS[BIOMAS])</f>
        <v>Amazônia</v>
      </c>
      <c r="J74" s="29" t="str">
        <f>_xlfn.XLOOKUP(BASE_INICIATIVAS_CONSOLIDADA!$G74,[1]!BASE_UCS[COD CNUC],[1]!BASE_UCS[UF])</f>
        <v>PA</v>
      </c>
      <c r="K74" s="29" t="s">
        <v>135</v>
      </c>
      <c r="L74" s="52">
        <v>1000000</v>
      </c>
      <c r="M74" s="30">
        <v>0</v>
      </c>
      <c r="N74" s="30">
        <f>BASE_INICIATIVAS_CONSOLIDADA!$L74-BASE_INICIATIVAS_CONSOLIDADA!$M74</f>
        <v>1000000</v>
      </c>
      <c r="O74" s="41">
        <f>BASE_INICIATIVAS_CONSOLIDADA!$AC74+BASE_INICIATIVAS_CONSOLIDADA!$AJ74+BASE_INICIATIVAS_CONSOLIDADA!$AO74+BASE_INICIATIVAS_CONSOLIDADA!$AV74+BASE_INICIATIVAS_CONSOLIDADA!$AY74+BASE_INICIATIVAS_CONSOLIDADA!$BA74+BASE_INICIATIVAS_CONSOLIDADA!$BD74</f>
        <v>1000000</v>
      </c>
      <c r="P74" s="30">
        <f>IF(BASE_INICIATIVAS_CONSOLIDADA!$N74-BASE_INICIATIVAS_CONSOLIDADA!$O74&lt;0,0,BASE_INICIATIVAS_CONSOLIDADA!$N74-BASE_INICIATIVAS_CONSOLIDADA!$O74)</f>
        <v>0</v>
      </c>
      <c r="Q74" s="42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41">
        <f>SUM(BASE_INICIATIVAS_CONSOLIDADA!$Q74:$AB74)</f>
        <v>0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0</v>
      </c>
      <c r="AJ74" s="41">
        <f>SUM(BASE_INICIATIVAS_CONSOLIDADA!$AD74:$AI74)</f>
        <v>0</v>
      </c>
      <c r="AK74" s="41">
        <v>0</v>
      </c>
      <c r="AL74" s="41">
        <v>0</v>
      </c>
      <c r="AM74" s="41">
        <v>0</v>
      </c>
      <c r="AN74" s="41">
        <v>0</v>
      </c>
      <c r="AO74" s="41">
        <f>SUM(BASE_INICIATIVAS_CONSOLIDADA!$AK74:$AN74)</f>
        <v>0</v>
      </c>
      <c r="AP74" s="41">
        <v>0</v>
      </c>
      <c r="AQ74" s="41">
        <v>0</v>
      </c>
      <c r="AR74" s="41">
        <v>0</v>
      </c>
      <c r="AS74" s="41">
        <v>0</v>
      </c>
      <c r="AT74" s="41">
        <v>0</v>
      </c>
      <c r="AU74" s="41">
        <v>1000000</v>
      </c>
      <c r="AV74" s="41">
        <f>SUM(BASE_INICIATIVAS_CONSOLIDADA!$AP74:$AU74)</f>
        <v>1000000</v>
      </c>
      <c r="AW74" s="43">
        <v>0</v>
      </c>
      <c r="AX74" s="50">
        <v>0</v>
      </c>
      <c r="AY74" s="44">
        <f>SUM(BASE_INICIATIVAS_CONSOLIDADA!$AW74:$AX74)</f>
        <v>0</v>
      </c>
      <c r="AZ74" s="45">
        <v>0</v>
      </c>
      <c r="BA74" s="45">
        <f>BASE_INICIATIVAS_CONSOLIDADA!$AZ74</f>
        <v>0</v>
      </c>
      <c r="BB74" s="45">
        <v>0</v>
      </c>
      <c r="BC74" s="45">
        <v>0</v>
      </c>
      <c r="BD74" s="45">
        <f>SUM(BASE_INICIATIVAS_CONSOLIDADA!$BB74:$BC74)</f>
        <v>0</v>
      </c>
    </row>
    <row r="75" spans="1:56" ht="28.9" customHeight="1" x14ac:dyDescent="0.25">
      <c r="A75" s="8" t="s">
        <v>56</v>
      </c>
      <c r="B75" s="8" t="s">
        <v>57</v>
      </c>
      <c r="C75" s="8">
        <v>16076447</v>
      </c>
      <c r="D75" s="8" t="s">
        <v>58</v>
      </c>
      <c r="E75" s="8" t="str">
        <f>_xlfn.XLOOKUP(BASE_INICIATIVAS_CONSOLIDADA!$G75,'[1]BASE DE DADOS'!A:A,'[1]BASE DE DADOS'!C:C)</f>
        <v>PARNA DA SERRA DA CANASTRA</v>
      </c>
      <c r="F75" s="8" t="str">
        <f>_xlfn.XLOOKUP(BASE_INICIATIVAS_CONSOLIDADA!$G75,[1]!BASE_UCS[COD CNUC],[1]!BASE_UCS[CATEGORIA RESUMIDA])</f>
        <v>PARNA</v>
      </c>
      <c r="G75" s="8" t="s">
        <v>118</v>
      </c>
      <c r="H75" s="8" t="str">
        <f>_xlfn.XLOOKUP(BASE_INICIATIVAS_CONSOLIDADA!$G75,[1]!BASE_UCS[COD CNUC],[1]!BASE_UCS[GERÊNCIA REGIONAL])</f>
        <v>GR4 - Sudeste</v>
      </c>
      <c r="I75" s="8" t="str">
        <f>_xlfn.XLOOKUP(BASE_INICIATIVAS_CONSOLIDADA!$G75,[1]!BASE_UCS[COD CNUC],[1]!BASE_UCS[BIOMAS])</f>
        <v>Cerrado</v>
      </c>
      <c r="J75" s="8" t="str">
        <f>_xlfn.XLOOKUP(BASE_INICIATIVAS_CONSOLIDADA!$G75,[1]!BASE_UCS[COD CNUC],[1]!BASE_UCS[UF])</f>
        <v>MG</v>
      </c>
      <c r="K75" s="8" t="s">
        <v>60</v>
      </c>
      <c r="L75" s="36">
        <v>636000</v>
      </c>
      <c r="M75" s="36">
        <v>0</v>
      </c>
      <c r="N75" s="36">
        <f>BASE_INICIATIVAS_CONSOLIDADA!$L75-BASE_INICIATIVAS_CONSOLIDADA!$M75</f>
        <v>636000</v>
      </c>
      <c r="O75" s="37">
        <f>BASE_INICIATIVAS_CONSOLIDADA!$AC75+BASE_INICIATIVAS_CONSOLIDADA!$AJ75+BASE_INICIATIVAS_CONSOLIDADA!$AO75+BASE_INICIATIVAS_CONSOLIDADA!$AV75+BASE_INICIATIVAS_CONSOLIDADA!$AY75+BASE_INICIATIVAS_CONSOLIDADA!$BA75+BASE_INICIATIVAS_CONSOLIDADA!$BD75</f>
        <v>636000</v>
      </c>
      <c r="P75" s="36">
        <f>IF(BASE_INICIATIVAS_CONSOLIDADA!$N75-BASE_INICIATIVAS_CONSOLIDADA!$O75&lt;0,0,BASE_INICIATIVAS_CONSOLIDADA!$N75-BASE_INICIATIVAS_CONSOLIDADA!$O75)</f>
        <v>0</v>
      </c>
      <c r="Q75" s="38">
        <v>0</v>
      </c>
      <c r="R75" s="37">
        <v>0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  <c r="AA75" s="37">
        <v>636000</v>
      </c>
      <c r="AB75" s="37">
        <v>0</v>
      </c>
      <c r="AC75" s="37">
        <f>SUM(BASE_INICIATIVAS_CONSOLIDADA!$Q75:$AB75)</f>
        <v>636000</v>
      </c>
      <c r="AD75" s="37">
        <v>0</v>
      </c>
      <c r="AE75" s="37">
        <v>0</v>
      </c>
      <c r="AF75" s="37">
        <v>0</v>
      </c>
      <c r="AG75" s="37">
        <v>0</v>
      </c>
      <c r="AH75" s="37">
        <v>0</v>
      </c>
      <c r="AI75" s="37">
        <v>0</v>
      </c>
      <c r="AJ75" s="37">
        <f>SUM(BASE_INICIATIVAS_CONSOLIDADA!$AD75:$AI75)</f>
        <v>0</v>
      </c>
      <c r="AK75" s="37">
        <v>0</v>
      </c>
      <c r="AL75" s="37">
        <v>0</v>
      </c>
      <c r="AM75" s="37">
        <v>0</v>
      </c>
      <c r="AN75" s="37">
        <v>0</v>
      </c>
      <c r="AO75" s="37">
        <f>SUM(BASE_INICIATIVAS_CONSOLIDADA!$AK75:$AN75)</f>
        <v>0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37">
        <v>0</v>
      </c>
      <c r="AV75" s="37">
        <f>SUM(BASE_INICIATIVAS_CONSOLIDADA!$AP75:$AU75)</f>
        <v>0</v>
      </c>
      <c r="AW75" s="39">
        <v>0</v>
      </c>
      <c r="AX75" s="39">
        <v>0</v>
      </c>
      <c r="AY75" s="40">
        <f>SUM(BASE_INICIATIVAS_CONSOLIDADA!$AW75:$AX75)</f>
        <v>0</v>
      </c>
      <c r="AZ75" s="4">
        <v>0</v>
      </c>
      <c r="BA75" s="4">
        <f>BASE_INICIATIVAS_CONSOLIDADA!$AZ75</f>
        <v>0</v>
      </c>
      <c r="BB75" s="4">
        <v>0</v>
      </c>
      <c r="BC75" s="4">
        <v>0</v>
      </c>
      <c r="BD75" s="4">
        <f>SUM(BASE_INICIATIVAS_CONSOLIDADA!$BB75:$BC75)</f>
        <v>0</v>
      </c>
    </row>
    <row r="76" spans="1:56" ht="28.9" customHeight="1" x14ac:dyDescent="0.25">
      <c r="A76" s="29" t="s">
        <v>133</v>
      </c>
      <c r="B76" s="29" t="s">
        <v>134</v>
      </c>
      <c r="C76" s="29" t="s">
        <v>70</v>
      </c>
      <c r="D76" s="29" t="s">
        <v>58</v>
      </c>
      <c r="E76" s="29" t="str">
        <f>_xlfn.XLOOKUP(BASE_INICIATIVAS_CONSOLIDADA!$G76,'[1]BASE DE DADOS'!A:A,'[1]BASE DE DADOS'!C:C)</f>
        <v>RESEX LAGO DO CEDRO</v>
      </c>
      <c r="F76" s="29" t="str">
        <f>_xlfn.XLOOKUP(BASE_INICIATIVAS_CONSOLIDADA!$G76,[1]!BASE_UCS[COD CNUC],[1]!BASE_UCS[CATEGORIA RESUMIDA])</f>
        <v>RESEX</v>
      </c>
      <c r="G76" s="29" t="s">
        <v>137</v>
      </c>
      <c r="H76" s="29" t="str">
        <f>_xlfn.XLOOKUP(BASE_INICIATIVAS_CONSOLIDADA!$G76,[1]!BASE_UCS[COD CNUC],[1]!BASE_UCS[GERÊNCIA REGIONAL])</f>
        <v>GR3 - Centro-Oeste</v>
      </c>
      <c r="I76" s="29" t="str">
        <f>_xlfn.XLOOKUP(BASE_INICIATIVAS_CONSOLIDADA!$G76,[1]!BASE_UCS[COD CNUC],[1]!BASE_UCS[BIOMAS])</f>
        <v>Cerrado</v>
      </c>
      <c r="J76" s="29" t="str">
        <f>_xlfn.XLOOKUP(BASE_INICIATIVAS_CONSOLIDADA!$G76,[1]!BASE_UCS[COD CNUC],[1]!BASE_UCS[UF])</f>
        <v>GO</v>
      </c>
      <c r="K76" s="29" t="s">
        <v>135</v>
      </c>
      <c r="L76" s="52">
        <v>1000000</v>
      </c>
      <c r="M76" s="30">
        <v>0</v>
      </c>
      <c r="N76" s="30">
        <f>BASE_INICIATIVAS_CONSOLIDADA!$L76-BASE_INICIATIVAS_CONSOLIDADA!$M76</f>
        <v>1000000</v>
      </c>
      <c r="O76" s="41">
        <f>BASE_INICIATIVAS_CONSOLIDADA!$AC76+BASE_INICIATIVAS_CONSOLIDADA!$AJ76+BASE_INICIATIVAS_CONSOLIDADA!$AO76+BASE_INICIATIVAS_CONSOLIDADA!$AV76+BASE_INICIATIVAS_CONSOLIDADA!$AY76+BASE_INICIATIVAS_CONSOLIDADA!$BA76+BASE_INICIATIVAS_CONSOLIDADA!$BD76</f>
        <v>0</v>
      </c>
      <c r="P76" s="30">
        <f>IF(BASE_INICIATIVAS_CONSOLIDADA!$N76-BASE_INICIATIVAS_CONSOLIDADA!$O76&lt;0,0,BASE_INICIATIVAS_CONSOLIDADA!$N76-BASE_INICIATIVAS_CONSOLIDADA!$O76)</f>
        <v>1000000</v>
      </c>
      <c r="Q76" s="42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f>SUM(BASE_INICIATIVAS_CONSOLIDADA!$Q76:$AB76)</f>
        <v>0</v>
      </c>
      <c r="AD76" s="41">
        <v>0</v>
      </c>
      <c r="AE76" s="41">
        <v>0</v>
      </c>
      <c r="AF76" s="41">
        <v>0</v>
      </c>
      <c r="AG76" s="41">
        <v>0</v>
      </c>
      <c r="AH76" s="41">
        <v>0</v>
      </c>
      <c r="AI76" s="41">
        <v>0</v>
      </c>
      <c r="AJ76" s="41">
        <f>SUM(BASE_INICIATIVAS_CONSOLIDADA!$AD76:$AI76)</f>
        <v>0</v>
      </c>
      <c r="AK76" s="41">
        <v>0</v>
      </c>
      <c r="AL76" s="41">
        <v>0</v>
      </c>
      <c r="AM76" s="41">
        <v>0</v>
      </c>
      <c r="AN76" s="41">
        <v>0</v>
      </c>
      <c r="AO76" s="41">
        <f>SUM(BASE_INICIATIVAS_CONSOLIDADA!$AK76:$AN76)</f>
        <v>0</v>
      </c>
      <c r="AP76" s="41">
        <v>0</v>
      </c>
      <c r="AQ76" s="41">
        <v>0</v>
      </c>
      <c r="AR76" s="41">
        <v>0</v>
      </c>
      <c r="AS76" s="41">
        <v>0</v>
      </c>
      <c r="AT76" s="41">
        <v>0</v>
      </c>
      <c r="AU76" s="41">
        <v>0</v>
      </c>
      <c r="AV76" s="41">
        <f>SUM(BASE_INICIATIVAS_CONSOLIDADA!$AP76:$AU76)</f>
        <v>0</v>
      </c>
      <c r="AW76" s="43">
        <v>0</v>
      </c>
      <c r="AX76" s="43">
        <v>0</v>
      </c>
      <c r="AY76" s="44">
        <f>SUM(BASE_INICIATIVAS_CONSOLIDADA!$AW76:$AX76)</f>
        <v>0</v>
      </c>
      <c r="AZ76" s="45">
        <v>0</v>
      </c>
      <c r="BA76" s="45">
        <f>BASE_INICIATIVAS_CONSOLIDADA!$AZ76</f>
        <v>0</v>
      </c>
      <c r="BB76" s="45">
        <v>0</v>
      </c>
      <c r="BC76" s="45">
        <v>0</v>
      </c>
      <c r="BD76" s="45">
        <f>SUM(BASE_INICIATIVAS_CONSOLIDADA!$BB76:$BC76)</f>
        <v>0</v>
      </c>
    </row>
    <row r="77" spans="1:56" ht="28.9" customHeight="1" x14ac:dyDescent="0.25">
      <c r="A77" s="8" t="s">
        <v>133</v>
      </c>
      <c r="B77" s="8" t="s">
        <v>134</v>
      </c>
      <c r="C77" s="8" t="s">
        <v>70</v>
      </c>
      <c r="D77" s="8" t="s">
        <v>58</v>
      </c>
      <c r="E77" s="8" t="str">
        <f>_xlfn.XLOOKUP(BASE_INICIATIVAS_CONSOLIDADA!$G77,'[1]BASE DE DADOS'!A:A,'[1]BASE DE DADOS'!C:C)</f>
        <v>RESEX IPAÚ-ANILZINHO</v>
      </c>
      <c r="F77" s="8" t="str">
        <f>_xlfn.XLOOKUP(BASE_INICIATIVAS_CONSOLIDADA!$G77,[1]!BASE_UCS[COD CNUC],[1]!BASE_UCS[CATEGORIA RESUMIDA])</f>
        <v>RESEX</v>
      </c>
      <c r="G77" s="8" t="s">
        <v>138</v>
      </c>
      <c r="H77" s="8" t="str">
        <f>_xlfn.XLOOKUP(BASE_INICIATIVAS_CONSOLIDADA!$G77,[1]!BASE_UCS[COD CNUC],[1]!BASE_UCS[GERÊNCIA REGIONAL])</f>
        <v>GR1 - Norte</v>
      </c>
      <c r="I77" s="8" t="str">
        <f>_xlfn.XLOOKUP(BASE_INICIATIVAS_CONSOLIDADA!$G77,[1]!BASE_UCS[COD CNUC],[1]!BASE_UCS[BIOMAS])</f>
        <v>Amazônia</v>
      </c>
      <c r="J77" s="8" t="str">
        <f>_xlfn.XLOOKUP(BASE_INICIATIVAS_CONSOLIDADA!$G77,[1]!BASE_UCS[COD CNUC],[1]!BASE_UCS[UF])</f>
        <v>PA</v>
      </c>
      <c r="K77" s="8" t="s">
        <v>135</v>
      </c>
      <c r="L77" s="53">
        <v>1000000</v>
      </c>
      <c r="M77" s="36">
        <v>0</v>
      </c>
      <c r="N77" s="36">
        <f>BASE_INICIATIVAS_CONSOLIDADA!$L77-BASE_INICIATIVAS_CONSOLIDADA!$M77</f>
        <v>1000000</v>
      </c>
      <c r="O77" s="37">
        <f>BASE_INICIATIVAS_CONSOLIDADA!$AC77+BASE_INICIATIVAS_CONSOLIDADA!$AJ77+BASE_INICIATIVAS_CONSOLIDADA!$AO77+BASE_INICIATIVAS_CONSOLIDADA!$AV77+BASE_INICIATIVAS_CONSOLIDADA!$AY77+BASE_INICIATIVAS_CONSOLIDADA!$BA77+BASE_INICIATIVAS_CONSOLIDADA!$BD77</f>
        <v>1000000</v>
      </c>
      <c r="P77" s="36">
        <f>IF(BASE_INICIATIVAS_CONSOLIDADA!$N77-BASE_INICIATIVAS_CONSOLIDADA!$O77&lt;0,0,BASE_INICIATIVAS_CONSOLIDADA!$N77-BASE_INICIATIVAS_CONSOLIDADA!$O77)</f>
        <v>0</v>
      </c>
      <c r="Q77" s="38">
        <v>0</v>
      </c>
      <c r="R77" s="37">
        <v>0</v>
      </c>
      <c r="S77" s="37">
        <v>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f>SUM(BASE_INICIATIVAS_CONSOLIDADA!$Q77:$AB77)</f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0</v>
      </c>
      <c r="AI77" s="37">
        <v>0</v>
      </c>
      <c r="AJ77" s="37">
        <f>SUM(BASE_INICIATIVAS_CONSOLIDADA!$AD77:$AI77)</f>
        <v>0</v>
      </c>
      <c r="AK77" s="37">
        <v>0</v>
      </c>
      <c r="AL77" s="37">
        <v>0</v>
      </c>
      <c r="AM77" s="37">
        <v>0</v>
      </c>
      <c r="AN77" s="37">
        <v>0</v>
      </c>
      <c r="AO77" s="37">
        <f>SUM(BASE_INICIATIVAS_CONSOLIDADA!$AK77:$AN77)</f>
        <v>0</v>
      </c>
      <c r="AP77" s="37">
        <v>0</v>
      </c>
      <c r="AQ77" s="37">
        <v>0</v>
      </c>
      <c r="AR77" s="37">
        <v>0</v>
      </c>
      <c r="AS77" s="37">
        <v>0</v>
      </c>
      <c r="AT77" s="37">
        <v>0</v>
      </c>
      <c r="AU77" s="37">
        <v>0</v>
      </c>
      <c r="AV77" s="37">
        <f>SUM(BASE_INICIATIVAS_CONSOLIDADA!$AP77:$AU77)</f>
        <v>0</v>
      </c>
      <c r="AW77" s="39">
        <v>0</v>
      </c>
      <c r="AX77" s="54">
        <v>1000000</v>
      </c>
      <c r="AY77" s="40">
        <f>SUM(BASE_INICIATIVAS_CONSOLIDADA!$AW77:$AX77)</f>
        <v>1000000</v>
      </c>
      <c r="AZ77" s="4">
        <v>0</v>
      </c>
      <c r="BA77" s="4">
        <f>BASE_INICIATIVAS_CONSOLIDADA!$AZ77</f>
        <v>0</v>
      </c>
      <c r="BB77" s="4">
        <v>0</v>
      </c>
      <c r="BC77" s="4">
        <v>0</v>
      </c>
      <c r="BD77" s="4">
        <f>SUM(BASE_INICIATIVAS_CONSOLIDADA!$BB77:$BC77)</f>
        <v>0</v>
      </c>
    </row>
    <row r="78" spans="1:56" ht="28.9" customHeight="1" x14ac:dyDescent="0.25">
      <c r="A78" s="29" t="s">
        <v>133</v>
      </c>
      <c r="B78" s="29" t="s">
        <v>134</v>
      </c>
      <c r="C78" s="29" t="s">
        <v>70</v>
      </c>
      <c r="D78" s="29" t="s">
        <v>58</v>
      </c>
      <c r="E78" s="29" t="str">
        <f>_xlfn.XLOOKUP(BASE_INICIATIVAS_CONSOLIDADA!$G78,'[1]BASE DE DADOS'!A:A,'[1]BASE DE DADOS'!C:C)</f>
        <v>RESEX ALTO TARAUACÁ</v>
      </c>
      <c r="F78" s="29" t="str">
        <f>_xlfn.XLOOKUP(BASE_INICIATIVAS_CONSOLIDADA!$G78,[1]!BASE_UCS[COD CNUC],[1]!BASE_UCS[CATEGORIA RESUMIDA])</f>
        <v>RESEX</v>
      </c>
      <c r="G78" s="29" t="s">
        <v>139</v>
      </c>
      <c r="H78" s="29" t="str">
        <f>_xlfn.XLOOKUP(BASE_INICIATIVAS_CONSOLIDADA!$G78,[1]!BASE_UCS[COD CNUC],[1]!BASE_UCS[GERÊNCIA REGIONAL])</f>
        <v>GR1 - Norte</v>
      </c>
      <c r="I78" s="29" t="str">
        <f>_xlfn.XLOOKUP(BASE_INICIATIVAS_CONSOLIDADA!$G78,[1]!BASE_UCS[COD CNUC],[1]!BASE_UCS[BIOMAS])</f>
        <v>Amazônia</v>
      </c>
      <c r="J78" s="29" t="str">
        <f>_xlfn.XLOOKUP(BASE_INICIATIVAS_CONSOLIDADA!$G78,[1]!BASE_UCS[COD CNUC],[1]!BASE_UCS[UF])</f>
        <v>AC</v>
      </c>
      <c r="K78" s="29" t="s">
        <v>135</v>
      </c>
      <c r="L78" s="52">
        <v>1000000</v>
      </c>
      <c r="M78" s="30">
        <v>0</v>
      </c>
      <c r="N78" s="30">
        <f>BASE_INICIATIVAS_CONSOLIDADA!$L78-BASE_INICIATIVAS_CONSOLIDADA!$M78</f>
        <v>1000000</v>
      </c>
      <c r="O78" s="41">
        <f>BASE_INICIATIVAS_CONSOLIDADA!$AC78+BASE_INICIATIVAS_CONSOLIDADA!$AJ78+BASE_INICIATIVAS_CONSOLIDADA!$AO78+BASE_INICIATIVAS_CONSOLIDADA!$AV78+BASE_INICIATIVAS_CONSOLIDADA!$AY78+BASE_INICIATIVAS_CONSOLIDADA!$BA78+BASE_INICIATIVAS_CONSOLIDADA!$BD78</f>
        <v>1000000</v>
      </c>
      <c r="P78" s="30">
        <f>IF(BASE_INICIATIVAS_CONSOLIDADA!$N78-BASE_INICIATIVAS_CONSOLIDADA!$O78&lt;0,0,BASE_INICIATIVAS_CONSOLIDADA!$N78-BASE_INICIATIVAS_CONSOLIDADA!$O78)</f>
        <v>0</v>
      </c>
      <c r="Q78" s="42">
        <v>0</v>
      </c>
      <c r="R78" s="41">
        <v>0</v>
      </c>
      <c r="S78" s="41">
        <v>0</v>
      </c>
      <c r="T78" s="41">
        <v>0</v>
      </c>
      <c r="U78" s="41">
        <v>0</v>
      </c>
      <c r="V78" s="41">
        <v>0</v>
      </c>
      <c r="W78" s="41">
        <v>0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41">
        <f>SUM(BASE_INICIATIVAS_CONSOLIDADA!$Q78:$AB78)</f>
        <v>0</v>
      </c>
      <c r="AD78" s="41">
        <v>0</v>
      </c>
      <c r="AE78" s="41">
        <v>0</v>
      </c>
      <c r="AF78" s="41">
        <v>0</v>
      </c>
      <c r="AG78" s="41">
        <v>0</v>
      </c>
      <c r="AH78" s="41">
        <v>0</v>
      </c>
      <c r="AI78" s="41">
        <v>0</v>
      </c>
      <c r="AJ78" s="41">
        <f>SUM(BASE_INICIATIVAS_CONSOLIDADA!$AD78:$AI78)</f>
        <v>0</v>
      </c>
      <c r="AK78" s="41">
        <v>0</v>
      </c>
      <c r="AL78" s="41">
        <v>0</v>
      </c>
      <c r="AM78" s="41">
        <v>0</v>
      </c>
      <c r="AN78" s="41">
        <v>0</v>
      </c>
      <c r="AO78" s="41">
        <f>SUM(BASE_INICIATIVAS_CONSOLIDADA!$AK78:$AN78)</f>
        <v>0</v>
      </c>
      <c r="AP78" s="41">
        <v>0</v>
      </c>
      <c r="AQ78" s="41">
        <v>0</v>
      </c>
      <c r="AR78" s="41">
        <v>0</v>
      </c>
      <c r="AS78" s="41">
        <v>0</v>
      </c>
      <c r="AT78" s="41">
        <v>0</v>
      </c>
      <c r="AU78" s="41">
        <v>0</v>
      </c>
      <c r="AV78" s="41">
        <f>SUM(BASE_INICIATIVAS_CONSOLIDADA!$AP78:$AU78)</f>
        <v>0</v>
      </c>
      <c r="AW78" s="43">
        <v>0</v>
      </c>
      <c r="AX78" s="55">
        <v>1000000</v>
      </c>
      <c r="AY78" s="44">
        <f>SUM(BASE_INICIATIVAS_CONSOLIDADA!$AW78:$AX78)</f>
        <v>1000000</v>
      </c>
      <c r="AZ78" s="45">
        <v>0</v>
      </c>
      <c r="BA78" s="45">
        <f>BASE_INICIATIVAS_CONSOLIDADA!$AZ78</f>
        <v>0</v>
      </c>
      <c r="BB78" s="45">
        <v>0</v>
      </c>
      <c r="BC78" s="45">
        <v>0</v>
      </c>
      <c r="BD78" s="45">
        <f>SUM(BASE_INICIATIVAS_CONSOLIDADA!$BB78:$BC78)</f>
        <v>0</v>
      </c>
    </row>
    <row r="79" spans="1:56" ht="28.9" customHeight="1" x14ac:dyDescent="0.25">
      <c r="A79" s="8" t="s">
        <v>133</v>
      </c>
      <c r="B79" s="8" t="s">
        <v>134</v>
      </c>
      <c r="C79" s="8" t="s">
        <v>70</v>
      </c>
      <c r="D79" s="8" t="s">
        <v>58</v>
      </c>
      <c r="E79" s="8" t="str">
        <f>_xlfn.XLOOKUP(BASE_INICIATIVAS_CONSOLIDADA!$G79,'[1]BASE DE DADOS'!A:A,'[1]BASE DE DADOS'!C:C)</f>
        <v>RESEX DO MéDIO PURúS</v>
      </c>
      <c r="F79" s="8" t="str">
        <f>_xlfn.XLOOKUP(BASE_INICIATIVAS_CONSOLIDADA!$G79,[1]!BASE_UCS[COD CNUC],[1]!BASE_UCS[CATEGORIA RESUMIDA])</f>
        <v>RESEX</v>
      </c>
      <c r="G79" s="8" t="s">
        <v>85</v>
      </c>
      <c r="H79" s="8" t="str">
        <f>_xlfn.XLOOKUP(BASE_INICIATIVAS_CONSOLIDADA!$G79,[1]!BASE_UCS[COD CNUC],[1]!BASE_UCS[GERÊNCIA REGIONAL])</f>
        <v>GR1 - Norte</v>
      </c>
      <c r="I79" s="8" t="str">
        <f>_xlfn.XLOOKUP(BASE_INICIATIVAS_CONSOLIDADA!$G79,[1]!BASE_UCS[COD CNUC],[1]!BASE_UCS[BIOMAS])</f>
        <v>Amazônia</v>
      </c>
      <c r="J79" s="8" t="str">
        <f>_xlfn.XLOOKUP(BASE_INICIATIVAS_CONSOLIDADA!$G79,[1]!BASE_UCS[COD CNUC],[1]!BASE_UCS[UF])</f>
        <v>AM</v>
      </c>
      <c r="K79" s="8" t="s">
        <v>135</v>
      </c>
      <c r="L79" s="53">
        <v>1000000</v>
      </c>
      <c r="M79" s="36">
        <v>0</v>
      </c>
      <c r="N79" s="36">
        <f>BASE_INICIATIVAS_CONSOLIDADA!$L79-BASE_INICIATIVAS_CONSOLIDADA!$M79</f>
        <v>1000000</v>
      </c>
      <c r="O79" s="37">
        <f>BASE_INICIATIVAS_CONSOLIDADA!$AC79+BASE_INICIATIVAS_CONSOLIDADA!$AJ79+BASE_INICIATIVAS_CONSOLIDADA!$AO79+BASE_INICIATIVAS_CONSOLIDADA!$AV79+BASE_INICIATIVAS_CONSOLIDADA!$AY79+BASE_INICIATIVAS_CONSOLIDADA!$BA79+BASE_INICIATIVAS_CONSOLIDADA!$BD79</f>
        <v>0</v>
      </c>
      <c r="P79" s="36">
        <f>IF(BASE_INICIATIVAS_CONSOLIDADA!$N79-BASE_INICIATIVAS_CONSOLIDADA!$O79&lt;0,0,BASE_INICIATIVAS_CONSOLIDADA!$N79-BASE_INICIATIVAS_CONSOLIDADA!$O79)</f>
        <v>1000000</v>
      </c>
      <c r="Q79" s="38">
        <v>0</v>
      </c>
      <c r="R79" s="37">
        <v>0</v>
      </c>
      <c r="S79" s="37">
        <v>0</v>
      </c>
      <c r="T79" s="37">
        <v>0</v>
      </c>
      <c r="U79" s="37">
        <v>0</v>
      </c>
      <c r="V79" s="37">
        <v>0</v>
      </c>
      <c r="W79" s="37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f>SUM(BASE_INICIATIVAS_CONSOLIDADA!$Q79:$AB79)</f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37">
        <f>SUM(BASE_INICIATIVAS_CONSOLIDADA!$AD79:$AI79)</f>
        <v>0</v>
      </c>
      <c r="AK79" s="37">
        <v>0</v>
      </c>
      <c r="AL79" s="37">
        <v>0</v>
      </c>
      <c r="AM79" s="37">
        <v>0</v>
      </c>
      <c r="AN79" s="37">
        <v>0</v>
      </c>
      <c r="AO79" s="37">
        <f>SUM(BASE_INICIATIVAS_CONSOLIDADA!$AK79:$AN79)</f>
        <v>0</v>
      </c>
      <c r="AP79" s="37">
        <v>0</v>
      </c>
      <c r="AQ79" s="37">
        <v>0</v>
      </c>
      <c r="AR79" s="37">
        <v>0</v>
      </c>
      <c r="AS79" s="37">
        <v>0</v>
      </c>
      <c r="AT79" s="37">
        <v>0</v>
      </c>
      <c r="AU79" s="37">
        <v>0</v>
      </c>
      <c r="AV79" s="37">
        <f>SUM(BASE_INICIATIVAS_CONSOLIDADA!$AP79:$AU79)</f>
        <v>0</v>
      </c>
      <c r="AW79" s="39">
        <v>0</v>
      </c>
      <c r="AX79" s="48">
        <v>0</v>
      </c>
      <c r="AY79" s="40">
        <f>SUM(BASE_INICIATIVAS_CONSOLIDADA!$AW79:$AX79)</f>
        <v>0</v>
      </c>
      <c r="AZ79" s="54">
        <v>0</v>
      </c>
      <c r="BA79" s="39">
        <f>BASE_INICIATIVAS_CONSOLIDADA!$AZ79</f>
        <v>0</v>
      </c>
      <c r="BB79" s="4">
        <v>0</v>
      </c>
      <c r="BC79" s="4">
        <v>0</v>
      </c>
      <c r="BD79" s="4">
        <f>SUM(BASE_INICIATIVAS_CONSOLIDADA!$BB79:$BC79)</f>
        <v>0</v>
      </c>
    </row>
    <row r="80" spans="1:56" ht="28.9" customHeight="1" x14ac:dyDescent="0.25">
      <c r="A80" s="29" t="s">
        <v>133</v>
      </c>
      <c r="B80" s="29" t="s">
        <v>134</v>
      </c>
      <c r="C80" s="29" t="s">
        <v>70</v>
      </c>
      <c r="D80" s="29" t="s">
        <v>58</v>
      </c>
      <c r="E80" s="29" t="str">
        <f>_xlfn.XLOOKUP(BASE_INICIATIVAS_CONSOLIDADA!$G80,'[1]BASE DE DADOS'!A:A,'[1]BASE DE DADOS'!C:C)</f>
        <v>RESEX MARINHA MOCAPAJUBA</v>
      </c>
      <c r="F80" s="29" t="str">
        <f>_xlfn.XLOOKUP(BASE_INICIATIVAS_CONSOLIDADA!$G80,[1]!BASE_UCS[COD CNUC],[1]!BASE_UCS[CATEGORIA RESUMIDA])</f>
        <v>RESEX</v>
      </c>
      <c r="G80" s="29" t="s">
        <v>129</v>
      </c>
      <c r="H80" s="29" t="str">
        <f>_xlfn.XLOOKUP(BASE_INICIATIVAS_CONSOLIDADA!$G80,[1]!BASE_UCS[COD CNUC],[1]!BASE_UCS[GERÊNCIA REGIONAL])</f>
        <v>GR1 - Norte</v>
      </c>
      <c r="I80" s="29" t="str">
        <f>_xlfn.XLOOKUP(BASE_INICIATIVAS_CONSOLIDADA!$G80,[1]!BASE_UCS[COD CNUC],[1]!BASE_UCS[BIOMAS])</f>
        <v>Amazônia - Área Marinha</v>
      </c>
      <c r="J80" s="29" t="str">
        <f>_xlfn.XLOOKUP(BASE_INICIATIVAS_CONSOLIDADA!$G80,[1]!BASE_UCS[COD CNUC],[1]!BASE_UCS[UF])</f>
        <v>PA</v>
      </c>
      <c r="K80" s="29" t="s">
        <v>135</v>
      </c>
      <c r="L80" s="52">
        <v>1000000</v>
      </c>
      <c r="M80" s="30">
        <v>0</v>
      </c>
      <c r="N80" s="30">
        <f>BASE_INICIATIVAS_CONSOLIDADA!$L80-BASE_INICIATIVAS_CONSOLIDADA!$M80</f>
        <v>1000000</v>
      </c>
      <c r="O80" s="41">
        <f>BASE_INICIATIVAS_CONSOLIDADA!$AC80+BASE_INICIATIVAS_CONSOLIDADA!$AJ80+BASE_INICIATIVAS_CONSOLIDADA!$AO80+BASE_INICIATIVAS_CONSOLIDADA!$AV80+BASE_INICIATIVAS_CONSOLIDADA!$AY80+BASE_INICIATIVAS_CONSOLIDADA!$BA80+BASE_INICIATIVAS_CONSOLIDADA!$BD80</f>
        <v>1000000</v>
      </c>
      <c r="P80" s="30">
        <f>IF(BASE_INICIATIVAS_CONSOLIDADA!$N80-BASE_INICIATIVAS_CONSOLIDADA!$O80&lt;0,0,BASE_INICIATIVAS_CONSOLIDADA!$N80-BASE_INICIATIVAS_CONSOLIDADA!$O80)</f>
        <v>0</v>
      </c>
      <c r="Q80" s="42">
        <v>0</v>
      </c>
      <c r="R80" s="41">
        <v>0</v>
      </c>
      <c r="S80" s="41">
        <v>0</v>
      </c>
      <c r="T80" s="41">
        <v>0</v>
      </c>
      <c r="U80" s="41">
        <v>0</v>
      </c>
      <c r="V80" s="41">
        <v>0</v>
      </c>
      <c r="W80" s="41">
        <v>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41">
        <f>SUM(BASE_INICIATIVAS_CONSOLIDADA!$Q80:$AB80)</f>
        <v>0</v>
      </c>
      <c r="AD80" s="41">
        <v>0</v>
      </c>
      <c r="AE80" s="41">
        <v>0</v>
      </c>
      <c r="AF80" s="41">
        <v>1000000</v>
      </c>
      <c r="AG80" s="41">
        <v>0</v>
      </c>
      <c r="AH80" s="41">
        <v>0</v>
      </c>
      <c r="AI80" s="41">
        <v>0</v>
      </c>
      <c r="AJ80" s="41">
        <f>SUM(BASE_INICIATIVAS_CONSOLIDADA!$AD80:$AI80)</f>
        <v>1000000</v>
      </c>
      <c r="AK80" s="41">
        <v>0</v>
      </c>
      <c r="AL80" s="41">
        <v>0</v>
      </c>
      <c r="AM80" s="41">
        <v>0</v>
      </c>
      <c r="AN80" s="41">
        <v>0</v>
      </c>
      <c r="AO80" s="41">
        <f>SUM(BASE_INICIATIVAS_CONSOLIDADA!$AK80:$AN80)</f>
        <v>0</v>
      </c>
      <c r="AP80" s="41">
        <v>0</v>
      </c>
      <c r="AQ80" s="41">
        <v>0</v>
      </c>
      <c r="AR80" s="41">
        <v>0</v>
      </c>
      <c r="AS80" s="41">
        <v>0</v>
      </c>
      <c r="AT80" s="41">
        <v>0</v>
      </c>
      <c r="AU80" s="41">
        <v>0</v>
      </c>
      <c r="AV80" s="41">
        <f>SUM(BASE_INICIATIVAS_CONSOLIDADA!$AP80:$AU80)</f>
        <v>0</v>
      </c>
      <c r="AW80" s="43">
        <v>0</v>
      </c>
      <c r="AX80" s="43">
        <v>0</v>
      </c>
      <c r="AY80" s="44">
        <f>SUM(BASE_INICIATIVAS_CONSOLIDADA!$AW80:$AX80)</f>
        <v>0</v>
      </c>
      <c r="AZ80" s="49">
        <v>0</v>
      </c>
      <c r="BA80" s="45">
        <f>BASE_INICIATIVAS_CONSOLIDADA!$AZ80</f>
        <v>0</v>
      </c>
      <c r="BB80" s="45">
        <v>0</v>
      </c>
      <c r="BC80" s="45">
        <v>0</v>
      </c>
      <c r="BD80" s="45">
        <f>SUM(BASE_INICIATIVAS_CONSOLIDADA!$BB80:$BC80)</f>
        <v>0</v>
      </c>
    </row>
    <row r="81" spans="1:56" ht="28.9" customHeight="1" x14ac:dyDescent="0.25">
      <c r="A81" s="8" t="s">
        <v>133</v>
      </c>
      <c r="B81" s="8" t="s">
        <v>134</v>
      </c>
      <c r="C81" s="8" t="s">
        <v>70</v>
      </c>
      <c r="D81" s="8" t="s">
        <v>58</v>
      </c>
      <c r="E81" s="8" t="str">
        <f>_xlfn.XLOOKUP(BASE_INICIATIVAS_CONSOLIDADA!$G81,'[1]BASE DE DADOS'!A:A,'[1]BASE DE DADOS'!C:C)</f>
        <v>RESEX SÃO JOÃO DA PONTA</v>
      </c>
      <c r="F81" s="8" t="str">
        <f>_xlfn.XLOOKUP(BASE_INICIATIVAS_CONSOLIDADA!$G81,[1]!BASE_UCS[COD CNUC],[1]!BASE_UCS[CATEGORIA RESUMIDA])</f>
        <v>RESEX</v>
      </c>
      <c r="G81" s="8" t="s">
        <v>120</v>
      </c>
      <c r="H81" s="8" t="str">
        <f>_xlfn.XLOOKUP(BASE_INICIATIVAS_CONSOLIDADA!$G81,[1]!BASE_UCS[COD CNUC],[1]!BASE_UCS[GERÊNCIA REGIONAL])</f>
        <v>GR1 - Norte</v>
      </c>
      <c r="I81" s="8" t="str">
        <f>_xlfn.XLOOKUP(BASE_INICIATIVAS_CONSOLIDADA!$G81,[1]!BASE_UCS[COD CNUC],[1]!BASE_UCS[BIOMAS])</f>
        <v>Amazônia</v>
      </c>
      <c r="J81" s="8" t="str">
        <f>_xlfn.XLOOKUP(BASE_INICIATIVAS_CONSOLIDADA!$G81,[1]!BASE_UCS[COD CNUC],[1]!BASE_UCS[UF])</f>
        <v>PA</v>
      </c>
      <c r="K81" s="8" t="s">
        <v>135</v>
      </c>
      <c r="L81" s="53">
        <v>1000000</v>
      </c>
      <c r="M81" s="36">
        <v>0</v>
      </c>
      <c r="N81" s="36">
        <f>BASE_INICIATIVAS_CONSOLIDADA!$L81-BASE_INICIATIVAS_CONSOLIDADA!$M81</f>
        <v>1000000</v>
      </c>
      <c r="O81" s="37">
        <f>BASE_INICIATIVAS_CONSOLIDADA!$AC81+BASE_INICIATIVAS_CONSOLIDADA!$AJ81+BASE_INICIATIVAS_CONSOLIDADA!$AO81+BASE_INICIATIVAS_CONSOLIDADA!$AV81+BASE_INICIATIVAS_CONSOLIDADA!$AY81+BASE_INICIATIVAS_CONSOLIDADA!$BA81+BASE_INICIATIVAS_CONSOLIDADA!$BD81</f>
        <v>1000000</v>
      </c>
      <c r="P81" s="36">
        <f>IF(BASE_INICIATIVAS_CONSOLIDADA!$N81-BASE_INICIATIVAS_CONSOLIDADA!$O81&lt;0,0,BASE_INICIATIVAS_CONSOLIDADA!$N81-BASE_INICIATIVAS_CONSOLIDADA!$O81)</f>
        <v>0</v>
      </c>
      <c r="Q81" s="38">
        <v>0</v>
      </c>
      <c r="R81" s="37">
        <v>0</v>
      </c>
      <c r="S81" s="37">
        <v>0</v>
      </c>
      <c r="T81" s="37">
        <v>0</v>
      </c>
      <c r="U81" s="37">
        <v>0</v>
      </c>
      <c r="V81" s="37">
        <v>0</v>
      </c>
      <c r="W81" s="37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f>SUM(BASE_INICIATIVAS_CONSOLIDADA!$Q81:$AB81)</f>
        <v>0</v>
      </c>
      <c r="AD81" s="37">
        <v>0</v>
      </c>
      <c r="AE81" s="37">
        <v>0</v>
      </c>
      <c r="AF81" s="37">
        <v>0</v>
      </c>
      <c r="AG81" s="37">
        <v>0</v>
      </c>
      <c r="AH81" s="37">
        <v>0</v>
      </c>
      <c r="AI81" s="37">
        <v>0</v>
      </c>
      <c r="AJ81" s="37">
        <f>SUM(BASE_INICIATIVAS_CONSOLIDADA!$AD81:$AI81)</f>
        <v>0</v>
      </c>
      <c r="AK81" s="37">
        <v>0</v>
      </c>
      <c r="AL81" s="37">
        <v>0</v>
      </c>
      <c r="AM81" s="37">
        <v>0</v>
      </c>
      <c r="AN81" s="37">
        <v>0</v>
      </c>
      <c r="AO81" s="37">
        <f>SUM(BASE_INICIATIVAS_CONSOLIDADA!$AK81:$AN81)</f>
        <v>0</v>
      </c>
      <c r="AP81" s="37">
        <v>0</v>
      </c>
      <c r="AQ81" s="37">
        <v>0</v>
      </c>
      <c r="AR81" s="37">
        <v>0</v>
      </c>
      <c r="AS81" s="37">
        <v>0</v>
      </c>
      <c r="AT81" s="37">
        <v>0</v>
      </c>
      <c r="AU81" s="37">
        <v>1000000</v>
      </c>
      <c r="AV81" s="37">
        <f>SUM(BASE_INICIATIVAS_CONSOLIDADA!$AP81:$AU81)</f>
        <v>1000000</v>
      </c>
      <c r="AW81" s="39">
        <v>0</v>
      </c>
      <c r="AX81" s="39">
        <v>0</v>
      </c>
      <c r="AY81" s="40">
        <f>SUM(BASE_INICIATIVAS_CONSOLIDADA!$AW81:$AX81)</f>
        <v>0</v>
      </c>
      <c r="AZ81" s="4">
        <v>0</v>
      </c>
      <c r="BA81" s="4">
        <f>BASE_INICIATIVAS_CONSOLIDADA!$AZ81</f>
        <v>0</v>
      </c>
      <c r="BB81" s="4">
        <v>0</v>
      </c>
      <c r="BC81" s="4">
        <v>0</v>
      </c>
      <c r="BD81" s="4">
        <f>SUM(BASE_INICIATIVAS_CONSOLIDADA!$BB81:$BC81)</f>
        <v>0</v>
      </c>
    </row>
    <row r="82" spans="1:56" ht="28.9" customHeight="1" x14ac:dyDescent="0.25">
      <c r="A82" s="29" t="s">
        <v>133</v>
      </c>
      <c r="B82" s="29" t="s">
        <v>134</v>
      </c>
      <c r="C82" s="29" t="s">
        <v>70</v>
      </c>
      <c r="D82" s="29" t="s">
        <v>58</v>
      </c>
      <c r="E82" s="29" t="str">
        <f>_xlfn.XLOOKUP(BASE_INICIATIVAS_CONSOLIDADA!$G82,'[1]BASE DE DADOS'!A:A,'[1]BASE DE DADOS'!C:C)</f>
        <v>RESEX MAE GRANDE DE CURUÇA</v>
      </c>
      <c r="F82" s="29" t="str">
        <f>_xlfn.XLOOKUP(BASE_INICIATIVAS_CONSOLIDADA!$G82,[1]!BASE_UCS[COD CNUC],[1]!BASE_UCS[CATEGORIA RESUMIDA])</f>
        <v>RESEX</v>
      </c>
      <c r="G82" s="29" t="s">
        <v>122</v>
      </c>
      <c r="H82" s="29" t="str">
        <f>_xlfn.XLOOKUP(BASE_INICIATIVAS_CONSOLIDADA!$G82,[1]!BASE_UCS[COD CNUC],[1]!BASE_UCS[GERÊNCIA REGIONAL])</f>
        <v>GR1 - Norte</v>
      </c>
      <c r="I82" s="29" t="str">
        <f>_xlfn.XLOOKUP(BASE_INICIATIVAS_CONSOLIDADA!$G82,[1]!BASE_UCS[COD CNUC],[1]!BASE_UCS[BIOMAS])</f>
        <v>Amazônia - Área Marinha</v>
      </c>
      <c r="J82" s="29" t="str">
        <f>_xlfn.XLOOKUP(BASE_INICIATIVAS_CONSOLIDADA!$G82,[1]!BASE_UCS[COD CNUC],[1]!BASE_UCS[UF])</f>
        <v>PA</v>
      </c>
      <c r="K82" s="29" t="s">
        <v>135</v>
      </c>
      <c r="L82" s="52">
        <v>1000000</v>
      </c>
      <c r="M82" s="30">
        <v>0</v>
      </c>
      <c r="N82" s="30">
        <f>BASE_INICIATIVAS_CONSOLIDADA!$L82-BASE_INICIATIVAS_CONSOLIDADA!$M82</f>
        <v>1000000</v>
      </c>
      <c r="O82" s="41">
        <f>BASE_INICIATIVAS_CONSOLIDADA!$AC82+BASE_INICIATIVAS_CONSOLIDADA!$AJ82+BASE_INICIATIVAS_CONSOLIDADA!$AO82+BASE_INICIATIVAS_CONSOLIDADA!$AV82+BASE_INICIATIVAS_CONSOLIDADA!$AY82+BASE_INICIATIVAS_CONSOLIDADA!$BA82+BASE_INICIATIVAS_CONSOLIDADA!$BD82</f>
        <v>1000000</v>
      </c>
      <c r="P82" s="30">
        <f>IF(BASE_INICIATIVAS_CONSOLIDADA!$N82-BASE_INICIATIVAS_CONSOLIDADA!$O82&lt;0,0,BASE_INICIATIVAS_CONSOLIDADA!$N82-BASE_INICIATIVAS_CONSOLIDADA!$O82)</f>
        <v>0</v>
      </c>
      <c r="Q82" s="42">
        <v>0</v>
      </c>
      <c r="R82" s="41">
        <v>0</v>
      </c>
      <c r="S82" s="41">
        <v>0</v>
      </c>
      <c r="T82" s="41">
        <v>0</v>
      </c>
      <c r="U82" s="41">
        <v>0</v>
      </c>
      <c r="V82" s="41">
        <v>0</v>
      </c>
      <c r="W82" s="41">
        <v>0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41">
        <f>SUM(BASE_INICIATIVAS_CONSOLIDADA!$Q82:$AB82)</f>
        <v>0</v>
      </c>
      <c r="AD82" s="41">
        <v>0</v>
      </c>
      <c r="AE82" s="41">
        <v>0</v>
      </c>
      <c r="AF82" s="41">
        <v>1000000</v>
      </c>
      <c r="AG82" s="41">
        <v>0</v>
      </c>
      <c r="AH82" s="41">
        <v>0</v>
      </c>
      <c r="AI82" s="41">
        <v>0</v>
      </c>
      <c r="AJ82" s="41">
        <f>SUM(BASE_INICIATIVAS_CONSOLIDADA!$AD82:$AI82)</f>
        <v>1000000</v>
      </c>
      <c r="AK82" s="41">
        <v>0</v>
      </c>
      <c r="AL82" s="41">
        <v>0</v>
      </c>
      <c r="AM82" s="41">
        <v>0</v>
      </c>
      <c r="AN82" s="41">
        <v>0</v>
      </c>
      <c r="AO82" s="41">
        <f>SUM(BASE_INICIATIVAS_CONSOLIDADA!$AK82:$AN82)</f>
        <v>0</v>
      </c>
      <c r="AP82" s="41">
        <v>0</v>
      </c>
      <c r="AQ82" s="41">
        <v>0</v>
      </c>
      <c r="AR82" s="41">
        <v>0</v>
      </c>
      <c r="AS82" s="41">
        <v>0</v>
      </c>
      <c r="AT82" s="41">
        <v>0</v>
      </c>
      <c r="AU82" s="41">
        <v>0</v>
      </c>
      <c r="AV82" s="41">
        <f>SUM(BASE_INICIATIVAS_CONSOLIDADA!$AP82:$AU82)</f>
        <v>0</v>
      </c>
      <c r="AW82" s="43">
        <v>0</v>
      </c>
      <c r="AX82" s="43">
        <v>0</v>
      </c>
      <c r="AY82" s="44">
        <f>SUM(BASE_INICIATIVAS_CONSOLIDADA!$AW82:$AX82)</f>
        <v>0</v>
      </c>
      <c r="AZ82" s="45">
        <v>0</v>
      </c>
      <c r="BA82" s="45">
        <f>BASE_INICIATIVAS_CONSOLIDADA!$AZ82</f>
        <v>0</v>
      </c>
      <c r="BB82" s="45">
        <v>0</v>
      </c>
      <c r="BC82" s="45">
        <v>0</v>
      </c>
      <c r="BD82" s="45">
        <f>SUM(BASE_INICIATIVAS_CONSOLIDADA!$BB82:$BC82)</f>
        <v>0</v>
      </c>
    </row>
    <row r="83" spans="1:56" ht="28.9" customHeight="1" x14ac:dyDescent="0.25">
      <c r="A83" s="8" t="s">
        <v>133</v>
      </c>
      <c r="B83" s="8" t="s">
        <v>134</v>
      </c>
      <c r="C83" s="8" t="s">
        <v>70</v>
      </c>
      <c r="D83" s="8" t="s">
        <v>58</v>
      </c>
      <c r="E83" s="8" t="str">
        <f>_xlfn.XLOOKUP(BASE_INICIATIVAS_CONSOLIDADA!$G83,'[1]BASE DE DADOS'!A:A,'[1]BASE DE DADOS'!C:C)</f>
        <v>RESEX MARINHA MESTRE LUCINDO</v>
      </c>
      <c r="F83" s="8" t="str">
        <f>_xlfn.XLOOKUP(BASE_INICIATIVAS_CONSOLIDADA!$G83,[1]!BASE_UCS[COD CNUC],[1]!BASE_UCS[CATEGORIA RESUMIDA])</f>
        <v>RESEX</v>
      </c>
      <c r="G83" s="8" t="s">
        <v>130</v>
      </c>
      <c r="H83" s="8" t="str">
        <f>_xlfn.XLOOKUP(BASE_INICIATIVAS_CONSOLIDADA!$G83,[1]!BASE_UCS[COD CNUC],[1]!BASE_UCS[GERÊNCIA REGIONAL])</f>
        <v>GR1 - Norte</v>
      </c>
      <c r="I83" s="8" t="str">
        <f>_xlfn.XLOOKUP(BASE_INICIATIVAS_CONSOLIDADA!$G83,[1]!BASE_UCS[COD CNUC],[1]!BASE_UCS[BIOMAS])</f>
        <v>Amazônia - Área Marinha</v>
      </c>
      <c r="J83" s="8" t="str">
        <f>_xlfn.XLOOKUP(BASE_INICIATIVAS_CONSOLIDADA!$G83,[1]!BASE_UCS[COD CNUC],[1]!BASE_UCS[UF])</f>
        <v>PA</v>
      </c>
      <c r="K83" s="8" t="s">
        <v>135</v>
      </c>
      <c r="L83" s="53">
        <v>1000000</v>
      </c>
      <c r="M83" s="36">
        <v>0</v>
      </c>
      <c r="N83" s="36">
        <f>BASE_INICIATIVAS_CONSOLIDADA!$L83-BASE_INICIATIVAS_CONSOLIDADA!$M83</f>
        <v>1000000</v>
      </c>
      <c r="O83" s="37">
        <f>BASE_INICIATIVAS_CONSOLIDADA!$AC83+BASE_INICIATIVAS_CONSOLIDADA!$AJ83+BASE_INICIATIVAS_CONSOLIDADA!$AO83+BASE_INICIATIVAS_CONSOLIDADA!$AV83+BASE_INICIATIVAS_CONSOLIDADA!$AY83+BASE_INICIATIVAS_CONSOLIDADA!$BA83+BASE_INICIATIVAS_CONSOLIDADA!$BD83</f>
        <v>1000000</v>
      </c>
      <c r="P83" s="36">
        <f>IF(BASE_INICIATIVAS_CONSOLIDADA!$N83-BASE_INICIATIVAS_CONSOLIDADA!$O83&lt;0,0,BASE_INICIATIVAS_CONSOLIDADA!$N83-BASE_INICIATIVAS_CONSOLIDADA!$O83)</f>
        <v>0</v>
      </c>
      <c r="Q83" s="38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f>SUM(BASE_INICIATIVAS_CONSOLIDADA!$Q83:$AB83)</f>
        <v>0</v>
      </c>
      <c r="AD83" s="37">
        <v>0</v>
      </c>
      <c r="AE83" s="37">
        <v>0</v>
      </c>
      <c r="AF83" s="37">
        <v>1000000</v>
      </c>
      <c r="AG83" s="37">
        <v>0</v>
      </c>
      <c r="AH83" s="37">
        <v>0</v>
      </c>
      <c r="AI83" s="37">
        <v>0</v>
      </c>
      <c r="AJ83" s="37">
        <f>SUM(BASE_INICIATIVAS_CONSOLIDADA!$AD83:$AI83)</f>
        <v>1000000</v>
      </c>
      <c r="AK83" s="37">
        <v>0</v>
      </c>
      <c r="AL83" s="37">
        <v>0</v>
      </c>
      <c r="AM83" s="37">
        <v>0</v>
      </c>
      <c r="AN83" s="37">
        <v>0</v>
      </c>
      <c r="AO83" s="37">
        <f>SUM(BASE_INICIATIVAS_CONSOLIDADA!$AK83:$AN83)</f>
        <v>0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f>SUM(BASE_INICIATIVAS_CONSOLIDADA!$AP83:$AU83)</f>
        <v>0</v>
      </c>
      <c r="AW83" s="39">
        <v>0</v>
      </c>
      <c r="AX83" s="39">
        <v>0</v>
      </c>
      <c r="AY83" s="40">
        <f>SUM(BASE_INICIATIVAS_CONSOLIDADA!$AW83:$AX83)</f>
        <v>0</v>
      </c>
      <c r="AZ83" s="4">
        <v>0</v>
      </c>
      <c r="BA83" s="4">
        <f>BASE_INICIATIVAS_CONSOLIDADA!$AZ83</f>
        <v>0</v>
      </c>
      <c r="BB83" s="4">
        <v>0</v>
      </c>
      <c r="BC83" s="4">
        <v>0</v>
      </c>
      <c r="BD83" s="4">
        <f>SUM(BASE_INICIATIVAS_CONSOLIDADA!$BB83:$BC83)</f>
        <v>0</v>
      </c>
    </row>
    <row r="84" spans="1:56" ht="28.9" customHeight="1" x14ac:dyDescent="0.25">
      <c r="A84" s="29" t="s">
        <v>133</v>
      </c>
      <c r="B84" s="29" t="s">
        <v>134</v>
      </c>
      <c r="C84" s="29" t="s">
        <v>70</v>
      </c>
      <c r="D84" s="29" t="s">
        <v>58</v>
      </c>
      <c r="E84" s="29" t="str">
        <f>_xlfn.XLOOKUP(BASE_INICIATIVAS_CONSOLIDADA!$G84,'[1]BASE DE DADOS'!A:A,'[1]BASE DE DADOS'!C:C)</f>
        <v>RESEX MARINHA CUINARANA</v>
      </c>
      <c r="F84" s="29" t="str">
        <f>_xlfn.XLOOKUP(BASE_INICIATIVAS_CONSOLIDADA!$G84,[1]!BASE_UCS[COD CNUC],[1]!BASE_UCS[CATEGORIA RESUMIDA])</f>
        <v>RESEX</v>
      </c>
      <c r="G84" s="29" t="s">
        <v>131</v>
      </c>
      <c r="H84" s="29" t="str">
        <f>_xlfn.XLOOKUP(BASE_INICIATIVAS_CONSOLIDADA!$G84,[1]!BASE_UCS[COD CNUC],[1]!BASE_UCS[GERÊNCIA REGIONAL])</f>
        <v>GR1 - Norte</v>
      </c>
      <c r="I84" s="29" t="str">
        <f>_xlfn.XLOOKUP(BASE_INICIATIVAS_CONSOLIDADA!$G84,[1]!BASE_UCS[COD CNUC],[1]!BASE_UCS[BIOMAS])</f>
        <v>Amazônia - Área Marinha</v>
      </c>
      <c r="J84" s="29" t="str">
        <f>_xlfn.XLOOKUP(BASE_INICIATIVAS_CONSOLIDADA!$G84,[1]!BASE_UCS[COD CNUC],[1]!BASE_UCS[UF])</f>
        <v>PA</v>
      </c>
      <c r="K84" s="29" t="s">
        <v>135</v>
      </c>
      <c r="L84" s="52">
        <v>1000000</v>
      </c>
      <c r="M84" s="30">
        <v>0</v>
      </c>
      <c r="N84" s="30">
        <f>BASE_INICIATIVAS_CONSOLIDADA!$L84-BASE_INICIATIVAS_CONSOLIDADA!$M84</f>
        <v>1000000</v>
      </c>
      <c r="O84" s="41">
        <f>BASE_INICIATIVAS_CONSOLIDADA!$AC84+BASE_INICIATIVAS_CONSOLIDADA!$AJ84+BASE_INICIATIVAS_CONSOLIDADA!$AO84+BASE_INICIATIVAS_CONSOLIDADA!$AV84+BASE_INICIATIVAS_CONSOLIDADA!$AY84+BASE_INICIATIVAS_CONSOLIDADA!$BA84+BASE_INICIATIVAS_CONSOLIDADA!$BD84</f>
        <v>1000000</v>
      </c>
      <c r="P84" s="30">
        <f>IF(BASE_INICIATIVAS_CONSOLIDADA!$N84-BASE_INICIATIVAS_CONSOLIDADA!$O84&lt;0,0,BASE_INICIATIVAS_CONSOLIDADA!$N84-BASE_INICIATIVAS_CONSOLIDADA!$O84)</f>
        <v>0</v>
      </c>
      <c r="Q84" s="42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41">
        <f>SUM(BASE_INICIATIVAS_CONSOLIDADA!$Q84:$AB84)</f>
        <v>0</v>
      </c>
      <c r="AD84" s="41">
        <v>0</v>
      </c>
      <c r="AE84" s="41">
        <v>0</v>
      </c>
      <c r="AF84" s="41">
        <v>1000000</v>
      </c>
      <c r="AG84" s="41">
        <v>0</v>
      </c>
      <c r="AH84" s="41">
        <v>0</v>
      </c>
      <c r="AI84" s="41">
        <v>0</v>
      </c>
      <c r="AJ84" s="41">
        <f>SUM(BASE_INICIATIVAS_CONSOLIDADA!$AD84:$AI84)</f>
        <v>1000000</v>
      </c>
      <c r="AK84" s="41">
        <v>0</v>
      </c>
      <c r="AL84" s="41">
        <v>0</v>
      </c>
      <c r="AM84" s="41">
        <v>0</v>
      </c>
      <c r="AN84" s="41">
        <v>0</v>
      </c>
      <c r="AO84" s="41">
        <f>SUM(BASE_INICIATIVAS_CONSOLIDADA!$AK84:$AN84)</f>
        <v>0</v>
      </c>
      <c r="AP84" s="41">
        <v>0</v>
      </c>
      <c r="AQ84" s="41">
        <v>0</v>
      </c>
      <c r="AR84" s="41">
        <v>0</v>
      </c>
      <c r="AS84" s="41">
        <v>0</v>
      </c>
      <c r="AT84" s="41">
        <v>0</v>
      </c>
      <c r="AU84" s="41">
        <v>0</v>
      </c>
      <c r="AV84" s="41">
        <f>SUM(BASE_INICIATIVAS_CONSOLIDADA!$AP84:$AU84)</f>
        <v>0</v>
      </c>
      <c r="AW84" s="43">
        <v>0</v>
      </c>
      <c r="AX84" s="43">
        <v>0</v>
      </c>
      <c r="AY84" s="44">
        <f>SUM(BASE_INICIATIVAS_CONSOLIDADA!$AW84:$AX84)</f>
        <v>0</v>
      </c>
      <c r="AZ84" s="45">
        <v>0</v>
      </c>
      <c r="BA84" s="45">
        <f>BASE_INICIATIVAS_CONSOLIDADA!$AZ84</f>
        <v>0</v>
      </c>
      <c r="BB84" s="45">
        <v>0</v>
      </c>
      <c r="BC84" s="45">
        <v>0</v>
      </c>
      <c r="BD84" s="45">
        <f>SUM(BASE_INICIATIVAS_CONSOLIDADA!$BB84:$BC84)</f>
        <v>0</v>
      </c>
    </row>
    <row r="85" spans="1:56" ht="28.9" customHeight="1" x14ac:dyDescent="0.25">
      <c r="A85" s="8" t="s">
        <v>133</v>
      </c>
      <c r="B85" s="8" t="s">
        <v>134</v>
      </c>
      <c r="C85" s="8" t="s">
        <v>70</v>
      </c>
      <c r="D85" s="8" t="s">
        <v>58</v>
      </c>
      <c r="E85" s="8" t="str">
        <f>_xlfn.XLOOKUP(BASE_INICIATIVAS_CONSOLIDADA!$G85,'[1]BASE DE DADOS'!A:A,'[1]BASE DE DADOS'!C:C)</f>
        <v>RESEX CHOCOARÉ-MATO GROSSO</v>
      </c>
      <c r="F85" s="8" t="str">
        <f>_xlfn.XLOOKUP(BASE_INICIATIVAS_CONSOLIDADA!$G85,[1]!BASE_UCS[COD CNUC],[1]!BASE_UCS[CATEGORIA RESUMIDA])</f>
        <v>RESEX</v>
      </c>
      <c r="G85" s="8" t="s">
        <v>119</v>
      </c>
      <c r="H85" s="8" t="str">
        <f>_xlfn.XLOOKUP(BASE_INICIATIVAS_CONSOLIDADA!$G85,[1]!BASE_UCS[COD CNUC],[1]!BASE_UCS[GERÊNCIA REGIONAL])</f>
        <v>GR1 - Norte</v>
      </c>
      <c r="I85" s="8" t="str">
        <f>_xlfn.XLOOKUP(BASE_INICIATIVAS_CONSOLIDADA!$G85,[1]!BASE_UCS[COD CNUC],[1]!BASE_UCS[BIOMAS])</f>
        <v>Amazônia</v>
      </c>
      <c r="J85" s="8" t="str">
        <f>_xlfn.XLOOKUP(BASE_INICIATIVAS_CONSOLIDADA!$G85,[1]!BASE_UCS[COD CNUC],[1]!BASE_UCS[UF])</f>
        <v>PA</v>
      </c>
      <c r="K85" s="8" t="s">
        <v>135</v>
      </c>
      <c r="L85" s="53">
        <v>1000000</v>
      </c>
      <c r="M85" s="36">
        <v>0</v>
      </c>
      <c r="N85" s="36">
        <f>BASE_INICIATIVAS_CONSOLIDADA!$L85-BASE_INICIATIVAS_CONSOLIDADA!$M85</f>
        <v>1000000</v>
      </c>
      <c r="O85" s="37">
        <f>BASE_INICIATIVAS_CONSOLIDADA!$AC85+BASE_INICIATIVAS_CONSOLIDADA!$AJ85+BASE_INICIATIVAS_CONSOLIDADA!$AO85+BASE_INICIATIVAS_CONSOLIDADA!$AV85+BASE_INICIATIVAS_CONSOLIDADA!$AY85+BASE_INICIATIVAS_CONSOLIDADA!$BA85+BASE_INICIATIVAS_CONSOLIDADA!$BD85</f>
        <v>1000000</v>
      </c>
      <c r="P85" s="36">
        <f>IF(BASE_INICIATIVAS_CONSOLIDADA!$N85-BASE_INICIATIVAS_CONSOLIDADA!$O85&lt;0,0,BASE_INICIATIVAS_CONSOLIDADA!$N85-BASE_INICIATIVAS_CONSOLIDADA!$O85)</f>
        <v>0</v>
      </c>
      <c r="Q85" s="38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f>SUM(BASE_INICIATIVAS_CONSOLIDADA!$Q85:$AB85)</f>
        <v>0</v>
      </c>
      <c r="AD85" s="37">
        <v>0</v>
      </c>
      <c r="AE85" s="37">
        <v>0</v>
      </c>
      <c r="AF85" s="37">
        <v>1000000</v>
      </c>
      <c r="AG85" s="37">
        <v>0</v>
      </c>
      <c r="AH85" s="37">
        <v>0</v>
      </c>
      <c r="AI85" s="37">
        <v>0</v>
      </c>
      <c r="AJ85" s="37">
        <f>SUM(BASE_INICIATIVAS_CONSOLIDADA!$AD85:$AI85)</f>
        <v>1000000</v>
      </c>
      <c r="AK85" s="37">
        <v>0</v>
      </c>
      <c r="AL85" s="37">
        <v>0</v>
      </c>
      <c r="AM85" s="37">
        <v>0</v>
      </c>
      <c r="AN85" s="37">
        <v>0</v>
      </c>
      <c r="AO85" s="37">
        <f>SUM(BASE_INICIATIVAS_CONSOLIDADA!$AK85:$AN85)</f>
        <v>0</v>
      </c>
      <c r="AP85" s="37">
        <v>0</v>
      </c>
      <c r="AQ85" s="37">
        <v>0</v>
      </c>
      <c r="AR85" s="37">
        <v>0</v>
      </c>
      <c r="AS85" s="37">
        <v>0</v>
      </c>
      <c r="AT85" s="37">
        <v>0</v>
      </c>
      <c r="AU85" s="37">
        <v>0</v>
      </c>
      <c r="AV85" s="37">
        <f>SUM(BASE_INICIATIVAS_CONSOLIDADA!$AP85:$AU85)</f>
        <v>0</v>
      </c>
      <c r="AW85" s="39">
        <v>0</v>
      </c>
      <c r="AX85" s="39">
        <v>0</v>
      </c>
      <c r="AY85" s="40">
        <f>SUM(BASE_INICIATIVAS_CONSOLIDADA!$AW85:$AX85)</f>
        <v>0</v>
      </c>
      <c r="AZ85" s="4">
        <v>0</v>
      </c>
      <c r="BA85" s="4">
        <f>BASE_INICIATIVAS_CONSOLIDADA!$AZ85</f>
        <v>0</v>
      </c>
      <c r="BB85" s="4">
        <v>0</v>
      </c>
      <c r="BC85" s="4">
        <v>0</v>
      </c>
      <c r="BD85" s="4">
        <f>SUM(BASE_INICIATIVAS_CONSOLIDADA!$BB85:$BC85)</f>
        <v>0</v>
      </c>
    </row>
    <row r="86" spans="1:56" ht="28.9" customHeight="1" x14ac:dyDescent="0.25">
      <c r="A86" s="29" t="s">
        <v>65</v>
      </c>
      <c r="B86" s="29" t="s">
        <v>66</v>
      </c>
      <c r="C86" s="29">
        <v>16074110</v>
      </c>
      <c r="D86" s="29" t="s">
        <v>58</v>
      </c>
      <c r="E86" s="29" t="str">
        <f>_xlfn.XLOOKUP(BASE_INICIATIVAS_CONSOLIDADA!$G86,'[1]BASE DE DADOS'!A:A,'[1]BASE DE DADOS'!C:C)</f>
        <v>FLONA DE GOYTACAZES</v>
      </c>
      <c r="F86" s="29" t="str">
        <f>_xlfn.XLOOKUP(BASE_INICIATIVAS_CONSOLIDADA!$G86,[1]!BASE_UCS[COD CNUC],[1]!BASE_UCS[CATEGORIA RESUMIDA])</f>
        <v>FLONA</v>
      </c>
      <c r="G86" s="29" t="s">
        <v>140</v>
      </c>
      <c r="H86" s="29" t="str">
        <f>_xlfn.XLOOKUP(BASE_INICIATIVAS_CONSOLIDADA!$G86,[1]!BASE_UCS[COD CNUC],[1]!BASE_UCS[GERÊNCIA REGIONAL])</f>
        <v>GR4 - Sudeste</v>
      </c>
      <c r="I86" s="29" t="str">
        <f>_xlfn.XLOOKUP(BASE_INICIATIVAS_CONSOLIDADA!$G86,[1]!BASE_UCS[COD CNUC],[1]!BASE_UCS[BIOMAS])</f>
        <v>Mata Atlântica</v>
      </c>
      <c r="J86" s="29" t="str">
        <f>_xlfn.XLOOKUP(BASE_INICIATIVAS_CONSOLIDADA!$G86,[1]!BASE_UCS[COD CNUC],[1]!BASE_UCS[UF])</f>
        <v>ES</v>
      </c>
      <c r="K86" s="29"/>
      <c r="L86" s="30">
        <v>500000</v>
      </c>
      <c r="M86" s="30">
        <v>0</v>
      </c>
      <c r="N86" s="30">
        <f>BASE_INICIATIVAS_CONSOLIDADA!$L86-BASE_INICIATIVAS_CONSOLIDADA!$M86</f>
        <v>500000</v>
      </c>
      <c r="O86" s="41">
        <f>BASE_INICIATIVAS_CONSOLIDADA!$AC86+BASE_INICIATIVAS_CONSOLIDADA!$AJ86+BASE_INICIATIVAS_CONSOLIDADA!$AO86+BASE_INICIATIVAS_CONSOLIDADA!$AV86+BASE_INICIATIVAS_CONSOLIDADA!$AY86+BASE_INICIATIVAS_CONSOLIDADA!$BA86+BASE_INICIATIVAS_CONSOLIDADA!$BD86</f>
        <v>500000</v>
      </c>
      <c r="P86" s="30">
        <f>IF(BASE_INICIATIVAS_CONSOLIDADA!$N86-BASE_INICIATIVAS_CONSOLIDADA!$O86&lt;0,0,BASE_INICIATIVAS_CONSOLIDADA!$N86-BASE_INICIATIVAS_CONSOLIDADA!$O86)</f>
        <v>0</v>
      </c>
      <c r="Q86" s="42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500000</v>
      </c>
      <c r="AA86" s="41">
        <v>0</v>
      </c>
      <c r="AB86" s="41">
        <v>0</v>
      </c>
      <c r="AC86" s="41">
        <f>SUM(BASE_INICIATIVAS_CONSOLIDADA!$Q86:$AB86)</f>
        <v>500000</v>
      </c>
      <c r="AD86" s="41">
        <v>0</v>
      </c>
      <c r="AE86" s="41">
        <v>0</v>
      </c>
      <c r="AF86" s="41">
        <v>0</v>
      </c>
      <c r="AG86" s="41">
        <v>0</v>
      </c>
      <c r="AH86" s="41">
        <v>0</v>
      </c>
      <c r="AI86" s="41">
        <v>0</v>
      </c>
      <c r="AJ86" s="41">
        <f>SUM(BASE_INICIATIVAS_CONSOLIDADA!$AD86:$AI86)</f>
        <v>0</v>
      </c>
      <c r="AK86" s="41">
        <v>0</v>
      </c>
      <c r="AL86" s="41">
        <v>0</v>
      </c>
      <c r="AM86" s="41">
        <v>0</v>
      </c>
      <c r="AN86" s="41">
        <v>0</v>
      </c>
      <c r="AO86" s="41">
        <f>SUM(BASE_INICIATIVAS_CONSOLIDADA!$AK86:$AN86)</f>
        <v>0</v>
      </c>
      <c r="AP86" s="41">
        <v>0</v>
      </c>
      <c r="AQ86" s="41">
        <v>0</v>
      </c>
      <c r="AR86" s="41">
        <v>0</v>
      </c>
      <c r="AS86" s="41">
        <v>0</v>
      </c>
      <c r="AT86" s="41">
        <v>0</v>
      </c>
      <c r="AU86" s="41">
        <v>0</v>
      </c>
      <c r="AV86" s="41">
        <f>SUM(BASE_INICIATIVAS_CONSOLIDADA!$AP86:$AU86)</f>
        <v>0</v>
      </c>
      <c r="AW86" s="43">
        <v>0</v>
      </c>
      <c r="AX86" s="43">
        <v>0</v>
      </c>
      <c r="AY86" s="44">
        <f>SUM(BASE_INICIATIVAS_CONSOLIDADA!$AW86:$AX86)</f>
        <v>0</v>
      </c>
      <c r="AZ86" s="45">
        <v>0</v>
      </c>
      <c r="BA86" s="45">
        <f>BASE_INICIATIVAS_CONSOLIDADA!$AZ86</f>
        <v>0</v>
      </c>
      <c r="BB86" s="45">
        <v>0</v>
      </c>
      <c r="BC86" s="45">
        <v>0</v>
      </c>
      <c r="BD86" s="45">
        <f>SUM(BASE_INICIATIVAS_CONSOLIDADA!$BB86:$BC86)</f>
        <v>0</v>
      </c>
    </row>
    <row r="87" spans="1:56" ht="28.9" customHeight="1" x14ac:dyDescent="0.25">
      <c r="A87" s="8" t="s">
        <v>87</v>
      </c>
      <c r="B87" s="8" t="s">
        <v>88</v>
      </c>
      <c r="C87" s="8" t="s">
        <v>70</v>
      </c>
      <c r="D87" s="8" t="s">
        <v>58</v>
      </c>
      <c r="E87" s="8" t="str">
        <f>_xlfn.XLOOKUP(BASE_INICIATIVAS_CONSOLIDADA!$G87,'[1]BASE DE DADOS'!A:A,'[1]BASE DE DADOS'!C:C)</f>
        <v>FLONA DE GOYTACAZES</v>
      </c>
      <c r="F87" s="8" t="str">
        <f>_xlfn.XLOOKUP(BASE_INICIATIVAS_CONSOLIDADA!$G87,[1]!BASE_UCS[COD CNUC],[1]!BASE_UCS[CATEGORIA RESUMIDA])</f>
        <v>FLONA</v>
      </c>
      <c r="G87" s="8" t="s">
        <v>140</v>
      </c>
      <c r="H87" s="8" t="str">
        <f>_xlfn.XLOOKUP(BASE_INICIATIVAS_CONSOLIDADA!$G87,[1]!BASE_UCS[COD CNUC],[1]!BASE_UCS[GERÊNCIA REGIONAL])</f>
        <v>GR4 - Sudeste</v>
      </c>
      <c r="I87" s="8" t="str">
        <f>_xlfn.XLOOKUP(BASE_INICIATIVAS_CONSOLIDADA!$G87,[1]!BASE_UCS[COD CNUC],[1]!BASE_UCS[BIOMAS])</f>
        <v>Mata Atlântica</v>
      </c>
      <c r="J87" s="8" t="str">
        <f>_xlfn.XLOOKUP(BASE_INICIATIVAS_CONSOLIDADA!$G87,[1]!BASE_UCS[COD CNUC],[1]!BASE_UCS[UF])</f>
        <v>ES</v>
      </c>
      <c r="K87" s="8" t="s">
        <v>141</v>
      </c>
      <c r="L87" s="36">
        <v>340000</v>
      </c>
      <c r="M87" s="36">
        <v>0</v>
      </c>
      <c r="N87" s="36">
        <f>BASE_INICIATIVAS_CONSOLIDADA!$L87-BASE_INICIATIVAS_CONSOLIDADA!$M87</f>
        <v>340000</v>
      </c>
      <c r="O87" s="37">
        <f>BASE_INICIATIVAS_CONSOLIDADA!$AC87+BASE_INICIATIVAS_CONSOLIDADA!$AJ87+BASE_INICIATIVAS_CONSOLIDADA!$AO87+BASE_INICIATIVAS_CONSOLIDADA!$AV87+BASE_INICIATIVAS_CONSOLIDADA!$AY87+BASE_INICIATIVAS_CONSOLIDADA!$BA87+BASE_INICIATIVAS_CONSOLIDADA!$BD87</f>
        <v>0</v>
      </c>
      <c r="P87" s="36">
        <f>IF(BASE_INICIATIVAS_CONSOLIDADA!$N87-BASE_INICIATIVAS_CONSOLIDADA!$O87&lt;0,0,BASE_INICIATIVAS_CONSOLIDADA!$N87-BASE_INICIATIVAS_CONSOLIDADA!$O87)</f>
        <v>340000</v>
      </c>
      <c r="Q87" s="38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f>SUM(BASE_INICIATIVAS_CONSOLIDADA!$Q87:$AB87)</f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7">
        <f>SUM(BASE_INICIATIVAS_CONSOLIDADA!$AD87:$AI87)</f>
        <v>0</v>
      </c>
      <c r="AK87" s="37">
        <v>0</v>
      </c>
      <c r="AL87" s="37">
        <v>0</v>
      </c>
      <c r="AM87" s="37">
        <v>0</v>
      </c>
      <c r="AN87" s="37">
        <v>0</v>
      </c>
      <c r="AO87" s="37">
        <f>SUM(BASE_INICIATIVAS_CONSOLIDADA!$AK87:$AN87)</f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37">
        <v>0</v>
      </c>
      <c r="AV87" s="37">
        <f>SUM(BASE_INICIATIVAS_CONSOLIDADA!$AP87:$AU87)</f>
        <v>0</v>
      </c>
      <c r="AW87" s="39">
        <v>0</v>
      </c>
      <c r="AX87" s="39">
        <v>0</v>
      </c>
      <c r="AY87" s="40">
        <f>SUM(BASE_INICIATIVAS_CONSOLIDADA!$AW87:$AX87)</f>
        <v>0</v>
      </c>
      <c r="AZ87" s="4">
        <v>0</v>
      </c>
      <c r="BA87" s="4">
        <f>BASE_INICIATIVAS_CONSOLIDADA!$AZ87</f>
        <v>0</v>
      </c>
      <c r="BB87" s="4">
        <v>0</v>
      </c>
      <c r="BC87" s="4">
        <v>0</v>
      </c>
      <c r="BD87" s="4">
        <f>SUM(BASE_INICIATIVAS_CONSOLIDADA!$BB87:$BC87)</f>
        <v>0</v>
      </c>
    </row>
    <row r="88" spans="1:56" ht="28.9" customHeight="1" x14ac:dyDescent="0.25">
      <c r="A88" s="29" t="s">
        <v>68</v>
      </c>
      <c r="B88" s="29" t="s">
        <v>69</v>
      </c>
      <c r="C88" s="29" t="s">
        <v>70</v>
      </c>
      <c r="D88" s="29" t="s">
        <v>58</v>
      </c>
      <c r="E88" s="29" t="str">
        <f>_xlfn.XLOOKUP(BASE_INICIATIVAS_CONSOLIDADA!$G88,'[1]BASE DE DADOS'!A:A,'[1]BASE DE DADOS'!C:C)</f>
        <v>FLONA DE RIO PRETO</v>
      </c>
      <c r="F88" s="29" t="str">
        <f>_xlfn.XLOOKUP(BASE_INICIATIVAS_CONSOLIDADA!$G88,[1]!BASE_UCS[COD CNUC],[1]!BASE_UCS[CATEGORIA RESUMIDA])</f>
        <v>FLONA</v>
      </c>
      <c r="G88" s="29" t="s">
        <v>142</v>
      </c>
      <c r="H88" s="29" t="str">
        <f>_xlfn.XLOOKUP(BASE_INICIATIVAS_CONSOLIDADA!$G88,[1]!BASE_UCS[COD CNUC],[1]!BASE_UCS[GERÊNCIA REGIONAL])</f>
        <v>GR4 - Sudeste</v>
      </c>
      <c r="I88" s="29" t="str">
        <f>_xlfn.XLOOKUP(BASE_INICIATIVAS_CONSOLIDADA!$G88,[1]!BASE_UCS[COD CNUC],[1]!BASE_UCS[BIOMAS])</f>
        <v>Mata Atlântica</v>
      </c>
      <c r="J88" s="29" t="str">
        <f>_xlfn.XLOOKUP(BASE_INICIATIVAS_CONSOLIDADA!$G88,[1]!BASE_UCS[COD CNUC],[1]!BASE_UCS[UF])</f>
        <v>ES</v>
      </c>
      <c r="K88" s="29" t="s">
        <v>72</v>
      </c>
      <c r="L88" s="30">
        <v>90000</v>
      </c>
      <c r="M88" s="30">
        <v>0</v>
      </c>
      <c r="N88" s="30">
        <f>BASE_INICIATIVAS_CONSOLIDADA!$L88-BASE_INICIATIVAS_CONSOLIDADA!$M88</f>
        <v>90000</v>
      </c>
      <c r="O88" s="41">
        <f>BASE_INICIATIVAS_CONSOLIDADA!$AC88+BASE_INICIATIVAS_CONSOLIDADA!$AJ88+BASE_INICIATIVAS_CONSOLIDADA!$AO88+BASE_INICIATIVAS_CONSOLIDADA!$AV88+BASE_INICIATIVAS_CONSOLIDADA!$AY88+BASE_INICIATIVAS_CONSOLIDADA!$BA88+BASE_INICIATIVAS_CONSOLIDADA!$BD88</f>
        <v>90000</v>
      </c>
      <c r="P88" s="30">
        <f>IF(BASE_INICIATIVAS_CONSOLIDADA!$N88-BASE_INICIATIVAS_CONSOLIDADA!$O88&lt;0,0,BASE_INICIATIVAS_CONSOLIDADA!$N88-BASE_INICIATIVAS_CONSOLIDADA!$O88)</f>
        <v>0</v>
      </c>
      <c r="Q88" s="42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90000</v>
      </c>
      <c r="AA88" s="41">
        <v>0</v>
      </c>
      <c r="AB88" s="41">
        <v>0</v>
      </c>
      <c r="AC88" s="41">
        <f>SUM(BASE_INICIATIVAS_CONSOLIDADA!$Q88:$AB88)</f>
        <v>90000</v>
      </c>
      <c r="AD88" s="41">
        <v>0</v>
      </c>
      <c r="AE88" s="41">
        <v>0</v>
      </c>
      <c r="AF88" s="41">
        <v>0</v>
      </c>
      <c r="AG88" s="41">
        <v>0</v>
      </c>
      <c r="AH88" s="41">
        <v>0</v>
      </c>
      <c r="AI88" s="41">
        <v>0</v>
      </c>
      <c r="AJ88" s="41">
        <f>SUM(BASE_INICIATIVAS_CONSOLIDADA!$AD88:$AI88)</f>
        <v>0</v>
      </c>
      <c r="AK88" s="41">
        <v>0</v>
      </c>
      <c r="AL88" s="41">
        <v>0</v>
      </c>
      <c r="AM88" s="41">
        <v>0</v>
      </c>
      <c r="AN88" s="41">
        <v>0</v>
      </c>
      <c r="AO88" s="41">
        <f>SUM(BASE_INICIATIVAS_CONSOLIDADA!$AK88:$AN88)</f>
        <v>0</v>
      </c>
      <c r="AP88" s="41">
        <v>0</v>
      </c>
      <c r="AQ88" s="41">
        <v>0</v>
      </c>
      <c r="AR88" s="41">
        <v>0</v>
      </c>
      <c r="AS88" s="41">
        <v>0</v>
      </c>
      <c r="AT88" s="41">
        <v>0</v>
      </c>
      <c r="AU88" s="41">
        <v>0</v>
      </c>
      <c r="AV88" s="41">
        <f>SUM(BASE_INICIATIVAS_CONSOLIDADA!$AP88:$AU88)</f>
        <v>0</v>
      </c>
      <c r="AW88" s="43">
        <v>0</v>
      </c>
      <c r="AX88" s="43">
        <v>0</v>
      </c>
      <c r="AY88" s="44">
        <f>SUM(BASE_INICIATIVAS_CONSOLIDADA!$AW88:$AX88)</f>
        <v>0</v>
      </c>
      <c r="AZ88" s="45">
        <v>0</v>
      </c>
      <c r="BA88" s="45">
        <f>BASE_INICIATIVAS_CONSOLIDADA!$AZ88</f>
        <v>0</v>
      </c>
      <c r="BB88" s="45">
        <v>0</v>
      </c>
      <c r="BC88" s="45">
        <v>0</v>
      </c>
      <c r="BD88" s="45">
        <f>SUM(BASE_INICIATIVAS_CONSOLIDADA!$BB88:$BC88)</f>
        <v>0</v>
      </c>
    </row>
    <row r="89" spans="1:56" ht="28.9" customHeight="1" x14ac:dyDescent="0.25">
      <c r="A89" s="8" t="s">
        <v>65</v>
      </c>
      <c r="B89" s="8" t="s">
        <v>66</v>
      </c>
      <c r="C89" s="8">
        <v>16074110</v>
      </c>
      <c r="D89" s="8" t="s">
        <v>58</v>
      </c>
      <c r="E89" s="8" t="str">
        <f>_xlfn.XLOOKUP(BASE_INICIATIVAS_CONSOLIDADA!$G89,'[1]BASE DE DADOS'!A:A,'[1]BASE DE DADOS'!C:C)</f>
        <v>FLONA DE RIO PRETO</v>
      </c>
      <c r="F89" s="8" t="str">
        <f>_xlfn.XLOOKUP(BASE_INICIATIVAS_CONSOLIDADA!$G89,[1]!BASE_UCS[COD CNUC],[1]!BASE_UCS[CATEGORIA RESUMIDA])</f>
        <v>FLONA</v>
      </c>
      <c r="G89" s="8" t="s">
        <v>142</v>
      </c>
      <c r="H89" s="8" t="str">
        <f>_xlfn.XLOOKUP(BASE_INICIATIVAS_CONSOLIDADA!$G89,[1]!BASE_UCS[COD CNUC],[1]!BASE_UCS[GERÊNCIA REGIONAL])</f>
        <v>GR4 - Sudeste</v>
      </c>
      <c r="I89" s="8" t="str">
        <f>_xlfn.XLOOKUP(BASE_INICIATIVAS_CONSOLIDADA!$G89,[1]!BASE_UCS[COD CNUC],[1]!BASE_UCS[BIOMAS])</f>
        <v>Mata Atlântica</v>
      </c>
      <c r="J89" s="8" t="str">
        <f>_xlfn.XLOOKUP(BASE_INICIATIVAS_CONSOLIDADA!$G89,[1]!BASE_UCS[COD CNUC],[1]!BASE_UCS[UF])</f>
        <v>ES</v>
      </c>
      <c r="K89" s="8"/>
      <c r="L89" s="36">
        <v>500000</v>
      </c>
      <c r="M89" s="36">
        <v>0</v>
      </c>
      <c r="N89" s="36">
        <f>BASE_INICIATIVAS_CONSOLIDADA!$L89-BASE_INICIATIVAS_CONSOLIDADA!$M89</f>
        <v>500000</v>
      </c>
      <c r="O89" s="37">
        <f>BASE_INICIATIVAS_CONSOLIDADA!$AC89+BASE_INICIATIVAS_CONSOLIDADA!$AJ89+BASE_INICIATIVAS_CONSOLIDADA!$AO89+BASE_INICIATIVAS_CONSOLIDADA!$AV89+BASE_INICIATIVAS_CONSOLIDADA!$AY89+BASE_INICIATIVAS_CONSOLIDADA!$BA89+BASE_INICIATIVAS_CONSOLIDADA!$BD89</f>
        <v>500000</v>
      </c>
      <c r="P89" s="36">
        <f>IF(BASE_INICIATIVAS_CONSOLIDADA!$N89-BASE_INICIATIVAS_CONSOLIDADA!$O89&lt;0,0,BASE_INICIATIVAS_CONSOLIDADA!$N89-BASE_INICIATIVAS_CONSOLIDADA!$O89)</f>
        <v>0</v>
      </c>
      <c r="Q89" s="38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500000</v>
      </c>
      <c r="AA89" s="37">
        <v>0</v>
      </c>
      <c r="AB89" s="37">
        <v>0</v>
      </c>
      <c r="AC89" s="37">
        <f>SUM(BASE_INICIATIVAS_CONSOLIDADA!$Q89:$AB89)</f>
        <v>500000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37">
        <f>SUM(BASE_INICIATIVAS_CONSOLIDADA!$AD89:$AI89)</f>
        <v>0</v>
      </c>
      <c r="AK89" s="37">
        <v>0</v>
      </c>
      <c r="AL89" s="37">
        <v>0</v>
      </c>
      <c r="AM89" s="37">
        <v>0</v>
      </c>
      <c r="AN89" s="37">
        <v>0</v>
      </c>
      <c r="AO89" s="37">
        <f>SUM(BASE_INICIATIVAS_CONSOLIDADA!$AK89:$AN89)</f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37">
        <f>SUM(BASE_INICIATIVAS_CONSOLIDADA!$AP89:$AU89)</f>
        <v>0</v>
      </c>
      <c r="AW89" s="39">
        <v>0</v>
      </c>
      <c r="AX89" s="39">
        <v>0</v>
      </c>
      <c r="AY89" s="40">
        <f>SUM(BASE_INICIATIVAS_CONSOLIDADA!$AW89:$AX89)</f>
        <v>0</v>
      </c>
      <c r="AZ89" s="4">
        <v>0</v>
      </c>
      <c r="BA89" s="4">
        <f>BASE_INICIATIVAS_CONSOLIDADA!$AZ89</f>
        <v>0</v>
      </c>
      <c r="BB89" s="4">
        <v>0</v>
      </c>
      <c r="BC89" s="4">
        <v>0</v>
      </c>
      <c r="BD89" s="4">
        <f>SUM(BASE_INICIATIVAS_CONSOLIDADA!$BB89:$BC89)</f>
        <v>0</v>
      </c>
    </row>
    <row r="90" spans="1:56" ht="28.9" customHeight="1" x14ac:dyDescent="0.25">
      <c r="A90" s="29" t="s">
        <v>133</v>
      </c>
      <c r="B90" s="29" t="s">
        <v>134</v>
      </c>
      <c r="C90" s="29" t="s">
        <v>70</v>
      </c>
      <c r="D90" s="29" t="s">
        <v>58</v>
      </c>
      <c r="E90" s="29" t="str">
        <f>_xlfn.XLOOKUP(BASE_INICIATIVAS_CONSOLIDADA!$G90,'[1]BASE DE DADOS'!A:A,'[1]BASE DE DADOS'!C:C)</f>
        <v>RESEX  DO RIO CAUTÁRIO</v>
      </c>
      <c r="F90" s="29" t="str">
        <f>_xlfn.XLOOKUP(BASE_INICIATIVAS_CONSOLIDADA!$G90,[1]!BASE_UCS[COD CNUC],[1]!BASE_UCS[CATEGORIA RESUMIDA])</f>
        <v>RESEX</v>
      </c>
      <c r="G90" s="29" t="s">
        <v>143</v>
      </c>
      <c r="H90" s="29" t="str">
        <f>_xlfn.XLOOKUP(BASE_INICIATIVAS_CONSOLIDADA!$G90,[1]!BASE_UCS[COD CNUC],[1]!BASE_UCS[GERÊNCIA REGIONAL])</f>
        <v>GR1 - Norte</v>
      </c>
      <c r="I90" s="29" t="str">
        <f>_xlfn.XLOOKUP(BASE_INICIATIVAS_CONSOLIDADA!$G90,[1]!BASE_UCS[COD CNUC],[1]!BASE_UCS[BIOMAS])</f>
        <v>Amazônia</v>
      </c>
      <c r="J90" s="29" t="str">
        <f>_xlfn.XLOOKUP(BASE_INICIATIVAS_CONSOLIDADA!$G90,[1]!BASE_UCS[COD CNUC],[1]!BASE_UCS[UF])</f>
        <v>RO</v>
      </c>
      <c r="K90" s="29" t="s">
        <v>135</v>
      </c>
      <c r="L90" s="52">
        <v>1000000</v>
      </c>
      <c r="M90" s="30">
        <v>0</v>
      </c>
      <c r="N90" s="30">
        <f>BASE_INICIATIVAS_CONSOLIDADA!$L90-BASE_INICIATIVAS_CONSOLIDADA!$M90</f>
        <v>1000000</v>
      </c>
      <c r="O90" s="41">
        <f>BASE_INICIATIVAS_CONSOLIDADA!$AC90+BASE_INICIATIVAS_CONSOLIDADA!$AJ90+BASE_INICIATIVAS_CONSOLIDADA!$AO90+BASE_INICIATIVAS_CONSOLIDADA!$AV90+BASE_INICIATIVAS_CONSOLIDADA!$AY90+BASE_INICIATIVAS_CONSOLIDADA!$BA90+BASE_INICIATIVAS_CONSOLIDADA!$BD90</f>
        <v>0</v>
      </c>
      <c r="P90" s="30">
        <f>IF(BASE_INICIATIVAS_CONSOLIDADA!$N90-BASE_INICIATIVAS_CONSOLIDADA!$O90&lt;0,0,BASE_INICIATIVAS_CONSOLIDADA!$N90-BASE_INICIATIVAS_CONSOLIDADA!$O90)</f>
        <v>1000000</v>
      </c>
      <c r="Q90" s="42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41">
        <f>SUM(BASE_INICIATIVAS_CONSOLIDADA!$Q90:$AB90)</f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f>SUM(BASE_INICIATIVAS_CONSOLIDADA!$AD90:$AI90)</f>
        <v>0</v>
      </c>
      <c r="AK90" s="41">
        <v>0</v>
      </c>
      <c r="AL90" s="41">
        <v>0</v>
      </c>
      <c r="AM90" s="41">
        <v>0</v>
      </c>
      <c r="AN90" s="41">
        <v>0</v>
      </c>
      <c r="AO90" s="41">
        <f>SUM(BASE_INICIATIVAS_CONSOLIDADA!$AK90:$AN90)</f>
        <v>0</v>
      </c>
      <c r="AP90" s="41">
        <v>0</v>
      </c>
      <c r="AQ90" s="41">
        <v>0</v>
      </c>
      <c r="AR90" s="41">
        <v>0</v>
      </c>
      <c r="AS90" s="41">
        <v>0</v>
      </c>
      <c r="AT90" s="41">
        <v>0</v>
      </c>
      <c r="AU90" s="41">
        <v>0</v>
      </c>
      <c r="AV90" s="41">
        <f>SUM(BASE_INICIATIVAS_CONSOLIDADA!$AP90:$AU90)</f>
        <v>0</v>
      </c>
      <c r="AW90" s="43">
        <v>0</v>
      </c>
      <c r="AX90" s="43">
        <v>0</v>
      </c>
      <c r="AY90" s="44">
        <f>SUM(BASE_INICIATIVAS_CONSOLIDADA!$AW90:$AX90)</f>
        <v>0</v>
      </c>
      <c r="AZ90" s="55">
        <v>0</v>
      </c>
      <c r="BA90" s="43">
        <f>BASE_INICIATIVAS_CONSOLIDADA!$AZ90</f>
        <v>0</v>
      </c>
      <c r="BB90" s="45">
        <v>0</v>
      </c>
      <c r="BC90" s="45">
        <v>0</v>
      </c>
      <c r="BD90" s="45">
        <f>SUM(BASE_INICIATIVAS_CONSOLIDADA!$BB90:$BC90)</f>
        <v>0</v>
      </c>
    </row>
    <row r="91" spans="1:56" ht="28.9" customHeight="1" x14ac:dyDescent="0.25">
      <c r="A91" s="8" t="s">
        <v>133</v>
      </c>
      <c r="B91" s="8" t="s">
        <v>134</v>
      </c>
      <c r="C91" s="8" t="s">
        <v>70</v>
      </c>
      <c r="D91" s="8" t="s">
        <v>58</v>
      </c>
      <c r="E91" s="8" t="str">
        <f>_xlfn.XLOOKUP(BASE_INICIATIVAS_CONSOLIDADA!$G91,'[1]BASE DE DADOS'!A:A,'[1]BASE DE DADOS'!C:C)</f>
        <v>RESEX DE CURURUPU</v>
      </c>
      <c r="F91" s="8" t="str">
        <f>_xlfn.XLOOKUP(BASE_INICIATIVAS_CONSOLIDADA!$G91,[1]!BASE_UCS[COD CNUC],[1]!BASE_UCS[CATEGORIA RESUMIDA])</f>
        <v>RESEX</v>
      </c>
      <c r="G91" s="8" t="s">
        <v>144</v>
      </c>
      <c r="H91" s="8" t="str">
        <f>_xlfn.XLOOKUP(BASE_INICIATIVAS_CONSOLIDADA!$G91,[1]!BASE_UCS[COD CNUC],[1]!BASE_UCS[GERÊNCIA REGIONAL])</f>
        <v>GR1 - Norte</v>
      </c>
      <c r="I91" s="8" t="str">
        <f>_xlfn.XLOOKUP(BASE_INICIATIVAS_CONSOLIDADA!$G91,[1]!BASE_UCS[COD CNUC],[1]!BASE_UCS[BIOMAS])</f>
        <v>Amazônia - Área Marinha</v>
      </c>
      <c r="J91" s="8" t="str">
        <f>_xlfn.XLOOKUP(BASE_INICIATIVAS_CONSOLIDADA!$G91,[1]!BASE_UCS[COD CNUC],[1]!BASE_UCS[UF])</f>
        <v>MA</v>
      </c>
      <c r="K91" s="8" t="s">
        <v>135</v>
      </c>
      <c r="L91" s="53">
        <v>1000000</v>
      </c>
      <c r="M91" s="36">
        <v>0</v>
      </c>
      <c r="N91" s="36">
        <f>BASE_INICIATIVAS_CONSOLIDADA!$L91-BASE_INICIATIVAS_CONSOLIDADA!$M91</f>
        <v>1000000</v>
      </c>
      <c r="O91" s="37">
        <f>BASE_INICIATIVAS_CONSOLIDADA!$AC91+BASE_INICIATIVAS_CONSOLIDADA!$AJ91+BASE_INICIATIVAS_CONSOLIDADA!$AO91+BASE_INICIATIVAS_CONSOLIDADA!$AV91+BASE_INICIATIVAS_CONSOLIDADA!$AY91+BASE_INICIATIVAS_CONSOLIDADA!$BA91+BASE_INICIATIVAS_CONSOLIDADA!$BD91</f>
        <v>1000000</v>
      </c>
      <c r="P91" s="36">
        <f>IF(BASE_INICIATIVAS_CONSOLIDADA!$N91-BASE_INICIATIVAS_CONSOLIDADA!$O91&lt;0,0,BASE_INICIATIVAS_CONSOLIDADA!$N91-BASE_INICIATIVAS_CONSOLIDADA!$O91)</f>
        <v>0</v>
      </c>
      <c r="Q91" s="38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f>SUM(BASE_INICIATIVAS_CONSOLIDADA!$Q91:$AB91)</f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f>SUM(BASE_INICIATIVAS_CONSOLIDADA!$AD91:$AI91)</f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f>SUM(BASE_INICIATIVAS_CONSOLIDADA!$AK91:$AN91)</f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1000000</v>
      </c>
      <c r="AV91" s="37">
        <f>SUM(BASE_INICIATIVAS_CONSOLIDADA!$AP91:$AU91)</f>
        <v>1000000</v>
      </c>
      <c r="AW91" s="39">
        <v>0</v>
      </c>
      <c r="AX91" s="39">
        <v>0</v>
      </c>
      <c r="AY91" s="40">
        <f>SUM(BASE_INICIATIVAS_CONSOLIDADA!$AW91:$AX91)</f>
        <v>0</v>
      </c>
      <c r="AZ91" s="51">
        <v>0</v>
      </c>
      <c r="BA91" s="4">
        <f>BASE_INICIATIVAS_CONSOLIDADA!$AZ91</f>
        <v>0</v>
      </c>
      <c r="BB91" s="4">
        <v>0</v>
      </c>
      <c r="BC91" s="4">
        <v>0</v>
      </c>
      <c r="BD91" s="4">
        <f>SUM(BASE_INICIATIVAS_CONSOLIDADA!$BB91:$BC91)</f>
        <v>0</v>
      </c>
    </row>
    <row r="92" spans="1:56" ht="28.9" customHeight="1" x14ac:dyDescent="0.25">
      <c r="A92" s="29" t="s">
        <v>133</v>
      </c>
      <c r="B92" s="29" t="s">
        <v>134</v>
      </c>
      <c r="C92" s="29" t="s">
        <v>70</v>
      </c>
      <c r="D92" s="29" t="s">
        <v>58</v>
      </c>
      <c r="E92" s="29" t="str">
        <f>_xlfn.XLOOKUP(BASE_INICIATIVAS_CONSOLIDADA!$G92,'[1]BASE DE DADOS'!A:A,'[1]BASE DE DADOS'!C:C)</f>
        <v>RESEX ARAPIRANGA-TROMAÍ</v>
      </c>
      <c r="F92" s="29" t="str">
        <f>_xlfn.XLOOKUP(BASE_INICIATIVAS_CONSOLIDADA!$G92,[1]!BASE_UCS[COD CNUC],[1]!BASE_UCS[CATEGORIA RESUMIDA])</f>
        <v>RESEX</v>
      </c>
      <c r="G92" s="29" t="s">
        <v>145</v>
      </c>
      <c r="H92" s="29" t="str">
        <f>_xlfn.XLOOKUP(BASE_INICIATIVAS_CONSOLIDADA!$G92,[1]!BASE_UCS[COD CNUC],[1]!BASE_UCS[GERÊNCIA REGIONAL])</f>
        <v>GR1 - Norte</v>
      </c>
      <c r="I92" s="29" t="str">
        <f>_xlfn.XLOOKUP(BASE_INICIATIVAS_CONSOLIDADA!$G92,[1]!BASE_UCS[COD CNUC],[1]!BASE_UCS[BIOMAS])</f>
        <v>Amazônia - Área Marinha</v>
      </c>
      <c r="J92" s="29" t="str">
        <f>_xlfn.XLOOKUP(BASE_INICIATIVAS_CONSOLIDADA!$G92,[1]!BASE_UCS[COD CNUC],[1]!BASE_UCS[UF])</f>
        <v>MA</v>
      </c>
      <c r="K92" s="29" t="s">
        <v>135</v>
      </c>
      <c r="L92" s="52">
        <v>1000000</v>
      </c>
      <c r="M92" s="30">
        <v>0</v>
      </c>
      <c r="N92" s="30">
        <f>BASE_INICIATIVAS_CONSOLIDADA!$L92-BASE_INICIATIVAS_CONSOLIDADA!$M92</f>
        <v>1000000</v>
      </c>
      <c r="O92" s="41">
        <f>BASE_INICIATIVAS_CONSOLIDADA!$AC92+BASE_INICIATIVAS_CONSOLIDADA!$AJ92+BASE_INICIATIVAS_CONSOLIDADA!$AO92+BASE_INICIATIVAS_CONSOLIDADA!$AV92+BASE_INICIATIVAS_CONSOLIDADA!$AY92+BASE_INICIATIVAS_CONSOLIDADA!$BA92+BASE_INICIATIVAS_CONSOLIDADA!$BD92</f>
        <v>1000000</v>
      </c>
      <c r="P92" s="30">
        <f>IF(BASE_INICIATIVAS_CONSOLIDADA!$N92-BASE_INICIATIVAS_CONSOLIDADA!$O92&lt;0,0,BASE_INICIATIVAS_CONSOLIDADA!$N92-BASE_INICIATIVAS_CONSOLIDADA!$O92)</f>
        <v>0</v>
      </c>
      <c r="Q92" s="42">
        <v>0</v>
      </c>
      <c r="R92" s="41">
        <v>0</v>
      </c>
      <c r="S92" s="41">
        <v>0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41">
        <f>SUM(BASE_INICIATIVAS_CONSOLIDADA!$Q92:$AB92)</f>
        <v>0</v>
      </c>
      <c r="AD92" s="41">
        <v>0</v>
      </c>
      <c r="AE92" s="41">
        <v>0</v>
      </c>
      <c r="AF92" s="41">
        <v>0</v>
      </c>
      <c r="AG92" s="41">
        <v>0</v>
      </c>
      <c r="AH92" s="41">
        <v>0</v>
      </c>
      <c r="AI92" s="41">
        <v>0</v>
      </c>
      <c r="AJ92" s="41">
        <f>SUM(BASE_INICIATIVAS_CONSOLIDADA!$AD92:$AI92)</f>
        <v>0</v>
      </c>
      <c r="AK92" s="41">
        <v>0</v>
      </c>
      <c r="AL92" s="41">
        <v>0</v>
      </c>
      <c r="AM92" s="41">
        <v>0</v>
      </c>
      <c r="AN92" s="41">
        <v>0</v>
      </c>
      <c r="AO92" s="41">
        <f>SUM(BASE_INICIATIVAS_CONSOLIDADA!$AK92:$AN92)</f>
        <v>0</v>
      </c>
      <c r="AP92" s="41">
        <v>0</v>
      </c>
      <c r="AQ92" s="41">
        <v>0</v>
      </c>
      <c r="AR92" s="41">
        <v>0</v>
      </c>
      <c r="AS92" s="41">
        <v>0</v>
      </c>
      <c r="AT92" s="41">
        <v>0</v>
      </c>
      <c r="AU92" s="41">
        <v>1000000</v>
      </c>
      <c r="AV92" s="41">
        <f>SUM(BASE_INICIATIVAS_CONSOLIDADA!$AP92:$AU92)</f>
        <v>1000000</v>
      </c>
      <c r="AW92" s="43">
        <v>0</v>
      </c>
      <c r="AX92" s="43">
        <v>0</v>
      </c>
      <c r="AY92" s="44">
        <f>SUM(BASE_INICIATIVAS_CONSOLIDADA!$AW92:$AX92)</f>
        <v>0</v>
      </c>
      <c r="AZ92" s="45">
        <v>0</v>
      </c>
      <c r="BA92" s="45">
        <f>BASE_INICIATIVAS_CONSOLIDADA!$AZ92</f>
        <v>0</v>
      </c>
      <c r="BB92" s="45">
        <v>0</v>
      </c>
      <c r="BC92" s="45">
        <v>0</v>
      </c>
      <c r="BD92" s="45">
        <f>SUM(BASE_INICIATIVAS_CONSOLIDADA!$BB92:$BC92)</f>
        <v>0</v>
      </c>
    </row>
    <row r="93" spans="1:56" ht="28.9" customHeight="1" x14ac:dyDescent="0.25">
      <c r="A93" s="8" t="s">
        <v>133</v>
      </c>
      <c r="B93" s="8" t="s">
        <v>134</v>
      </c>
      <c r="C93" s="8" t="s">
        <v>70</v>
      </c>
      <c r="D93" s="8" t="s">
        <v>58</v>
      </c>
      <c r="E93" s="8" t="str">
        <f>_xlfn.XLOOKUP(BASE_INICIATIVAS_CONSOLIDADA!$G93,'[1]BASE DE DADOS'!A:A,'[1]BASE DE DADOS'!C:C)</f>
        <v>RESEX DA BAÍA DO TUBARÃO</v>
      </c>
      <c r="F93" s="8" t="str">
        <f>_xlfn.XLOOKUP(BASE_INICIATIVAS_CONSOLIDADA!$G93,[1]!BASE_UCS[COD CNUC],[1]!BASE_UCS[CATEGORIA RESUMIDA])</f>
        <v>RESEX</v>
      </c>
      <c r="G93" s="8" t="s">
        <v>146</v>
      </c>
      <c r="H93" s="8" t="str">
        <f>_xlfn.XLOOKUP(BASE_INICIATIVAS_CONSOLIDADA!$G93,[1]!BASE_UCS[COD CNUC],[1]!BASE_UCS[GERÊNCIA REGIONAL])</f>
        <v>GR1 - Norte</v>
      </c>
      <c r="I93" s="8" t="str">
        <f>_xlfn.XLOOKUP(BASE_INICIATIVAS_CONSOLIDADA!$G93,[1]!BASE_UCS[COD CNUC],[1]!BASE_UCS[BIOMAS])</f>
        <v>Amazônia - Área Marinha - Cerrado</v>
      </c>
      <c r="J93" s="8" t="str">
        <f>_xlfn.XLOOKUP(BASE_INICIATIVAS_CONSOLIDADA!$G93,[1]!BASE_UCS[COD CNUC],[1]!BASE_UCS[UF])</f>
        <v>MA</v>
      </c>
      <c r="K93" s="8" t="s">
        <v>135</v>
      </c>
      <c r="L93" s="53">
        <v>1000000</v>
      </c>
      <c r="M93" s="36">
        <v>0</v>
      </c>
      <c r="N93" s="36">
        <f>BASE_INICIATIVAS_CONSOLIDADA!$L93-BASE_INICIATIVAS_CONSOLIDADA!$M93</f>
        <v>1000000</v>
      </c>
      <c r="O93" s="37">
        <f>BASE_INICIATIVAS_CONSOLIDADA!$AC93+BASE_INICIATIVAS_CONSOLIDADA!$AJ93+BASE_INICIATIVAS_CONSOLIDADA!$AO93+BASE_INICIATIVAS_CONSOLIDADA!$AV93+BASE_INICIATIVAS_CONSOLIDADA!$AY93+BASE_INICIATIVAS_CONSOLIDADA!$BA93+BASE_INICIATIVAS_CONSOLIDADA!$BD93</f>
        <v>1000000</v>
      </c>
      <c r="P93" s="36">
        <f>IF(BASE_INICIATIVAS_CONSOLIDADA!$N93-BASE_INICIATIVAS_CONSOLIDADA!$O93&lt;0,0,BASE_INICIATIVAS_CONSOLIDADA!$N93-BASE_INICIATIVAS_CONSOLIDADA!$O93)</f>
        <v>0</v>
      </c>
      <c r="Q93" s="38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f>SUM(BASE_INICIATIVAS_CONSOLIDADA!$Q93:$AB93)</f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f>SUM(BASE_INICIATIVAS_CONSOLIDADA!$AD93:$AI93)</f>
        <v>0</v>
      </c>
      <c r="AK93" s="37">
        <v>0</v>
      </c>
      <c r="AL93" s="37">
        <v>0</v>
      </c>
      <c r="AM93" s="37">
        <v>0</v>
      </c>
      <c r="AN93" s="37">
        <v>0</v>
      </c>
      <c r="AO93" s="37">
        <f>SUM(BASE_INICIATIVAS_CONSOLIDADA!$AK93:$AN93)</f>
        <v>0</v>
      </c>
      <c r="AP93" s="37">
        <v>0</v>
      </c>
      <c r="AQ93" s="37">
        <v>0</v>
      </c>
      <c r="AR93" s="37">
        <v>0</v>
      </c>
      <c r="AS93" s="37">
        <v>0</v>
      </c>
      <c r="AT93" s="37">
        <v>0</v>
      </c>
      <c r="AU93" s="37">
        <v>1000000</v>
      </c>
      <c r="AV93" s="37">
        <f>SUM(BASE_INICIATIVAS_CONSOLIDADA!$AP93:$AU93)</f>
        <v>1000000</v>
      </c>
      <c r="AW93" s="39">
        <v>0</v>
      </c>
      <c r="AX93" s="39">
        <v>0</v>
      </c>
      <c r="AY93" s="40">
        <f>SUM(BASE_INICIATIVAS_CONSOLIDADA!$AW93:$AX93)</f>
        <v>0</v>
      </c>
      <c r="AZ93" s="4">
        <v>0</v>
      </c>
      <c r="BA93" s="4">
        <f>BASE_INICIATIVAS_CONSOLIDADA!$AZ93</f>
        <v>0</v>
      </c>
      <c r="BB93" s="4">
        <v>0</v>
      </c>
      <c r="BC93" s="4">
        <v>0</v>
      </c>
      <c r="BD93" s="4">
        <f>SUM(BASE_INICIATIVAS_CONSOLIDADA!$BB93:$BC93)</f>
        <v>0</v>
      </c>
    </row>
    <row r="94" spans="1:56" ht="28.9" customHeight="1" x14ac:dyDescent="0.25">
      <c r="A94" s="29" t="s">
        <v>133</v>
      </c>
      <c r="B94" s="29" t="s">
        <v>134</v>
      </c>
      <c r="C94" s="29" t="s">
        <v>70</v>
      </c>
      <c r="D94" s="29" t="s">
        <v>58</v>
      </c>
      <c r="E94" s="29" t="str">
        <f>_xlfn.XLOOKUP(BASE_INICIATIVAS_CONSOLIDADA!$G94,'[1]BASE DE DADOS'!A:A,'[1]BASE DE DADOS'!C:C)</f>
        <v>RESEX ITAPETININGA</v>
      </c>
      <c r="F94" s="29" t="str">
        <f>_xlfn.XLOOKUP(BASE_INICIATIVAS_CONSOLIDADA!$G94,[1]!BASE_UCS[COD CNUC],[1]!BASE_UCS[CATEGORIA RESUMIDA])</f>
        <v>RESEX</v>
      </c>
      <c r="G94" s="29" t="s">
        <v>147</v>
      </c>
      <c r="H94" s="29" t="str">
        <f>_xlfn.XLOOKUP(BASE_INICIATIVAS_CONSOLIDADA!$G94,[1]!BASE_UCS[COD CNUC],[1]!BASE_UCS[GERÊNCIA REGIONAL])</f>
        <v>GR1 - Norte</v>
      </c>
      <c r="I94" s="29" t="str">
        <f>_xlfn.XLOOKUP(BASE_INICIATIVAS_CONSOLIDADA!$G94,[1]!BASE_UCS[COD CNUC],[1]!BASE_UCS[BIOMAS])</f>
        <v>Amazônia</v>
      </c>
      <c r="J94" s="29" t="str">
        <f>_xlfn.XLOOKUP(BASE_INICIATIVAS_CONSOLIDADA!$G94,[1]!BASE_UCS[COD CNUC],[1]!BASE_UCS[UF])</f>
        <v>MA</v>
      </c>
      <c r="K94" s="29" t="s">
        <v>135</v>
      </c>
      <c r="L94" s="52">
        <v>1000000</v>
      </c>
      <c r="M94" s="30">
        <v>0</v>
      </c>
      <c r="N94" s="30">
        <f>BASE_INICIATIVAS_CONSOLIDADA!$L94-BASE_INICIATIVAS_CONSOLIDADA!$M94</f>
        <v>1000000</v>
      </c>
      <c r="O94" s="41">
        <f>BASE_INICIATIVAS_CONSOLIDADA!$AC94+BASE_INICIATIVAS_CONSOLIDADA!$AJ94+BASE_INICIATIVAS_CONSOLIDADA!$AO94+BASE_INICIATIVAS_CONSOLIDADA!$AV94+BASE_INICIATIVAS_CONSOLIDADA!$AY94+BASE_INICIATIVAS_CONSOLIDADA!$BA94+BASE_INICIATIVAS_CONSOLIDADA!$BD94</f>
        <v>1000000</v>
      </c>
      <c r="P94" s="30">
        <f>IF(BASE_INICIATIVAS_CONSOLIDADA!$N94-BASE_INICIATIVAS_CONSOLIDADA!$O94&lt;0,0,BASE_INICIATIVAS_CONSOLIDADA!$N94-BASE_INICIATIVAS_CONSOLIDADA!$O94)</f>
        <v>0</v>
      </c>
      <c r="Q94" s="42">
        <v>0</v>
      </c>
      <c r="R94" s="41">
        <v>0</v>
      </c>
      <c r="S94" s="41">
        <v>0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41">
        <f>SUM(BASE_INICIATIVAS_CONSOLIDADA!$Q94:$AB94)</f>
        <v>0</v>
      </c>
      <c r="AD94" s="41">
        <v>0</v>
      </c>
      <c r="AE94" s="41">
        <v>0</v>
      </c>
      <c r="AF94" s="41">
        <v>0</v>
      </c>
      <c r="AG94" s="41">
        <v>0</v>
      </c>
      <c r="AH94" s="41">
        <v>0</v>
      </c>
      <c r="AI94" s="41">
        <v>0</v>
      </c>
      <c r="AJ94" s="41">
        <f>SUM(BASE_INICIATIVAS_CONSOLIDADA!$AD94:$AI94)</f>
        <v>0</v>
      </c>
      <c r="AK94" s="41">
        <v>0</v>
      </c>
      <c r="AL94" s="41">
        <v>0</v>
      </c>
      <c r="AM94" s="41">
        <v>0</v>
      </c>
      <c r="AN94" s="41">
        <v>0</v>
      </c>
      <c r="AO94" s="41">
        <f>SUM(BASE_INICIATIVAS_CONSOLIDADA!$AK94:$AN94)</f>
        <v>0</v>
      </c>
      <c r="AP94" s="41">
        <v>0</v>
      </c>
      <c r="AQ94" s="41">
        <v>0</v>
      </c>
      <c r="AR94" s="41">
        <v>0</v>
      </c>
      <c r="AS94" s="41">
        <v>0</v>
      </c>
      <c r="AT94" s="41">
        <v>0</v>
      </c>
      <c r="AU94" s="41">
        <v>1000000</v>
      </c>
      <c r="AV94" s="41">
        <f>SUM(BASE_INICIATIVAS_CONSOLIDADA!$AP94:$AU94)</f>
        <v>1000000</v>
      </c>
      <c r="AW94" s="43">
        <v>0</v>
      </c>
      <c r="AX94" s="43">
        <v>0</v>
      </c>
      <c r="AY94" s="44">
        <f>SUM(BASE_INICIATIVAS_CONSOLIDADA!$AW94:$AX94)</f>
        <v>0</v>
      </c>
      <c r="AZ94" s="45">
        <v>0</v>
      </c>
      <c r="BA94" s="45">
        <f>BASE_INICIATIVAS_CONSOLIDADA!$AZ94</f>
        <v>0</v>
      </c>
      <c r="BB94" s="45">
        <v>0</v>
      </c>
      <c r="BC94" s="45">
        <v>0</v>
      </c>
      <c r="BD94" s="45">
        <f>SUM(BASE_INICIATIVAS_CONSOLIDADA!$BB94:$BC94)</f>
        <v>0</v>
      </c>
    </row>
    <row r="95" spans="1:56" ht="28.9" customHeight="1" x14ac:dyDescent="0.25">
      <c r="A95" s="8" t="s">
        <v>133</v>
      </c>
      <c r="B95" s="8" t="s">
        <v>134</v>
      </c>
      <c r="C95" s="8" t="s">
        <v>70</v>
      </c>
      <c r="D95" s="8" t="s">
        <v>58</v>
      </c>
      <c r="E95" s="8" t="str">
        <f>_xlfn.XLOOKUP(BASE_INICIATIVAS_CONSOLIDADA!$G95,'[1]BASE DE DADOS'!A:A,'[1]BASE DE DADOS'!C:C)</f>
        <v>RESEX RIOZINHO DA LIBERDADE</v>
      </c>
      <c r="F95" s="8" t="str">
        <f>_xlfn.XLOOKUP(BASE_INICIATIVAS_CONSOLIDADA!$G95,[1]!BASE_UCS[COD CNUC],[1]!BASE_UCS[CATEGORIA RESUMIDA])</f>
        <v>RESEX</v>
      </c>
      <c r="G95" s="8" t="s">
        <v>148</v>
      </c>
      <c r="H95" s="8" t="str">
        <f>_xlfn.XLOOKUP(BASE_INICIATIVAS_CONSOLIDADA!$G95,[1]!BASE_UCS[COD CNUC],[1]!BASE_UCS[GERÊNCIA REGIONAL])</f>
        <v>GR1 - Norte</v>
      </c>
      <c r="I95" s="8" t="str">
        <f>_xlfn.XLOOKUP(BASE_INICIATIVAS_CONSOLIDADA!$G95,[1]!BASE_UCS[COD CNUC],[1]!BASE_UCS[BIOMAS])</f>
        <v>Amazônia</v>
      </c>
      <c r="J95" s="8" t="str">
        <f>_xlfn.XLOOKUP(BASE_INICIATIVAS_CONSOLIDADA!$G95,[1]!BASE_UCS[COD CNUC],[1]!BASE_UCS[UF])</f>
        <v>AC</v>
      </c>
      <c r="K95" s="8" t="s">
        <v>135</v>
      </c>
      <c r="L95" s="53">
        <v>1000000</v>
      </c>
      <c r="M95" s="36">
        <v>0</v>
      </c>
      <c r="N95" s="36">
        <f>BASE_INICIATIVAS_CONSOLIDADA!$L95-BASE_INICIATIVAS_CONSOLIDADA!$M95</f>
        <v>1000000</v>
      </c>
      <c r="O95" s="37">
        <f>BASE_INICIATIVAS_CONSOLIDADA!$AC95+BASE_INICIATIVAS_CONSOLIDADA!$AJ95+BASE_INICIATIVAS_CONSOLIDADA!$AO95+BASE_INICIATIVAS_CONSOLIDADA!$AV95+BASE_INICIATIVAS_CONSOLIDADA!$AY95+BASE_INICIATIVAS_CONSOLIDADA!$BA95+BASE_INICIATIVAS_CONSOLIDADA!$BD95</f>
        <v>0</v>
      </c>
      <c r="P95" s="36">
        <f>IF(BASE_INICIATIVAS_CONSOLIDADA!$N95-BASE_INICIATIVAS_CONSOLIDADA!$O95&lt;0,0,BASE_INICIATIVAS_CONSOLIDADA!$N95-BASE_INICIATIVAS_CONSOLIDADA!$O95)</f>
        <v>1000000</v>
      </c>
      <c r="Q95" s="38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f>SUM(BASE_INICIATIVAS_CONSOLIDADA!$Q95:$AB95)</f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f>SUM(BASE_INICIATIVAS_CONSOLIDADA!$AD95:$AI95)</f>
        <v>0</v>
      </c>
      <c r="AK95" s="37">
        <v>0</v>
      </c>
      <c r="AL95" s="37">
        <v>0</v>
      </c>
      <c r="AM95" s="37">
        <v>0</v>
      </c>
      <c r="AN95" s="37">
        <v>0</v>
      </c>
      <c r="AO95" s="37">
        <f>SUM(BASE_INICIATIVAS_CONSOLIDADA!$AK95:$AN95)</f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f>SUM(BASE_INICIATIVAS_CONSOLIDADA!$AP95:$AU95)</f>
        <v>0</v>
      </c>
      <c r="AW95" s="39">
        <v>0</v>
      </c>
      <c r="AX95" s="39">
        <v>0</v>
      </c>
      <c r="AY95" s="40">
        <f>SUM(BASE_INICIATIVAS_CONSOLIDADA!$AW95:$AX95)</f>
        <v>0</v>
      </c>
      <c r="AZ95" s="4">
        <v>0</v>
      </c>
      <c r="BA95" s="4">
        <f>BASE_INICIATIVAS_CONSOLIDADA!$AZ95</f>
        <v>0</v>
      </c>
      <c r="BB95" s="4">
        <v>0</v>
      </c>
      <c r="BC95" s="4">
        <v>0</v>
      </c>
      <c r="BD95" s="4">
        <f>SUM(BASE_INICIATIVAS_CONSOLIDADA!$BB95:$BC95)</f>
        <v>0</v>
      </c>
    </row>
    <row r="96" spans="1:56" ht="28.9" customHeight="1" x14ac:dyDescent="0.25">
      <c r="A96" s="29" t="s">
        <v>133</v>
      </c>
      <c r="B96" s="29" t="s">
        <v>134</v>
      </c>
      <c r="C96" s="29" t="s">
        <v>70</v>
      </c>
      <c r="D96" s="29" t="s">
        <v>58</v>
      </c>
      <c r="E96" s="29" t="str">
        <f>_xlfn.XLOOKUP(BASE_INICIATIVAS_CONSOLIDADA!$G96,'[1]BASE DE DADOS'!A:A,'[1]BASE DE DADOS'!C:C)</f>
        <v>RESEX MAPUÁ</v>
      </c>
      <c r="F96" s="29" t="str">
        <f>_xlfn.XLOOKUP(BASE_INICIATIVAS_CONSOLIDADA!$G96,[1]!BASE_UCS[COD CNUC],[1]!BASE_UCS[CATEGORIA RESUMIDA])</f>
        <v>RESEX</v>
      </c>
      <c r="G96" s="29" t="s">
        <v>149</v>
      </c>
      <c r="H96" s="29" t="str">
        <f>_xlfn.XLOOKUP(BASE_INICIATIVAS_CONSOLIDADA!$G96,[1]!BASE_UCS[COD CNUC],[1]!BASE_UCS[GERÊNCIA REGIONAL])</f>
        <v>GR1 - Norte</v>
      </c>
      <c r="I96" s="29" t="str">
        <f>_xlfn.XLOOKUP(BASE_INICIATIVAS_CONSOLIDADA!$G96,[1]!BASE_UCS[COD CNUC],[1]!BASE_UCS[BIOMAS])</f>
        <v>Amazônia</v>
      </c>
      <c r="J96" s="29" t="str">
        <f>_xlfn.XLOOKUP(BASE_INICIATIVAS_CONSOLIDADA!$G96,[1]!BASE_UCS[COD CNUC],[1]!BASE_UCS[UF])</f>
        <v>PA</v>
      </c>
      <c r="K96" s="29" t="s">
        <v>135</v>
      </c>
      <c r="L96" s="52">
        <v>1000000</v>
      </c>
      <c r="M96" s="30">
        <v>0</v>
      </c>
      <c r="N96" s="30">
        <f>BASE_INICIATIVAS_CONSOLIDADA!$L96-BASE_INICIATIVAS_CONSOLIDADA!$M96</f>
        <v>1000000</v>
      </c>
      <c r="O96" s="41">
        <f>BASE_INICIATIVAS_CONSOLIDADA!$AC96+BASE_INICIATIVAS_CONSOLIDADA!$AJ96+BASE_INICIATIVAS_CONSOLIDADA!$AO96+BASE_INICIATIVAS_CONSOLIDADA!$AV96+BASE_INICIATIVAS_CONSOLIDADA!$AY96+BASE_INICIATIVAS_CONSOLIDADA!$BA96+BASE_INICIATIVAS_CONSOLIDADA!$BD96</f>
        <v>1000000</v>
      </c>
      <c r="P96" s="30">
        <f>IF(BASE_INICIATIVAS_CONSOLIDADA!$N96-BASE_INICIATIVAS_CONSOLIDADA!$O96&lt;0,0,BASE_INICIATIVAS_CONSOLIDADA!$N96-BASE_INICIATIVAS_CONSOLIDADA!$O96)</f>
        <v>0</v>
      </c>
      <c r="Q96" s="42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f>SUM(BASE_INICIATIVAS_CONSOLIDADA!$Q96:$AB96)</f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0</v>
      </c>
      <c r="AI96" s="41">
        <v>0</v>
      </c>
      <c r="AJ96" s="41">
        <f>SUM(BASE_INICIATIVAS_CONSOLIDADA!$AD96:$AI96)</f>
        <v>0</v>
      </c>
      <c r="AK96" s="41">
        <v>0</v>
      </c>
      <c r="AL96" s="41">
        <v>0</v>
      </c>
      <c r="AM96" s="41">
        <v>0</v>
      </c>
      <c r="AN96" s="41">
        <v>0</v>
      </c>
      <c r="AO96" s="41">
        <f>SUM(BASE_INICIATIVAS_CONSOLIDADA!$AK96:$AN96)</f>
        <v>0</v>
      </c>
      <c r="AP96" s="41">
        <v>0</v>
      </c>
      <c r="AQ96" s="41">
        <v>0</v>
      </c>
      <c r="AR96" s="41">
        <v>0</v>
      </c>
      <c r="AS96" s="41">
        <v>0</v>
      </c>
      <c r="AT96" s="41">
        <v>0</v>
      </c>
      <c r="AU96" s="41">
        <v>1000000</v>
      </c>
      <c r="AV96" s="41">
        <f>SUM(BASE_INICIATIVAS_CONSOLIDADA!$AP96:$AU96)</f>
        <v>1000000</v>
      </c>
      <c r="AW96" s="43">
        <v>0</v>
      </c>
      <c r="AX96" s="43">
        <v>0</v>
      </c>
      <c r="AY96" s="44">
        <f>SUM(BASE_INICIATIVAS_CONSOLIDADA!$AW96:$AX96)</f>
        <v>0</v>
      </c>
      <c r="AZ96" s="45">
        <v>0</v>
      </c>
      <c r="BA96" s="45">
        <f>BASE_INICIATIVAS_CONSOLIDADA!$AZ96</f>
        <v>0</v>
      </c>
      <c r="BB96" s="45">
        <v>0</v>
      </c>
      <c r="BC96" s="45">
        <v>0</v>
      </c>
      <c r="BD96" s="45">
        <f>SUM(BASE_INICIATIVAS_CONSOLIDADA!$BB96:$BC96)</f>
        <v>0</v>
      </c>
    </row>
    <row r="97" spans="1:56" ht="28.9" customHeight="1" x14ac:dyDescent="0.25">
      <c r="A97" s="8" t="s">
        <v>133</v>
      </c>
      <c r="B97" s="8" t="s">
        <v>134</v>
      </c>
      <c r="C97" s="8" t="s">
        <v>70</v>
      </c>
      <c r="D97" s="8" t="s">
        <v>58</v>
      </c>
      <c r="E97" s="8" t="str">
        <f>_xlfn.XLOOKUP(BASE_INICIATIVAS_CONSOLIDADA!$G97,'[1]BASE DE DADOS'!A:A,'[1]BASE DE DADOS'!C:C)</f>
        <v>RESEX TERRA GRANDE PRACUUBA</v>
      </c>
      <c r="F97" s="8" t="str">
        <f>_xlfn.XLOOKUP(BASE_INICIATIVAS_CONSOLIDADA!$G97,[1]!BASE_UCS[COD CNUC],[1]!BASE_UCS[CATEGORIA RESUMIDA])</f>
        <v>RESEX</v>
      </c>
      <c r="G97" s="8" t="s">
        <v>128</v>
      </c>
      <c r="H97" s="8" t="str">
        <f>_xlfn.XLOOKUP(BASE_INICIATIVAS_CONSOLIDADA!$G97,[1]!BASE_UCS[COD CNUC],[1]!BASE_UCS[GERÊNCIA REGIONAL])</f>
        <v>GR1 - Norte</v>
      </c>
      <c r="I97" s="8" t="str">
        <f>_xlfn.XLOOKUP(BASE_INICIATIVAS_CONSOLIDADA!$G97,[1]!BASE_UCS[COD CNUC],[1]!BASE_UCS[BIOMAS])</f>
        <v>Amazônia</v>
      </c>
      <c r="J97" s="8" t="str">
        <f>_xlfn.XLOOKUP(BASE_INICIATIVAS_CONSOLIDADA!$G97,[1]!BASE_UCS[COD CNUC],[1]!BASE_UCS[UF])</f>
        <v>PA</v>
      </c>
      <c r="K97" s="8" t="s">
        <v>135</v>
      </c>
      <c r="L97" s="53">
        <v>1000000</v>
      </c>
      <c r="M97" s="36">
        <v>0</v>
      </c>
      <c r="N97" s="36">
        <f>BASE_INICIATIVAS_CONSOLIDADA!$L97-BASE_INICIATIVAS_CONSOLIDADA!$M97</f>
        <v>1000000</v>
      </c>
      <c r="O97" s="37">
        <f>BASE_INICIATIVAS_CONSOLIDADA!$AC97+BASE_INICIATIVAS_CONSOLIDADA!$AJ97+BASE_INICIATIVAS_CONSOLIDADA!$AO97+BASE_INICIATIVAS_CONSOLIDADA!$AV97+BASE_INICIATIVAS_CONSOLIDADA!$AY97+BASE_INICIATIVAS_CONSOLIDADA!$BA97+BASE_INICIATIVAS_CONSOLIDADA!$BD97</f>
        <v>1000000</v>
      </c>
      <c r="P97" s="36">
        <f>IF(BASE_INICIATIVAS_CONSOLIDADA!$N97-BASE_INICIATIVAS_CONSOLIDADA!$O97&lt;0,0,BASE_INICIATIVAS_CONSOLIDADA!$N97-BASE_INICIATIVAS_CONSOLIDADA!$O97)</f>
        <v>0</v>
      </c>
      <c r="Q97" s="38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f>SUM(BASE_INICIATIVAS_CONSOLIDADA!$Q97:$AB97)</f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f>SUM(BASE_INICIATIVAS_CONSOLIDADA!$AD97:$AI97)</f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f>SUM(BASE_INICIATIVAS_CONSOLIDADA!$AK97:$AN97)</f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1000000</v>
      </c>
      <c r="AV97" s="37">
        <f>SUM(BASE_INICIATIVAS_CONSOLIDADA!$AP97:$AU97)</f>
        <v>1000000</v>
      </c>
      <c r="AW97" s="39">
        <v>0</v>
      </c>
      <c r="AX97" s="39">
        <v>0</v>
      </c>
      <c r="AY97" s="40">
        <f>SUM(BASE_INICIATIVAS_CONSOLIDADA!$AW97:$AX97)</f>
        <v>0</v>
      </c>
      <c r="AZ97" s="4">
        <v>0</v>
      </c>
      <c r="BA97" s="4">
        <f>BASE_INICIATIVAS_CONSOLIDADA!$AZ97</f>
        <v>0</v>
      </c>
      <c r="BB97" s="4">
        <v>0</v>
      </c>
      <c r="BC97" s="4">
        <v>0</v>
      </c>
      <c r="BD97" s="4">
        <f>SUM(BASE_INICIATIVAS_CONSOLIDADA!$BB97:$BC97)</f>
        <v>0</v>
      </c>
    </row>
    <row r="98" spans="1:56" ht="28.9" customHeight="1" x14ac:dyDescent="0.25">
      <c r="A98" s="29" t="s">
        <v>133</v>
      </c>
      <c r="B98" s="29" t="s">
        <v>134</v>
      </c>
      <c r="C98" s="29" t="s">
        <v>70</v>
      </c>
      <c r="D98" s="29" t="s">
        <v>58</v>
      </c>
      <c r="E98" s="29" t="str">
        <f>_xlfn.XLOOKUP(BASE_INICIATIVAS_CONSOLIDADA!$G98,'[1]BASE DE DADOS'!A:A,'[1]BASE DE DADOS'!C:C)</f>
        <v>RESEX CAZUMBÁ-IRACEMA</v>
      </c>
      <c r="F98" s="29" t="str">
        <f>_xlfn.XLOOKUP(BASE_INICIATIVAS_CONSOLIDADA!$G98,[1]!BASE_UCS[COD CNUC],[1]!BASE_UCS[CATEGORIA RESUMIDA])</f>
        <v>RESEX</v>
      </c>
      <c r="G98" s="29" t="s">
        <v>150</v>
      </c>
      <c r="H98" s="29" t="str">
        <f>_xlfn.XLOOKUP(BASE_INICIATIVAS_CONSOLIDADA!$G98,[1]!BASE_UCS[COD CNUC],[1]!BASE_UCS[GERÊNCIA REGIONAL])</f>
        <v>GR1 - Norte</v>
      </c>
      <c r="I98" s="29" t="str">
        <f>_xlfn.XLOOKUP(BASE_INICIATIVAS_CONSOLIDADA!$G98,[1]!BASE_UCS[COD CNUC],[1]!BASE_UCS[BIOMAS])</f>
        <v>Amazônia</v>
      </c>
      <c r="J98" s="29" t="str">
        <f>_xlfn.XLOOKUP(BASE_INICIATIVAS_CONSOLIDADA!$G98,[1]!BASE_UCS[COD CNUC],[1]!BASE_UCS[UF])</f>
        <v>AC</v>
      </c>
      <c r="K98" s="29" t="s">
        <v>135</v>
      </c>
      <c r="L98" s="52">
        <v>1000000</v>
      </c>
      <c r="M98" s="30">
        <v>0</v>
      </c>
      <c r="N98" s="30">
        <f>BASE_INICIATIVAS_CONSOLIDADA!$L98-BASE_INICIATIVAS_CONSOLIDADA!$M98</f>
        <v>1000000</v>
      </c>
      <c r="O98" s="41">
        <f>BASE_INICIATIVAS_CONSOLIDADA!$AC98+BASE_INICIATIVAS_CONSOLIDADA!$AJ98+BASE_INICIATIVAS_CONSOLIDADA!$AO98+BASE_INICIATIVAS_CONSOLIDADA!$AV98+BASE_INICIATIVAS_CONSOLIDADA!$AY98+BASE_INICIATIVAS_CONSOLIDADA!$BA98+BASE_INICIATIVAS_CONSOLIDADA!$BD98</f>
        <v>0</v>
      </c>
      <c r="P98" s="30">
        <f>IF(BASE_INICIATIVAS_CONSOLIDADA!$N98-BASE_INICIATIVAS_CONSOLIDADA!$O98&lt;0,0,BASE_INICIATIVAS_CONSOLIDADA!$N98-BASE_INICIATIVAS_CONSOLIDADA!$O98)</f>
        <v>1000000</v>
      </c>
      <c r="Q98" s="42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f>SUM(BASE_INICIATIVAS_CONSOLIDADA!$Q98:$AB98)</f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0</v>
      </c>
      <c r="AJ98" s="41">
        <f>SUM(BASE_INICIATIVAS_CONSOLIDADA!$AD98:$AI98)</f>
        <v>0</v>
      </c>
      <c r="AK98" s="41">
        <v>0</v>
      </c>
      <c r="AL98" s="41">
        <v>0</v>
      </c>
      <c r="AM98" s="41">
        <v>0</v>
      </c>
      <c r="AN98" s="41">
        <v>0</v>
      </c>
      <c r="AO98" s="41">
        <f>SUM(BASE_INICIATIVAS_CONSOLIDADA!$AK98:$AN98)</f>
        <v>0</v>
      </c>
      <c r="AP98" s="41">
        <v>0</v>
      </c>
      <c r="AQ98" s="41">
        <v>0</v>
      </c>
      <c r="AR98" s="41">
        <v>0</v>
      </c>
      <c r="AS98" s="41">
        <v>0</v>
      </c>
      <c r="AT98" s="41">
        <v>0</v>
      </c>
      <c r="AU98" s="41">
        <v>0</v>
      </c>
      <c r="AV98" s="41">
        <f>SUM(BASE_INICIATIVAS_CONSOLIDADA!$AP98:$AU98)</f>
        <v>0</v>
      </c>
      <c r="AW98" s="43">
        <v>0</v>
      </c>
      <c r="AX98" s="43">
        <v>0</v>
      </c>
      <c r="AY98" s="44">
        <f>SUM(BASE_INICIATIVAS_CONSOLIDADA!$AW98:$AX98)</f>
        <v>0</v>
      </c>
      <c r="AZ98" s="55">
        <v>0</v>
      </c>
      <c r="BA98" s="43">
        <f>BASE_INICIATIVAS_CONSOLIDADA!$AZ98</f>
        <v>0</v>
      </c>
      <c r="BB98" s="45">
        <v>0</v>
      </c>
      <c r="BC98" s="45">
        <v>0</v>
      </c>
      <c r="BD98" s="45">
        <f>SUM(BASE_INICIATIVAS_CONSOLIDADA!$BB98:$BC98)</f>
        <v>0</v>
      </c>
    </row>
    <row r="99" spans="1:56" ht="28.9" customHeight="1" x14ac:dyDescent="0.25">
      <c r="A99" s="8" t="s">
        <v>133</v>
      </c>
      <c r="B99" s="8" t="s">
        <v>134</v>
      </c>
      <c r="C99" s="8" t="s">
        <v>70</v>
      </c>
      <c r="D99" s="8" t="s">
        <v>58</v>
      </c>
      <c r="E99" s="8" t="str">
        <f>_xlfn.XLOOKUP(BASE_INICIATIVAS_CONSOLIDADA!$G99,'[1]BASE DE DADOS'!A:A,'[1]BASE DE DADOS'!C:C)</f>
        <v>RESEX RIO OURO PRETO</v>
      </c>
      <c r="F99" s="8" t="str">
        <f>_xlfn.XLOOKUP(BASE_INICIATIVAS_CONSOLIDADA!$G99,[1]!BASE_UCS[COD CNUC],[1]!BASE_UCS[CATEGORIA RESUMIDA])</f>
        <v>RESEX</v>
      </c>
      <c r="G99" s="8" t="s">
        <v>93</v>
      </c>
      <c r="H99" s="8" t="str">
        <f>_xlfn.XLOOKUP(BASE_INICIATIVAS_CONSOLIDADA!$G99,[1]!BASE_UCS[COD CNUC],[1]!BASE_UCS[GERÊNCIA REGIONAL])</f>
        <v>GR1 - Norte</v>
      </c>
      <c r="I99" s="8" t="str">
        <f>_xlfn.XLOOKUP(BASE_INICIATIVAS_CONSOLIDADA!$G99,[1]!BASE_UCS[COD CNUC],[1]!BASE_UCS[BIOMAS])</f>
        <v>Amazônia</v>
      </c>
      <c r="J99" s="8" t="str">
        <f>_xlfn.XLOOKUP(BASE_INICIATIVAS_CONSOLIDADA!$G99,[1]!BASE_UCS[COD CNUC],[1]!BASE_UCS[UF])</f>
        <v>RO</v>
      </c>
      <c r="K99" s="8" t="s">
        <v>135</v>
      </c>
      <c r="L99" s="53">
        <v>1000000</v>
      </c>
      <c r="M99" s="36">
        <v>0</v>
      </c>
      <c r="N99" s="36">
        <f>BASE_INICIATIVAS_CONSOLIDADA!$L99-BASE_INICIATIVAS_CONSOLIDADA!$M99</f>
        <v>1000000</v>
      </c>
      <c r="O99" s="37">
        <f>BASE_INICIATIVAS_CONSOLIDADA!$AC99+BASE_INICIATIVAS_CONSOLIDADA!$AJ99+BASE_INICIATIVAS_CONSOLIDADA!$AO99+BASE_INICIATIVAS_CONSOLIDADA!$AV99+BASE_INICIATIVAS_CONSOLIDADA!$AY99+BASE_INICIATIVAS_CONSOLIDADA!$BA99+BASE_INICIATIVAS_CONSOLIDADA!$BD99</f>
        <v>1000000</v>
      </c>
      <c r="P99" s="36">
        <f>IF(BASE_INICIATIVAS_CONSOLIDADA!$N99-BASE_INICIATIVAS_CONSOLIDADA!$O99&lt;0,0,BASE_INICIATIVAS_CONSOLIDADA!$N99-BASE_INICIATIVAS_CONSOLIDADA!$O99)</f>
        <v>0</v>
      </c>
      <c r="Q99" s="38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f>SUM(BASE_INICIATIVAS_CONSOLIDADA!$Q99:$AB99)</f>
        <v>0</v>
      </c>
      <c r="AD99" s="37">
        <v>0</v>
      </c>
      <c r="AE99" s="37">
        <v>0</v>
      </c>
      <c r="AF99" s="37">
        <v>0</v>
      </c>
      <c r="AG99" s="37">
        <v>0</v>
      </c>
      <c r="AH99" s="37">
        <v>0</v>
      </c>
      <c r="AI99" s="37">
        <v>0</v>
      </c>
      <c r="AJ99" s="37">
        <f>SUM(BASE_INICIATIVAS_CONSOLIDADA!$AD99:$AI99)</f>
        <v>0</v>
      </c>
      <c r="AK99" s="37">
        <v>0</v>
      </c>
      <c r="AL99" s="37">
        <v>0</v>
      </c>
      <c r="AM99" s="37">
        <v>0</v>
      </c>
      <c r="AN99" s="37">
        <v>0</v>
      </c>
      <c r="AO99" s="37">
        <f>SUM(BASE_INICIATIVAS_CONSOLIDADA!$AK99:$AN99)</f>
        <v>0</v>
      </c>
      <c r="AP99" s="37">
        <v>0</v>
      </c>
      <c r="AQ99" s="37">
        <v>0</v>
      </c>
      <c r="AR99" s="37">
        <v>0</v>
      </c>
      <c r="AS99" s="37">
        <v>0</v>
      </c>
      <c r="AT99" s="37">
        <v>0</v>
      </c>
      <c r="AU99" s="37">
        <v>0</v>
      </c>
      <c r="AV99" s="37">
        <f>SUM(BASE_INICIATIVAS_CONSOLIDADA!$AP99:$AU99)</f>
        <v>0</v>
      </c>
      <c r="AW99" s="39">
        <v>0</v>
      </c>
      <c r="AX99" s="54">
        <v>1000000</v>
      </c>
      <c r="AY99" s="40">
        <f>SUM(BASE_INICIATIVAS_CONSOLIDADA!$AW99:$AX99)</f>
        <v>1000000</v>
      </c>
      <c r="AZ99" s="51">
        <v>0</v>
      </c>
      <c r="BA99" s="4">
        <f>BASE_INICIATIVAS_CONSOLIDADA!$AZ99</f>
        <v>0</v>
      </c>
      <c r="BB99" s="4">
        <v>0</v>
      </c>
      <c r="BC99" s="4">
        <v>0</v>
      </c>
      <c r="BD99" s="4">
        <f>SUM(BASE_INICIATIVAS_CONSOLIDADA!$BB99:$BC99)</f>
        <v>0</v>
      </c>
    </row>
    <row r="100" spans="1:56" ht="28.9" customHeight="1" x14ac:dyDescent="0.25">
      <c r="A100" s="29" t="s">
        <v>112</v>
      </c>
      <c r="B100" s="29" t="s">
        <v>113</v>
      </c>
      <c r="C100" s="29">
        <v>16093982</v>
      </c>
      <c r="D100" s="29" t="s">
        <v>58</v>
      </c>
      <c r="E100" s="29" t="str">
        <f>_xlfn.XLOOKUP(BASE_INICIATIVAS_CONSOLIDADA!$G100,'[1]BASE DE DADOS'!A:A,'[1]BASE DE DADOS'!C:C)</f>
        <v>PARNA DA SERRA DA CANASTRA</v>
      </c>
      <c r="F100" s="29" t="str">
        <f>_xlfn.XLOOKUP(BASE_INICIATIVAS_CONSOLIDADA!$G100,[1]!BASE_UCS[COD CNUC],[1]!BASE_UCS[CATEGORIA RESUMIDA])</f>
        <v>PARNA</v>
      </c>
      <c r="G100" s="29" t="s">
        <v>118</v>
      </c>
      <c r="H100" s="29" t="str">
        <f>_xlfn.XLOOKUP(BASE_INICIATIVAS_CONSOLIDADA!$G100,[1]!BASE_UCS[COD CNUC],[1]!BASE_UCS[GERÊNCIA REGIONAL])</f>
        <v>GR4 - Sudeste</v>
      </c>
      <c r="I100" s="29" t="str">
        <f>_xlfn.XLOOKUP(BASE_INICIATIVAS_CONSOLIDADA!$G100,[1]!BASE_UCS[COD CNUC],[1]!BASE_UCS[BIOMAS])</f>
        <v>Cerrado</v>
      </c>
      <c r="J100" s="29" t="str">
        <f>_xlfn.XLOOKUP(BASE_INICIATIVAS_CONSOLIDADA!$G100,[1]!BASE_UCS[COD CNUC],[1]!BASE_UCS[UF])</f>
        <v>MG</v>
      </c>
      <c r="K100" s="29" t="s">
        <v>151</v>
      </c>
      <c r="L100" s="30">
        <v>100000</v>
      </c>
      <c r="M100" s="30">
        <v>0</v>
      </c>
      <c r="N100" s="30">
        <f>BASE_INICIATIVAS_CONSOLIDADA!$L100-BASE_INICIATIVAS_CONSOLIDADA!$M100</f>
        <v>100000</v>
      </c>
      <c r="O100" s="41">
        <f>BASE_INICIATIVAS_CONSOLIDADA!$AC100+BASE_INICIATIVAS_CONSOLIDADA!$AJ100+BASE_INICIATIVAS_CONSOLIDADA!$AO100+BASE_INICIATIVAS_CONSOLIDADA!$AV100+BASE_INICIATIVAS_CONSOLIDADA!$AY100+BASE_INICIATIVAS_CONSOLIDADA!$BA100+BASE_INICIATIVAS_CONSOLIDADA!$BD100</f>
        <v>200000</v>
      </c>
      <c r="P100" s="30">
        <f>IF(BASE_INICIATIVAS_CONSOLIDADA!$N100-BASE_INICIATIVAS_CONSOLIDADA!$O100&lt;0,0,BASE_INICIATIVAS_CONSOLIDADA!$N100-BASE_INICIATIVAS_CONSOLIDADA!$O100)</f>
        <v>0</v>
      </c>
      <c r="Q100" s="42">
        <v>0</v>
      </c>
      <c r="R100" s="41">
        <v>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0</v>
      </c>
      <c r="Y100" s="41">
        <v>0</v>
      </c>
      <c r="Z100" s="41">
        <v>0</v>
      </c>
      <c r="AA100" s="41">
        <v>200000</v>
      </c>
      <c r="AB100" s="41">
        <v>0</v>
      </c>
      <c r="AC100" s="41">
        <f>SUM(BASE_INICIATIVAS_CONSOLIDADA!$Q100:$AB100)</f>
        <v>200000</v>
      </c>
      <c r="AD100" s="41">
        <v>0</v>
      </c>
      <c r="AE100" s="41">
        <v>0</v>
      </c>
      <c r="AF100" s="41">
        <v>0</v>
      </c>
      <c r="AG100" s="41">
        <v>0</v>
      </c>
      <c r="AH100" s="41">
        <v>0</v>
      </c>
      <c r="AI100" s="41">
        <v>0</v>
      </c>
      <c r="AJ100" s="41">
        <f>SUM(BASE_INICIATIVAS_CONSOLIDADA!$AD100:$AI100)</f>
        <v>0</v>
      </c>
      <c r="AK100" s="41">
        <v>0</v>
      </c>
      <c r="AL100" s="41">
        <v>0</v>
      </c>
      <c r="AM100" s="41">
        <v>0</v>
      </c>
      <c r="AN100" s="41">
        <v>0</v>
      </c>
      <c r="AO100" s="41">
        <f>SUM(BASE_INICIATIVAS_CONSOLIDADA!$AK100:$AN100)</f>
        <v>0</v>
      </c>
      <c r="AP100" s="41">
        <v>0</v>
      </c>
      <c r="AQ100" s="41">
        <v>0</v>
      </c>
      <c r="AR100" s="41">
        <v>0</v>
      </c>
      <c r="AS100" s="41">
        <v>0</v>
      </c>
      <c r="AT100" s="41">
        <v>0</v>
      </c>
      <c r="AU100" s="41">
        <v>0</v>
      </c>
      <c r="AV100" s="41">
        <f>SUM(BASE_INICIATIVAS_CONSOLIDADA!$AP100:$AU100)</f>
        <v>0</v>
      </c>
      <c r="AW100" s="43">
        <v>0</v>
      </c>
      <c r="AX100" s="50">
        <v>0</v>
      </c>
      <c r="AY100" s="44">
        <f>SUM(BASE_INICIATIVAS_CONSOLIDADA!$AW100:$AX100)</f>
        <v>0</v>
      </c>
      <c r="AZ100" s="45">
        <v>0</v>
      </c>
      <c r="BA100" s="45">
        <f>BASE_INICIATIVAS_CONSOLIDADA!$AZ100</f>
        <v>0</v>
      </c>
      <c r="BB100" s="45">
        <v>0</v>
      </c>
      <c r="BC100" s="45">
        <v>0</v>
      </c>
      <c r="BD100" s="45">
        <f>SUM(BASE_INICIATIVAS_CONSOLIDADA!$BB100:$BC100)</f>
        <v>0</v>
      </c>
    </row>
    <row r="101" spans="1:56" ht="28.9" customHeight="1" x14ac:dyDescent="0.25">
      <c r="A101" s="8" t="s">
        <v>152</v>
      </c>
      <c r="B101" s="8" t="s">
        <v>153</v>
      </c>
      <c r="C101" s="8" t="s">
        <v>70</v>
      </c>
      <c r="D101" s="8" t="s">
        <v>58</v>
      </c>
      <c r="E101" s="8" t="str">
        <f>_xlfn.XLOOKUP(BASE_INICIATIVAS_CONSOLIDADA!$G101,'[1]BASE DE DADOS'!A:A,'[1]BASE DE DADOS'!C:C)</f>
        <v>PARNA DA SERRA DA CANASTRA</v>
      </c>
      <c r="F101" s="8" t="str">
        <f>_xlfn.XLOOKUP(BASE_INICIATIVAS_CONSOLIDADA!$G101,[1]!BASE_UCS[COD CNUC],[1]!BASE_UCS[CATEGORIA RESUMIDA])</f>
        <v>PARNA</v>
      </c>
      <c r="G101" s="8" t="s">
        <v>118</v>
      </c>
      <c r="H101" s="8" t="str">
        <f>_xlfn.XLOOKUP(BASE_INICIATIVAS_CONSOLIDADA!$G101,[1]!BASE_UCS[COD CNUC],[1]!BASE_UCS[GERÊNCIA REGIONAL])</f>
        <v>GR4 - Sudeste</v>
      </c>
      <c r="I101" s="8" t="str">
        <f>_xlfn.XLOOKUP(BASE_INICIATIVAS_CONSOLIDADA!$G101,[1]!BASE_UCS[COD CNUC],[1]!BASE_UCS[BIOMAS])</f>
        <v>Cerrado</v>
      </c>
      <c r="J101" s="8" t="str">
        <f>_xlfn.XLOOKUP(BASE_INICIATIVAS_CONSOLIDADA!$G101,[1]!BASE_UCS[COD CNUC],[1]!BASE_UCS[UF])</f>
        <v>MG</v>
      </c>
      <c r="K101" s="8" t="s">
        <v>154</v>
      </c>
      <c r="L101" s="36">
        <v>300000</v>
      </c>
      <c r="M101" s="36">
        <v>0</v>
      </c>
      <c r="N101" s="36">
        <f>BASE_INICIATIVAS_CONSOLIDADA!$L101-BASE_INICIATIVAS_CONSOLIDADA!$M101</f>
        <v>300000</v>
      </c>
      <c r="O101" s="37">
        <f>BASE_INICIATIVAS_CONSOLIDADA!$AC101+BASE_INICIATIVAS_CONSOLIDADA!$AJ101+BASE_INICIATIVAS_CONSOLIDADA!$AO101+BASE_INICIATIVAS_CONSOLIDADA!$AV101+BASE_INICIATIVAS_CONSOLIDADA!$AY101+BASE_INICIATIVAS_CONSOLIDADA!$BA101+BASE_INICIATIVAS_CONSOLIDADA!$BD101</f>
        <v>300000</v>
      </c>
      <c r="P101" s="36">
        <f>IF(BASE_INICIATIVAS_CONSOLIDADA!$N101-BASE_INICIATIVAS_CONSOLIDADA!$O101&lt;0,0,BASE_INICIATIVAS_CONSOLIDADA!$N101-BASE_INICIATIVAS_CONSOLIDADA!$O101)</f>
        <v>0</v>
      </c>
      <c r="Q101" s="38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f>SUM(BASE_INICIATIVAS_CONSOLIDADA!$Q101:$AB101)</f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37">
        <f>SUM(BASE_INICIATIVAS_CONSOLIDADA!$AD101:$AI101)</f>
        <v>0</v>
      </c>
      <c r="AK101" s="37">
        <v>0</v>
      </c>
      <c r="AL101" s="37">
        <v>0</v>
      </c>
      <c r="AM101" s="37">
        <v>0</v>
      </c>
      <c r="AN101" s="36">
        <v>300000</v>
      </c>
      <c r="AO101" s="37">
        <f>SUM(BASE_INICIATIVAS_CONSOLIDADA!$AK101:$AN101)</f>
        <v>300000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37">
        <v>0</v>
      </c>
      <c r="AV101" s="37">
        <f>SUM(BASE_INICIATIVAS_CONSOLIDADA!$AP101:$AU101)</f>
        <v>0</v>
      </c>
      <c r="AW101" s="39">
        <v>0</v>
      </c>
      <c r="AX101" s="39">
        <v>0</v>
      </c>
      <c r="AY101" s="40">
        <f>SUM(BASE_INICIATIVAS_CONSOLIDADA!$AW101:$AX101)</f>
        <v>0</v>
      </c>
      <c r="AZ101" s="4">
        <v>0</v>
      </c>
      <c r="BA101" s="4">
        <f>BASE_INICIATIVAS_CONSOLIDADA!$AZ101</f>
        <v>0</v>
      </c>
      <c r="BB101" s="4">
        <v>0</v>
      </c>
      <c r="BC101" s="4">
        <v>0</v>
      </c>
      <c r="BD101" s="4">
        <f>SUM(BASE_INICIATIVAS_CONSOLIDADA!$BB101:$BC101)</f>
        <v>0</v>
      </c>
    </row>
    <row r="102" spans="1:56" ht="28.9" customHeight="1" x14ac:dyDescent="0.25">
      <c r="A102" s="29" t="s">
        <v>65</v>
      </c>
      <c r="B102" s="29" t="s">
        <v>66</v>
      </c>
      <c r="C102" s="29">
        <v>16074110</v>
      </c>
      <c r="D102" s="29" t="s">
        <v>58</v>
      </c>
      <c r="E102" s="29" t="str">
        <f>_xlfn.XLOOKUP(BASE_INICIATIVAS_CONSOLIDADA!$G102,'[1]BASE DE DADOS'!A:A,'[1]BASE DE DADOS'!C:C)</f>
        <v>FLONA DO IQUIRI</v>
      </c>
      <c r="F102" s="29" t="str">
        <f>_xlfn.XLOOKUP(BASE_INICIATIVAS_CONSOLIDADA!$G102,[1]!BASE_UCS[COD CNUC],[1]!BASE_UCS[CATEGORIA RESUMIDA])</f>
        <v>FLONA</v>
      </c>
      <c r="G102" s="29" t="s">
        <v>155</v>
      </c>
      <c r="H102" s="29" t="str">
        <f>_xlfn.XLOOKUP(BASE_INICIATIVAS_CONSOLIDADA!$G102,[1]!BASE_UCS[COD CNUC],[1]!BASE_UCS[GERÊNCIA REGIONAL])</f>
        <v>GR1 - Norte</v>
      </c>
      <c r="I102" s="29" t="str">
        <f>_xlfn.XLOOKUP(BASE_INICIATIVAS_CONSOLIDADA!$G102,[1]!BASE_UCS[COD CNUC],[1]!BASE_UCS[BIOMAS])</f>
        <v>Amazônia</v>
      </c>
      <c r="J102" s="29" t="str">
        <f>_xlfn.XLOOKUP(BASE_INICIATIVAS_CONSOLIDADA!$G102,[1]!BASE_UCS[COD CNUC],[1]!BASE_UCS[UF])</f>
        <v>AM</v>
      </c>
      <c r="K102" s="29"/>
      <c r="L102" s="30">
        <v>500000</v>
      </c>
      <c r="M102" s="30">
        <v>0</v>
      </c>
      <c r="N102" s="30">
        <f>BASE_INICIATIVAS_CONSOLIDADA!$L102-BASE_INICIATIVAS_CONSOLIDADA!$M102</f>
        <v>500000</v>
      </c>
      <c r="O102" s="41">
        <f>BASE_INICIATIVAS_CONSOLIDADA!$AC102+BASE_INICIATIVAS_CONSOLIDADA!$AJ102+BASE_INICIATIVAS_CONSOLIDADA!$AO102+BASE_INICIATIVAS_CONSOLIDADA!$AV102+BASE_INICIATIVAS_CONSOLIDADA!$AY102+BASE_INICIATIVAS_CONSOLIDADA!$BA102+BASE_INICIATIVAS_CONSOLIDADA!$BD102</f>
        <v>500000</v>
      </c>
      <c r="P102" s="30">
        <f>IF(BASE_INICIATIVAS_CONSOLIDADA!$N102-BASE_INICIATIVAS_CONSOLIDADA!$O102&lt;0,0,BASE_INICIATIVAS_CONSOLIDADA!$N102-BASE_INICIATIVAS_CONSOLIDADA!$O102)</f>
        <v>0</v>
      </c>
      <c r="Q102" s="42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C102" s="41">
        <f>SUM(BASE_INICIATIVAS_CONSOLIDADA!$Q102:$AB102)</f>
        <v>0</v>
      </c>
      <c r="AD102" s="41">
        <v>0</v>
      </c>
      <c r="AE102" s="41">
        <v>0</v>
      </c>
      <c r="AF102" s="41">
        <v>500000</v>
      </c>
      <c r="AG102" s="41">
        <v>0</v>
      </c>
      <c r="AH102" s="41">
        <v>0</v>
      </c>
      <c r="AI102" s="41">
        <v>0</v>
      </c>
      <c r="AJ102" s="41">
        <f>SUM(BASE_INICIATIVAS_CONSOLIDADA!$AD102:$AI102)</f>
        <v>500000</v>
      </c>
      <c r="AK102" s="41">
        <v>0</v>
      </c>
      <c r="AL102" s="41">
        <v>0</v>
      </c>
      <c r="AM102" s="41">
        <v>0</v>
      </c>
      <c r="AN102" s="46">
        <v>0</v>
      </c>
      <c r="AO102" s="41">
        <f>SUM(BASE_INICIATIVAS_CONSOLIDADA!$AK102:$AN102)</f>
        <v>0</v>
      </c>
      <c r="AP102" s="41">
        <v>0</v>
      </c>
      <c r="AQ102" s="41">
        <v>0</v>
      </c>
      <c r="AR102" s="41">
        <v>0</v>
      </c>
      <c r="AS102" s="41">
        <v>0</v>
      </c>
      <c r="AT102" s="41">
        <v>0</v>
      </c>
      <c r="AU102" s="41">
        <v>0</v>
      </c>
      <c r="AV102" s="41">
        <f>SUM(BASE_INICIATIVAS_CONSOLIDADA!$AP102:$AU102)</f>
        <v>0</v>
      </c>
      <c r="AW102" s="43">
        <v>0</v>
      </c>
      <c r="AX102" s="43">
        <v>0</v>
      </c>
      <c r="AY102" s="44">
        <f>SUM(BASE_INICIATIVAS_CONSOLIDADA!$AW102:$AX102)</f>
        <v>0</v>
      </c>
      <c r="AZ102" s="45">
        <v>0</v>
      </c>
      <c r="BA102" s="45">
        <f>BASE_INICIATIVAS_CONSOLIDADA!$AZ102</f>
        <v>0</v>
      </c>
      <c r="BB102" s="45">
        <v>0</v>
      </c>
      <c r="BC102" s="45">
        <v>0</v>
      </c>
      <c r="BD102" s="45">
        <f>SUM(BASE_INICIATIVAS_CONSOLIDADA!$BB102:$BC102)</f>
        <v>0</v>
      </c>
    </row>
    <row r="103" spans="1:56" ht="28.9" customHeight="1" x14ac:dyDescent="0.25">
      <c r="A103" s="8" t="s">
        <v>156</v>
      </c>
      <c r="B103" s="8" t="s">
        <v>157</v>
      </c>
      <c r="C103" s="8">
        <v>16063682</v>
      </c>
      <c r="D103" s="8" t="s">
        <v>58</v>
      </c>
      <c r="E103" s="8" t="str">
        <f>_xlfn.XLOOKUP(BASE_INICIATIVAS_CONSOLIDADA!$G103,'[1]BASE DE DADOS'!A:A,'[1]BASE DE DADOS'!C:C)</f>
        <v>FLONA DO IQUIRI</v>
      </c>
      <c r="F103" s="8" t="str">
        <f>_xlfn.XLOOKUP(BASE_INICIATIVAS_CONSOLIDADA!$G103,[1]!BASE_UCS[COD CNUC],[1]!BASE_UCS[CATEGORIA RESUMIDA])</f>
        <v>FLONA</v>
      </c>
      <c r="G103" s="8" t="s">
        <v>155</v>
      </c>
      <c r="H103" s="8" t="str">
        <f>_xlfn.XLOOKUP(BASE_INICIATIVAS_CONSOLIDADA!$G103,[1]!BASE_UCS[COD CNUC],[1]!BASE_UCS[GERÊNCIA REGIONAL])</f>
        <v>GR1 - Norte</v>
      </c>
      <c r="I103" s="8" t="str">
        <f>_xlfn.XLOOKUP(BASE_INICIATIVAS_CONSOLIDADA!$G103,[1]!BASE_UCS[COD CNUC],[1]!BASE_UCS[BIOMAS])</f>
        <v>Amazônia</v>
      </c>
      <c r="J103" s="8" t="str">
        <f>_xlfn.XLOOKUP(BASE_INICIATIVAS_CONSOLIDADA!$G103,[1]!BASE_UCS[COD CNUC],[1]!BASE_UCS[UF])</f>
        <v>AM</v>
      </c>
      <c r="K103" s="8" t="s">
        <v>158</v>
      </c>
      <c r="L103" s="36">
        <v>1780000</v>
      </c>
      <c r="M103" s="36">
        <v>0</v>
      </c>
      <c r="N103" s="36">
        <f>BASE_INICIATIVAS_CONSOLIDADA!$L103-BASE_INICIATIVAS_CONSOLIDADA!$M103</f>
        <v>1780000</v>
      </c>
      <c r="O103" s="37">
        <f>BASE_INICIATIVAS_CONSOLIDADA!$AC103+BASE_INICIATIVAS_CONSOLIDADA!$AJ103+BASE_INICIATIVAS_CONSOLIDADA!$AO103+BASE_INICIATIVAS_CONSOLIDADA!$AV103+BASE_INICIATIVAS_CONSOLIDADA!$AY103+BASE_INICIATIVAS_CONSOLIDADA!$BA103+BASE_INICIATIVAS_CONSOLIDADA!$BD103</f>
        <v>1780000</v>
      </c>
      <c r="P103" s="36">
        <f>IF(BASE_INICIATIVAS_CONSOLIDADA!$N103-BASE_INICIATIVAS_CONSOLIDADA!$O103&lt;0,0,BASE_INICIATIVAS_CONSOLIDADA!$N103-BASE_INICIATIVAS_CONSOLIDADA!$O103)</f>
        <v>0</v>
      </c>
      <c r="Q103" s="38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f>SUM(BASE_INICIATIVAS_CONSOLIDADA!$Q103:$AB103)</f>
        <v>0</v>
      </c>
      <c r="AD103" s="37">
        <v>0</v>
      </c>
      <c r="AE103" s="37">
        <v>0</v>
      </c>
      <c r="AF103" s="37">
        <v>1780000</v>
      </c>
      <c r="AG103" s="37">
        <v>0</v>
      </c>
      <c r="AH103" s="37">
        <v>0</v>
      </c>
      <c r="AI103" s="37">
        <v>0</v>
      </c>
      <c r="AJ103" s="37">
        <f>SUM(BASE_INICIATIVAS_CONSOLIDADA!$AD103:$AI103)</f>
        <v>1780000</v>
      </c>
      <c r="AK103" s="37">
        <v>0</v>
      </c>
      <c r="AL103" s="37">
        <v>0</v>
      </c>
      <c r="AM103" s="37">
        <v>0</v>
      </c>
      <c r="AN103" s="37">
        <v>0</v>
      </c>
      <c r="AO103" s="37">
        <f>SUM(BASE_INICIATIVAS_CONSOLIDADA!$AK103:$AN103)</f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f>SUM(BASE_INICIATIVAS_CONSOLIDADA!$AP103:$AU103)</f>
        <v>0</v>
      </c>
      <c r="AW103" s="39">
        <v>0</v>
      </c>
      <c r="AX103" s="39">
        <v>0</v>
      </c>
      <c r="AY103" s="40">
        <f>SUM(BASE_INICIATIVAS_CONSOLIDADA!$AW103:$AX103)</f>
        <v>0</v>
      </c>
      <c r="AZ103" s="4">
        <v>0</v>
      </c>
      <c r="BA103" s="4">
        <f>BASE_INICIATIVAS_CONSOLIDADA!$AZ103</f>
        <v>0</v>
      </c>
      <c r="BB103" s="4">
        <v>0</v>
      </c>
      <c r="BC103" s="4">
        <v>0</v>
      </c>
      <c r="BD103" s="4">
        <f>SUM(BASE_INICIATIVAS_CONSOLIDADA!$BB103:$BC103)</f>
        <v>0</v>
      </c>
    </row>
    <row r="104" spans="1:56" ht="28.9" customHeight="1" x14ac:dyDescent="0.25">
      <c r="A104" s="29" t="s">
        <v>133</v>
      </c>
      <c r="B104" s="29" t="s">
        <v>134</v>
      </c>
      <c r="C104" s="29" t="s">
        <v>70</v>
      </c>
      <c r="D104" s="29" t="s">
        <v>58</v>
      </c>
      <c r="E104" s="29" t="str">
        <f>_xlfn.XLOOKUP(BASE_INICIATIVAS_CONSOLIDADA!$G104,'[1]BASE DE DADOS'!A:A,'[1]BASE DE DADOS'!C:C)</f>
        <v>RESEX DO RIO UNINI</v>
      </c>
      <c r="F104" s="29" t="str">
        <f>_xlfn.XLOOKUP(BASE_INICIATIVAS_CONSOLIDADA!$G104,[1]!BASE_UCS[COD CNUC],[1]!BASE_UCS[CATEGORIA RESUMIDA])</f>
        <v>RESEX</v>
      </c>
      <c r="G104" s="29" t="s">
        <v>159</v>
      </c>
      <c r="H104" s="29" t="str">
        <f>_xlfn.XLOOKUP(BASE_INICIATIVAS_CONSOLIDADA!$G104,[1]!BASE_UCS[COD CNUC],[1]!BASE_UCS[GERÊNCIA REGIONAL])</f>
        <v>GR1 - Norte</v>
      </c>
      <c r="I104" s="29" t="str">
        <f>_xlfn.XLOOKUP(BASE_INICIATIVAS_CONSOLIDADA!$G104,[1]!BASE_UCS[COD CNUC],[1]!BASE_UCS[BIOMAS])</f>
        <v>Amazônia</v>
      </c>
      <c r="J104" s="29" t="str">
        <f>_xlfn.XLOOKUP(BASE_INICIATIVAS_CONSOLIDADA!$G104,[1]!BASE_UCS[COD CNUC],[1]!BASE_UCS[UF])</f>
        <v>AM</v>
      </c>
      <c r="K104" s="29" t="s">
        <v>135</v>
      </c>
      <c r="L104" s="52">
        <v>1000000</v>
      </c>
      <c r="M104" s="30">
        <v>0</v>
      </c>
      <c r="N104" s="30">
        <f>BASE_INICIATIVAS_CONSOLIDADA!$L104-BASE_INICIATIVAS_CONSOLIDADA!$M104</f>
        <v>1000000</v>
      </c>
      <c r="O104" s="41">
        <f>BASE_INICIATIVAS_CONSOLIDADA!$AC104+BASE_INICIATIVAS_CONSOLIDADA!$AJ104+BASE_INICIATIVAS_CONSOLIDADA!$AO104+BASE_INICIATIVAS_CONSOLIDADA!$AV104+BASE_INICIATIVAS_CONSOLIDADA!$AY104+BASE_INICIATIVAS_CONSOLIDADA!$BA104+BASE_INICIATIVAS_CONSOLIDADA!$BD104</f>
        <v>1000000</v>
      </c>
      <c r="P104" s="30">
        <f>IF(BASE_INICIATIVAS_CONSOLIDADA!$N104-BASE_INICIATIVAS_CONSOLIDADA!$O104&lt;0,0,BASE_INICIATIVAS_CONSOLIDADA!$N104-BASE_INICIATIVAS_CONSOLIDADA!$O104)</f>
        <v>0</v>
      </c>
      <c r="Q104" s="42">
        <v>0</v>
      </c>
      <c r="R104" s="41">
        <v>0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41">
        <f>SUM(BASE_INICIATIVAS_CONSOLIDADA!$Q104:$AB104)</f>
        <v>0</v>
      </c>
      <c r="AD104" s="41">
        <v>0</v>
      </c>
      <c r="AE104" s="41">
        <v>0</v>
      </c>
      <c r="AF104" s="41">
        <v>0</v>
      </c>
      <c r="AG104" s="41">
        <v>0</v>
      </c>
      <c r="AH104" s="41">
        <v>0</v>
      </c>
      <c r="AI104" s="41">
        <v>0</v>
      </c>
      <c r="AJ104" s="41">
        <f>SUM(BASE_INICIATIVAS_CONSOLIDADA!$AD104:$AI104)</f>
        <v>0</v>
      </c>
      <c r="AK104" s="41">
        <v>0</v>
      </c>
      <c r="AL104" s="41">
        <v>0</v>
      </c>
      <c r="AM104" s="41">
        <v>0</v>
      </c>
      <c r="AN104" s="41">
        <v>0</v>
      </c>
      <c r="AO104" s="41">
        <f>SUM(BASE_INICIATIVAS_CONSOLIDADA!$AK104:$AN104)</f>
        <v>0</v>
      </c>
      <c r="AP104" s="41">
        <v>0</v>
      </c>
      <c r="AQ104" s="41">
        <v>0</v>
      </c>
      <c r="AR104" s="41">
        <v>0</v>
      </c>
      <c r="AS104" s="41">
        <v>0</v>
      </c>
      <c r="AT104" s="41">
        <v>0</v>
      </c>
      <c r="AU104" s="41">
        <v>0</v>
      </c>
      <c r="AV104" s="41">
        <f>SUM(BASE_INICIATIVAS_CONSOLIDADA!$AP104:$AU104)</f>
        <v>0</v>
      </c>
      <c r="AW104" s="43">
        <v>0</v>
      </c>
      <c r="AX104" s="43">
        <v>0</v>
      </c>
      <c r="AY104" s="44">
        <f>SUM(BASE_INICIATIVAS_CONSOLIDADA!$AW104:$AX104)</f>
        <v>0</v>
      </c>
      <c r="AZ104" s="55">
        <v>1000000</v>
      </c>
      <c r="BA104" s="43">
        <f>BASE_INICIATIVAS_CONSOLIDADA!$AZ104</f>
        <v>1000000</v>
      </c>
      <c r="BB104" s="45">
        <v>0</v>
      </c>
      <c r="BC104" s="45">
        <v>0</v>
      </c>
      <c r="BD104" s="45">
        <f>SUM(BASE_INICIATIVAS_CONSOLIDADA!$BB104:$BC104)</f>
        <v>0</v>
      </c>
    </row>
    <row r="105" spans="1:56" ht="28.9" customHeight="1" x14ac:dyDescent="0.25">
      <c r="A105" s="8" t="s">
        <v>133</v>
      </c>
      <c r="B105" s="8" t="s">
        <v>134</v>
      </c>
      <c r="C105" s="8" t="s">
        <v>70</v>
      </c>
      <c r="D105" s="8" t="s">
        <v>58</v>
      </c>
      <c r="E105" s="8" t="str">
        <f>_xlfn.XLOOKUP(BASE_INICIATIVAS_CONSOLIDADA!$G105,'[1]BASE DE DADOS'!A:A,'[1]BASE DE DADOS'!C:C)</f>
        <v>RESEX ARIÓCA PRUANÃ</v>
      </c>
      <c r="F105" s="8" t="str">
        <f>_xlfn.XLOOKUP(BASE_INICIATIVAS_CONSOLIDADA!$G105,[1]!BASE_UCS[COD CNUC],[1]!BASE_UCS[CATEGORIA RESUMIDA])</f>
        <v>RESEX</v>
      </c>
      <c r="G105" s="8" t="s">
        <v>160</v>
      </c>
      <c r="H105" s="8" t="str">
        <f>_xlfn.XLOOKUP(BASE_INICIATIVAS_CONSOLIDADA!$G105,[1]!BASE_UCS[COD CNUC],[1]!BASE_UCS[GERÊNCIA REGIONAL])</f>
        <v>GR1 - Norte</v>
      </c>
      <c r="I105" s="8" t="str">
        <f>_xlfn.XLOOKUP(BASE_INICIATIVAS_CONSOLIDADA!$G105,[1]!BASE_UCS[COD CNUC],[1]!BASE_UCS[BIOMAS])</f>
        <v>Amazônia</v>
      </c>
      <c r="J105" s="8" t="str">
        <f>_xlfn.XLOOKUP(BASE_INICIATIVAS_CONSOLIDADA!$G105,[1]!BASE_UCS[COD CNUC],[1]!BASE_UCS[UF])</f>
        <v>PA</v>
      </c>
      <c r="K105" s="8" t="s">
        <v>135</v>
      </c>
      <c r="L105" s="53">
        <v>1000000</v>
      </c>
      <c r="M105" s="36">
        <v>0</v>
      </c>
      <c r="N105" s="36">
        <f>BASE_INICIATIVAS_CONSOLIDADA!$L105-BASE_INICIATIVAS_CONSOLIDADA!$M105</f>
        <v>1000000</v>
      </c>
      <c r="O105" s="37">
        <f>BASE_INICIATIVAS_CONSOLIDADA!$AC105+BASE_INICIATIVAS_CONSOLIDADA!$AJ105+BASE_INICIATIVAS_CONSOLIDADA!$AO105+BASE_INICIATIVAS_CONSOLIDADA!$AV105+BASE_INICIATIVAS_CONSOLIDADA!$AY105+BASE_INICIATIVAS_CONSOLIDADA!$BA105+BASE_INICIATIVAS_CONSOLIDADA!$BD105</f>
        <v>1000000</v>
      </c>
      <c r="P105" s="36">
        <f>IF(BASE_INICIATIVAS_CONSOLIDADA!$N105-BASE_INICIATIVAS_CONSOLIDADA!$O105&lt;0,0,BASE_INICIATIVAS_CONSOLIDADA!$N105-BASE_INICIATIVAS_CONSOLIDADA!$O105)</f>
        <v>0</v>
      </c>
      <c r="Q105" s="38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f>SUM(BASE_INICIATIVAS_CONSOLIDADA!$Q105:$AB105)</f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f>SUM(BASE_INICIATIVAS_CONSOLIDADA!$AD105:$AI105)</f>
        <v>0</v>
      </c>
      <c r="AK105" s="37">
        <v>0</v>
      </c>
      <c r="AL105" s="37">
        <v>0</v>
      </c>
      <c r="AM105" s="37">
        <v>0</v>
      </c>
      <c r="AN105" s="37">
        <v>0</v>
      </c>
      <c r="AO105" s="37">
        <f>SUM(BASE_INICIATIVAS_CONSOLIDADA!$AK105:$AN105)</f>
        <v>0</v>
      </c>
      <c r="AP105" s="37">
        <v>0</v>
      </c>
      <c r="AQ105" s="37">
        <v>0</v>
      </c>
      <c r="AR105" s="37">
        <v>0</v>
      </c>
      <c r="AS105" s="37">
        <v>0</v>
      </c>
      <c r="AT105" s="37">
        <v>0</v>
      </c>
      <c r="AU105" s="37">
        <v>1000000</v>
      </c>
      <c r="AV105" s="37">
        <f>SUM(BASE_INICIATIVAS_CONSOLIDADA!$AP105:$AU105)</f>
        <v>1000000</v>
      </c>
      <c r="AW105" s="39">
        <v>0</v>
      </c>
      <c r="AX105" s="39">
        <v>0</v>
      </c>
      <c r="AY105" s="40">
        <f>SUM(BASE_INICIATIVAS_CONSOLIDADA!$AW105:$AX105)</f>
        <v>0</v>
      </c>
      <c r="AZ105" s="51">
        <v>0</v>
      </c>
      <c r="BA105" s="4">
        <f>BASE_INICIATIVAS_CONSOLIDADA!$AZ105</f>
        <v>0</v>
      </c>
      <c r="BB105" s="4">
        <v>0</v>
      </c>
      <c r="BC105" s="4">
        <v>0</v>
      </c>
      <c r="BD105" s="4">
        <f>SUM(BASE_INICIATIVAS_CONSOLIDADA!$BB105:$BC105)</f>
        <v>0</v>
      </c>
    </row>
    <row r="106" spans="1:56" ht="28.9" customHeight="1" x14ac:dyDescent="0.25">
      <c r="A106" s="29" t="s">
        <v>133</v>
      </c>
      <c r="B106" s="29" t="s">
        <v>134</v>
      </c>
      <c r="C106" s="29" t="s">
        <v>70</v>
      </c>
      <c r="D106" s="29" t="s">
        <v>58</v>
      </c>
      <c r="E106" s="29" t="str">
        <f>_xlfn.XLOOKUP(BASE_INICIATIVAS_CONSOLIDADA!$G106,'[1]BASE DE DADOS'!A:A,'[1]BASE DE DADOS'!C:C)</f>
        <v>RESEX RENASCER</v>
      </c>
      <c r="F106" s="29" t="str">
        <f>_xlfn.XLOOKUP(BASE_INICIATIVAS_CONSOLIDADA!$G106,[1]!BASE_UCS[COD CNUC],[1]!BASE_UCS[CATEGORIA RESUMIDA])</f>
        <v>RESEX</v>
      </c>
      <c r="G106" s="29" t="s">
        <v>161</v>
      </c>
      <c r="H106" s="29" t="str">
        <f>_xlfn.XLOOKUP(BASE_INICIATIVAS_CONSOLIDADA!$G106,[1]!BASE_UCS[COD CNUC],[1]!BASE_UCS[GERÊNCIA REGIONAL])</f>
        <v>GR1 - Norte</v>
      </c>
      <c r="I106" s="29" t="str">
        <f>_xlfn.XLOOKUP(BASE_INICIATIVAS_CONSOLIDADA!$G106,[1]!BASE_UCS[COD CNUC],[1]!BASE_UCS[BIOMAS])</f>
        <v>Amazônia</v>
      </c>
      <c r="J106" s="29" t="str">
        <f>_xlfn.XLOOKUP(BASE_INICIATIVAS_CONSOLIDADA!$G106,[1]!BASE_UCS[COD CNUC],[1]!BASE_UCS[UF])</f>
        <v>PA</v>
      </c>
      <c r="K106" s="29" t="s">
        <v>135</v>
      </c>
      <c r="L106" s="52">
        <v>1000000</v>
      </c>
      <c r="M106" s="30">
        <v>0</v>
      </c>
      <c r="N106" s="30">
        <f>BASE_INICIATIVAS_CONSOLIDADA!$L106-BASE_INICIATIVAS_CONSOLIDADA!$M106</f>
        <v>1000000</v>
      </c>
      <c r="O106" s="41">
        <f>BASE_INICIATIVAS_CONSOLIDADA!$AC106+BASE_INICIATIVAS_CONSOLIDADA!$AJ106+BASE_INICIATIVAS_CONSOLIDADA!$AO106+BASE_INICIATIVAS_CONSOLIDADA!$AV106+BASE_INICIATIVAS_CONSOLIDADA!$AY106+BASE_INICIATIVAS_CONSOLIDADA!$BA106+BASE_INICIATIVAS_CONSOLIDADA!$BD106</f>
        <v>0</v>
      </c>
      <c r="P106" s="30">
        <f>IF(BASE_INICIATIVAS_CONSOLIDADA!$N106-BASE_INICIATIVAS_CONSOLIDADA!$O106&lt;0,0,BASE_INICIATIVAS_CONSOLIDADA!$N106-BASE_INICIATIVAS_CONSOLIDADA!$O106)</f>
        <v>1000000</v>
      </c>
      <c r="Q106" s="42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f>SUM(BASE_INICIATIVAS_CONSOLIDADA!$Q106:$AB106)</f>
        <v>0</v>
      </c>
      <c r="AD106" s="41">
        <v>0</v>
      </c>
      <c r="AE106" s="41">
        <v>0</v>
      </c>
      <c r="AF106" s="41">
        <v>0</v>
      </c>
      <c r="AG106" s="41">
        <v>0</v>
      </c>
      <c r="AH106" s="41">
        <v>0</v>
      </c>
      <c r="AI106" s="41">
        <v>0</v>
      </c>
      <c r="AJ106" s="41">
        <f>SUM(BASE_INICIATIVAS_CONSOLIDADA!$AD106:$AI106)</f>
        <v>0</v>
      </c>
      <c r="AK106" s="41">
        <v>0</v>
      </c>
      <c r="AL106" s="41">
        <v>0</v>
      </c>
      <c r="AM106" s="41">
        <v>0</v>
      </c>
      <c r="AN106" s="41">
        <v>0</v>
      </c>
      <c r="AO106" s="41">
        <f>SUM(BASE_INICIATIVAS_CONSOLIDADA!$AK106:$AN106)</f>
        <v>0</v>
      </c>
      <c r="AP106" s="41">
        <v>0</v>
      </c>
      <c r="AQ106" s="41">
        <v>0</v>
      </c>
      <c r="AR106" s="41">
        <v>0</v>
      </c>
      <c r="AS106" s="41">
        <v>0</v>
      </c>
      <c r="AT106" s="41">
        <v>0</v>
      </c>
      <c r="AU106" s="41">
        <v>0</v>
      </c>
      <c r="AV106" s="41">
        <f>SUM(BASE_INICIATIVAS_CONSOLIDADA!$AP106:$AU106)</f>
        <v>0</v>
      </c>
      <c r="AW106" s="43">
        <v>0</v>
      </c>
      <c r="AX106" s="43">
        <v>0</v>
      </c>
      <c r="AY106" s="44">
        <f>SUM(BASE_INICIATIVAS_CONSOLIDADA!$AW106:$AX106)</f>
        <v>0</v>
      </c>
      <c r="AZ106" s="45">
        <v>0</v>
      </c>
      <c r="BA106" s="45">
        <f>BASE_INICIATIVAS_CONSOLIDADA!$AZ106</f>
        <v>0</v>
      </c>
      <c r="BB106" s="45">
        <v>0</v>
      </c>
      <c r="BC106" s="45">
        <v>0</v>
      </c>
      <c r="BD106" s="45">
        <f>SUM(BASE_INICIATIVAS_CONSOLIDADA!$BB106:$BC106)</f>
        <v>0</v>
      </c>
    </row>
    <row r="107" spans="1:56" ht="28.9" customHeight="1" x14ac:dyDescent="0.25">
      <c r="A107" s="8" t="s">
        <v>87</v>
      </c>
      <c r="B107" s="8" t="s">
        <v>88</v>
      </c>
      <c r="C107" s="8" t="s">
        <v>70</v>
      </c>
      <c r="D107" s="8" t="s">
        <v>58</v>
      </c>
      <c r="E107" s="8" t="str">
        <f>_xlfn.XLOOKUP(BASE_INICIATIVAS_CONSOLIDADA!$G107,'[1]BASE DE DADOS'!A:A,'[1]BASE DE DADOS'!C:C)</f>
        <v>PARNA DA SERRA DA CANASTRA</v>
      </c>
      <c r="F107" s="8" t="str">
        <f>_xlfn.XLOOKUP(BASE_INICIATIVAS_CONSOLIDADA!$G107,[1]!BASE_UCS[COD CNUC],[1]!BASE_UCS[CATEGORIA RESUMIDA])</f>
        <v>PARNA</v>
      </c>
      <c r="G107" s="8" t="s">
        <v>118</v>
      </c>
      <c r="H107" s="8" t="str">
        <f>_xlfn.XLOOKUP(BASE_INICIATIVAS_CONSOLIDADA!$G107,[1]!BASE_UCS[COD CNUC],[1]!BASE_UCS[GERÊNCIA REGIONAL])</f>
        <v>GR4 - Sudeste</v>
      </c>
      <c r="I107" s="8" t="str">
        <f>_xlfn.XLOOKUP(BASE_INICIATIVAS_CONSOLIDADA!$G107,[1]!BASE_UCS[COD CNUC],[1]!BASE_UCS[BIOMAS])</f>
        <v>Cerrado</v>
      </c>
      <c r="J107" s="8" t="str">
        <f>_xlfn.XLOOKUP(BASE_INICIATIVAS_CONSOLIDADA!$G107,[1]!BASE_UCS[COD CNUC],[1]!BASE_UCS[UF])</f>
        <v>MG</v>
      </c>
      <c r="K107" s="8" t="s">
        <v>162</v>
      </c>
      <c r="L107" s="36">
        <v>200000</v>
      </c>
      <c r="M107" s="36">
        <v>0</v>
      </c>
      <c r="N107" s="36">
        <f>BASE_INICIATIVAS_CONSOLIDADA!$L107-BASE_INICIATIVAS_CONSOLIDADA!$M107</f>
        <v>200000</v>
      </c>
      <c r="O107" s="37">
        <f>BASE_INICIATIVAS_CONSOLIDADA!$AC107+BASE_INICIATIVAS_CONSOLIDADA!$AJ107+BASE_INICIATIVAS_CONSOLIDADA!$AO107+BASE_INICIATIVAS_CONSOLIDADA!$AV107+BASE_INICIATIVAS_CONSOLIDADA!$AY107+BASE_INICIATIVAS_CONSOLIDADA!$BA107+BASE_INICIATIVAS_CONSOLIDADA!$BD107</f>
        <v>200000</v>
      </c>
      <c r="P107" s="36">
        <f>IF(BASE_INICIATIVAS_CONSOLIDADA!$N107-BASE_INICIATIVAS_CONSOLIDADA!$O107&lt;0,0,BASE_INICIATIVAS_CONSOLIDADA!$N107-BASE_INICIATIVAS_CONSOLIDADA!$O107)</f>
        <v>0</v>
      </c>
      <c r="Q107" s="38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f>SUM(BASE_INICIATIVAS_CONSOLIDADA!$Q107:$AB107)</f>
        <v>0</v>
      </c>
      <c r="AD107" s="37">
        <v>0</v>
      </c>
      <c r="AE107" s="37">
        <v>0</v>
      </c>
      <c r="AF107" s="37">
        <v>0</v>
      </c>
      <c r="AG107" s="37">
        <v>0</v>
      </c>
      <c r="AH107" s="37">
        <v>0</v>
      </c>
      <c r="AI107" s="37">
        <v>0</v>
      </c>
      <c r="AJ107" s="37">
        <f>SUM(BASE_INICIATIVAS_CONSOLIDADA!$AD107:$AI107)</f>
        <v>0</v>
      </c>
      <c r="AK107" s="37">
        <v>0</v>
      </c>
      <c r="AL107" s="37">
        <v>0</v>
      </c>
      <c r="AM107" s="37">
        <v>0</v>
      </c>
      <c r="AN107" s="36">
        <v>200000</v>
      </c>
      <c r="AO107" s="37">
        <f>SUM(BASE_INICIATIVAS_CONSOLIDADA!$AK107:$AN107)</f>
        <v>200000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37">
        <v>0</v>
      </c>
      <c r="AV107" s="37">
        <f>SUM(BASE_INICIATIVAS_CONSOLIDADA!$AP107:$AU107)</f>
        <v>0</v>
      </c>
      <c r="AW107" s="39">
        <v>0</v>
      </c>
      <c r="AX107" s="39">
        <v>0</v>
      </c>
      <c r="AY107" s="40">
        <f>SUM(BASE_INICIATIVAS_CONSOLIDADA!$AW107:$AX107)</f>
        <v>0</v>
      </c>
      <c r="AZ107" s="4">
        <v>0</v>
      </c>
      <c r="BA107" s="4">
        <f>BASE_INICIATIVAS_CONSOLIDADA!$AZ107</f>
        <v>0</v>
      </c>
      <c r="BB107" s="4">
        <v>0</v>
      </c>
      <c r="BC107" s="4">
        <v>0</v>
      </c>
      <c r="BD107" s="4">
        <f>SUM(BASE_INICIATIVAS_CONSOLIDADA!$BB107:$BC107)</f>
        <v>0</v>
      </c>
    </row>
    <row r="108" spans="1:56" ht="28.9" customHeight="1" x14ac:dyDescent="0.25">
      <c r="A108" s="29" t="s">
        <v>133</v>
      </c>
      <c r="B108" s="29" t="s">
        <v>134</v>
      </c>
      <c r="C108" s="29" t="s">
        <v>70</v>
      </c>
      <c r="D108" s="29" t="s">
        <v>58</v>
      </c>
      <c r="E108" s="29" t="str">
        <f>_xlfn.XLOOKUP(BASE_INICIATIVAS_CONSOLIDADA!$G108,'[1]BASE DE DADOS'!A:A,'[1]BASE DE DADOS'!C:C)</f>
        <v>RESEX MÉDIO JURUÁ</v>
      </c>
      <c r="F108" s="29" t="str">
        <f>_xlfn.XLOOKUP(BASE_INICIATIVAS_CONSOLIDADA!$G108,[1]!BASE_UCS[COD CNUC],[1]!BASE_UCS[CATEGORIA RESUMIDA])</f>
        <v>RESEX</v>
      </c>
      <c r="G108" s="29" t="s">
        <v>163</v>
      </c>
      <c r="H108" s="29" t="str">
        <f>_xlfn.XLOOKUP(BASE_INICIATIVAS_CONSOLIDADA!$G108,[1]!BASE_UCS[COD CNUC],[1]!BASE_UCS[GERÊNCIA REGIONAL])</f>
        <v>GR1 - Norte</v>
      </c>
      <c r="I108" s="29" t="str">
        <f>_xlfn.XLOOKUP(BASE_INICIATIVAS_CONSOLIDADA!$G108,[1]!BASE_UCS[COD CNUC],[1]!BASE_UCS[BIOMAS])</f>
        <v>Amazônia</v>
      </c>
      <c r="J108" s="29" t="str">
        <f>_xlfn.XLOOKUP(BASE_INICIATIVAS_CONSOLIDADA!$G108,[1]!BASE_UCS[COD CNUC],[1]!BASE_UCS[UF])</f>
        <v>AM</v>
      </c>
      <c r="K108" s="29" t="s">
        <v>135</v>
      </c>
      <c r="L108" s="52">
        <v>1000000</v>
      </c>
      <c r="M108" s="30">
        <v>0</v>
      </c>
      <c r="N108" s="30">
        <f>BASE_INICIATIVAS_CONSOLIDADA!$L108-BASE_INICIATIVAS_CONSOLIDADA!$M108</f>
        <v>1000000</v>
      </c>
      <c r="O108" s="41">
        <f>BASE_INICIATIVAS_CONSOLIDADA!$AC108+BASE_INICIATIVAS_CONSOLIDADA!$AJ108+BASE_INICIATIVAS_CONSOLIDADA!$AO108+BASE_INICIATIVAS_CONSOLIDADA!$AV108+BASE_INICIATIVAS_CONSOLIDADA!$AY108+BASE_INICIATIVAS_CONSOLIDADA!$BA108+BASE_INICIATIVAS_CONSOLIDADA!$BD108</f>
        <v>1000000</v>
      </c>
      <c r="P108" s="30">
        <f>IF(BASE_INICIATIVAS_CONSOLIDADA!$N108-BASE_INICIATIVAS_CONSOLIDADA!$O108&lt;0,0,BASE_INICIATIVAS_CONSOLIDADA!$N108-BASE_INICIATIVAS_CONSOLIDADA!$O108)</f>
        <v>0</v>
      </c>
      <c r="Q108" s="42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f>SUM(BASE_INICIATIVAS_CONSOLIDADA!$Q108:$AB108)</f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0</v>
      </c>
      <c r="AJ108" s="41">
        <f>SUM(BASE_INICIATIVAS_CONSOLIDADA!$AD108:$AI108)</f>
        <v>0</v>
      </c>
      <c r="AK108" s="41">
        <v>0</v>
      </c>
      <c r="AL108" s="41">
        <v>0</v>
      </c>
      <c r="AM108" s="41">
        <v>0</v>
      </c>
      <c r="AN108" s="46">
        <v>0</v>
      </c>
      <c r="AO108" s="41">
        <f>SUM(BASE_INICIATIVAS_CONSOLIDADA!$AK108:$AN108)</f>
        <v>0</v>
      </c>
      <c r="AP108" s="41">
        <v>0</v>
      </c>
      <c r="AQ108" s="41">
        <v>0</v>
      </c>
      <c r="AR108" s="41">
        <v>0</v>
      </c>
      <c r="AS108" s="41">
        <v>0</v>
      </c>
      <c r="AT108" s="41">
        <v>0</v>
      </c>
      <c r="AU108" s="41">
        <v>0</v>
      </c>
      <c r="AV108" s="41">
        <f>SUM(BASE_INICIATIVAS_CONSOLIDADA!$AP108:$AU108)</f>
        <v>0</v>
      </c>
      <c r="AW108" s="43">
        <v>0</v>
      </c>
      <c r="AX108" s="55">
        <v>1000000</v>
      </c>
      <c r="AY108" s="44">
        <f>SUM(BASE_INICIATIVAS_CONSOLIDADA!$AW108:$AX108)</f>
        <v>1000000</v>
      </c>
      <c r="AZ108" s="45">
        <v>0</v>
      </c>
      <c r="BA108" s="45">
        <f>BASE_INICIATIVAS_CONSOLIDADA!$AZ108</f>
        <v>0</v>
      </c>
      <c r="BB108" s="45">
        <v>0</v>
      </c>
      <c r="BC108" s="45">
        <v>0</v>
      </c>
      <c r="BD108" s="45">
        <f>SUM(BASE_INICIATIVAS_CONSOLIDADA!$BB108:$BC108)</f>
        <v>0</v>
      </c>
    </row>
    <row r="109" spans="1:56" ht="28.9" customHeight="1" x14ac:dyDescent="0.25">
      <c r="A109" s="8" t="s">
        <v>68</v>
      </c>
      <c r="B109" s="8" t="s">
        <v>69</v>
      </c>
      <c r="C109" s="8" t="s">
        <v>70</v>
      </c>
      <c r="D109" s="8" t="s">
        <v>58</v>
      </c>
      <c r="E109" s="8" t="str">
        <f>_xlfn.XLOOKUP(BASE_INICIATIVAS_CONSOLIDADA!$G109,'[1]BASE DE DADOS'!A:A,'[1]BASE DE DADOS'!C:C)</f>
        <v>PARNA DA SERRA DA CANASTRA</v>
      </c>
      <c r="F109" s="8" t="str">
        <f>_xlfn.XLOOKUP(BASE_INICIATIVAS_CONSOLIDADA!$G109,[1]!BASE_UCS[COD CNUC],[1]!BASE_UCS[CATEGORIA RESUMIDA])</f>
        <v>PARNA</v>
      </c>
      <c r="G109" s="8" t="s">
        <v>118</v>
      </c>
      <c r="H109" s="8" t="str">
        <f>_xlfn.XLOOKUP(BASE_INICIATIVAS_CONSOLIDADA!$G109,[1]!BASE_UCS[COD CNUC],[1]!BASE_UCS[GERÊNCIA REGIONAL])</f>
        <v>GR4 - Sudeste</v>
      </c>
      <c r="I109" s="8" t="str">
        <f>_xlfn.XLOOKUP(BASE_INICIATIVAS_CONSOLIDADA!$G109,[1]!BASE_UCS[COD CNUC],[1]!BASE_UCS[BIOMAS])</f>
        <v>Cerrado</v>
      </c>
      <c r="J109" s="8" t="str">
        <f>_xlfn.XLOOKUP(BASE_INICIATIVAS_CONSOLIDADA!$G109,[1]!BASE_UCS[COD CNUC],[1]!BASE_UCS[UF])</f>
        <v>MG</v>
      </c>
      <c r="K109" s="8" t="s">
        <v>72</v>
      </c>
      <c r="L109" s="36">
        <v>350000</v>
      </c>
      <c r="M109" s="36">
        <v>0</v>
      </c>
      <c r="N109" s="36">
        <f>BASE_INICIATIVAS_CONSOLIDADA!$L109-BASE_INICIATIVAS_CONSOLIDADA!$M109</f>
        <v>350000</v>
      </c>
      <c r="O109" s="37">
        <f>BASE_INICIATIVAS_CONSOLIDADA!$AC109+BASE_INICIATIVAS_CONSOLIDADA!$AJ109+BASE_INICIATIVAS_CONSOLIDADA!$AO109+BASE_INICIATIVAS_CONSOLIDADA!$AV109+BASE_INICIATIVAS_CONSOLIDADA!$AY109+BASE_INICIATIVAS_CONSOLIDADA!$BA109+BASE_INICIATIVAS_CONSOLIDADA!$BD109</f>
        <v>0</v>
      </c>
      <c r="P109" s="36">
        <f>IF(BASE_INICIATIVAS_CONSOLIDADA!$N109-BASE_INICIATIVAS_CONSOLIDADA!$O109&lt;0,0,BASE_INICIATIVAS_CONSOLIDADA!$N109-BASE_INICIATIVAS_CONSOLIDADA!$O109)</f>
        <v>350000</v>
      </c>
      <c r="Q109" s="38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f>SUM(BASE_INICIATIVAS_CONSOLIDADA!$Q109:$AB109)</f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f>SUM(BASE_INICIATIVAS_CONSOLIDADA!$AD109:$AI109)</f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f>SUM(BASE_INICIATIVAS_CONSOLIDADA!$AK109:$AN109)</f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f>SUM(BASE_INICIATIVAS_CONSOLIDADA!$AP109:$AU109)</f>
        <v>0</v>
      </c>
      <c r="AW109" s="39">
        <v>0</v>
      </c>
      <c r="AX109" s="48">
        <v>0</v>
      </c>
      <c r="AY109" s="40">
        <f>SUM(BASE_INICIATIVAS_CONSOLIDADA!$AW109:$AX109)</f>
        <v>0</v>
      </c>
      <c r="AZ109" s="48">
        <v>0</v>
      </c>
      <c r="BA109" s="39">
        <f>BASE_INICIATIVAS_CONSOLIDADA!$AZ109</f>
        <v>0</v>
      </c>
      <c r="BB109" s="4">
        <v>0</v>
      </c>
      <c r="BC109" s="4">
        <v>0</v>
      </c>
      <c r="BD109" s="4">
        <f>SUM(BASE_INICIATIVAS_CONSOLIDADA!$BB109:$BC109)</f>
        <v>0</v>
      </c>
    </row>
    <row r="110" spans="1:56" ht="28.9" customHeight="1" x14ac:dyDescent="0.25">
      <c r="A110" s="29" t="s">
        <v>133</v>
      </c>
      <c r="B110" s="29" t="s">
        <v>134</v>
      </c>
      <c r="C110" s="29" t="s">
        <v>70</v>
      </c>
      <c r="D110" s="29" t="s">
        <v>58</v>
      </c>
      <c r="E110" s="29" t="str">
        <f>_xlfn.XLOOKUP(BASE_INICIATIVAS_CONSOLIDADA!$G110,'[1]BASE DE DADOS'!A:A,'[1]BASE DE DADOS'!C:C)</f>
        <v>RESEX DO LAGO DO CAPANÃ GRANDE</v>
      </c>
      <c r="F110" s="29" t="str">
        <f>_xlfn.XLOOKUP(BASE_INICIATIVAS_CONSOLIDADA!$G110,[1]!BASE_UCS[COD CNUC],[1]!BASE_UCS[CATEGORIA RESUMIDA])</f>
        <v>RESEX</v>
      </c>
      <c r="G110" s="29" t="s">
        <v>164</v>
      </c>
      <c r="H110" s="29" t="str">
        <f>_xlfn.XLOOKUP(BASE_INICIATIVAS_CONSOLIDADA!$G110,[1]!BASE_UCS[COD CNUC],[1]!BASE_UCS[GERÊNCIA REGIONAL])</f>
        <v>GR1 - Norte</v>
      </c>
      <c r="I110" s="29" t="str">
        <f>_xlfn.XLOOKUP(BASE_INICIATIVAS_CONSOLIDADA!$G110,[1]!BASE_UCS[COD CNUC],[1]!BASE_UCS[BIOMAS])</f>
        <v>Amazônia</v>
      </c>
      <c r="J110" s="29" t="str">
        <f>_xlfn.XLOOKUP(BASE_INICIATIVAS_CONSOLIDADA!$G110,[1]!BASE_UCS[COD CNUC],[1]!BASE_UCS[UF])</f>
        <v>AM</v>
      </c>
      <c r="K110" s="29" t="s">
        <v>135</v>
      </c>
      <c r="L110" s="52">
        <v>1000000</v>
      </c>
      <c r="M110" s="30">
        <v>0</v>
      </c>
      <c r="N110" s="30">
        <f>BASE_INICIATIVAS_CONSOLIDADA!$L110-BASE_INICIATIVAS_CONSOLIDADA!$M110</f>
        <v>1000000</v>
      </c>
      <c r="O110" s="41">
        <f>BASE_INICIATIVAS_CONSOLIDADA!$AC110+BASE_INICIATIVAS_CONSOLIDADA!$AJ110+BASE_INICIATIVAS_CONSOLIDADA!$AO110+BASE_INICIATIVAS_CONSOLIDADA!$AV110+BASE_INICIATIVAS_CONSOLIDADA!$AY110+BASE_INICIATIVAS_CONSOLIDADA!$BA110+BASE_INICIATIVAS_CONSOLIDADA!$BD110</f>
        <v>0</v>
      </c>
      <c r="P110" s="30">
        <f>IF(BASE_INICIATIVAS_CONSOLIDADA!$N110-BASE_INICIATIVAS_CONSOLIDADA!$O110&lt;0,0,BASE_INICIATIVAS_CONSOLIDADA!$N110-BASE_INICIATIVAS_CONSOLIDADA!$O110)</f>
        <v>1000000</v>
      </c>
      <c r="Q110" s="42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41">
        <f>SUM(BASE_INICIATIVAS_CONSOLIDADA!$Q110:$AB110)</f>
        <v>0</v>
      </c>
      <c r="AD110" s="41">
        <v>0</v>
      </c>
      <c r="AE110" s="41">
        <v>0</v>
      </c>
      <c r="AF110" s="41">
        <v>0</v>
      </c>
      <c r="AG110" s="41">
        <v>0</v>
      </c>
      <c r="AH110" s="41">
        <v>0</v>
      </c>
      <c r="AI110" s="41">
        <v>0</v>
      </c>
      <c r="AJ110" s="41">
        <f>SUM(BASE_INICIATIVAS_CONSOLIDADA!$AD110:$AI110)</f>
        <v>0</v>
      </c>
      <c r="AK110" s="41">
        <v>0</v>
      </c>
      <c r="AL110" s="41">
        <v>0</v>
      </c>
      <c r="AM110" s="41">
        <v>0</v>
      </c>
      <c r="AN110" s="41">
        <v>0</v>
      </c>
      <c r="AO110" s="41">
        <f>SUM(BASE_INICIATIVAS_CONSOLIDADA!$AK110:$AN110)</f>
        <v>0</v>
      </c>
      <c r="AP110" s="41">
        <v>0</v>
      </c>
      <c r="AQ110" s="41">
        <v>0</v>
      </c>
      <c r="AR110" s="41">
        <v>0</v>
      </c>
      <c r="AS110" s="41">
        <v>0</v>
      </c>
      <c r="AT110" s="41">
        <v>0</v>
      </c>
      <c r="AU110" s="41">
        <v>0</v>
      </c>
      <c r="AV110" s="41">
        <f>SUM(BASE_INICIATIVAS_CONSOLIDADA!$AP110:$AU110)</f>
        <v>0</v>
      </c>
      <c r="AW110" s="43">
        <v>0</v>
      </c>
      <c r="AX110" s="43">
        <v>0</v>
      </c>
      <c r="AY110" s="44">
        <f>SUM(BASE_INICIATIVAS_CONSOLIDADA!$AW110:$AX110)</f>
        <v>0</v>
      </c>
      <c r="AZ110" s="49">
        <v>0</v>
      </c>
      <c r="BA110" s="45">
        <f>BASE_INICIATIVAS_CONSOLIDADA!$AZ110</f>
        <v>0</v>
      </c>
      <c r="BB110" s="45">
        <v>0</v>
      </c>
      <c r="BC110" s="45">
        <v>0</v>
      </c>
      <c r="BD110" s="45">
        <f>SUM(BASE_INICIATIVAS_CONSOLIDADA!$BB110:$BC110)</f>
        <v>0</v>
      </c>
    </row>
    <row r="111" spans="1:56" ht="28.9" customHeight="1" x14ac:dyDescent="0.25">
      <c r="A111" s="8" t="s">
        <v>68</v>
      </c>
      <c r="B111" s="8" t="s">
        <v>69</v>
      </c>
      <c r="C111" s="8" t="s">
        <v>70</v>
      </c>
      <c r="D111" s="8" t="s">
        <v>58</v>
      </c>
      <c r="E111" s="8" t="str">
        <f>_xlfn.XLOOKUP(BASE_INICIATIVAS_CONSOLIDADA!$G111,'[1]BASE DE DADOS'!A:A,'[1]BASE DE DADOS'!C:C)</f>
        <v>PARNA DA SERRA DA CANASTRA</v>
      </c>
      <c r="F111" s="8" t="str">
        <f>_xlfn.XLOOKUP(BASE_INICIATIVAS_CONSOLIDADA!$G111,[1]!BASE_UCS[COD CNUC],[1]!BASE_UCS[CATEGORIA RESUMIDA])</f>
        <v>PARNA</v>
      </c>
      <c r="G111" s="8" t="s">
        <v>118</v>
      </c>
      <c r="H111" s="8" t="str">
        <f>_xlfn.XLOOKUP(BASE_INICIATIVAS_CONSOLIDADA!$G111,[1]!BASE_UCS[COD CNUC],[1]!BASE_UCS[GERÊNCIA REGIONAL])</f>
        <v>GR4 - Sudeste</v>
      </c>
      <c r="I111" s="8" t="str">
        <f>_xlfn.XLOOKUP(BASE_INICIATIVAS_CONSOLIDADA!$G111,[1]!BASE_UCS[COD CNUC],[1]!BASE_UCS[BIOMAS])</f>
        <v>Cerrado</v>
      </c>
      <c r="J111" s="8" t="str">
        <f>_xlfn.XLOOKUP(BASE_INICIATIVAS_CONSOLIDADA!$G111,[1]!BASE_UCS[COD CNUC],[1]!BASE_UCS[UF])</f>
        <v>MG</v>
      </c>
      <c r="K111" s="8" t="s">
        <v>102</v>
      </c>
      <c r="L111" s="36">
        <v>1000000</v>
      </c>
      <c r="M111" s="36">
        <v>0</v>
      </c>
      <c r="N111" s="36">
        <f>BASE_INICIATIVAS_CONSOLIDADA!$L111-BASE_INICIATIVAS_CONSOLIDADA!$M111</f>
        <v>1000000</v>
      </c>
      <c r="O111" s="37">
        <f>BASE_INICIATIVAS_CONSOLIDADA!$AC111+BASE_INICIATIVAS_CONSOLIDADA!$AJ111+BASE_INICIATIVAS_CONSOLIDADA!$AO111+BASE_INICIATIVAS_CONSOLIDADA!$AV111+BASE_INICIATIVAS_CONSOLIDADA!$AY111+BASE_INICIATIVAS_CONSOLIDADA!$BA111+BASE_INICIATIVAS_CONSOLIDADA!$BD111</f>
        <v>0</v>
      </c>
      <c r="P111" s="36">
        <f>IF(BASE_INICIATIVAS_CONSOLIDADA!$N111-BASE_INICIATIVAS_CONSOLIDADA!$O111&lt;0,0,BASE_INICIATIVAS_CONSOLIDADA!$N111-BASE_INICIATIVAS_CONSOLIDADA!$O111)</f>
        <v>1000000</v>
      </c>
      <c r="Q111" s="38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f>SUM(BASE_INICIATIVAS_CONSOLIDADA!$Q111:$AB111)</f>
        <v>0</v>
      </c>
      <c r="AD111" s="37">
        <v>0</v>
      </c>
      <c r="AE111" s="37">
        <v>0</v>
      </c>
      <c r="AF111" s="37">
        <v>0</v>
      </c>
      <c r="AG111" s="37">
        <v>0</v>
      </c>
      <c r="AH111" s="37">
        <v>0</v>
      </c>
      <c r="AI111" s="37">
        <v>0</v>
      </c>
      <c r="AJ111" s="37">
        <f>SUM(BASE_INICIATIVAS_CONSOLIDADA!$AD111:$AI111)</f>
        <v>0</v>
      </c>
      <c r="AK111" s="37">
        <v>0</v>
      </c>
      <c r="AL111" s="37">
        <v>0</v>
      </c>
      <c r="AM111" s="37">
        <v>0</v>
      </c>
      <c r="AN111" s="37">
        <v>0</v>
      </c>
      <c r="AO111" s="37">
        <f>SUM(BASE_INICIATIVAS_CONSOLIDADA!$AK111:$AN111)</f>
        <v>0</v>
      </c>
      <c r="AP111" s="37">
        <v>0</v>
      </c>
      <c r="AQ111" s="37">
        <v>0</v>
      </c>
      <c r="AR111" s="37">
        <v>0</v>
      </c>
      <c r="AS111" s="37">
        <v>0</v>
      </c>
      <c r="AT111" s="37">
        <v>0</v>
      </c>
      <c r="AU111" s="37">
        <v>0</v>
      </c>
      <c r="AV111" s="37">
        <f>SUM(BASE_INICIATIVAS_CONSOLIDADA!$AP111:$AU111)</f>
        <v>0</v>
      </c>
      <c r="AW111" s="39">
        <v>0</v>
      </c>
      <c r="AX111" s="39">
        <v>0</v>
      </c>
      <c r="AY111" s="40">
        <f>SUM(BASE_INICIATIVAS_CONSOLIDADA!$AW111:$AX111)</f>
        <v>0</v>
      </c>
      <c r="AZ111" s="48">
        <v>0</v>
      </c>
      <c r="BA111" s="39">
        <f>BASE_INICIATIVAS_CONSOLIDADA!$AZ111</f>
        <v>0</v>
      </c>
      <c r="BB111" s="4">
        <v>0</v>
      </c>
      <c r="BC111" s="4">
        <v>0</v>
      </c>
      <c r="BD111" s="4">
        <f>SUM(BASE_INICIATIVAS_CONSOLIDADA!$BB111:$BC111)</f>
        <v>0</v>
      </c>
    </row>
    <row r="112" spans="1:56" ht="28.9" customHeight="1" x14ac:dyDescent="0.25">
      <c r="A112" s="29" t="s">
        <v>133</v>
      </c>
      <c r="B112" s="29" t="s">
        <v>134</v>
      </c>
      <c r="C112" s="29" t="s">
        <v>70</v>
      </c>
      <c r="D112" s="29" t="s">
        <v>58</v>
      </c>
      <c r="E112" s="29" t="str">
        <f>_xlfn.XLOOKUP(BASE_INICIATIVAS_CONSOLIDADA!$G112,'[1]BASE DE DADOS'!A:A,'[1]BASE DE DADOS'!C:C)</f>
        <v>RESEX RIO CAJARI</v>
      </c>
      <c r="F112" s="29" t="str">
        <f>_xlfn.XLOOKUP(BASE_INICIATIVAS_CONSOLIDADA!$G112,[1]!BASE_UCS[COD CNUC],[1]!BASE_UCS[CATEGORIA RESUMIDA])</f>
        <v>RESEX</v>
      </c>
      <c r="G112" s="29" t="s">
        <v>165</v>
      </c>
      <c r="H112" s="29" t="str">
        <f>_xlfn.XLOOKUP(BASE_INICIATIVAS_CONSOLIDADA!$G112,[1]!BASE_UCS[COD CNUC],[1]!BASE_UCS[GERÊNCIA REGIONAL])</f>
        <v>GR1 - Norte</v>
      </c>
      <c r="I112" s="29" t="str">
        <f>_xlfn.XLOOKUP(BASE_INICIATIVAS_CONSOLIDADA!$G112,[1]!BASE_UCS[COD CNUC],[1]!BASE_UCS[BIOMAS])</f>
        <v>Amazônia</v>
      </c>
      <c r="J112" s="29" t="str">
        <f>_xlfn.XLOOKUP(BASE_INICIATIVAS_CONSOLIDADA!$G112,[1]!BASE_UCS[COD CNUC],[1]!BASE_UCS[UF])</f>
        <v>AP</v>
      </c>
      <c r="K112" s="29" t="s">
        <v>135</v>
      </c>
      <c r="L112" s="52">
        <v>1000000</v>
      </c>
      <c r="M112" s="30">
        <v>0</v>
      </c>
      <c r="N112" s="30">
        <f>BASE_INICIATIVAS_CONSOLIDADA!$L112-BASE_INICIATIVAS_CONSOLIDADA!$M112</f>
        <v>1000000</v>
      </c>
      <c r="O112" s="41">
        <f>BASE_INICIATIVAS_CONSOLIDADA!$AC112+BASE_INICIATIVAS_CONSOLIDADA!$AJ112+BASE_INICIATIVAS_CONSOLIDADA!$AO112+BASE_INICIATIVAS_CONSOLIDADA!$AV112+BASE_INICIATIVAS_CONSOLIDADA!$AY112+BASE_INICIATIVAS_CONSOLIDADA!$BA112+BASE_INICIATIVAS_CONSOLIDADA!$BD112</f>
        <v>1000000</v>
      </c>
      <c r="P112" s="30">
        <f>IF(BASE_INICIATIVAS_CONSOLIDADA!$N112-BASE_INICIATIVAS_CONSOLIDADA!$O112&lt;0,0,BASE_INICIATIVAS_CONSOLIDADA!$N112-BASE_INICIATIVAS_CONSOLIDADA!$O112)</f>
        <v>0</v>
      </c>
      <c r="Q112" s="42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41">
        <f>SUM(BASE_INICIATIVAS_CONSOLIDADA!$Q112:$AB112)</f>
        <v>0</v>
      </c>
      <c r="AD112" s="41">
        <v>0</v>
      </c>
      <c r="AE112" s="41">
        <v>0</v>
      </c>
      <c r="AF112" s="41">
        <v>0</v>
      </c>
      <c r="AG112" s="41">
        <v>0</v>
      </c>
      <c r="AH112" s="41">
        <v>0</v>
      </c>
      <c r="AI112" s="41">
        <v>0</v>
      </c>
      <c r="AJ112" s="41">
        <f>SUM(BASE_INICIATIVAS_CONSOLIDADA!$AD112:$AI112)</f>
        <v>0</v>
      </c>
      <c r="AK112" s="41">
        <v>0</v>
      </c>
      <c r="AL112" s="41">
        <v>0</v>
      </c>
      <c r="AM112" s="41">
        <v>0</v>
      </c>
      <c r="AN112" s="41">
        <v>0</v>
      </c>
      <c r="AO112" s="41">
        <f>SUM(BASE_INICIATIVAS_CONSOLIDADA!$AK112:$AN112)</f>
        <v>0</v>
      </c>
      <c r="AP112" s="41">
        <v>0</v>
      </c>
      <c r="AQ112" s="41">
        <v>0</v>
      </c>
      <c r="AR112" s="41">
        <v>0</v>
      </c>
      <c r="AS112" s="41">
        <v>0</v>
      </c>
      <c r="AT112" s="41">
        <v>0</v>
      </c>
      <c r="AU112" s="41">
        <v>1000000</v>
      </c>
      <c r="AV112" s="41">
        <f>SUM(BASE_INICIATIVAS_CONSOLIDADA!$AP112:$AU112)</f>
        <v>1000000</v>
      </c>
      <c r="AW112" s="43">
        <v>0</v>
      </c>
      <c r="AX112" s="43">
        <v>0</v>
      </c>
      <c r="AY112" s="44">
        <f>SUM(BASE_INICIATIVAS_CONSOLIDADA!$AW112:$AX112)</f>
        <v>0</v>
      </c>
      <c r="AZ112" s="49">
        <v>0</v>
      </c>
      <c r="BA112" s="45">
        <f>BASE_INICIATIVAS_CONSOLIDADA!$AZ112</f>
        <v>0</v>
      </c>
      <c r="BB112" s="45">
        <v>0</v>
      </c>
      <c r="BC112" s="45">
        <v>0</v>
      </c>
      <c r="BD112" s="45">
        <f>SUM(BASE_INICIATIVAS_CONSOLIDADA!$BB112:$BC112)</f>
        <v>0</v>
      </c>
    </row>
    <row r="113" spans="1:56" ht="28.9" customHeight="1" x14ac:dyDescent="0.25">
      <c r="A113" s="8" t="s">
        <v>61</v>
      </c>
      <c r="B113" s="8" t="s">
        <v>62</v>
      </c>
      <c r="C113" s="8">
        <v>16105166</v>
      </c>
      <c r="D113" s="8" t="s">
        <v>63</v>
      </c>
      <c r="E113" s="8" t="str">
        <f>_xlfn.XLOOKUP(BASE_INICIATIVAS_CONSOLIDADA!$G113,'[1]BASE DE DADOS'!A:A,'[1]BASE DE DADOS'!C:C)</f>
        <v>PARNA DA SERRA DA CIPÓ</v>
      </c>
      <c r="F113" s="8" t="str">
        <f>_xlfn.XLOOKUP(BASE_INICIATIVAS_CONSOLIDADA!$G113,[1]!BASE_UCS[COD CNUC],[1]!BASE_UCS[CATEGORIA RESUMIDA])</f>
        <v>PARNA</v>
      </c>
      <c r="G113" s="8" t="s">
        <v>166</v>
      </c>
      <c r="H113" s="8" t="str">
        <f>_xlfn.XLOOKUP(BASE_INICIATIVAS_CONSOLIDADA!$G113,[1]!BASE_UCS[COD CNUC],[1]!BASE_UCS[GERÊNCIA REGIONAL])</f>
        <v>GR4 - Sudeste</v>
      </c>
      <c r="I113" s="8" t="str">
        <f>_xlfn.XLOOKUP(BASE_INICIATIVAS_CONSOLIDADA!$G113,[1]!BASE_UCS[COD CNUC],[1]!BASE_UCS[BIOMAS])</f>
        <v>Cerrado - Mata Atlântica</v>
      </c>
      <c r="J113" s="8" t="str">
        <f>_xlfn.XLOOKUP(BASE_INICIATIVAS_CONSOLIDADA!$G113,[1]!BASE_UCS[COD CNUC],[1]!BASE_UCS[UF])</f>
        <v>MG</v>
      </c>
      <c r="K113" s="8"/>
      <c r="L113" s="36">
        <v>299690.88</v>
      </c>
      <c r="M113" s="36">
        <v>0</v>
      </c>
      <c r="N113" s="36">
        <f>BASE_INICIATIVAS_CONSOLIDADA!$L113-BASE_INICIATIVAS_CONSOLIDADA!$M113</f>
        <v>299690.88</v>
      </c>
      <c r="O113" s="37">
        <f>BASE_INICIATIVAS_CONSOLIDADA!$AC113+BASE_INICIATIVAS_CONSOLIDADA!$AJ113+BASE_INICIATIVAS_CONSOLIDADA!$AO113+BASE_INICIATIVAS_CONSOLIDADA!$AV113+BASE_INICIATIVAS_CONSOLIDADA!$AY113+BASE_INICIATIVAS_CONSOLIDADA!$BA113+BASE_INICIATIVAS_CONSOLIDADA!$BD113</f>
        <v>300000</v>
      </c>
      <c r="P113" s="36">
        <f>IF(BASE_INICIATIVAS_CONSOLIDADA!$N113-BASE_INICIATIVAS_CONSOLIDADA!$O113&lt;0,0,BASE_INICIATIVAS_CONSOLIDADA!$N113-BASE_INICIATIVAS_CONSOLIDADA!$O113)</f>
        <v>0</v>
      </c>
      <c r="Q113" s="38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300000</v>
      </c>
      <c r="AB113" s="37">
        <v>0</v>
      </c>
      <c r="AC113" s="37">
        <f>SUM(BASE_INICIATIVAS_CONSOLIDADA!$Q113:$AB113)</f>
        <v>300000</v>
      </c>
      <c r="AD113" s="37">
        <v>0</v>
      </c>
      <c r="AE113" s="37">
        <v>0</v>
      </c>
      <c r="AF113" s="37">
        <v>0</v>
      </c>
      <c r="AG113" s="37">
        <v>0</v>
      </c>
      <c r="AH113" s="37">
        <v>0</v>
      </c>
      <c r="AI113" s="37">
        <v>0</v>
      </c>
      <c r="AJ113" s="37">
        <f>SUM(BASE_INICIATIVAS_CONSOLIDADA!$AD113:$AI113)</f>
        <v>0</v>
      </c>
      <c r="AK113" s="37">
        <v>0</v>
      </c>
      <c r="AL113" s="37">
        <v>0</v>
      </c>
      <c r="AM113" s="37">
        <v>0</v>
      </c>
      <c r="AN113" s="37">
        <v>0</v>
      </c>
      <c r="AO113" s="37">
        <f>SUM(BASE_INICIATIVAS_CONSOLIDADA!$AK113:$AN113)</f>
        <v>0</v>
      </c>
      <c r="AP113" s="37">
        <v>0</v>
      </c>
      <c r="AQ113" s="37">
        <v>0</v>
      </c>
      <c r="AR113" s="37">
        <v>0</v>
      </c>
      <c r="AS113" s="37">
        <v>0</v>
      </c>
      <c r="AT113" s="37">
        <v>0</v>
      </c>
      <c r="AU113" s="37">
        <v>0</v>
      </c>
      <c r="AV113" s="37">
        <f>SUM(BASE_INICIATIVAS_CONSOLIDADA!$AP113:$AU113)</f>
        <v>0</v>
      </c>
      <c r="AW113" s="39">
        <v>0</v>
      </c>
      <c r="AX113" s="39">
        <v>0</v>
      </c>
      <c r="AY113" s="40">
        <f>SUM(BASE_INICIATIVAS_CONSOLIDADA!$AW113:$AX113)</f>
        <v>0</v>
      </c>
      <c r="AZ113" s="4">
        <v>0</v>
      </c>
      <c r="BA113" s="4">
        <f>BASE_INICIATIVAS_CONSOLIDADA!$AZ113</f>
        <v>0</v>
      </c>
      <c r="BB113" s="4">
        <v>0</v>
      </c>
      <c r="BC113" s="4">
        <v>0</v>
      </c>
      <c r="BD113" s="4">
        <f>SUM(BASE_INICIATIVAS_CONSOLIDADA!$BB113:$BC113)</f>
        <v>0</v>
      </c>
    </row>
    <row r="114" spans="1:56" ht="28.9" customHeight="1" x14ac:dyDescent="0.25">
      <c r="A114" s="29" t="s">
        <v>65</v>
      </c>
      <c r="B114" s="29" t="s">
        <v>66</v>
      </c>
      <c r="C114" s="29">
        <v>16074110</v>
      </c>
      <c r="D114" s="29" t="s">
        <v>58</v>
      </c>
      <c r="E114" s="29" t="str">
        <f>_xlfn.XLOOKUP(BASE_INICIATIVAS_CONSOLIDADA!$G114,'[1]BASE DE DADOS'!A:A,'[1]BASE DE DADOS'!C:C)</f>
        <v>PARNA DA SERRA DA CIPÓ</v>
      </c>
      <c r="F114" s="29" t="str">
        <f>_xlfn.XLOOKUP(BASE_INICIATIVAS_CONSOLIDADA!$G114,[1]!BASE_UCS[COD CNUC],[1]!BASE_UCS[CATEGORIA RESUMIDA])</f>
        <v>PARNA</v>
      </c>
      <c r="G114" s="29" t="s">
        <v>166</v>
      </c>
      <c r="H114" s="29" t="str">
        <f>_xlfn.XLOOKUP(BASE_INICIATIVAS_CONSOLIDADA!$G114,[1]!BASE_UCS[COD CNUC],[1]!BASE_UCS[GERÊNCIA REGIONAL])</f>
        <v>GR4 - Sudeste</v>
      </c>
      <c r="I114" s="29" t="str">
        <f>_xlfn.XLOOKUP(BASE_INICIATIVAS_CONSOLIDADA!$G114,[1]!BASE_UCS[COD CNUC],[1]!BASE_UCS[BIOMAS])</f>
        <v>Cerrado - Mata Atlântica</v>
      </c>
      <c r="J114" s="29" t="str">
        <f>_xlfn.XLOOKUP(BASE_INICIATIVAS_CONSOLIDADA!$G114,[1]!BASE_UCS[COD CNUC],[1]!BASE_UCS[UF])</f>
        <v>MG</v>
      </c>
      <c r="K114" s="29"/>
      <c r="L114" s="30">
        <v>1500000</v>
      </c>
      <c r="M114" s="30">
        <v>0</v>
      </c>
      <c r="N114" s="30">
        <f>BASE_INICIATIVAS_CONSOLIDADA!$L114-BASE_INICIATIVAS_CONSOLIDADA!$M114</f>
        <v>1500000</v>
      </c>
      <c r="O114" s="41">
        <f>BASE_INICIATIVAS_CONSOLIDADA!$AC114+BASE_INICIATIVAS_CONSOLIDADA!$AJ114+BASE_INICIATIVAS_CONSOLIDADA!$AO114+BASE_INICIATIVAS_CONSOLIDADA!$AV114+BASE_INICIATIVAS_CONSOLIDADA!$AY114+BASE_INICIATIVAS_CONSOLIDADA!$BA114+BASE_INICIATIVAS_CONSOLIDADA!$BD114</f>
        <v>1700000</v>
      </c>
      <c r="P114" s="30">
        <f>IF(BASE_INICIATIVAS_CONSOLIDADA!$N114-BASE_INICIATIVAS_CONSOLIDADA!$O114&lt;0,0,BASE_INICIATIVAS_CONSOLIDADA!$N114-BASE_INICIATIVAS_CONSOLIDADA!$O114)</f>
        <v>0</v>
      </c>
      <c r="Q114" s="42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200000</v>
      </c>
      <c r="W114" s="41">
        <v>0</v>
      </c>
      <c r="X114" s="41">
        <v>0</v>
      </c>
      <c r="Y114" s="41">
        <v>0</v>
      </c>
      <c r="Z114" s="41">
        <v>0</v>
      </c>
      <c r="AA114" s="41">
        <v>1500000</v>
      </c>
      <c r="AB114" s="41">
        <v>0</v>
      </c>
      <c r="AC114" s="41">
        <f>SUM(BASE_INICIATIVAS_CONSOLIDADA!$Q114:$AB114)</f>
        <v>1700000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1">
        <v>0</v>
      </c>
      <c r="AJ114" s="41">
        <f>SUM(BASE_INICIATIVAS_CONSOLIDADA!$AD114:$AI114)</f>
        <v>0</v>
      </c>
      <c r="AK114" s="41">
        <v>0</v>
      </c>
      <c r="AL114" s="41">
        <v>0</v>
      </c>
      <c r="AM114" s="41">
        <v>0</v>
      </c>
      <c r="AN114" s="41">
        <v>0</v>
      </c>
      <c r="AO114" s="41">
        <f>SUM(BASE_INICIATIVAS_CONSOLIDADA!$AK114:$AN114)</f>
        <v>0</v>
      </c>
      <c r="AP114" s="41">
        <v>0</v>
      </c>
      <c r="AQ114" s="41">
        <v>0</v>
      </c>
      <c r="AR114" s="41">
        <v>0</v>
      </c>
      <c r="AS114" s="41">
        <v>0</v>
      </c>
      <c r="AT114" s="41">
        <v>0</v>
      </c>
      <c r="AU114" s="41">
        <v>0</v>
      </c>
      <c r="AV114" s="41">
        <f>SUM(BASE_INICIATIVAS_CONSOLIDADA!$AP114:$AU114)</f>
        <v>0</v>
      </c>
      <c r="AW114" s="43">
        <v>0</v>
      </c>
      <c r="AX114" s="43">
        <v>0</v>
      </c>
      <c r="AY114" s="44">
        <f>SUM(BASE_INICIATIVAS_CONSOLIDADA!$AW114:$AX114)</f>
        <v>0</v>
      </c>
      <c r="AZ114" s="45">
        <v>0</v>
      </c>
      <c r="BA114" s="45">
        <f>BASE_INICIATIVAS_CONSOLIDADA!$AZ114</f>
        <v>0</v>
      </c>
      <c r="BB114" s="45">
        <v>0</v>
      </c>
      <c r="BC114" s="45">
        <v>0</v>
      </c>
      <c r="BD114" s="45">
        <f>SUM(BASE_INICIATIVAS_CONSOLIDADA!$BB114:$BC114)</f>
        <v>0</v>
      </c>
    </row>
    <row r="115" spans="1:56" ht="28.9" customHeight="1" x14ac:dyDescent="0.25">
      <c r="A115" s="8" t="s">
        <v>56</v>
      </c>
      <c r="B115" s="8" t="s">
        <v>57</v>
      </c>
      <c r="C115" s="8">
        <v>16076447</v>
      </c>
      <c r="D115" s="8" t="s">
        <v>58</v>
      </c>
      <c r="E115" s="8" t="str">
        <f>_xlfn.XLOOKUP(BASE_INICIATIVAS_CONSOLIDADA!$G115,'[1]BASE DE DADOS'!A:A,'[1]BASE DE DADOS'!C:C)</f>
        <v>PARNA DA SERRA DA CIPÓ</v>
      </c>
      <c r="F115" s="8" t="str">
        <f>_xlfn.XLOOKUP(BASE_INICIATIVAS_CONSOLIDADA!$G115,[1]!BASE_UCS[COD CNUC],[1]!BASE_UCS[CATEGORIA RESUMIDA])</f>
        <v>PARNA</v>
      </c>
      <c r="G115" s="8" t="s">
        <v>166</v>
      </c>
      <c r="H115" s="8" t="str">
        <f>_xlfn.XLOOKUP(BASE_INICIATIVAS_CONSOLIDADA!$G115,[1]!BASE_UCS[COD CNUC],[1]!BASE_UCS[GERÊNCIA REGIONAL])</f>
        <v>GR4 - Sudeste</v>
      </c>
      <c r="I115" s="8" t="str">
        <f>_xlfn.XLOOKUP(BASE_INICIATIVAS_CONSOLIDADA!$G115,[1]!BASE_UCS[COD CNUC],[1]!BASE_UCS[BIOMAS])</f>
        <v>Cerrado - Mata Atlântica</v>
      </c>
      <c r="J115" s="8" t="str">
        <f>_xlfn.XLOOKUP(BASE_INICIATIVAS_CONSOLIDADA!$G115,[1]!BASE_UCS[COD CNUC],[1]!BASE_UCS[UF])</f>
        <v>MG</v>
      </c>
      <c r="K115" s="8" t="s">
        <v>60</v>
      </c>
      <c r="L115" s="36">
        <v>636000</v>
      </c>
      <c r="M115" s="36">
        <v>0</v>
      </c>
      <c r="N115" s="36">
        <f>BASE_INICIATIVAS_CONSOLIDADA!$L115-BASE_INICIATIVAS_CONSOLIDADA!$M115</f>
        <v>636000</v>
      </c>
      <c r="O115" s="37">
        <f>BASE_INICIATIVAS_CONSOLIDADA!$AC115+BASE_INICIATIVAS_CONSOLIDADA!$AJ115+BASE_INICIATIVAS_CONSOLIDADA!$AO115+BASE_INICIATIVAS_CONSOLIDADA!$AV115+BASE_INICIATIVAS_CONSOLIDADA!$AY115+BASE_INICIATIVAS_CONSOLIDADA!$BA115+BASE_INICIATIVAS_CONSOLIDADA!$BD115</f>
        <v>636000</v>
      </c>
      <c r="P115" s="36">
        <f>IF(BASE_INICIATIVAS_CONSOLIDADA!$N115-BASE_INICIATIVAS_CONSOLIDADA!$O115&lt;0,0,BASE_INICIATIVAS_CONSOLIDADA!$N115-BASE_INICIATIVAS_CONSOLIDADA!$O115)</f>
        <v>0</v>
      </c>
      <c r="Q115" s="38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636000</v>
      </c>
      <c r="AB115" s="37">
        <v>0</v>
      </c>
      <c r="AC115" s="37">
        <f>SUM(BASE_INICIATIVAS_CONSOLIDADA!$Q115:$AB115)</f>
        <v>636000</v>
      </c>
      <c r="AD115" s="37">
        <v>0</v>
      </c>
      <c r="AE115" s="37">
        <v>0</v>
      </c>
      <c r="AF115" s="37">
        <v>0</v>
      </c>
      <c r="AG115" s="37">
        <v>0</v>
      </c>
      <c r="AH115" s="37">
        <v>0</v>
      </c>
      <c r="AI115" s="37">
        <v>0</v>
      </c>
      <c r="AJ115" s="37">
        <f>SUM(BASE_INICIATIVAS_CONSOLIDADA!$AD115:$AI115)</f>
        <v>0</v>
      </c>
      <c r="AK115" s="37">
        <v>0</v>
      </c>
      <c r="AL115" s="37">
        <v>0</v>
      </c>
      <c r="AM115" s="37">
        <v>0</v>
      </c>
      <c r="AN115" s="37">
        <v>0</v>
      </c>
      <c r="AO115" s="37">
        <f>SUM(BASE_INICIATIVAS_CONSOLIDADA!$AK115:$AN115)</f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37">
        <v>0</v>
      </c>
      <c r="AV115" s="37">
        <f>SUM(BASE_INICIATIVAS_CONSOLIDADA!$AP115:$AU115)</f>
        <v>0</v>
      </c>
      <c r="AW115" s="39">
        <v>0</v>
      </c>
      <c r="AX115" s="39">
        <v>0</v>
      </c>
      <c r="AY115" s="40">
        <f>SUM(BASE_INICIATIVAS_CONSOLIDADA!$AW115:$AX115)</f>
        <v>0</v>
      </c>
      <c r="AZ115" s="4">
        <v>0</v>
      </c>
      <c r="BA115" s="4">
        <f>BASE_INICIATIVAS_CONSOLIDADA!$AZ115</f>
        <v>0</v>
      </c>
      <c r="BB115" s="4">
        <v>0</v>
      </c>
      <c r="BC115" s="4">
        <v>0</v>
      </c>
      <c r="BD115" s="4">
        <f>SUM(BASE_INICIATIVAS_CONSOLIDADA!$BB115:$BC115)</f>
        <v>0</v>
      </c>
    </row>
    <row r="116" spans="1:56" ht="28.9" customHeight="1" x14ac:dyDescent="0.25">
      <c r="A116" s="29" t="s">
        <v>133</v>
      </c>
      <c r="B116" s="29" t="s">
        <v>134</v>
      </c>
      <c r="C116" s="29" t="s">
        <v>70</v>
      </c>
      <c r="D116" s="29" t="s">
        <v>58</v>
      </c>
      <c r="E116" s="29" t="str">
        <f>_xlfn.XLOOKUP(BASE_INICIATIVAS_CONSOLIDADA!$G116,'[1]BASE DE DADOS'!A:A,'[1]BASE DE DADOS'!C:C)</f>
        <v>RESEX BARREIRO DAS ANTAS</v>
      </c>
      <c r="F116" s="29" t="str">
        <f>_xlfn.XLOOKUP(BASE_INICIATIVAS_CONSOLIDADA!$G116,[1]!BASE_UCS[COD CNUC],[1]!BASE_UCS[CATEGORIA RESUMIDA])</f>
        <v>RESEX</v>
      </c>
      <c r="G116" s="29" t="s">
        <v>167</v>
      </c>
      <c r="H116" s="29" t="str">
        <f>_xlfn.XLOOKUP(BASE_INICIATIVAS_CONSOLIDADA!$G116,[1]!BASE_UCS[COD CNUC],[1]!BASE_UCS[GERÊNCIA REGIONAL])</f>
        <v>GR1 - Norte</v>
      </c>
      <c r="I116" s="29" t="str">
        <f>_xlfn.XLOOKUP(BASE_INICIATIVAS_CONSOLIDADA!$G116,[1]!BASE_UCS[COD CNUC],[1]!BASE_UCS[BIOMAS])</f>
        <v>Amazônia</v>
      </c>
      <c r="J116" s="29" t="str">
        <f>_xlfn.XLOOKUP(BASE_INICIATIVAS_CONSOLIDADA!$G116,[1]!BASE_UCS[COD CNUC],[1]!BASE_UCS[UF])</f>
        <v>RO</v>
      </c>
      <c r="K116" s="29" t="s">
        <v>135</v>
      </c>
      <c r="L116" s="52">
        <v>1000000</v>
      </c>
      <c r="M116" s="30">
        <v>0</v>
      </c>
      <c r="N116" s="30">
        <f>BASE_INICIATIVAS_CONSOLIDADA!$L116-BASE_INICIATIVAS_CONSOLIDADA!$M116</f>
        <v>1000000</v>
      </c>
      <c r="O116" s="41">
        <f>BASE_INICIATIVAS_CONSOLIDADA!$AC116+BASE_INICIATIVAS_CONSOLIDADA!$AJ116+BASE_INICIATIVAS_CONSOLIDADA!$AO116+BASE_INICIATIVAS_CONSOLIDADA!$AV116+BASE_INICIATIVAS_CONSOLIDADA!$AY116+BASE_INICIATIVAS_CONSOLIDADA!$BA116+BASE_INICIATIVAS_CONSOLIDADA!$BD116</f>
        <v>1000000</v>
      </c>
      <c r="P116" s="30">
        <f>IF(BASE_INICIATIVAS_CONSOLIDADA!$N116-BASE_INICIATIVAS_CONSOLIDADA!$O116&lt;0,0,BASE_INICIATIVAS_CONSOLIDADA!$N116-BASE_INICIATIVAS_CONSOLIDADA!$O116)</f>
        <v>0</v>
      </c>
      <c r="Q116" s="42">
        <v>0</v>
      </c>
      <c r="R116" s="41">
        <v>0</v>
      </c>
      <c r="S116" s="41">
        <v>0</v>
      </c>
      <c r="T116" s="41">
        <v>0</v>
      </c>
      <c r="U116" s="41">
        <v>0</v>
      </c>
      <c r="V116" s="41">
        <v>0</v>
      </c>
      <c r="W116" s="41">
        <v>0</v>
      </c>
      <c r="X116" s="41">
        <v>0</v>
      </c>
      <c r="Y116" s="41">
        <v>0</v>
      </c>
      <c r="Z116" s="41">
        <v>0</v>
      </c>
      <c r="AA116" s="41">
        <v>0</v>
      </c>
      <c r="AB116" s="41">
        <v>0</v>
      </c>
      <c r="AC116" s="41">
        <f>SUM(BASE_INICIATIVAS_CONSOLIDADA!$Q116:$AB116)</f>
        <v>0</v>
      </c>
      <c r="AD116" s="41">
        <v>0</v>
      </c>
      <c r="AE116" s="41">
        <v>0</v>
      </c>
      <c r="AF116" s="41">
        <v>0</v>
      </c>
      <c r="AG116" s="41">
        <v>0</v>
      </c>
      <c r="AH116" s="41">
        <v>0</v>
      </c>
      <c r="AI116" s="41">
        <v>0</v>
      </c>
      <c r="AJ116" s="41">
        <f>SUM(BASE_INICIATIVAS_CONSOLIDADA!$AD116:$AI116)</f>
        <v>0</v>
      </c>
      <c r="AK116" s="41">
        <v>0</v>
      </c>
      <c r="AL116" s="41">
        <v>0</v>
      </c>
      <c r="AM116" s="41">
        <v>0</v>
      </c>
      <c r="AN116" s="41">
        <v>0</v>
      </c>
      <c r="AO116" s="41">
        <f>SUM(BASE_INICIATIVAS_CONSOLIDADA!$AK116:$AN116)</f>
        <v>0</v>
      </c>
      <c r="AP116" s="41">
        <v>0</v>
      </c>
      <c r="AQ116" s="41">
        <v>0</v>
      </c>
      <c r="AR116" s="41">
        <v>0</v>
      </c>
      <c r="AS116" s="41">
        <v>0</v>
      </c>
      <c r="AT116" s="41">
        <v>0</v>
      </c>
      <c r="AU116" s="41">
        <v>0</v>
      </c>
      <c r="AV116" s="41">
        <f>SUM(BASE_INICIATIVAS_CONSOLIDADA!$AP116:$AU116)</f>
        <v>0</v>
      </c>
      <c r="AW116" s="43">
        <v>0</v>
      </c>
      <c r="AX116" s="55">
        <v>1000000</v>
      </c>
      <c r="AY116" s="44">
        <f>SUM(BASE_INICIATIVAS_CONSOLIDADA!$AW116:$AX116)</f>
        <v>1000000</v>
      </c>
      <c r="AZ116" s="45">
        <v>0</v>
      </c>
      <c r="BA116" s="45">
        <f>BASE_INICIATIVAS_CONSOLIDADA!$AZ116</f>
        <v>0</v>
      </c>
      <c r="BB116" s="45">
        <v>0</v>
      </c>
      <c r="BC116" s="45">
        <v>0</v>
      </c>
      <c r="BD116" s="45">
        <f>SUM(BASE_INICIATIVAS_CONSOLIDADA!$BB116:$BC116)</f>
        <v>0</v>
      </c>
    </row>
    <row r="117" spans="1:56" ht="28.9" customHeight="1" x14ac:dyDescent="0.25">
      <c r="A117" s="8" t="s">
        <v>133</v>
      </c>
      <c r="B117" s="8" t="s">
        <v>134</v>
      </c>
      <c r="C117" s="8" t="s">
        <v>70</v>
      </c>
      <c r="D117" s="8" t="s">
        <v>58</v>
      </c>
      <c r="E117" s="8" t="str">
        <f>_xlfn.XLOOKUP(BASE_INICIATIVAS_CONSOLIDADA!$G117,'[1]BASE DE DADOS'!A:A,'[1]BASE DE DADOS'!C:C)</f>
        <v>RESEX LAGO DO CUNIÃ</v>
      </c>
      <c r="F117" s="8" t="str">
        <f>_xlfn.XLOOKUP(BASE_INICIATIVAS_CONSOLIDADA!$G117,[1]!BASE_UCS[COD CNUC],[1]!BASE_UCS[CATEGORIA RESUMIDA])</f>
        <v>RESEX</v>
      </c>
      <c r="G117" s="8" t="s">
        <v>168</v>
      </c>
      <c r="H117" s="8" t="str">
        <f>_xlfn.XLOOKUP(BASE_INICIATIVAS_CONSOLIDADA!$G117,[1]!BASE_UCS[COD CNUC],[1]!BASE_UCS[GERÊNCIA REGIONAL])</f>
        <v>GR1 - Norte</v>
      </c>
      <c r="I117" s="8" t="str">
        <f>_xlfn.XLOOKUP(BASE_INICIATIVAS_CONSOLIDADA!$G117,[1]!BASE_UCS[COD CNUC],[1]!BASE_UCS[BIOMAS])</f>
        <v>Amazônia</v>
      </c>
      <c r="J117" s="8" t="str">
        <f>_xlfn.XLOOKUP(BASE_INICIATIVAS_CONSOLIDADA!$G117,[1]!BASE_UCS[COD CNUC],[1]!BASE_UCS[UF])</f>
        <v>RO</v>
      </c>
      <c r="K117" s="8" t="s">
        <v>135</v>
      </c>
      <c r="L117" s="53">
        <v>1000000</v>
      </c>
      <c r="M117" s="36">
        <v>0</v>
      </c>
      <c r="N117" s="36">
        <f>BASE_INICIATIVAS_CONSOLIDADA!$L117-BASE_INICIATIVAS_CONSOLIDADA!$M117</f>
        <v>1000000</v>
      </c>
      <c r="O117" s="37">
        <f>BASE_INICIATIVAS_CONSOLIDADA!$AC117+BASE_INICIATIVAS_CONSOLIDADA!$AJ117+BASE_INICIATIVAS_CONSOLIDADA!$AO117+BASE_INICIATIVAS_CONSOLIDADA!$AV117+BASE_INICIATIVAS_CONSOLIDADA!$AY117+BASE_INICIATIVAS_CONSOLIDADA!$BA117+BASE_INICIATIVAS_CONSOLIDADA!$BD117</f>
        <v>0</v>
      </c>
      <c r="P117" s="36">
        <f>IF(BASE_INICIATIVAS_CONSOLIDADA!$N117-BASE_INICIATIVAS_CONSOLIDADA!$O117&lt;0,0,BASE_INICIATIVAS_CONSOLIDADA!$N117-BASE_INICIATIVAS_CONSOLIDADA!$O117)</f>
        <v>1000000</v>
      </c>
      <c r="Q117" s="38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f>SUM(BASE_INICIATIVAS_CONSOLIDADA!$Q117:$AB117)</f>
        <v>0</v>
      </c>
      <c r="AD117" s="37">
        <v>0</v>
      </c>
      <c r="AE117" s="37">
        <v>0</v>
      </c>
      <c r="AF117" s="37">
        <v>0</v>
      </c>
      <c r="AG117" s="37">
        <v>0</v>
      </c>
      <c r="AH117" s="37">
        <v>0</v>
      </c>
      <c r="AI117" s="37">
        <v>0</v>
      </c>
      <c r="AJ117" s="37">
        <f>SUM(BASE_INICIATIVAS_CONSOLIDADA!$AD117:$AI117)</f>
        <v>0</v>
      </c>
      <c r="AK117" s="37">
        <v>0</v>
      </c>
      <c r="AL117" s="37">
        <v>0</v>
      </c>
      <c r="AM117" s="37">
        <v>0</v>
      </c>
      <c r="AN117" s="37">
        <v>0</v>
      </c>
      <c r="AO117" s="37">
        <f>SUM(BASE_INICIATIVAS_CONSOLIDADA!$AK117:$AN117)</f>
        <v>0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37">
        <v>0</v>
      </c>
      <c r="AV117" s="37">
        <f>SUM(BASE_INICIATIVAS_CONSOLIDADA!$AP117:$AU117)</f>
        <v>0</v>
      </c>
      <c r="AW117" s="39">
        <v>0</v>
      </c>
      <c r="AX117" s="48">
        <v>0</v>
      </c>
      <c r="AY117" s="40">
        <f>SUM(BASE_INICIATIVAS_CONSOLIDADA!$AW117:$AX117)</f>
        <v>0</v>
      </c>
      <c r="AZ117" s="4">
        <v>0</v>
      </c>
      <c r="BA117" s="4">
        <f>BASE_INICIATIVAS_CONSOLIDADA!$AZ117</f>
        <v>0</v>
      </c>
      <c r="BB117" s="4">
        <v>0</v>
      </c>
      <c r="BC117" s="4">
        <v>0</v>
      </c>
      <c r="BD117" s="4">
        <f>SUM(BASE_INICIATIVAS_CONSOLIDADA!$BB117:$BC117)</f>
        <v>0</v>
      </c>
    </row>
    <row r="118" spans="1:56" ht="28.9" customHeight="1" x14ac:dyDescent="0.25">
      <c r="A118" s="29" t="s">
        <v>133</v>
      </c>
      <c r="B118" s="29" t="s">
        <v>134</v>
      </c>
      <c r="C118" s="29" t="s">
        <v>70</v>
      </c>
      <c r="D118" s="29" t="s">
        <v>58</v>
      </c>
      <c r="E118" s="29" t="str">
        <f>_xlfn.XLOOKUP(BASE_INICIATIVAS_CONSOLIDADA!$G118,'[1]BASE DE DADOS'!A:A,'[1]BASE DE DADOS'!C:C)</f>
        <v>RESEX CHAPADA LIMPA</v>
      </c>
      <c r="F118" s="29" t="str">
        <f>_xlfn.XLOOKUP(BASE_INICIATIVAS_CONSOLIDADA!$G118,[1]!BASE_UCS[COD CNUC],[1]!BASE_UCS[CATEGORIA RESUMIDA])</f>
        <v>RESEX</v>
      </c>
      <c r="G118" s="29" t="s">
        <v>169</v>
      </c>
      <c r="H118" s="29" t="str">
        <f>_xlfn.XLOOKUP(BASE_INICIATIVAS_CONSOLIDADA!$G118,[1]!BASE_UCS[COD CNUC],[1]!BASE_UCS[GERÊNCIA REGIONAL])</f>
        <v>GR2 - Nordeste</v>
      </c>
      <c r="I118" s="29" t="str">
        <f>_xlfn.XLOOKUP(BASE_INICIATIVAS_CONSOLIDADA!$G118,[1]!BASE_UCS[COD CNUC],[1]!BASE_UCS[BIOMAS])</f>
        <v>Cerrado</v>
      </c>
      <c r="J118" s="29" t="str">
        <f>_xlfn.XLOOKUP(BASE_INICIATIVAS_CONSOLIDADA!$G118,[1]!BASE_UCS[COD CNUC],[1]!BASE_UCS[UF])</f>
        <v>MA</v>
      </c>
      <c r="K118" s="29" t="s">
        <v>135</v>
      </c>
      <c r="L118" s="52">
        <v>1000000</v>
      </c>
      <c r="M118" s="30">
        <v>0</v>
      </c>
      <c r="N118" s="30">
        <f>BASE_INICIATIVAS_CONSOLIDADA!$L118-BASE_INICIATIVAS_CONSOLIDADA!$M118</f>
        <v>1000000</v>
      </c>
      <c r="O118" s="41">
        <f>BASE_INICIATIVAS_CONSOLIDADA!$AC118+BASE_INICIATIVAS_CONSOLIDADA!$AJ118+BASE_INICIATIVAS_CONSOLIDADA!$AO118+BASE_INICIATIVAS_CONSOLIDADA!$AV118+BASE_INICIATIVAS_CONSOLIDADA!$AY118+BASE_INICIATIVAS_CONSOLIDADA!$BA118+BASE_INICIATIVAS_CONSOLIDADA!$BD118</f>
        <v>1000000</v>
      </c>
      <c r="P118" s="30">
        <f>IF(BASE_INICIATIVAS_CONSOLIDADA!$N118-BASE_INICIATIVAS_CONSOLIDADA!$O118&lt;0,0,BASE_INICIATIVAS_CONSOLIDADA!$N118-BASE_INICIATIVAS_CONSOLIDADA!$O118)</f>
        <v>0</v>
      </c>
      <c r="Q118" s="42">
        <v>0</v>
      </c>
      <c r="R118" s="41">
        <v>0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41">
        <f>SUM(BASE_INICIATIVAS_CONSOLIDADA!$Q118:$AB118)</f>
        <v>0</v>
      </c>
      <c r="AD118" s="41">
        <v>0</v>
      </c>
      <c r="AE118" s="41">
        <v>0</v>
      </c>
      <c r="AF118" s="41">
        <v>1000000</v>
      </c>
      <c r="AG118" s="41">
        <v>0</v>
      </c>
      <c r="AH118" s="41">
        <v>0</v>
      </c>
      <c r="AI118" s="41">
        <v>0</v>
      </c>
      <c r="AJ118" s="41">
        <f>SUM(BASE_INICIATIVAS_CONSOLIDADA!$AD118:$AI118)</f>
        <v>1000000</v>
      </c>
      <c r="AK118" s="41">
        <v>0</v>
      </c>
      <c r="AL118" s="41">
        <v>0</v>
      </c>
      <c r="AM118" s="41">
        <v>0</v>
      </c>
      <c r="AN118" s="41">
        <v>0</v>
      </c>
      <c r="AO118" s="41">
        <f>SUM(BASE_INICIATIVAS_CONSOLIDADA!$AK118:$AN118)</f>
        <v>0</v>
      </c>
      <c r="AP118" s="41">
        <v>0</v>
      </c>
      <c r="AQ118" s="41">
        <v>0</v>
      </c>
      <c r="AR118" s="41">
        <v>0</v>
      </c>
      <c r="AS118" s="41">
        <v>0</v>
      </c>
      <c r="AT118" s="41">
        <v>0</v>
      </c>
      <c r="AU118" s="41">
        <v>0</v>
      </c>
      <c r="AV118" s="41">
        <f>SUM(BASE_INICIATIVAS_CONSOLIDADA!$AP118:$AU118)</f>
        <v>0</v>
      </c>
      <c r="AW118" s="43">
        <v>0</v>
      </c>
      <c r="AX118" s="43">
        <v>0</v>
      </c>
      <c r="AY118" s="44">
        <f>SUM(BASE_INICIATIVAS_CONSOLIDADA!$AW118:$AX118)</f>
        <v>0</v>
      </c>
      <c r="AZ118" s="45">
        <v>0</v>
      </c>
      <c r="BA118" s="45">
        <f>BASE_INICIATIVAS_CONSOLIDADA!$AZ118</f>
        <v>0</v>
      </c>
      <c r="BB118" s="45">
        <v>0</v>
      </c>
      <c r="BC118" s="45">
        <v>0</v>
      </c>
      <c r="BD118" s="45">
        <f>SUM(BASE_INICIATIVAS_CONSOLIDADA!$BB118:$BC118)</f>
        <v>0</v>
      </c>
    </row>
    <row r="119" spans="1:56" ht="28.9" customHeight="1" x14ac:dyDescent="0.25">
      <c r="A119" s="8" t="s">
        <v>133</v>
      </c>
      <c r="B119" s="8" t="s">
        <v>134</v>
      </c>
      <c r="C119" s="8" t="s">
        <v>70</v>
      </c>
      <c r="D119" s="8" t="s">
        <v>58</v>
      </c>
      <c r="E119" s="8" t="str">
        <f>_xlfn.XLOOKUP(BASE_INICIATIVAS_CONSOLIDADA!$G119,'[1]BASE DE DADOS'!A:A,'[1]BASE DE DADOS'!C:C)</f>
        <v>RESEX MARINHA CAETÉTAPERAÇU</v>
      </c>
      <c r="F119" s="8" t="str">
        <f>_xlfn.XLOOKUP(BASE_INICIATIVAS_CONSOLIDADA!$G119,[1]!BASE_UCS[COD CNUC],[1]!BASE_UCS[CATEGORIA RESUMIDA])</f>
        <v>RESEX</v>
      </c>
      <c r="G119" s="8" t="s">
        <v>125</v>
      </c>
      <c r="H119" s="8" t="str">
        <f>_xlfn.XLOOKUP(BASE_INICIATIVAS_CONSOLIDADA!$G119,[1]!BASE_UCS[COD CNUC],[1]!BASE_UCS[GERÊNCIA REGIONAL])</f>
        <v>GR1 - Norte</v>
      </c>
      <c r="I119" s="8" t="str">
        <f>_xlfn.XLOOKUP(BASE_INICIATIVAS_CONSOLIDADA!$G119,[1]!BASE_UCS[COD CNUC],[1]!BASE_UCS[BIOMAS])</f>
        <v>Amazônia - Área Marinha</v>
      </c>
      <c r="J119" s="8" t="str">
        <f>_xlfn.XLOOKUP(BASE_INICIATIVAS_CONSOLIDADA!$G119,[1]!BASE_UCS[COD CNUC],[1]!BASE_UCS[UF])</f>
        <v>PA</v>
      </c>
      <c r="K119" s="8" t="s">
        <v>135</v>
      </c>
      <c r="L119" s="53">
        <v>1000000</v>
      </c>
      <c r="M119" s="36">
        <v>0</v>
      </c>
      <c r="N119" s="36">
        <f>BASE_INICIATIVAS_CONSOLIDADA!$L119-BASE_INICIATIVAS_CONSOLIDADA!$M119</f>
        <v>1000000</v>
      </c>
      <c r="O119" s="37">
        <f>BASE_INICIATIVAS_CONSOLIDADA!$AC119+BASE_INICIATIVAS_CONSOLIDADA!$AJ119+BASE_INICIATIVAS_CONSOLIDADA!$AO119+BASE_INICIATIVAS_CONSOLIDADA!$AV119+BASE_INICIATIVAS_CONSOLIDADA!$AY119+BASE_INICIATIVAS_CONSOLIDADA!$BA119+BASE_INICIATIVAS_CONSOLIDADA!$BD119</f>
        <v>1000000</v>
      </c>
      <c r="P119" s="36">
        <f>IF(BASE_INICIATIVAS_CONSOLIDADA!$N119-BASE_INICIATIVAS_CONSOLIDADA!$O119&lt;0,0,BASE_INICIATIVAS_CONSOLIDADA!$N119-BASE_INICIATIVAS_CONSOLIDADA!$O119)</f>
        <v>0</v>
      </c>
      <c r="Q119" s="38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f>SUM(BASE_INICIATIVAS_CONSOLIDADA!$Q119:$AB119)</f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37">
        <f>SUM(BASE_INICIATIVAS_CONSOLIDADA!$AD119:$AI119)</f>
        <v>0</v>
      </c>
      <c r="AK119" s="37">
        <v>0</v>
      </c>
      <c r="AL119" s="37">
        <v>0</v>
      </c>
      <c r="AM119" s="37">
        <v>0</v>
      </c>
      <c r="AN119" s="37">
        <v>0</v>
      </c>
      <c r="AO119" s="37">
        <f>SUM(BASE_INICIATIVAS_CONSOLIDADA!$AK119:$AN119)</f>
        <v>0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37">
        <v>1000000</v>
      </c>
      <c r="AV119" s="37">
        <f>SUM(BASE_INICIATIVAS_CONSOLIDADA!$AP119:$AU119)</f>
        <v>1000000</v>
      </c>
      <c r="AW119" s="39">
        <v>0</v>
      </c>
      <c r="AX119" s="39">
        <v>0</v>
      </c>
      <c r="AY119" s="40">
        <f>SUM(BASE_INICIATIVAS_CONSOLIDADA!$AW119:$AX119)</f>
        <v>0</v>
      </c>
      <c r="AZ119" s="4">
        <v>0</v>
      </c>
      <c r="BA119" s="4">
        <f>BASE_INICIATIVAS_CONSOLIDADA!$AZ119</f>
        <v>0</v>
      </c>
      <c r="BB119" s="4">
        <v>0</v>
      </c>
      <c r="BC119" s="4">
        <v>0</v>
      </c>
      <c r="BD119" s="4">
        <f>SUM(BASE_INICIATIVAS_CONSOLIDADA!$BB119:$BC119)</f>
        <v>0</v>
      </c>
    </row>
    <row r="120" spans="1:56" ht="28.9" customHeight="1" x14ac:dyDescent="0.25">
      <c r="A120" s="29" t="s">
        <v>133</v>
      </c>
      <c r="B120" s="29" t="s">
        <v>134</v>
      </c>
      <c r="C120" s="29" t="s">
        <v>70</v>
      </c>
      <c r="D120" s="29" t="s">
        <v>58</v>
      </c>
      <c r="E120" s="29" t="str">
        <f>_xlfn.XLOOKUP(BASE_INICIATIVAS_CONSOLIDADA!$G120,'[1]BASE DE DADOS'!A:A,'[1]BASE DE DADOS'!C:C)</f>
        <v>RESEX MARINHA DE SOURE</v>
      </c>
      <c r="F120" s="29" t="str">
        <f>_xlfn.XLOOKUP(BASE_INICIATIVAS_CONSOLIDADA!$G120,[1]!BASE_UCS[COD CNUC],[1]!BASE_UCS[CATEGORIA RESUMIDA])</f>
        <v>RESEX</v>
      </c>
      <c r="G120" s="29" t="s">
        <v>126</v>
      </c>
      <c r="H120" s="29" t="str">
        <f>_xlfn.XLOOKUP(BASE_INICIATIVAS_CONSOLIDADA!$G120,[1]!BASE_UCS[COD CNUC],[1]!BASE_UCS[GERÊNCIA REGIONAL])</f>
        <v>GR1 - Norte</v>
      </c>
      <c r="I120" s="29" t="str">
        <f>_xlfn.XLOOKUP(BASE_INICIATIVAS_CONSOLIDADA!$G120,[1]!BASE_UCS[COD CNUC],[1]!BASE_UCS[BIOMAS])</f>
        <v>Amazônia - Área Marinha</v>
      </c>
      <c r="J120" s="29" t="str">
        <f>_xlfn.XLOOKUP(BASE_INICIATIVAS_CONSOLIDADA!$G120,[1]!BASE_UCS[COD CNUC],[1]!BASE_UCS[UF])</f>
        <v>PA</v>
      </c>
      <c r="K120" s="29" t="s">
        <v>135</v>
      </c>
      <c r="L120" s="52">
        <v>1000000</v>
      </c>
      <c r="M120" s="30">
        <v>0</v>
      </c>
      <c r="N120" s="30">
        <f>BASE_INICIATIVAS_CONSOLIDADA!$L120-BASE_INICIATIVAS_CONSOLIDADA!$M120</f>
        <v>1000000</v>
      </c>
      <c r="O120" s="41">
        <f>BASE_INICIATIVAS_CONSOLIDADA!$AC120+BASE_INICIATIVAS_CONSOLIDADA!$AJ120+BASE_INICIATIVAS_CONSOLIDADA!$AO120+BASE_INICIATIVAS_CONSOLIDADA!$AV120+BASE_INICIATIVAS_CONSOLIDADA!$AY120+BASE_INICIATIVAS_CONSOLIDADA!$BA120+BASE_INICIATIVAS_CONSOLIDADA!$BD120</f>
        <v>1000000</v>
      </c>
      <c r="P120" s="30">
        <f>IF(BASE_INICIATIVAS_CONSOLIDADA!$N120-BASE_INICIATIVAS_CONSOLIDADA!$O120&lt;0,0,BASE_INICIATIVAS_CONSOLIDADA!$N120-BASE_INICIATIVAS_CONSOLIDADA!$O120)</f>
        <v>0</v>
      </c>
      <c r="Q120" s="42">
        <v>0</v>
      </c>
      <c r="R120" s="41">
        <v>0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C120" s="41">
        <f>SUM(BASE_INICIATIVAS_CONSOLIDADA!$Q120:$AB120)</f>
        <v>0</v>
      </c>
      <c r="AD120" s="41">
        <v>0</v>
      </c>
      <c r="AE120" s="41">
        <v>0</v>
      </c>
      <c r="AF120" s="41">
        <v>1000000</v>
      </c>
      <c r="AG120" s="41">
        <v>0</v>
      </c>
      <c r="AH120" s="41">
        <v>0</v>
      </c>
      <c r="AI120" s="41">
        <v>0</v>
      </c>
      <c r="AJ120" s="41">
        <f>SUM(BASE_INICIATIVAS_CONSOLIDADA!$AD120:$AI120)</f>
        <v>1000000</v>
      </c>
      <c r="AK120" s="41">
        <v>0</v>
      </c>
      <c r="AL120" s="41">
        <v>0</v>
      </c>
      <c r="AM120" s="41">
        <v>0</v>
      </c>
      <c r="AN120" s="41">
        <v>0</v>
      </c>
      <c r="AO120" s="41">
        <f>SUM(BASE_INICIATIVAS_CONSOLIDADA!$AK120:$AN120)</f>
        <v>0</v>
      </c>
      <c r="AP120" s="41">
        <v>0</v>
      </c>
      <c r="AQ120" s="41">
        <v>0</v>
      </c>
      <c r="AR120" s="41">
        <v>0</v>
      </c>
      <c r="AS120" s="41">
        <v>0</v>
      </c>
      <c r="AT120" s="41">
        <v>0</v>
      </c>
      <c r="AU120" s="41">
        <v>0</v>
      </c>
      <c r="AV120" s="41">
        <f>SUM(BASE_INICIATIVAS_CONSOLIDADA!$AP120:$AU120)</f>
        <v>0</v>
      </c>
      <c r="AW120" s="43">
        <v>0</v>
      </c>
      <c r="AX120" s="43">
        <v>0</v>
      </c>
      <c r="AY120" s="44">
        <f>SUM(BASE_INICIATIVAS_CONSOLIDADA!$AW120:$AX120)</f>
        <v>0</v>
      </c>
      <c r="AZ120" s="45">
        <v>0</v>
      </c>
      <c r="BA120" s="45">
        <f>BASE_INICIATIVAS_CONSOLIDADA!$AZ120</f>
        <v>0</v>
      </c>
      <c r="BB120" s="45">
        <v>0</v>
      </c>
      <c r="BC120" s="45">
        <v>0</v>
      </c>
      <c r="BD120" s="45">
        <f>SUM(BASE_INICIATIVAS_CONSOLIDADA!$BB120:$BC120)</f>
        <v>0</v>
      </c>
    </row>
    <row r="121" spans="1:56" ht="28.9" customHeight="1" x14ac:dyDescent="0.25">
      <c r="A121" s="8" t="s">
        <v>133</v>
      </c>
      <c r="B121" s="8" t="s">
        <v>134</v>
      </c>
      <c r="C121" s="8" t="s">
        <v>70</v>
      </c>
      <c r="D121" s="8" t="s">
        <v>58</v>
      </c>
      <c r="E121" s="8" t="str">
        <f>_xlfn.XLOOKUP(BASE_INICIATIVAS_CONSOLIDADA!$G121,'[1]BASE DE DADOS'!A:A,'[1]BASE DE DADOS'!C:C)</f>
        <v>RESEX MARINHA DA BAIA DE IGUAPÉ</v>
      </c>
      <c r="F121" s="8" t="str">
        <f>_xlfn.XLOOKUP(BASE_INICIATIVAS_CONSOLIDADA!$G121,[1]!BASE_UCS[COD CNUC],[1]!BASE_UCS[CATEGORIA RESUMIDA])</f>
        <v>RESEX</v>
      </c>
      <c r="G121" s="8" t="s">
        <v>170</v>
      </c>
      <c r="H121" s="8" t="str">
        <f>_xlfn.XLOOKUP(BASE_INICIATIVAS_CONSOLIDADA!$G121,[1]!BASE_UCS[COD CNUC],[1]!BASE_UCS[GERÊNCIA REGIONAL])</f>
        <v>GR2 - Nordeste</v>
      </c>
      <c r="I121" s="8" t="str">
        <f>_xlfn.XLOOKUP(BASE_INICIATIVAS_CONSOLIDADA!$G121,[1]!BASE_UCS[COD CNUC],[1]!BASE_UCS[BIOMAS])</f>
        <v>Mata Atlântica</v>
      </c>
      <c r="J121" s="8" t="str">
        <f>_xlfn.XLOOKUP(BASE_INICIATIVAS_CONSOLIDADA!$G121,[1]!BASE_UCS[COD CNUC],[1]!BASE_UCS[UF])</f>
        <v>BA</v>
      </c>
      <c r="K121" s="8" t="s">
        <v>135</v>
      </c>
      <c r="L121" s="53">
        <v>1000000</v>
      </c>
      <c r="M121" s="36">
        <v>0</v>
      </c>
      <c r="N121" s="36">
        <f>BASE_INICIATIVAS_CONSOLIDADA!$L121-BASE_INICIATIVAS_CONSOLIDADA!$M121</f>
        <v>1000000</v>
      </c>
      <c r="O121" s="37">
        <f>BASE_INICIATIVAS_CONSOLIDADA!$AC121+BASE_INICIATIVAS_CONSOLIDADA!$AJ121+BASE_INICIATIVAS_CONSOLIDADA!$AO121+BASE_INICIATIVAS_CONSOLIDADA!$AV121+BASE_INICIATIVAS_CONSOLIDADA!$AY121+BASE_INICIATIVAS_CONSOLIDADA!$BA121+BASE_INICIATIVAS_CONSOLIDADA!$BD121</f>
        <v>1000000</v>
      </c>
      <c r="P121" s="36">
        <f>IF(BASE_INICIATIVAS_CONSOLIDADA!$N121-BASE_INICIATIVAS_CONSOLIDADA!$O121&lt;0,0,BASE_INICIATIVAS_CONSOLIDADA!$N121-BASE_INICIATIVAS_CONSOLIDADA!$O121)</f>
        <v>0</v>
      </c>
      <c r="Q121" s="38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f>SUM(BASE_INICIATIVAS_CONSOLIDADA!$Q121:$AB121)</f>
        <v>0</v>
      </c>
      <c r="AD121" s="37">
        <v>0</v>
      </c>
      <c r="AE121" s="37">
        <v>0</v>
      </c>
      <c r="AF121" s="37">
        <v>0</v>
      </c>
      <c r="AG121" s="37">
        <v>0</v>
      </c>
      <c r="AH121" s="37">
        <v>1000000</v>
      </c>
      <c r="AI121" s="37">
        <v>0</v>
      </c>
      <c r="AJ121" s="37">
        <f>SUM(BASE_INICIATIVAS_CONSOLIDADA!$AD121:$AI121)</f>
        <v>1000000</v>
      </c>
      <c r="AK121" s="37">
        <v>0</v>
      </c>
      <c r="AL121" s="37">
        <v>0</v>
      </c>
      <c r="AM121" s="37">
        <v>0</v>
      </c>
      <c r="AN121" s="37">
        <v>0</v>
      </c>
      <c r="AO121" s="37">
        <f>SUM(BASE_INICIATIVAS_CONSOLIDADA!$AK121:$AN121)</f>
        <v>0</v>
      </c>
      <c r="AP121" s="37">
        <v>0</v>
      </c>
      <c r="AQ121" s="37">
        <v>0</v>
      </c>
      <c r="AR121" s="37">
        <v>0</v>
      </c>
      <c r="AS121" s="37">
        <v>0</v>
      </c>
      <c r="AT121" s="37">
        <v>0</v>
      </c>
      <c r="AU121" s="37">
        <v>0</v>
      </c>
      <c r="AV121" s="37">
        <f>SUM(BASE_INICIATIVAS_CONSOLIDADA!$AP121:$AU121)</f>
        <v>0</v>
      </c>
      <c r="AW121" s="39">
        <v>0</v>
      </c>
      <c r="AX121" s="39">
        <v>0</v>
      </c>
      <c r="AY121" s="40">
        <f>SUM(BASE_INICIATIVAS_CONSOLIDADA!$AW121:$AX121)</f>
        <v>0</v>
      </c>
      <c r="AZ121" s="4">
        <v>0</v>
      </c>
      <c r="BA121" s="4">
        <f>BASE_INICIATIVAS_CONSOLIDADA!$AZ121</f>
        <v>0</v>
      </c>
      <c r="BB121" s="4">
        <v>0</v>
      </c>
      <c r="BC121" s="4">
        <v>0</v>
      </c>
      <c r="BD121" s="4">
        <f>SUM(BASE_INICIATIVAS_CONSOLIDADA!$BB121:$BC121)</f>
        <v>0</v>
      </c>
    </row>
    <row r="122" spans="1:56" ht="28.9" customHeight="1" x14ac:dyDescent="0.25">
      <c r="A122" s="29" t="s">
        <v>133</v>
      </c>
      <c r="B122" s="29" t="s">
        <v>134</v>
      </c>
      <c r="C122" s="29" t="s">
        <v>70</v>
      </c>
      <c r="D122" s="29" t="s">
        <v>58</v>
      </c>
      <c r="E122" s="29" t="str">
        <f>_xlfn.XLOOKUP(BASE_INICIATIVAS_CONSOLIDADA!$G122,'[1]BASE DE DADOS'!A:A,'[1]BASE DE DADOS'!C:C)</f>
        <v>RESEX QUILOMBO DO FRECHAL</v>
      </c>
      <c r="F122" s="29" t="str">
        <f>_xlfn.XLOOKUP(BASE_INICIATIVAS_CONSOLIDADA!$G122,[1]!BASE_UCS[COD CNUC],[1]!BASE_UCS[CATEGORIA RESUMIDA])</f>
        <v>RESEX</v>
      </c>
      <c r="G122" s="29" t="s">
        <v>78</v>
      </c>
      <c r="H122" s="29" t="str">
        <f>_xlfn.XLOOKUP(BASE_INICIATIVAS_CONSOLIDADA!$G122,[1]!BASE_UCS[COD CNUC],[1]!BASE_UCS[GERÊNCIA REGIONAL])</f>
        <v>GR1 - Norte</v>
      </c>
      <c r="I122" s="29" t="str">
        <f>_xlfn.XLOOKUP(BASE_INICIATIVAS_CONSOLIDADA!$G122,[1]!BASE_UCS[COD CNUC],[1]!BASE_UCS[BIOMAS])</f>
        <v>Amazônia</v>
      </c>
      <c r="J122" s="29" t="str">
        <f>_xlfn.XLOOKUP(BASE_INICIATIVAS_CONSOLIDADA!$G122,[1]!BASE_UCS[COD CNUC],[1]!BASE_UCS[UF])</f>
        <v>MA</v>
      </c>
      <c r="K122" s="29" t="s">
        <v>135</v>
      </c>
      <c r="L122" s="52">
        <v>1000000</v>
      </c>
      <c r="M122" s="30">
        <v>0</v>
      </c>
      <c r="N122" s="30">
        <f>BASE_INICIATIVAS_CONSOLIDADA!$L122-BASE_INICIATIVAS_CONSOLIDADA!$M122</f>
        <v>1000000</v>
      </c>
      <c r="O122" s="41">
        <f>BASE_INICIATIVAS_CONSOLIDADA!$AC122+BASE_INICIATIVAS_CONSOLIDADA!$AJ122+BASE_INICIATIVAS_CONSOLIDADA!$AO122+BASE_INICIATIVAS_CONSOLIDADA!$AV122+BASE_INICIATIVAS_CONSOLIDADA!$AY122+BASE_INICIATIVAS_CONSOLIDADA!$BA122+BASE_INICIATIVAS_CONSOLIDADA!$BD122</f>
        <v>1000000</v>
      </c>
      <c r="P122" s="30">
        <f>IF(BASE_INICIATIVAS_CONSOLIDADA!$N122-BASE_INICIATIVAS_CONSOLIDADA!$O122&lt;0,0,BASE_INICIATIVAS_CONSOLIDADA!$N122-BASE_INICIATIVAS_CONSOLIDADA!$O122)</f>
        <v>0</v>
      </c>
      <c r="Q122" s="42">
        <v>0</v>
      </c>
      <c r="R122" s="41">
        <v>0</v>
      </c>
      <c r="S122" s="41">
        <v>0</v>
      </c>
      <c r="T122" s="41">
        <v>0</v>
      </c>
      <c r="U122" s="41">
        <v>0</v>
      </c>
      <c r="V122" s="41">
        <v>0</v>
      </c>
      <c r="W122" s="41">
        <v>0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41">
        <f>SUM(BASE_INICIATIVAS_CONSOLIDADA!$Q122:$AB122)</f>
        <v>0</v>
      </c>
      <c r="AD122" s="41">
        <v>0</v>
      </c>
      <c r="AE122" s="41">
        <v>0</v>
      </c>
      <c r="AF122" s="41">
        <v>0</v>
      </c>
      <c r="AG122" s="41">
        <v>0</v>
      </c>
      <c r="AH122" s="41">
        <v>0</v>
      </c>
      <c r="AI122" s="41">
        <v>0</v>
      </c>
      <c r="AJ122" s="41">
        <f>SUM(BASE_INICIATIVAS_CONSOLIDADA!$AD122:$AI122)</f>
        <v>0</v>
      </c>
      <c r="AK122" s="41">
        <v>0</v>
      </c>
      <c r="AL122" s="41">
        <v>0</v>
      </c>
      <c r="AM122" s="41">
        <v>0</v>
      </c>
      <c r="AN122" s="41">
        <v>0</v>
      </c>
      <c r="AO122" s="41">
        <f>SUM(BASE_INICIATIVAS_CONSOLIDADA!$AK122:$AN122)</f>
        <v>0</v>
      </c>
      <c r="AP122" s="41">
        <v>0</v>
      </c>
      <c r="AQ122" s="41">
        <v>0</v>
      </c>
      <c r="AR122" s="41">
        <v>0</v>
      </c>
      <c r="AS122" s="41">
        <v>0</v>
      </c>
      <c r="AT122" s="41">
        <v>0</v>
      </c>
      <c r="AU122" s="41">
        <v>1000000</v>
      </c>
      <c r="AV122" s="41">
        <f>SUM(BASE_INICIATIVAS_CONSOLIDADA!$AP122:$AU122)</f>
        <v>1000000</v>
      </c>
      <c r="AW122" s="43">
        <v>0</v>
      </c>
      <c r="AX122" s="43">
        <v>0</v>
      </c>
      <c r="AY122" s="44">
        <f>SUM(BASE_INICIATIVAS_CONSOLIDADA!$AW122:$AX122)</f>
        <v>0</v>
      </c>
      <c r="AZ122" s="45">
        <v>0</v>
      </c>
      <c r="BA122" s="45">
        <f>BASE_INICIATIVAS_CONSOLIDADA!$AZ122</f>
        <v>0</v>
      </c>
      <c r="BB122" s="45">
        <v>0</v>
      </c>
      <c r="BC122" s="45">
        <v>0</v>
      </c>
      <c r="BD122" s="45">
        <f>SUM(BASE_INICIATIVAS_CONSOLIDADA!$BB122:$BC122)</f>
        <v>0</v>
      </c>
    </row>
    <row r="123" spans="1:56" ht="28.9" customHeight="1" x14ac:dyDescent="0.25">
      <c r="A123" s="8" t="s">
        <v>112</v>
      </c>
      <c r="B123" s="8" t="s">
        <v>113</v>
      </c>
      <c r="C123" s="8">
        <v>16093982</v>
      </c>
      <c r="D123" s="8" t="s">
        <v>58</v>
      </c>
      <c r="E123" s="8" t="str">
        <f>_xlfn.XLOOKUP(BASE_INICIATIVAS_CONSOLIDADA!$G123,'[1]BASE DE DADOS'!A:A,'[1]BASE DE DADOS'!C:C)</f>
        <v>MONA TRINDADE, MARTIM VAZ E MONTE COLUMBIA</v>
      </c>
      <c r="F123" s="8" t="str">
        <f>_xlfn.XLOOKUP(BASE_INICIATIVAS_CONSOLIDADA!$G123,[1]!BASE_UCS[COD CNUC],[1]!BASE_UCS[CATEGORIA RESUMIDA])</f>
        <v>MONA</v>
      </c>
      <c r="G123" s="8" t="s">
        <v>171</v>
      </c>
      <c r="H123" s="8" t="str">
        <f>_xlfn.XLOOKUP(BASE_INICIATIVAS_CONSOLIDADA!$G123,[1]!BASE_UCS[COD CNUC],[1]!BASE_UCS[GERÊNCIA REGIONAL])</f>
        <v>GR2 - Nordeste</v>
      </c>
      <c r="I123" s="8" t="str">
        <f>_xlfn.XLOOKUP(BASE_INICIATIVAS_CONSOLIDADA!$G123,[1]!BASE_UCS[COD CNUC],[1]!BASE_UCS[BIOMAS])</f>
        <v>Área Marinha - Mata Atlântica</v>
      </c>
      <c r="J123" s="8" t="str">
        <f>_xlfn.XLOOKUP(BASE_INICIATIVAS_CONSOLIDADA!$G123,[1]!BASE_UCS[COD CNUC],[1]!BASE_UCS[UF])</f>
        <v>BA</v>
      </c>
      <c r="K123" s="8" t="s">
        <v>172</v>
      </c>
      <c r="L123" s="36">
        <v>150000</v>
      </c>
      <c r="M123" s="36">
        <v>0</v>
      </c>
      <c r="N123" s="36">
        <f>BASE_INICIATIVAS_CONSOLIDADA!$L123-BASE_INICIATIVAS_CONSOLIDADA!$M123</f>
        <v>150000</v>
      </c>
      <c r="O123" s="37">
        <f>BASE_INICIATIVAS_CONSOLIDADA!$AC123+BASE_INICIATIVAS_CONSOLIDADA!$AJ123+BASE_INICIATIVAS_CONSOLIDADA!$AO123+BASE_INICIATIVAS_CONSOLIDADA!$AV123+BASE_INICIATIVAS_CONSOLIDADA!$AY123+BASE_INICIATIVAS_CONSOLIDADA!$BA123+BASE_INICIATIVAS_CONSOLIDADA!$BD123</f>
        <v>1289438.1466666665</v>
      </c>
      <c r="P123" s="36">
        <f>IF(BASE_INICIATIVAS_CONSOLIDADA!$N123-BASE_INICIATIVAS_CONSOLIDADA!$O123&lt;0,0,BASE_INICIATIVAS_CONSOLIDADA!$N123-BASE_INICIATIVAS_CONSOLIDADA!$O123)</f>
        <v>0</v>
      </c>
      <c r="Q123" s="38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300000</v>
      </c>
      <c r="AA123" s="37">
        <v>0</v>
      </c>
      <c r="AB123" s="37">
        <v>0</v>
      </c>
      <c r="AC123" s="37">
        <f>SUM(BASE_INICIATIVAS_CONSOLIDADA!$Q123:$AB123)</f>
        <v>300000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f>SUM(BASE_INICIATIVAS_CONSOLIDADA!$AD123:$AI123)</f>
        <v>0</v>
      </c>
      <c r="AK123" s="37">
        <v>0</v>
      </c>
      <c r="AL123" s="37">
        <v>0</v>
      </c>
      <c r="AM123" s="37">
        <v>0</v>
      </c>
      <c r="AN123" s="37">
        <v>0</v>
      </c>
      <c r="AO123" s="37">
        <f>SUM(BASE_INICIATIVAS_CONSOLIDADA!$AK123:$AN123)</f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f>SUM(BASE_INICIATIVAS_CONSOLIDADA!$AP123:$AU123)</f>
        <v>0</v>
      </c>
      <c r="AW123" s="39">
        <v>0</v>
      </c>
      <c r="AX123" s="39">
        <v>0</v>
      </c>
      <c r="AY123" s="40">
        <f>SUM(BASE_INICIATIVAS_CONSOLIDADA!$AW123:$AX123)</f>
        <v>0</v>
      </c>
      <c r="AZ123" s="4">
        <f>2968314.44/3</f>
        <v>989438.14666666661</v>
      </c>
      <c r="BA123" s="4">
        <f>BASE_INICIATIVAS_CONSOLIDADA!$AZ123</f>
        <v>989438.14666666661</v>
      </c>
      <c r="BB123" s="4">
        <v>0</v>
      </c>
      <c r="BC123" s="4">
        <v>0</v>
      </c>
      <c r="BD123" s="4">
        <f>SUM(BASE_INICIATIVAS_CONSOLIDADA!$BB123:$BC123)</f>
        <v>0</v>
      </c>
    </row>
    <row r="124" spans="1:56" ht="28.9" customHeight="1" x14ac:dyDescent="0.25">
      <c r="A124" s="29" t="s">
        <v>87</v>
      </c>
      <c r="B124" s="29" t="s">
        <v>88</v>
      </c>
      <c r="C124" s="29" t="s">
        <v>70</v>
      </c>
      <c r="D124" s="29" t="s">
        <v>58</v>
      </c>
      <c r="E124" s="29" t="str">
        <f>_xlfn.XLOOKUP(BASE_INICIATIVAS_CONSOLIDADA!$G124,'[1]BASE DE DADOS'!A:A,'[1]BASE DE DADOS'!C:C)</f>
        <v>MONA TRINDADE, MARTIM VAZ E MONTE COLUMBIA</v>
      </c>
      <c r="F124" s="29" t="str">
        <f>_xlfn.XLOOKUP(BASE_INICIATIVAS_CONSOLIDADA!$G124,[1]!BASE_UCS[COD CNUC],[1]!BASE_UCS[CATEGORIA RESUMIDA])</f>
        <v>MONA</v>
      </c>
      <c r="G124" s="29" t="s">
        <v>171</v>
      </c>
      <c r="H124" s="29" t="str">
        <f>_xlfn.XLOOKUP(BASE_INICIATIVAS_CONSOLIDADA!$G124,[1]!BASE_UCS[COD CNUC],[1]!BASE_UCS[GERÊNCIA REGIONAL])</f>
        <v>GR2 - Nordeste</v>
      </c>
      <c r="I124" s="29" t="str">
        <f>_xlfn.XLOOKUP(BASE_INICIATIVAS_CONSOLIDADA!$G124,[1]!BASE_UCS[COD CNUC],[1]!BASE_UCS[BIOMAS])</f>
        <v>Área Marinha - Mata Atlântica</v>
      </c>
      <c r="J124" s="29" t="str">
        <f>_xlfn.XLOOKUP(BASE_INICIATIVAS_CONSOLIDADA!$G124,[1]!BASE_UCS[COD CNUC],[1]!BASE_UCS[UF])</f>
        <v>BA</v>
      </c>
      <c r="K124" s="29" t="s">
        <v>173</v>
      </c>
      <c r="L124" s="30">
        <v>350000</v>
      </c>
      <c r="M124" s="30">
        <v>0</v>
      </c>
      <c r="N124" s="30">
        <f>BASE_INICIATIVAS_CONSOLIDADA!$L124-BASE_INICIATIVAS_CONSOLIDADA!$M124</f>
        <v>350000</v>
      </c>
      <c r="O124" s="41">
        <f>BASE_INICIATIVAS_CONSOLIDADA!$AC124+BASE_INICIATIVAS_CONSOLIDADA!$AJ124+BASE_INICIATIVAS_CONSOLIDADA!$AO124+BASE_INICIATIVAS_CONSOLIDADA!$AV124+BASE_INICIATIVAS_CONSOLIDADA!$AY124+BASE_INICIATIVAS_CONSOLIDADA!$BA124+BASE_INICIATIVAS_CONSOLIDADA!$BD124</f>
        <v>2489438.1466666665</v>
      </c>
      <c r="P124" s="30">
        <f>IF(BASE_INICIATIVAS_CONSOLIDADA!$N124-BASE_INICIATIVAS_CONSOLIDADA!$O124&lt;0,0,BASE_INICIATIVAS_CONSOLIDADA!$N124-BASE_INICIATIVAS_CONSOLIDADA!$O124)</f>
        <v>0</v>
      </c>
      <c r="Q124" s="42">
        <v>0</v>
      </c>
      <c r="R124" s="41">
        <v>0</v>
      </c>
      <c r="S124" s="41">
        <v>0</v>
      </c>
      <c r="T124" s="41">
        <v>0</v>
      </c>
      <c r="U124" s="41">
        <v>0</v>
      </c>
      <c r="V124" s="41">
        <v>0</v>
      </c>
      <c r="W124" s="41">
        <v>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C124" s="41">
        <f>SUM(BASE_INICIATIVAS_CONSOLIDADA!$Q124:$AB124)</f>
        <v>0</v>
      </c>
      <c r="AD124" s="41">
        <v>0</v>
      </c>
      <c r="AE124" s="41">
        <v>0</v>
      </c>
      <c r="AF124" s="41">
        <v>0</v>
      </c>
      <c r="AG124" s="41">
        <v>0</v>
      </c>
      <c r="AH124" s="41">
        <v>0</v>
      </c>
      <c r="AI124" s="41">
        <v>1500000</v>
      </c>
      <c r="AJ124" s="41">
        <f>SUM(BASE_INICIATIVAS_CONSOLIDADA!$AD124:$AI124)</f>
        <v>1500000</v>
      </c>
      <c r="AK124" s="41">
        <v>0</v>
      </c>
      <c r="AL124" s="41">
        <v>0</v>
      </c>
      <c r="AM124" s="41">
        <v>0</v>
      </c>
      <c r="AN124" s="41">
        <v>0</v>
      </c>
      <c r="AO124" s="41">
        <f>SUM(BASE_INICIATIVAS_CONSOLIDADA!$AK124:$AN124)</f>
        <v>0</v>
      </c>
      <c r="AP124" s="41">
        <v>0</v>
      </c>
      <c r="AQ124" s="41">
        <v>0</v>
      </c>
      <c r="AR124" s="41">
        <v>0</v>
      </c>
      <c r="AS124" s="41">
        <v>0</v>
      </c>
      <c r="AT124" s="41">
        <v>0</v>
      </c>
      <c r="AU124" s="41">
        <v>0</v>
      </c>
      <c r="AV124" s="41">
        <f>SUM(BASE_INICIATIVAS_CONSOLIDADA!$AP124:$AU124)</f>
        <v>0</v>
      </c>
      <c r="AW124" s="43">
        <v>0</v>
      </c>
      <c r="AX124" s="43">
        <v>0</v>
      </c>
      <c r="AY124" s="44">
        <f>SUM(BASE_INICIATIVAS_CONSOLIDADA!$AW124:$AX124)</f>
        <v>0</v>
      </c>
      <c r="AZ124" s="45">
        <f>2968314.44/3</f>
        <v>989438.14666666661</v>
      </c>
      <c r="BA124" s="45">
        <f>BASE_INICIATIVAS_CONSOLIDADA!$AZ124</f>
        <v>989438.14666666661</v>
      </c>
      <c r="BB124" s="45">
        <v>0</v>
      </c>
      <c r="BC124" s="45">
        <v>0</v>
      </c>
      <c r="BD124" s="45">
        <f>SUM(BASE_INICIATIVAS_CONSOLIDADA!$BB124:$BC124)</f>
        <v>0</v>
      </c>
    </row>
    <row r="125" spans="1:56" ht="28.9" customHeight="1" x14ac:dyDescent="0.25">
      <c r="A125" s="8" t="s">
        <v>65</v>
      </c>
      <c r="B125" s="8" t="s">
        <v>66</v>
      </c>
      <c r="C125" s="8">
        <v>16074110</v>
      </c>
      <c r="D125" s="8" t="s">
        <v>58</v>
      </c>
      <c r="E125" s="8" t="str">
        <f>_xlfn.XLOOKUP(BASE_INICIATIVAS_CONSOLIDADA!$G125,'[1]BASE DE DADOS'!A:A,'[1]BASE DE DADOS'!C:C)</f>
        <v>PARNA DE SETE CIDADES</v>
      </c>
      <c r="F125" s="8" t="str">
        <f>_xlfn.XLOOKUP(BASE_INICIATIVAS_CONSOLIDADA!$G125,[1]!BASE_UCS[COD CNUC],[1]!BASE_UCS[CATEGORIA RESUMIDA])</f>
        <v>PARNA</v>
      </c>
      <c r="G125" s="8" t="s">
        <v>174</v>
      </c>
      <c r="H125" s="8" t="str">
        <f>_xlfn.XLOOKUP(BASE_INICIATIVAS_CONSOLIDADA!$G125,[1]!BASE_UCS[COD CNUC],[1]!BASE_UCS[GERÊNCIA REGIONAL])</f>
        <v>GR2 - Nordeste</v>
      </c>
      <c r="I125" s="8" t="str">
        <f>_xlfn.XLOOKUP(BASE_INICIATIVAS_CONSOLIDADA!$G125,[1]!BASE_UCS[COD CNUC],[1]!BASE_UCS[BIOMAS])</f>
        <v>Cerrado</v>
      </c>
      <c r="J125" s="8" t="str">
        <f>_xlfn.XLOOKUP(BASE_INICIATIVAS_CONSOLIDADA!$G125,[1]!BASE_UCS[COD CNUC],[1]!BASE_UCS[UF])</f>
        <v>PI</v>
      </c>
      <c r="K125" s="8"/>
      <c r="L125" s="36">
        <v>500000</v>
      </c>
      <c r="M125" s="36">
        <v>0</v>
      </c>
      <c r="N125" s="36">
        <f>BASE_INICIATIVAS_CONSOLIDADA!$L125-BASE_INICIATIVAS_CONSOLIDADA!$M125</f>
        <v>500000</v>
      </c>
      <c r="O125" s="37">
        <f>BASE_INICIATIVAS_CONSOLIDADA!$AC125+BASE_INICIATIVAS_CONSOLIDADA!$AJ125+BASE_INICIATIVAS_CONSOLIDADA!$AO125+BASE_INICIATIVAS_CONSOLIDADA!$AV125+BASE_INICIATIVAS_CONSOLIDADA!$AY125+BASE_INICIATIVAS_CONSOLIDADA!$BA125+BASE_INICIATIVAS_CONSOLIDADA!$BD125</f>
        <v>500000</v>
      </c>
      <c r="P125" s="36">
        <f>IF(BASE_INICIATIVAS_CONSOLIDADA!$N125-BASE_INICIATIVAS_CONSOLIDADA!$O125&lt;0,0,BASE_INICIATIVAS_CONSOLIDADA!$N125-BASE_INICIATIVAS_CONSOLIDADA!$O125)</f>
        <v>0</v>
      </c>
      <c r="Q125" s="38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500000</v>
      </c>
      <c r="AA125" s="37">
        <v>0</v>
      </c>
      <c r="AB125" s="37">
        <v>0</v>
      </c>
      <c r="AC125" s="37">
        <f>SUM(BASE_INICIATIVAS_CONSOLIDADA!$Q125:$AB125)</f>
        <v>500000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f>SUM(BASE_INICIATIVAS_CONSOLIDADA!$AD125:$AI125)</f>
        <v>0</v>
      </c>
      <c r="AK125" s="37">
        <v>0</v>
      </c>
      <c r="AL125" s="37">
        <v>0</v>
      </c>
      <c r="AM125" s="37">
        <v>0</v>
      </c>
      <c r="AN125" s="37">
        <v>0</v>
      </c>
      <c r="AO125" s="37">
        <f>SUM(BASE_INICIATIVAS_CONSOLIDADA!$AK125:$AN125)</f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37">
        <v>0</v>
      </c>
      <c r="AV125" s="37">
        <f>SUM(BASE_INICIATIVAS_CONSOLIDADA!$AP125:$AU125)</f>
        <v>0</v>
      </c>
      <c r="AW125" s="39">
        <v>0</v>
      </c>
      <c r="AX125" s="39">
        <v>0</v>
      </c>
      <c r="AY125" s="40">
        <f>SUM(BASE_INICIATIVAS_CONSOLIDADA!$AW125:$AX125)</f>
        <v>0</v>
      </c>
      <c r="AZ125" s="4">
        <v>0</v>
      </c>
      <c r="BA125" s="4">
        <f>BASE_INICIATIVAS_CONSOLIDADA!$AZ125</f>
        <v>0</v>
      </c>
      <c r="BB125" s="4">
        <v>0</v>
      </c>
      <c r="BC125" s="4">
        <v>0</v>
      </c>
      <c r="BD125" s="4">
        <f>SUM(BASE_INICIATIVAS_CONSOLIDADA!$BB125:$BC125)</f>
        <v>0</v>
      </c>
    </row>
    <row r="126" spans="1:56" ht="28.9" customHeight="1" x14ac:dyDescent="0.25">
      <c r="A126" s="29" t="s">
        <v>133</v>
      </c>
      <c r="B126" s="29" t="s">
        <v>134</v>
      </c>
      <c r="C126" s="29" t="s">
        <v>70</v>
      </c>
      <c r="D126" s="29" t="s">
        <v>58</v>
      </c>
      <c r="E126" s="29" t="str">
        <f>_xlfn.XLOOKUP(BASE_INICIATIVAS_CONSOLIDADA!$G126,'[1]BASE DE DADOS'!A:A,'[1]BASE DE DADOS'!C:C)</f>
        <v>RESEX  DO RECANTO DAS ARARAS DE TERRA RONCA</v>
      </c>
      <c r="F126" s="29" t="str">
        <f>_xlfn.XLOOKUP(BASE_INICIATIVAS_CONSOLIDADA!$G126,[1]!BASE_UCS[COD CNUC],[1]!BASE_UCS[CATEGORIA RESUMIDA])</f>
        <v>RESEX</v>
      </c>
      <c r="G126" s="29" t="s">
        <v>175</v>
      </c>
      <c r="H126" s="29" t="str">
        <f>_xlfn.XLOOKUP(BASE_INICIATIVAS_CONSOLIDADA!$G126,[1]!BASE_UCS[COD CNUC],[1]!BASE_UCS[GERÊNCIA REGIONAL])</f>
        <v>GR3 - Centro-Oeste</v>
      </c>
      <c r="I126" s="29" t="str">
        <f>_xlfn.XLOOKUP(BASE_INICIATIVAS_CONSOLIDADA!$G126,[1]!BASE_UCS[COD CNUC],[1]!BASE_UCS[BIOMAS])</f>
        <v>Cerrado</v>
      </c>
      <c r="J126" s="29" t="str">
        <f>_xlfn.XLOOKUP(BASE_INICIATIVAS_CONSOLIDADA!$G126,[1]!BASE_UCS[COD CNUC],[1]!BASE_UCS[UF])</f>
        <v>GO</v>
      </c>
      <c r="K126" s="29" t="s">
        <v>135</v>
      </c>
      <c r="L126" s="30">
        <v>1000000</v>
      </c>
      <c r="M126" s="30">
        <v>0</v>
      </c>
      <c r="N126" s="30">
        <f>BASE_INICIATIVAS_CONSOLIDADA!$L126-BASE_INICIATIVAS_CONSOLIDADA!$M126</f>
        <v>1000000</v>
      </c>
      <c r="O126" s="41">
        <f>BASE_INICIATIVAS_CONSOLIDADA!$AC126+BASE_INICIATIVAS_CONSOLIDADA!$AJ126+BASE_INICIATIVAS_CONSOLIDADA!$AO126+BASE_INICIATIVAS_CONSOLIDADA!$AV126+BASE_INICIATIVAS_CONSOLIDADA!$AY126+BASE_INICIATIVAS_CONSOLIDADA!$BA126+BASE_INICIATIVAS_CONSOLIDADA!$BD126</f>
        <v>0</v>
      </c>
      <c r="P126" s="30">
        <f>IF(BASE_INICIATIVAS_CONSOLIDADA!$N126-BASE_INICIATIVAS_CONSOLIDADA!$O126&lt;0,0,BASE_INICIATIVAS_CONSOLIDADA!$N126-BASE_INICIATIVAS_CONSOLIDADA!$O126)</f>
        <v>1000000</v>
      </c>
      <c r="Q126" s="42">
        <v>0</v>
      </c>
      <c r="R126" s="41">
        <v>0</v>
      </c>
      <c r="S126" s="41">
        <v>0</v>
      </c>
      <c r="T126" s="41">
        <v>0</v>
      </c>
      <c r="U126" s="41">
        <v>0</v>
      </c>
      <c r="V126" s="41">
        <v>0</v>
      </c>
      <c r="W126" s="41">
        <v>0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41">
        <f>SUM(BASE_INICIATIVAS_CONSOLIDADA!$Q126:$AB126)</f>
        <v>0</v>
      </c>
      <c r="AD126" s="41">
        <v>0</v>
      </c>
      <c r="AE126" s="41">
        <v>0</v>
      </c>
      <c r="AF126" s="41">
        <v>0</v>
      </c>
      <c r="AG126" s="41">
        <v>0</v>
      </c>
      <c r="AH126" s="41">
        <v>0</v>
      </c>
      <c r="AI126" s="41">
        <v>0</v>
      </c>
      <c r="AJ126" s="41">
        <f>SUM(BASE_INICIATIVAS_CONSOLIDADA!$AD126:$AI126)</f>
        <v>0</v>
      </c>
      <c r="AK126" s="41">
        <v>0</v>
      </c>
      <c r="AL126" s="41">
        <v>0</v>
      </c>
      <c r="AM126" s="41">
        <v>0</v>
      </c>
      <c r="AN126" s="41">
        <v>0</v>
      </c>
      <c r="AO126" s="41">
        <f>SUM(BASE_INICIATIVAS_CONSOLIDADA!$AK126:$AN126)</f>
        <v>0</v>
      </c>
      <c r="AP126" s="41">
        <v>0</v>
      </c>
      <c r="AQ126" s="41">
        <v>0</v>
      </c>
      <c r="AR126" s="41">
        <v>0</v>
      </c>
      <c r="AS126" s="41">
        <v>0</v>
      </c>
      <c r="AT126" s="41">
        <v>0</v>
      </c>
      <c r="AU126" s="41">
        <v>0</v>
      </c>
      <c r="AV126" s="41">
        <f>SUM(BASE_INICIATIVAS_CONSOLIDADA!$AP126:$AU126)</f>
        <v>0</v>
      </c>
      <c r="AW126" s="43">
        <v>0</v>
      </c>
      <c r="AX126" s="43">
        <v>0</v>
      </c>
      <c r="AY126" s="44">
        <f>SUM(BASE_INICIATIVAS_CONSOLIDADA!$AW126:$AX126)</f>
        <v>0</v>
      </c>
      <c r="AZ126" s="45">
        <v>0</v>
      </c>
      <c r="BA126" s="45">
        <f>BASE_INICIATIVAS_CONSOLIDADA!$AZ126</f>
        <v>0</v>
      </c>
      <c r="BB126" s="45">
        <v>0</v>
      </c>
      <c r="BC126" s="45">
        <v>0</v>
      </c>
      <c r="BD126" s="45">
        <f>SUM(BASE_INICIATIVAS_CONSOLIDADA!$BB126:$BC126)</f>
        <v>0</v>
      </c>
    </row>
    <row r="127" spans="1:56" ht="28.9" customHeight="1" x14ac:dyDescent="0.25">
      <c r="A127" s="8" t="s">
        <v>56</v>
      </c>
      <c r="B127" s="8" t="s">
        <v>57</v>
      </c>
      <c r="C127" s="8">
        <v>16076447</v>
      </c>
      <c r="D127" s="8" t="s">
        <v>58</v>
      </c>
      <c r="E127" s="8" t="str">
        <f>_xlfn.XLOOKUP(BASE_INICIATIVAS_CONSOLIDADA!$G127,'[1]BASE DE DADOS'!A:A,'[1]BASE DE DADOS'!C:C)</f>
        <v>PARNA DE SETE CIDADES</v>
      </c>
      <c r="F127" s="8" t="str">
        <f>_xlfn.XLOOKUP(BASE_INICIATIVAS_CONSOLIDADA!$G127,[1]!BASE_UCS[COD CNUC],[1]!BASE_UCS[CATEGORIA RESUMIDA])</f>
        <v>PARNA</v>
      </c>
      <c r="G127" s="8" t="s">
        <v>174</v>
      </c>
      <c r="H127" s="8" t="str">
        <f>_xlfn.XLOOKUP(BASE_INICIATIVAS_CONSOLIDADA!$G127,[1]!BASE_UCS[COD CNUC],[1]!BASE_UCS[GERÊNCIA REGIONAL])</f>
        <v>GR2 - Nordeste</v>
      </c>
      <c r="I127" s="8" t="str">
        <f>_xlfn.XLOOKUP(BASE_INICIATIVAS_CONSOLIDADA!$G127,[1]!BASE_UCS[COD CNUC],[1]!BASE_UCS[BIOMAS])</f>
        <v>Cerrado</v>
      </c>
      <c r="J127" s="8" t="str">
        <f>_xlfn.XLOOKUP(BASE_INICIATIVAS_CONSOLIDADA!$G127,[1]!BASE_UCS[COD CNUC],[1]!BASE_UCS[UF])</f>
        <v>PI</v>
      </c>
      <c r="K127" s="8" t="s">
        <v>60</v>
      </c>
      <c r="L127" s="36">
        <v>636000</v>
      </c>
      <c r="M127" s="36">
        <v>0</v>
      </c>
      <c r="N127" s="36">
        <f>BASE_INICIATIVAS_CONSOLIDADA!$L127-BASE_INICIATIVAS_CONSOLIDADA!$M127</f>
        <v>636000</v>
      </c>
      <c r="O127" s="37">
        <f>BASE_INICIATIVAS_CONSOLIDADA!$AC127+BASE_INICIATIVAS_CONSOLIDADA!$AJ127+BASE_INICIATIVAS_CONSOLIDADA!$AO127+BASE_INICIATIVAS_CONSOLIDADA!$AV127+BASE_INICIATIVAS_CONSOLIDADA!$AY127+BASE_INICIATIVAS_CONSOLIDADA!$BA127+BASE_INICIATIVAS_CONSOLIDADA!$BD127</f>
        <v>636000</v>
      </c>
      <c r="P127" s="36">
        <f>IF(BASE_INICIATIVAS_CONSOLIDADA!$N127-BASE_INICIATIVAS_CONSOLIDADA!$O127&lt;0,0,BASE_INICIATIVAS_CONSOLIDADA!$N127-BASE_INICIATIVAS_CONSOLIDADA!$O127)</f>
        <v>0</v>
      </c>
      <c r="Q127" s="38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636000</v>
      </c>
      <c r="AA127" s="37">
        <v>0</v>
      </c>
      <c r="AB127" s="37">
        <v>0</v>
      </c>
      <c r="AC127" s="37">
        <f>SUM(BASE_INICIATIVAS_CONSOLIDADA!$Q127:$AB127)</f>
        <v>636000</v>
      </c>
      <c r="AD127" s="37">
        <v>0</v>
      </c>
      <c r="AE127" s="37">
        <v>0</v>
      </c>
      <c r="AF127" s="37">
        <v>0</v>
      </c>
      <c r="AG127" s="37">
        <v>0</v>
      </c>
      <c r="AH127" s="37">
        <v>0</v>
      </c>
      <c r="AI127" s="37">
        <v>0</v>
      </c>
      <c r="AJ127" s="37">
        <f>SUM(BASE_INICIATIVAS_CONSOLIDADA!$AD127:$AI127)</f>
        <v>0</v>
      </c>
      <c r="AK127" s="37">
        <v>0</v>
      </c>
      <c r="AL127" s="37">
        <v>0</v>
      </c>
      <c r="AM127" s="37">
        <v>0</v>
      </c>
      <c r="AN127" s="37">
        <v>0</v>
      </c>
      <c r="AO127" s="37">
        <f>SUM(BASE_INICIATIVAS_CONSOLIDADA!$AK127:$AN127)</f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7">
        <v>0</v>
      </c>
      <c r="AV127" s="37">
        <f>SUM(BASE_INICIATIVAS_CONSOLIDADA!$AP127:$AU127)</f>
        <v>0</v>
      </c>
      <c r="AW127" s="39">
        <v>0</v>
      </c>
      <c r="AX127" s="39">
        <v>0</v>
      </c>
      <c r="AY127" s="40">
        <f>SUM(BASE_INICIATIVAS_CONSOLIDADA!$AW127:$AX127)</f>
        <v>0</v>
      </c>
      <c r="AZ127" s="4">
        <v>0</v>
      </c>
      <c r="BA127" s="4">
        <f>BASE_INICIATIVAS_CONSOLIDADA!$AZ127</f>
        <v>0</v>
      </c>
      <c r="BB127" s="4">
        <v>0</v>
      </c>
      <c r="BC127" s="4">
        <v>0</v>
      </c>
      <c r="BD127" s="4">
        <f>SUM(BASE_INICIATIVAS_CONSOLIDADA!$BB127:$BC127)</f>
        <v>0</v>
      </c>
    </row>
    <row r="128" spans="1:56" ht="28.9" customHeight="1" x14ac:dyDescent="0.25">
      <c r="A128" s="29" t="s">
        <v>133</v>
      </c>
      <c r="B128" s="29" t="s">
        <v>134</v>
      </c>
      <c r="C128" s="29" t="s">
        <v>70</v>
      </c>
      <c r="D128" s="29" t="s">
        <v>58</v>
      </c>
      <c r="E128" s="29" t="str">
        <f>_xlfn.XLOOKUP(BASE_INICIATIVAS_CONSOLIDADA!$G128,'[1]BASE DE DADOS'!A:A,'[1]BASE DE DADOS'!C:C)</f>
        <v>RESEX MATA GRANDE</v>
      </c>
      <c r="F128" s="29" t="str">
        <f>_xlfn.XLOOKUP(BASE_INICIATIVAS_CONSOLIDADA!$G128,[1]!BASE_UCS[COD CNUC],[1]!BASE_UCS[CATEGORIA RESUMIDA])</f>
        <v>RESEX</v>
      </c>
      <c r="G128" s="29" t="s">
        <v>176</v>
      </c>
      <c r="H128" s="29" t="str">
        <f>_xlfn.XLOOKUP(BASE_INICIATIVAS_CONSOLIDADA!$G128,[1]!BASE_UCS[COD CNUC],[1]!BASE_UCS[GERÊNCIA REGIONAL])</f>
        <v>GR2 - Nordeste</v>
      </c>
      <c r="I128" s="29" t="str">
        <f>_xlfn.XLOOKUP(BASE_INICIATIVAS_CONSOLIDADA!$G128,[1]!BASE_UCS[COD CNUC],[1]!BASE_UCS[BIOMAS])</f>
        <v>Cerrado</v>
      </c>
      <c r="J128" s="29" t="str">
        <f>_xlfn.XLOOKUP(BASE_INICIATIVAS_CONSOLIDADA!$G128,[1]!BASE_UCS[COD CNUC],[1]!BASE_UCS[UF])</f>
        <v>MA</v>
      </c>
      <c r="K128" s="29" t="s">
        <v>135</v>
      </c>
      <c r="L128" s="30">
        <v>1000000</v>
      </c>
      <c r="M128" s="30">
        <v>0</v>
      </c>
      <c r="N128" s="30">
        <f>BASE_INICIATIVAS_CONSOLIDADA!$L128-BASE_INICIATIVAS_CONSOLIDADA!$M128</f>
        <v>1000000</v>
      </c>
      <c r="O128" s="41">
        <f>BASE_INICIATIVAS_CONSOLIDADA!$AC128+BASE_INICIATIVAS_CONSOLIDADA!$AJ128+BASE_INICIATIVAS_CONSOLIDADA!$AO128+BASE_INICIATIVAS_CONSOLIDADA!$AV128+BASE_INICIATIVAS_CONSOLIDADA!$AY128+BASE_INICIATIVAS_CONSOLIDADA!$BA128+BASE_INICIATIVAS_CONSOLIDADA!$BD128</f>
        <v>0</v>
      </c>
      <c r="P128" s="30">
        <f>IF(BASE_INICIATIVAS_CONSOLIDADA!$N128-BASE_INICIATIVAS_CONSOLIDADA!$O128&lt;0,0,BASE_INICIATIVAS_CONSOLIDADA!$N128-BASE_INICIATIVAS_CONSOLIDADA!$O128)</f>
        <v>1000000</v>
      </c>
      <c r="Q128" s="42">
        <v>0</v>
      </c>
      <c r="R128" s="41">
        <v>0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0</v>
      </c>
      <c r="Y128" s="41">
        <v>0</v>
      </c>
      <c r="Z128" s="41">
        <v>0</v>
      </c>
      <c r="AA128" s="41">
        <v>0</v>
      </c>
      <c r="AB128" s="41">
        <v>0</v>
      </c>
      <c r="AC128" s="41">
        <f>SUM(BASE_INICIATIVAS_CONSOLIDADA!$Q128:$AB128)</f>
        <v>0</v>
      </c>
      <c r="AD128" s="41">
        <v>0</v>
      </c>
      <c r="AE128" s="41">
        <v>0</v>
      </c>
      <c r="AF128" s="41">
        <v>0</v>
      </c>
      <c r="AG128" s="41">
        <v>0</v>
      </c>
      <c r="AH128" s="41">
        <v>0</v>
      </c>
      <c r="AI128" s="41">
        <v>0</v>
      </c>
      <c r="AJ128" s="41">
        <f>SUM(BASE_INICIATIVAS_CONSOLIDADA!$AD128:$AI128)</f>
        <v>0</v>
      </c>
      <c r="AK128" s="41">
        <v>0</v>
      </c>
      <c r="AL128" s="41">
        <v>0</v>
      </c>
      <c r="AM128" s="41">
        <v>0</v>
      </c>
      <c r="AN128" s="41">
        <v>0</v>
      </c>
      <c r="AO128" s="41">
        <f>SUM(BASE_INICIATIVAS_CONSOLIDADA!$AK128:$AN128)</f>
        <v>0</v>
      </c>
      <c r="AP128" s="41">
        <v>0</v>
      </c>
      <c r="AQ128" s="41">
        <v>0</v>
      </c>
      <c r="AR128" s="41">
        <v>0</v>
      </c>
      <c r="AS128" s="41">
        <v>0</v>
      </c>
      <c r="AT128" s="41">
        <v>0</v>
      </c>
      <c r="AU128" s="41">
        <v>0</v>
      </c>
      <c r="AV128" s="41">
        <f>SUM(BASE_INICIATIVAS_CONSOLIDADA!$AP128:$AU128)</f>
        <v>0</v>
      </c>
      <c r="AW128" s="43">
        <v>0</v>
      </c>
      <c r="AX128" s="43">
        <v>0</v>
      </c>
      <c r="AY128" s="44">
        <f>SUM(BASE_INICIATIVAS_CONSOLIDADA!$AW128:$AX128)</f>
        <v>0</v>
      </c>
      <c r="AZ128" s="45">
        <v>0</v>
      </c>
      <c r="BA128" s="45">
        <f>BASE_INICIATIVAS_CONSOLIDADA!$AZ128</f>
        <v>0</v>
      </c>
      <c r="BB128" s="45">
        <v>0</v>
      </c>
      <c r="BC128" s="45">
        <v>0</v>
      </c>
      <c r="BD128" s="45">
        <f>SUM(BASE_INICIATIVAS_CONSOLIDADA!$BB128:$BC128)</f>
        <v>0</v>
      </c>
    </row>
    <row r="129" spans="1:56" ht="28.9" customHeight="1" x14ac:dyDescent="0.25">
      <c r="A129" s="8" t="s">
        <v>94</v>
      </c>
      <c r="B129" s="8" t="s">
        <v>95</v>
      </c>
      <c r="C129" s="8">
        <v>16081613</v>
      </c>
      <c r="D129" s="8" t="s">
        <v>96</v>
      </c>
      <c r="E129" s="8" t="str">
        <f>_xlfn.XLOOKUP(BASE_INICIATIVAS_CONSOLIDADA!$G129,'[1]BASE DE DADOS'!A:A,'[1]BASE DE DADOS'!C:C)</f>
        <v>PARNA DA SERRA DA CIPÓ</v>
      </c>
      <c r="F129" s="8" t="str">
        <f>_xlfn.XLOOKUP(BASE_INICIATIVAS_CONSOLIDADA!$G129,[1]!BASE_UCS[COD CNUC],[1]!BASE_UCS[CATEGORIA RESUMIDA])</f>
        <v>PARNA</v>
      </c>
      <c r="G129" s="8" t="s">
        <v>166</v>
      </c>
      <c r="H129" s="8" t="str">
        <f>_xlfn.XLOOKUP(BASE_INICIATIVAS_CONSOLIDADA!$G129,[1]!BASE_UCS[COD CNUC],[1]!BASE_UCS[GERÊNCIA REGIONAL])</f>
        <v>GR4 - Sudeste</v>
      </c>
      <c r="I129" s="8" t="str">
        <f>_xlfn.XLOOKUP(BASE_INICIATIVAS_CONSOLIDADA!$G129,[1]!BASE_UCS[COD CNUC],[1]!BASE_UCS[BIOMAS])</f>
        <v>Cerrado - Mata Atlântica</v>
      </c>
      <c r="J129" s="8" t="str">
        <f>_xlfn.XLOOKUP(BASE_INICIATIVAS_CONSOLIDADA!$G129,[1]!BASE_UCS[COD CNUC],[1]!BASE_UCS[UF])</f>
        <v>MG</v>
      </c>
      <c r="K129" s="8"/>
      <c r="L129" s="36">
        <v>400000</v>
      </c>
      <c r="M129" s="36">
        <v>0</v>
      </c>
      <c r="N129" s="36">
        <f>BASE_INICIATIVAS_CONSOLIDADA!$L129-BASE_INICIATIVAS_CONSOLIDADA!$M129</f>
        <v>400000</v>
      </c>
      <c r="O129" s="37">
        <f>BASE_INICIATIVAS_CONSOLIDADA!$AC129+BASE_INICIATIVAS_CONSOLIDADA!$AJ129+BASE_INICIATIVAS_CONSOLIDADA!$AO129+BASE_INICIATIVAS_CONSOLIDADA!$AV129+BASE_INICIATIVAS_CONSOLIDADA!$AY129+BASE_INICIATIVAS_CONSOLIDADA!$BA129+BASE_INICIATIVAS_CONSOLIDADA!$BD129</f>
        <v>400000</v>
      </c>
      <c r="P129" s="36">
        <f>IF(BASE_INICIATIVAS_CONSOLIDADA!$N129-BASE_INICIATIVAS_CONSOLIDADA!$O129&lt;0,0,BASE_INICIATIVAS_CONSOLIDADA!$N129-BASE_INICIATIVAS_CONSOLIDADA!$O129)</f>
        <v>0</v>
      </c>
      <c r="Q129" s="38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400000</v>
      </c>
      <c r="AB129" s="37">
        <v>0</v>
      </c>
      <c r="AC129" s="37">
        <f>SUM(BASE_INICIATIVAS_CONSOLIDADA!$Q129:$AB129)</f>
        <v>400000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f>SUM(BASE_INICIATIVAS_CONSOLIDADA!$AD129:$AI129)</f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f>SUM(BASE_INICIATIVAS_CONSOLIDADA!$AK129:$AN129)</f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f>SUM(BASE_INICIATIVAS_CONSOLIDADA!$AP129:$AU129)</f>
        <v>0</v>
      </c>
      <c r="AW129" s="39">
        <v>0</v>
      </c>
      <c r="AX129" s="39">
        <v>0</v>
      </c>
      <c r="AY129" s="40">
        <f>SUM(BASE_INICIATIVAS_CONSOLIDADA!$AW129:$AX129)</f>
        <v>0</v>
      </c>
      <c r="AZ129" s="4">
        <v>0</v>
      </c>
      <c r="BA129" s="4">
        <f>BASE_INICIATIVAS_CONSOLIDADA!$AZ129</f>
        <v>0</v>
      </c>
      <c r="BB129" s="4">
        <v>0</v>
      </c>
      <c r="BC129" s="4">
        <v>0</v>
      </c>
      <c r="BD129" s="4">
        <f>SUM(BASE_INICIATIVAS_CONSOLIDADA!$BB129:$BC129)</f>
        <v>0</v>
      </c>
    </row>
    <row r="130" spans="1:56" ht="28.9" customHeight="1" x14ac:dyDescent="0.25">
      <c r="A130" s="29" t="s">
        <v>133</v>
      </c>
      <c r="B130" s="29" t="s">
        <v>134</v>
      </c>
      <c r="C130" s="29" t="s">
        <v>70</v>
      </c>
      <c r="D130" s="29" t="s">
        <v>58</v>
      </c>
      <c r="E130" s="29" t="str">
        <f>_xlfn.XLOOKUP(BASE_INICIATIVAS_CONSOLIDADA!$G130,'[1]BASE DE DADOS'!A:A,'[1]BASE DE DADOS'!C:C)</f>
        <v>RESEX DO CIRIÁCO</v>
      </c>
      <c r="F130" s="29" t="str">
        <f>_xlfn.XLOOKUP(BASE_INICIATIVAS_CONSOLIDADA!$G130,[1]!BASE_UCS[COD CNUC],[1]!BASE_UCS[CATEGORIA RESUMIDA])</f>
        <v>RESEX</v>
      </c>
      <c r="G130" s="29" t="s">
        <v>74</v>
      </c>
      <c r="H130" s="29" t="str">
        <f>_xlfn.XLOOKUP(BASE_INICIATIVAS_CONSOLIDADA!$G130,[1]!BASE_UCS[COD CNUC],[1]!BASE_UCS[GERÊNCIA REGIONAL])</f>
        <v>GR2 - Nordeste</v>
      </c>
      <c r="I130" s="29" t="str">
        <f>_xlfn.XLOOKUP(BASE_INICIATIVAS_CONSOLIDADA!$G130,[1]!BASE_UCS[COD CNUC],[1]!BASE_UCS[BIOMAS])</f>
        <v>Amazônia - Cerrado</v>
      </c>
      <c r="J130" s="29" t="str">
        <f>_xlfn.XLOOKUP(BASE_INICIATIVAS_CONSOLIDADA!$G130,[1]!BASE_UCS[COD CNUC],[1]!BASE_UCS[UF])</f>
        <v>MA</v>
      </c>
      <c r="K130" s="29" t="s">
        <v>135</v>
      </c>
      <c r="L130" s="30">
        <v>1000000</v>
      </c>
      <c r="M130" s="30">
        <v>0</v>
      </c>
      <c r="N130" s="30">
        <f>BASE_INICIATIVAS_CONSOLIDADA!$L130-BASE_INICIATIVAS_CONSOLIDADA!$M130</f>
        <v>1000000</v>
      </c>
      <c r="O130" s="41">
        <f>BASE_INICIATIVAS_CONSOLIDADA!$AC130+BASE_INICIATIVAS_CONSOLIDADA!$AJ130+BASE_INICIATIVAS_CONSOLIDADA!$AO130+BASE_INICIATIVAS_CONSOLIDADA!$AV130+BASE_INICIATIVAS_CONSOLIDADA!$AY130+BASE_INICIATIVAS_CONSOLIDADA!$BA130+BASE_INICIATIVAS_CONSOLIDADA!$BD130</f>
        <v>0</v>
      </c>
      <c r="P130" s="30">
        <f>IF(BASE_INICIATIVAS_CONSOLIDADA!$N130-BASE_INICIATIVAS_CONSOLIDADA!$O130&lt;0,0,BASE_INICIATIVAS_CONSOLIDADA!$N130-BASE_INICIATIVAS_CONSOLIDADA!$O130)</f>
        <v>1000000</v>
      </c>
      <c r="Q130" s="42">
        <v>0</v>
      </c>
      <c r="R130" s="41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C130" s="41">
        <f>SUM(BASE_INICIATIVAS_CONSOLIDADA!$Q130:$AB130)</f>
        <v>0</v>
      </c>
      <c r="AD130" s="41">
        <v>0</v>
      </c>
      <c r="AE130" s="41">
        <v>0</v>
      </c>
      <c r="AF130" s="41">
        <v>0</v>
      </c>
      <c r="AG130" s="41">
        <v>0</v>
      </c>
      <c r="AH130" s="41">
        <v>0</v>
      </c>
      <c r="AI130" s="41">
        <v>0</v>
      </c>
      <c r="AJ130" s="41">
        <f>SUM(BASE_INICIATIVAS_CONSOLIDADA!$AD130:$AI130)</f>
        <v>0</v>
      </c>
      <c r="AK130" s="41">
        <v>0</v>
      </c>
      <c r="AL130" s="41">
        <v>0</v>
      </c>
      <c r="AM130" s="41">
        <v>0</v>
      </c>
      <c r="AN130" s="41">
        <v>0</v>
      </c>
      <c r="AO130" s="41">
        <f>SUM(BASE_INICIATIVAS_CONSOLIDADA!$AK130:$AN130)</f>
        <v>0</v>
      </c>
      <c r="AP130" s="41">
        <v>0</v>
      </c>
      <c r="AQ130" s="41">
        <v>0</v>
      </c>
      <c r="AR130" s="41">
        <v>0</v>
      </c>
      <c r="AS130" s="41">
        <v>0</v>
      </c>
      <c r="AT130" s="41">
        <v>0</v>
      </c>
      <c r="AU130" s="41">
        <v>0</v>
      </c>
      <c r="AV130" s="41">
        <f>SUM(BASE_INICIATIVAS_CONSOLIDADA!$AP130:$AU130)</f>
        <v>0</v>
      </c>
      <c r="AW130" s="43">
        <v>0</v>
      </c>
      <c r="AX130" s="43">
        <v>0</v>
      </c>
      <c r="AY130" s="44">
        <f>SUM(BASE_INICIATIVAS_CONSOLIDADA!$AW130:$AX130)</f>
        <v>0</v>
      </c>
      <c r="AZ130" s="45">
        <v>0</v>
      </c>
      <c r="BA130" s="45">
        <f>BASE_INICIATIVAS_CONSOLIDADA!$AZ130</f>
        <v>0</v>
      </c>
      <c r="BB130" s="45">
        <v>0</v>
      </c>
      <c r="BC130" s="45">
        <v>0</v>
      </c>
      <c r="BD130" s="45">
        <f>SUM(BASE_INICIATIVAS_CONSOLIDADA!$BB130:$BC130)</f>
        <v>0</v>
      </c>
    </row>
    <row r="131" spans="1:56" ht="28.9" customHeight="1" x14ac:dyDescent="0.25">
      <c r="A131" s="8" t="s">
        <v>133</v>
      </c>
      <c r="B131" s="8" t="s">
        <v>134</v>
      </c>
      <c r="C131" s="8" t="s">
        <v>70</v>
      </c>
      <c r="D131" s="8" t="s">
        <v>58</v>
      </c>
      <c r="E131" s="8" t="str">
        <f>_xlfn.XLOOKUP(BASE_INICIATIVAS_CONSOLIDADA!$G131,'[1]BASE DE DADOS'!A:A,'[1]BASE DE DADOS'!C:C)</f>
        <v>RESEX MARINHA TRACUATEUA</v>
      </c>
      <c r="F131" s="8" t="str">
        <f>_xlfn.XLOOKUP(BASE_INICIATIVAS_CONSOLIDADA!$G131,[1]!BASE_UCS[COD CNUC],[1]!BASE_UCS[CATEGORIA RESUMIDA])</f>
        <v>RESEX</v>
      </c>
      <c r="G131" s="8" t="s">
        <v>127</v>
      </c>
      <c r="H131" s="8" t="str">
        <f>_xlfn.XLOOKUP(BASE_INICIATIVAS_CONSOLIDADA!$G131,[1]!BASE_UCS[COD CNUC],[1]!BASE_UCS[GERÊNCIA REGIONAL])</f>
        <v>GR1 - Norte</v>
      </c>
      <c r="I131" s="8" t="str">
        <f>_xlfn.XLOOKUP(BASE_INICIATIVAS_CONSOLIDADA!$G131,[1]!BASE_UCS[COD CNUC],[1]!BASE_UCS[BIOMAS])</f>
        <v>Amazônia - Área Marinha</v>
      </c>
      <c r="J131" s="8" t="str">
        <f>_xlfn.XLOOKUP(BASE_INICIATIVAS_CONSOLIDADA!$G131,[1]!BASE_UCS[COD CNUC],[1]!BASE_UCS[UF])</f>
        <v>PA</v>
      </c>
      <c r="K131" s="8" t="s">
        <v>135</v>
      </c>
      <c r="L131" s="36">
        <v>1000000</v>
      </c>
      <c r="M131" s="36">
        <v>0</v>
      </c>
      <c r="N131" s="36">
        <f>BASE_INICIATIVAS_CONSOLIDADA!$L131-BASE_INICIATIVAS_CONSOLIDADA!$M131</f>
        <v>1000000</v>
      </c>
      <c r="O131" s="37">
        <f>BASE_INICIATIVAS_CONSOLIDADA!$AC131+BASE_INICIATIVAS_CONSOLIDADA!$AJ131+BASE_INICIATIVAS_CONSOLIDADA!$AO131+BASE_INICIATIVAS_CONSOLIDADA!$AV131+BASE_INICIATIVAS_CONSOLIDADA!$AY131+BASE_INICIATIVAS_CONSOLIDADA!$BA131+BASE_INICIATIVAS_CONSOLIDADA!$BD131</f>
        <v>1000000</v>
      </c>
      <c r="P131" s="36">
        <f>IF(BASE_INICIATIVAS_CONSOLIDADA!$N131-BASE_INICIATIVAS_CONSOLIDADA!$O131&lt;0,0,BASE_INICIATIVAS_CONSOLIDADA!$N131-BASE_INICIATIVAS_CONSOLIDADA!$O131)</f>
        <v>0</v>
      </c>
      <c r="Q131" s="38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f>SUM(BASE_INICIATIVAS_CONSOLIDADA!$Q131:$AB131)</f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f>SUM(BASE_INICIATIVAS_CONSOLIDADA!$AD131:$AI131)</f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f>SUM(BASE_INICIATIVAS_CONSOLIDADA!$AK131:$AN131)</f>
        <v>0</v>
      </c>
      <c r="AP131" s="37">
        <v>0</v>
      </c>
      <c r="AQ131" s="37">
        <v>0</v>
      </c>
      <c r="AR131" s="37">
        <v>0</v>
      </c>
      <c r="AS131" s="37">
        <v>0</v>
      </c>
      <c r="AT131" s="37">
        <v>0</v>
      </c>
      <c r="AU131" s="37">
        <v>1000000</v>
      </c>
      <c r="AV131" s="37">
        <f>SUM(BASE_INICIATIVAS_CONSOLIDADA!$AP131:$AU131)</f>
        <v>1000000</v>
      </c>
      <c r="AW131" s="39">
        <v>0</v>
      </c>
      <c r="AX131" s="39">
        <v>0</v>
      </c>
      <c r="AY131" s="40">
        <f>SUM(BASE_INICIATIVAS_CONSOLIDADA!$AW131:$AX131)</f>
        <v>0</v>
      </c>
      <c r="AZ131" s="4">
        <v>0</v>
      </c>
      <c r="BA131" s="4">
        <f>BASE_INICIATIVAS_CONSOLIDADA!$AZ131</f>
        <v>0</v>
      </c>
      <c r="BB131" s="4">
        <v>0</v>
      </c>
      <c r="BC131" s="4">
        <v>0</v>
      </c>
      <c r="BD131" s="4">
        <f>SUM(BASE_INICIATIVAS_CONSOLIDADA!$BB131:$BC131)</f>
        <v>0</v>
      </c>
    </row>
    <row r="132" spans="1:56" ht="28.9" customHeight="1" x14ac:dyDescent="0.25">
      <c r="A132" s="29" t="s">
        <v>133</v>
      </c>
      <c r="B132" s="29" t="s">
        <v>134</v>
      </c>
      <c r="C132" s="29" t="s">
        <v>70</v>
      </c>
      <c r="D132" s="29" t="s">
        <v>58</v>
      </c>
      <c r="E132" s="29" t="str">
        <f>_xlfn.XLOOKUP(BASE_INICIATIVAS_CONSOLIDADA!$G132,'[1]BASE DE DADOS'!A:A,'[1]BASE DE DADOS'!C:C)</f>
        <v>RESEX ALTO JURUÁ</v>
      </c>
      <c r="F132" s="29" t="str">
        <f>_xlfn.XLOOKUP(BASE_INICIATIVAS_CONSOLIDADA!$G132,[1]!BASE_UCS[COD CNUC],[1]!BASE_UCS[CATEGORIA RESUMIDA])</f>
        <v>RESEX</v>
      </c>
      <c r="G132" s="29" t="s">
        <v>177</v>
      </c>
      <c r="H132" s="29" t="str">
        <f>_xlfn.XLOOKUP(BASE_INICIATIVAS_CONSOLIDADA!$G132,[1]!BASE_UCS[COD CNUC],[1]!BASE_UCS[GERÊNCIA REGIONAL])</f>
        <v>GR1 - Norte</v>
      </c>
      <c r="I132" s="29" t="str">
        <f>_xlfn.XLOOKUP(BASE_INICIATIVAS_CONSOLIDADA!$G132,[1]!BASE_UCS[COD CNUC],[1]!BASE_UCS[BIOMAS])</f>
        <v>Amazônia</v>
      </c>
      <c r="J132" s="29" t="str">
        <f>_xlfn.XLOOKUP(BASE_INICIATIVAS_CONSOLIDADA!$G132,[1]!BASE_UCS[COD CNUC],[1]!BASE_UCS[UF])</f>
        <v>AC</v>
      </c>
      <c r="K132" s="29" t="s">
        <v>135</v>
      </c>
      <c r="L132" s="30">
        <v>1000000</v>
      </c>
      <c r="M132" s="30">
        <v>0</v>
      </c>
      <c r="N132" s="30">
        <f>BASE_INICIATIVAS_CONSOLIDADA!$L132-BASE_INICIATIVAS_CONSOLIDADA!$M132</f>
        <v>1000000</v>
      </c>
      <c r="O132" s="41">
        <f>BASE_INICIATIVAS_CONSOLIDADA!$AC132+BASE_INICIATIVAS_CONSOLIDADA!$AJ132+BASE_INICIATIVAS_CONSOLIDADA!$AO132+BASE_INICIATIVAS_CONSOLIDADA!$AV132+BASE_INICIATIVAS_CONSOLIDADA!$AY132+BASE_INICIATIVAS_CONSOLIDADA!$BA132+BASE_INICIATIVAS_CONSOLIDADA!$BD132</f>
        <v>1000000</v>
      </c>
      <c r="P132" s="30">
        <f>IF(BASE_INICIATIVAS_CONSOLIDADA!$N132-BASE_INICIATIVAS_CONSOLIDADA!$O132&lt;0,0,BASE_INICIATIVAS_CONSOLIDADA!$N132-BASE_INICIATIVAS_CONSOLIDADA!$O132)</f>
        <v>0</v>
      </c>
      <c r="Q132" s="42">
        <v>0</v>
      </c>
      <c r="R132" s="41">
        <v>0</v>
      </c>
      <c r="S132" s="41">
        <v>0</v>
      </c>
      <c r="T132" s="41">
        <v>0</v>
      </c>
      <c r="U132" s="41">
        <v>0</v>
      </c>
      <c r="V132" s="41">
        <v>0</v>
      </c>
      <c r="W132" s="41">
        <v>0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41">
        <f>SUM(BASE_INICIATIVAS_CONSOLIDADA!$Q132:$AB132)</f>
        <v>0</v>
      </c>
      <c r="AD132" s="41">
        <v>0</v>
      </c>
      <c r="AE132" s="41">
        <v>0</v>
      </c>
      <c r="AF132" s="41">
        <v>0</v>
      </c>
      <c r="AG132" s="41">
        <v>0</v>
      </c>
      <c r="AH132" s="41">
        <v>0</v>
      </c>
      <c r="AI132" s="41">
        <v>0</v>
      </c>
      <c r="AJ132" s="41">
        <f>SUM(BASE_INICIATIVAS_CONSOLIDADA!$AD132:$AI132)</f>
        <v>0</v>
      </c>
      <c r="AK132" s="41">
        <v>0</v>
      </c>
      <c r="AL132" s="41">
        <v>0</v>
      </c>
      <c r="AM132" s="41">
        <v>0</v>
      </c>
      <c r="AN132" s="41">
        <v>0</v>
      </c>
      <c r="AO132" s="41">
        <f>SUM(BASE_INICIATIVAS_CONSOLIDADA!$AK132:$AN132)</f>
        <v>0</v>
      </c>
      <c r="AP132" s="41">
        <v>0</v>
      </c>
      <c r="AQ132" s="41">
        <v>0</v>
      </c>
      <c r="AR132" s="41">
        <v>0</v>
      </c>
      <c r="AS132" s="41">
        <v>0</v>
      </c>
      <c r="AT132" s="41">
        <v>0</v>
      </c>
      <c r="AU132" s="41">
        <v>0</v>
      </c>
      <c r="AV132" s="41">
        <f>SUM(BASE_INICIATIVAS_CONSOLIDADA!$AP132:$AU132)</f>
        <v>0</v>
      </c>
      <c r="AW132" s="43">
        <v>0</v>
      </c>
      <c r="AX132" s="43">
        <v>0</v>
      </c>
      <c r="AY132" s="44">
        <f>SUM(BASE_INICIATIVAS_CONSOLIDADA!$AW132:$AX132)</f>
        <v>0</v>
      </c>
      <c r="AZ132" s="50">
        <v>1000000</v>
      </c>
      <c r="BA132" s="43">
        <f>BASE_INICIATIVAS_CONSOLIDADA!$AZ132</f>
        <v>1000000</v>
      </c>
      <c r="BB132" s="45">
        <v>0</v>
      </c>
      <c r="BC132" s="45">
        <v>0</v>
      </c>
      <c r="BD132" s="45">
        <f>SUM(BASE_INICIATIVAS_CONSOLIDADA!$BB132:$BC132)</f>
        <v>0</v>
      </c>
    </row>
    <row r="133" spans="1:56" ht="28.9" customHeight="1" x14ac:dyDescent="0.25">
      <c r="A133" s="8" t="s">
        <v>133</v>
      </c>
      <c r="B133" s="8" t="s">
        <v>134</v>
      </c>
      <c r="C133" s="8" t="s">
        <v>70</v>
      </c>
      <c r="D133" s="8" t="s">
        <v>58</v>
      </c>
      <c r="E133" s="8" t="str">
        <f>_xlfn.XLOOKUP(BASE_INICIATIVAS_CONSOLIDADA!$G133,'[1]BASE DE DADOS'!A:A,'[1]BASE DE DADOS'!C:C)</f>
        <v>RESEX MARINHA DE GURUPI-PIRIÁ</v>
      </c>
      <c r="F133" s="8" t="str">
        <f>_xlfn.XLOOKUP(BASE_INICIATIVAS_CONSOLIDADA!$G133,[1]!BASE_UCS[COD CNUC],[1]!BASE_UCS[CATEGORIA RESUMIDA])</f>
        <v>RESEX</v>
      </c>
      <c r="G133" s="8" t="s">
        <v>178</v>
      </c>
      <c r="H133" s="8" t="str">
        <f>_xlfn.XLOOKUP(BASE_INICIATIVAS_CONSOLIDADA!$G133,[1]!BASE_UCS[COD CNUC],[1]!BASE_UCS[GERÊNCIA REGIONAL])</f>
        <v>GR1 - Norte</v>
      </c>
      <c r="I133" s="8" t="str">
        <f>_xlfn.XLOOKUP(BASE_INICIATIVAS_CONSOLIDADA!$G133,[1]!BASE_UCS[COD CNUC],[1]!BASE_UCS[BIOMAS])</f>
        <v>Amazônia - Área Marinha</v>
      </c>
      <c r="J133" s="8" t="str">
        <f>_xlfn.XLOOKUP(BASE_INICIATIVAS_CONSOLIDADA!$G133,[1]!BASE_UCS[COD CNUC],[1]!BASE_UCS[UF])</f>
        <v>PA</v>
      </c>
      <c r="K133" s="8" t="s">
        <v>135</v>
      </c>
      <c r="L133" s="36">
        <v>1000000</v>
      </c>
      <c r="M133" s="36">
        <v>0</v>
      </c>
      <c r="N133" s="36">
        <f>BASE_INICIATIVAS_CONSOLIDADA!$L133-BASE_INICIATIVAS_CONSOLIDADA!$M133</f>
        <v>1000000</v>
      </c>
      <c r="O133" s="37">
        <f>BASE_INICIATIVAS_CONSOLIDADA!$AC133+BASE_INICIATIVAS_CONSOLIDADA!$AJ133+BASE_INICIATIVAS_CONSOLIDADA!$AO133+BASE_INICIATIVAS_CONSOLIDADA!$AV133+BASE_INICIATIVAS_CONSOLIDADA!$AY133+BASE_INICIATIVAS_CONSOLIDADA!$BA133+BASE_INICIATIVAS_CONSOLIDADA!$BD133</f>
        <v>1000000</v>
      </c>
      <c r="P133" s="36">
        <f>IF(BASE_INICIATIVAS_CONSOLIDADA!$N133-BASE_INICIATIVAS_CONSOLIDADA!$O133&lt;0,0,BASE_INICIATIVAS_CONSOLIDADA!$N133-BASE_INICIATIVAS_CONSOLIDADA!$O133)</f>
        <v>0</v>
      </c>
      <c r="Q133" s="38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f>SUM(BASE_INICIATIVAS_CONSOLIDADA!$Q133:$AB133)</f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0</v>
      </c>
      <c r="AJ133" s="37">
        <f>SUM(BASE_INICIATIVAS_CONSOLIDADA!$AD133:$AI133)</f>
        <v>0</v>
      </c>
      <c r="AK133" s="37">
        <v>0</v>
      </c>
      <c r="AL133" s="37">
        <v>0</v>
      </c>
      <c r="AM133" s="37">
        <v>0</v>
      </c>
      <c r="AN133" s="37">
        <v>0</v>
      </c>
      <c r="AO133" s="37">
        <f>SUM(BASE_INICIATIVAS_CONSOLIDADA!$AK133:$AN133)</f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37">
        <v>1000000</v>
      </c>
      <c r="AV133" s="37">
        <f>SUM(BASE_INICIATIVAS_CONSOLIDADA!$AP133:$AU133)</f>
        <v>1000000</v>
      </c>
      <c r="AW133" s="39">
        <v>0</v>
      </c>
      <c r="AX133" s="39">
        <v>0</v>
      </c>
      <c r="AY133" s="40">
        <f>SUM(BASE_INICIATIVAS_CONSOLIDADA!$AW133:$AX133)</f>
        <v>0</v>
      </c>
      <c r="AZ133" s="51">
        <v>0</v>
      </c>
      <c r="BA133" s="4">
        <f>BASE_INICIATIVAS_CONSOLIDADA!$AZ133</f>
        <v>0</v>
      </c>
      <c r="BB133" s="4">
        <v>0</v>
      </c>
      <c r="BC133" s="4">
        <v>0</v>
      </c>
      <c r="BD133" s="4">
        <f>SUM(BASE_INICIATIVAS_CONSOLIDADA!$BB133:$BC133)</f>
        <v>0</v>
      </c>
    </row>
    <row r="134" spans="1:56" ht="345" x14ac:dyDescent="0.25">
      <c r="A134" s="29" t="s">
        <v>133</v>
      </c>
      <c r="B134" s="29" t="s">
        <v>134</v>
      </c>
      <c r="C134" s="29" t="s">
        <v>70</v>
      </c>
      <c r="D134" s="29" t="s">
        <v>58</v>
      </c>
      <c r="E134" s="29" t="str">
        <f>_xlfn.XLOOKUP(BASE_INICIATIVAS_CONSOLIDADA!$G134,'[1]BASE DE DADOS'!A:A,'[1]BASE DE DADOS'!C:C)</f>
        <v>RESEX MARINHA ARAI-PEROBA</v>
      </c>
      <c r="F134" s="29" t="str">
        <f>_xlfn.XLOOKUP(BASE_INICIATIVAS_CONSOLIDADA!$G134,[1]!BASE_UCS[COD CNUC],[1]!BASE_UCS[CATEGORIA RESUMIDA])</f>
        <v>RESEX</v>
      </c>
      <c r="G134" s="29" t="s">
        <v>124</v>
      </c>
      <c r="H134" s="29" t="str">
        <f>_xlfn.XLOOKUP(BASE_INICIATIVAS_CONSOLIDADA!$G134,[1]!BASE_UCS[COD CNUC],[1]!BASE_UCS[GERÊNCIA REGIONAL])</f>
        <v>GR1 - Norte</v>
      </c>
      <c r="I134" s="29" t="str">
        <f>_xlfn.XLOOKUP(BASE_INICIATIVAS_CONSOLIDADA!$G134,[1]!BASE_UCS[COD CNUC],[1]!BASE_UCS[BIOMAS])</f>
        <v>Amazônia - Área Marinha</v>
      </c>
      <c r="J134" s="29" t="str">
        <f>_xlfn.XLOOKUP(BASE_INICIATIVAS_CONSOLIDADA!$G134,[1]!BASE_UCS[COD CNUC],[1]!BASE_UCS[UF])</f>
        <v>PA</v>
      </c>
      <c r="K134" s="29" t="s">
        <v>135</v>
      </c>
      <c r="L134" s="30">
        <v>1000000</v>
      </c>
      <c r="M134" s="30">
        <v>0</v>
      </c>
      <c r="N134" s="30">
        <f>BASE_INICIATIVAS_CONSOLIDADA!$L134-BASE_INICIATIVAS_CONSOLIDADA!$M134</f>
        <v>1000000</v>
      </c>
      <c r="O134" s="41">
        <f>BASE_INICIATIVAS_CONSOLIDADA!$AC134+BASE_INICIATIVAS_CONSOLIDADA!$AJ134+BASE_INICIATIVAS_CONSOLIDADA!$AO134+BASE_INICIATIVAS_CONSOLIDADA!$AV134+BASE_INICIATIVAS_CONSOLIDADA!$AY134+BASE_INICIATIVAS_CONSOLIDADA!$BA134+BASE_INICIATIVAS_CONSOLIDADA!$BD134</f>
        <v>1000000</v>
      </c>
      <c r="P134" s="30">
        <f>IF(BASE_INICIATIVAS_CONSOLIDADA!$N134-BASE_INICIATIVAS_CONSOLIDADA!$O134&lt;0,0,BASE_INICIATIVAS_CONSOLIDADA!$N134-BASE_INICIATIVAS_CONSOLIDADA!$O134)</f>
        <v>0</v>
      </c>
      <c r="Q134" s="42">
        <v>0</v>
      </c>
      <c r="R134" s="41">
        <v>0</v>
      </c>
      <c r="S134" s="41">
        <v>0</v>
      </c>
      <c r="T134" s="41">
        <v>0</v>
      </c>
      <c r="U134" s="41">
        <v>0</v>
      </c>
      <c r="V134" s="41">
        <v>0</v>
      </c>
      <c r="W134" s="41">
        <v>0</v>
      </c>
      <c r="X134" s="41">
        <v>0</v>
      </c>
      <c r="Y134" s="41">
        <v>0</v>
      </c>
      <c r="Z134" s="41">
        <v>0</v>
      </c>
      <c r="AA134" s="41">
        <v>0</v>
      </c>
      <c r="AB134" s="41">
        <v>0</v>
      </c>
      <c r="AC134" s="41">
        <f>SUM(BASE_INICIATIVAS_CONSOLIDADA!$Q134:$AB134)</f>
        <v>0</v>
      </c>
      <c r="AD134" s="41">
        <v>0</v>
      </c>
      <c r="AE134" s="41">
        <v>0</v>
      </c>
      <c r="AF134" s="41">
        <v>0</v>
      </c>
      <c r="AG134" s="41">
        <v>0</v>
      </c>
      <c r="AH134" s="41">
        <v>0</v>
      </c>
      <c r="AI134" s="41">
        <v>0</v>
      </c>
      <c r="AJ134" s="41">
        <f>SUM(BASE_INICIATIVAS_CONSOLIDADA!$AD134:$AI134)</f>
        <v>0</v>
      </c>
      <c r="AK134" s="41">
        <v>0</v>
      </c>
      <c r="AL134" s="41">
        <v>0</v>
      </c>
      <c r="AM134" s="41">
        <v>0</v>
      </c>
      <c r="AN134" s="41">
        <v>0</v>
      </c>
      <c r="AO134" s="41">
        <f>SUM(BASE_INICIATIVAS_CONSOLIDADA!$AK134:$AN134)</f>
        <v>0</v>
      </c>
      <c r="AP134" s="41">
        <v>0</v>
      </c>
      <c r="AQ134" s="41">
        <v>0</v>
      </c>
      <c r="AR134" s="41">
        <v>0</v>
      </c>
      <c r="AS134" s="41">
        <v>0</v>
      </c>
      <c r="AT134" s="41">
        <v>0</v>
      </c>
      <c r="AU134" s="41">
        <v>1000000</v>
      </c>
      <c r="AV134" s="41">
        <f>SUM(BASE_INICIATIVAS_CONSOLIDADA!$AP134:$AU134)</f>
        <v>1000000</v>
      </c>
      <c r="AW134" s="43">
        <v>0</v>
      </c>
      <c r="AX134" s="43">
        <v>0</v>
      </c>
      <c r="AY134" s="44">
        <f>SUM(BASE_INICIATIVAS_CONSOLIDADA!$AW134:$AX134)</f>
        <v>0</v>
      </c>
      <c r="AZ134" s="45">
        <v>0</v>
      </c>
      <c r="BA134" s="45">
        <f>BASE_INICIATIVAS_CONSOLIDADA!$AZ134</f>
        <v>0</v>
      </c>
      <c r="BB134" s="45">
        <v>0</v>
      </c>
      <c r="BC134" s="45">
        <v>0</v>
      </c>
      <c r="BD134" s="45">
        <f>SUM(BASE_INICIATIVAS_CONSOLIDADA!$BB134:$BC134)</f>
        <v>0</v>
      </c>
    </row>
    <row r="135" spans="1:56" ht="30" x14ac:dyDescent="0.25">
      <c r="A135" s="8" t="s">
        <v>94</v>
      </c>
      <c r="B135" s="8" t="s">
        <v>95</v>
      </c>
      <c r="C135" s="8">
        <v>16081613</v>
      </c>
      <c r="D135" s="8" t="s">
        <v>96</v>
      </c>
      <c r="E135" s="8" t="str">
        <f>_xlfn.XLOOKUP(BASE_INICIATIVAS_CONSOLIDADA!$G135,'[1]BASE DE DADOS'!A:A,'[1]BASE DE DADOS'!C:C)</f>
        <v>PARNA DA SERRA DA BOCAINA</v>
      </c>
      <c r="F135" s="8" t="str">
        <f>_xlfn.XLOOKUP(BASE_INICIATIVAS_CONSOLIDADA!$G135,[1]!BASE_UCS[COD CNUC],[1]!BASE_UCS[CATEGORIA RESUMIDA])</f>
        <v>PARNA</v>
      </c>
      <c r="G135" s="8" t="s">
        <v>108</v>
      </c>
      <c r="H135" s="8" t="str">
        <f>_xlfn.XLOOKUP(BASE_INICIATIVAS_CONSOLIDADA!$G135,[1]!BASE_UCS[COD CNUC],[1]!BASE_UCS[GERÊNCIA REGIONAL])</f>
        <v>GR4 - Sudeste</v>
      </c>
      <c r="I135" s="8" t="str">
        <f>_xlfn.XLOOKUP(BASE_INICIATIVAS_CONSOLIDADA!$G135,[1]!BASE_UCS[COD CNUC],[1]!BASE_UCS[BIOMAS])</f>
        <v>Área Marinha - Mata Atlântica</v>
      </c>
      <c r="J135" s="8" t="str">
        <f>_xlfn.XLOOKUP(BASE_INICIATIVAS_CONSOLIDADA!$G135,[1]!BASE_UCS[COD CNUC],[1]!BASE_UCS[UF])</f>
        <v>RJ/SP</v>
      </c>
      <c r="K135" s="8"/>
      <c r="L135" s="36">
        <v>400000</v>
      </c>
      <c r="M135" s="36">
        <v>0</v>
      </c>
      <c r="N135" s="36">
        <f>BASE_INICIATIVAS_CONSOLIDADA!$L135-BASE_INICIATIVAS_CONSOLIDADA!$M135</f>
        <v>400000</v>
      </c>
      <c r="O135" s="37">
        <f>BASE_INICIATIVAS_CONSOLIDADA!$AC135+BASE_INICIATIVAS_CONSOLIDADA!$AJ135+BASE_INICIATIVAS_CONSOLIDADA!$AO135+BASE_INICIATIVAS_CONSOLIDADA!$AV135+BASE_INICIATIVAS_CONSOLIDADA!$AY135+BASE_INICIATIVAS_CONSOLIDADA!$BA135+BASE_INICIATIVAS_CONSOLIDADA!$BD135</f>
        <v>400000</v>
      </c>
      <c r="P135" s="36">
        <f>IF(BASE_INICIATIVAS_CONSOLIDADA!$N135-BASE_INICIATIVAS_CONSOLIDADA!$O135&lt;0,0,BASE_INICIATIVAS_CONSOLIDADA!$N135-BASE_INICIATIVAS_CONSOLIDADA!$O135)</f>
        <v>0</v>
      </c>
      <c r="Q135" s="38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400000</v>
      </c>
      <c r="Z135" s="37">
        <v>0</v>
      </c>
      <c r="AA135" s="37">
        <v>0</v>
      </c>
      <c r="AB135" s="37">
        <v>0</v>
      </c>
      <c r="AC135" s="37">
        <f>SUM(BASE_INICIATIVAS_CONSOLIDADA!$Q135:$AB135)</f>
        <v>400000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f>SUM(BASE_INICIATIVAS_CONSOLIDADA!$AD135:$AI135)</f>
        <v>0</v>
      </c>
      <c r="AK135" s="37">
        <v>0</v>
      </c>
      <c r="AL135" s="37">
        <v>0</v>
      </c>
      <c r="AM135" s="37">
        <v>0</v>
      </c>
      <c r="AN135" s="37">
        <v>0</v>
      </c>
      <c r="AO135" s="37">
        <f>SUM(BASE_INICIATIVAS_CONSOLIDADA!$AK135:$AN135)</f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f>SUM(BASE_INICIATIVAS_CONSOLIDADA!$AP135:$AU135)</f>
        <v>0</v>
      </c>
      <c r="AW135" s="39">
        <v>0</v>
      </c>
      <c r="AX135" s="39">
        <v>0</v>
      </c>
      <c r="AY135" s="40">
        <f>SUM(BASE_INICIATIVAS_CONSOLIDADA!$AW135:$AX135)</f>
        <v>0</v>
      </c>
      <c r="AZ135" s="4">
        <v>0</v>
      </c>
      <c r="BA135" s="4">
        <f>BASE_INICIATIVAS_CONSOLIDADA!$AZ135</f>
        <v>0</v>
      </c>
      <c r="BB135" s="4">
        <v>0</v>
      </c>
      <c r="BC135" s="4">
        <v>0</v>
      </c>
      <c r="BD135" s="4">
        <f>SUM(BASE_INICIATIVAS_CONSOLIDADA!$BB135:$BC135)</f>
        <v>0</v>
      </c>
    </row>
    <row r="136" spans="1:56" ht="30" x14ac:dyDescent="0.25">
      <c r="A136" s="29" t="s">
        <v>94</v>
      </c>
      <c r="B136" s="29" t="s">
        <v>95</v>
      </c>
      <c r="C136" s="29">
        <v>16081613</v>
      </c>
      <c r="D136" s="29" t="s">
        <v>96</v>
      </c>
      <c r="E136" s="29" t="str">
        <f>_xlfn.XLOOKUP(BASE_INICIATIVAS_CONSOLIDADA!$G136,'[1]BASE DE DADOS'!A:A,'[1]BASE DE DADOS'!C:C)</f>
        <v>PARNA DE SETE CIDADES</v>
      </c>
      <c r="F136" s="29" t="str">
        <f>_xlfn.XLOOKUP(BASE_INICIATIVAS_CONSOLIDADA!$G136,[1]!BASE_UCS[COD CNUC],[1]!BASE_UCS[CATEGORIA RESUMIDA])</f>
        <v>PARNA</v>
      </c>
      <c r="G136" s="29" t="s">
        <v>174</v>
      </c>
      <c r="H136" s="29" t="str">
        <f>_xlfn.XLOOKUP(BASE_INICIATIVAS_CONSOLIDADA!$G136,[1]!BASE_UCS[COD CNUC],[1]!BASE_UCS[GERÊNCIA REGIONAL])</f>
        <v>GR2 - Nordeste</v>
      </c>
      <c r="I136" s="29" t="str">
        <f>_xlfn.XLOOKUP(BASE_INICIATIVAS_CONSOLIDADA!$G136,[1]!BASE_UCS[COD CNUC],[1]!BASE_UCS[BIOMAS])</f>
        <v>Cerrado</v>
      </c>
      <c r="J136" s="29" t="str">
        <f>_xlfn.XLOOKUP(BASE_INICIATIVAS_CONSOLIDADA!$G136,[1]!BASE_UCS[COD CNUC],[1]!BASE_UCS[UF])</f>
        <v>PI</v>
      </c>
      <c r="K136" s="29"/>
      <c r="L136" s="30">
        <v>400000</v>
      </c>
      <c r="M136" s="30">
        <v>0</v>
      </c>
      <c r="N136" s="30">
        <f>BASE_INICIATIVAS_CONSOLIDADA!$L136-BASE_INICIATIVAS_CONSOLIDADA!$M136</f>
        <v>400000</v>
      </c>
      <c r="O136" s="41">
        <f>BASE_INICIATIVAS_CONSOLIDADA!$AC136+BASE_INICIATIVAS_CONSOLIDADA!$AJ136+BASE_INICIATIVAS_CONSOLIDADA!$AO136+BASE_INICIATIVAS_CONSOLIDADA!$AV136+BASE_INICIATIVAS_CONSOLIDADA!$AY136+BASE_INICIATIVAS_CONSOLIDADA!$BA136+BASE_INICIATIVAS_CONSOLIDADA!$BD136</f>
        <v>400000</v>
      </c>
      <c r="P136" s="30">
        <f>IF(BASE_INICIATIVAS_CONSOLIDADA!$N136-BASE_INICIATIVAS_CONSOLIDADA!$O136&lt;0,0,BASE_INICIATIVAS_CONSOLIDADA!$N136-BASE_INICIATIVAS_CONSOLIDADA!$O136)</f>
        <v>0</v>
      </c>
      <c r="Q136" s="42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400000</v>
      </c>
      <c r="AA136" s="41">
        <v>0</v>
      </c>
      <c r="AB136" s="41">
        <v>0</v>
      </c>
      <c r="AC136" s="41">
        <f>SUM(BASE_INICIATIVAS_CONSOLIDADA!$Q136:$AB136)</f>
        <v>400000</v>
      </c>
      <c r="AD136" s="41">
        <v>0</v>
      </c>
      <c r="AE136" s="41">
        <v>0</v>
      </c>
      <c r="AF136" s="41">
        <v>0</v>
      </c>
      <c r="AG136" s="41">
        <v>0</v>
      </c>
      <c r="AH136" s="41">
        <v>0</v>
      </c>
      <c r="AI136" s="41">
        <v>0</v>
      </c>
      <c r="AJ136" s="41">
        <f>SUM(BASE_INICIATIVAS_CONSOLIDADA!$AD136:$AI136)</f>
        <v>0</v>
      </c>
      <c r="AK136" s="41">
        <v>0</v>
      </c>
      <c r="AL136" s="41">
        <v>0</v>
      </c>
      <c r="AM136" s="41">
        <v>0</v>
      </c>
      <c r="AN136" s="41">
        <v>0</v>
      </c>
      <c r="AO136" s="41">
        <f>SUM(BASE_INICIATIVAS_CONSOLIDADA!$AK136:$AN136)</f>
        <v>0</v>
      </c>
      <c r="AP136" s="41">
        <v>0</v>
      </c>
      <c r="AQ136" s="41">
        <v>0</v>
      </c>
      <c r="AR136" s="41">
        <v>0</v>
      </c>
      <c r="AS136" s="41">
        <v>0</v>
      </c>
      <c r="AT136" s="41">
        <v>0</v>
      </c>
      <c r="AU136" s="41">
        <v>0</v>
      </c>
      <c r="AV136" s="41">
        <f>SUM(BASE_INICIATIVAS_CONSOLIDADA!$AP136:$AU136)</f>
        <v>0</v>
      </c>
      <c r="AW136" s="43">
        <v>0</v>
      </c>
      <c r="AX136" s="43">
        <v>0</v>
      </c>
      <c r="AY136" s="44">
        <f>SUM(BASE_INICIATIVAS_CONSOLIDADA!$AW136:$AX136)</f>
        <v>0</v>
      </c>
      <c r="AZ136" s="45">
        <v>0</v>
      </c>
      <c r="BA136" s="45">
        <f>BASE_INICIATIVAS_CONSOLIDADA!$AZ136</f>
        <v>0</v>
      </c>
      <c r="BB136" s="45">
        <v>0</v>
      </c>
      <c r="BC136" s="45">
        <v>0</v>
      </c>
      <c r="BD136" s="45">
        <f>SUM(BASE_INICIATIVAS_CONSOLIDADA!$BB136:$BC136)</f>
        <v>0</v>
      </c>
    </row>
    <row r="137" spans="1:56" ht="345" x14ac:dyDescent="0.25">
      <c r="A137" s="8" t="s">
        <v>133</v>
      </c>
      <c r="B137" s="8" t="s">
        <v>134</v>
      </c>
      <c r="C137" s="8" t="s">
        <v>70</v>
      </c>
      <c r="D137" s="8" t="s">
        <v>58</v>
      </c>
      <c r="E137" s="8" t="str">
        <f>_xlfn.XLOOKUP(BASE_INICIATIVAS_CONSOLIDADA!$G137,'[1]BASE DE DADOS'!A:A,'[1]BASE DE DADOS'!C:C)</f>
        <v>RESEX MARINHA DO DELTA DO PARNAIBA</v>
      </c>
      <c r="F137" s="8" t="str">
        <f>_xlfn.XLOOKUP(BASE_INICIATIVAS_CONSOLIDADA!$G137,[1]!BASE_UCS[COD CNUC],[1]!BASE_UCS[CATEGORIA RESUMIDA])</f>
        <v>RESEX</v>
      </c>
      <c r="G137" s="8" t="s">
        <v>179</v>
      </c>
      <c r="H137" s="8" t="str">
        <f>_xlfn.XLOOKUP(BASE_INICIATIVAS_CONSOLIDADA!$G137,[1]!BASE_UCS[COD CNUC],[1]!BASE_UCS[GERÊNCIA REGIONAL])</f>
        <v>GR2 - Nordeste</v>
      </c>
      <c r="I137" s="8" t="str">
        <f>_xlfn.XLOOKUP(BASE_INICIATIVAS_CONSOLIDADA!$G137,[1]!BASE_UCS[COD CNUC],[1]!BASE_UCS[BIOMAS])</f>
        <v>Área Marinha - Caatinga - Cerrado</v>
      </c>
      <c r="J137" s="8" t="str">
        <f>_xlfn.XLOOKUP(BASE_INICIATIVAS_CONSOLIDADA!$G137,[1]!BASE_UCS[COD CNUC],[1]!BASE_UCS[UF])</f>
        <v>MA/PI</v>
      </c>
      <c r="K137" s="8" t="s">
        <v>135</v>
      </c>
      <c r="L137" s="36">
        <v>1000000</v>
      </c>
      <c r="M137" s="36">
        <v>0</v>
      </c>
      <c r="N137" s="36">
        <f>BASE_INICIATIVAS_CONSOLIDADA!$L137-BASE_INICIATIVAS_CONSOLIDADA!$M137</f>
        <v>1000000</v>
      </c>
      <c r="O137" s="37">
        <f>BASE_INICIATIVAS_CONSOLIDADA!$AC137+BASE_INICIATIVAS_CONSOLIDADA!$AJ137+BASE_INICIATIVAS_CONSOLIDADA!$AO137+BASE_INICIATIVAS_CONSOLIDADA!$AV137+BASE_INICIATIVAS_CONSOLIDADA!$AY137+BASE_INICIATIVAS_CONSOLIDADA!$BA137+BASE_INICIATIVAS_CONSOLIDADA!$BD137</f>
        <v>1000000</v>
      </c>
      <c r="P137" s="36">
        <f>IF(BASE_INICIATIVAS_CONSOLIDADA!$N137-BASE_INICIATIVAS_CONSOLIDADA!$O137&lt;0,0,BASE_INICIATIVAS_CONSOLIDADA!$N137-BASE_INICIATIVAS_CONSOLIDADA!$O137)</f>
        <v>0</v>
      </c>
      <c r="Q137" s="38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f>SUM(BASE_INICIATIVAS_CONSOLIDADA!$Q137:$AB137)</f>
        <v>0</v>
      </c>
      <c r="AD137" s="37">
        <v>0</v>
      </c>
      <c r="AE137" s="37">
        <v>0</v>
      </c>
      <c r="AF137" s="37">
        <v>0</v>
      </c>
      <c r="AG137" s="37">
        <v>0</v>
      </c>
      <c r="AH137" s="37">
        <v>0</v>
      </c>
      <c r="AI137" s="37">
        <v>0</v>
      </c>
      <c r="AJ137" s="37">
        <f>SUM(BASE_INICIATIVAS_CONSOLIDADA!$AD137:$AI137)</f>
        <v>0</v>
      </c>
      <c r="AK137" s="37">
        <v>0</v>
      </c>
      <c r="AL137" s="37">
        <v>0</v>
      </c>
      <c r="AM137" s="37">
        <v>0</v>
      </c>
      <c r="AN137" s="37">
        <v>0</v>
      </c>
      <c r="AO137" s="37">
        <f>SUM(BASE_INICIATIVAS_CONSOLIDADA!$AK137:$AN137)</f>
        <v>0</v>
      </c>
      <c r="AP137" s="37">
        <v>0</v>
      </c>
      <c r="AQ137" s="37">
        <v>0</v>
      </c>
      <c r="AR137" s="37">
        <v>0</v>
      </c>
      <c r="AS137" s="37">
        <v>0</v>
      </c>
      <c r="AT137" s="37">
        <v>0</v>
      </c>
      <c r="AU137" s="37">
        <v>1000000</v>
      </c>
      <c r="AV137" s="37">
        <f>SUM(BASE_INICIATIVAS_CONSOLIDADA!$AP137:$AU137)</f>
        <v>1000000</v>
      </c>
      <c r="AW137" s="39">
        <v>0</v>
      </c>
      <c r="AX137" s="39">
        <v>0</v>
      </c>
      <c r="AY137" s="40">
        <f>SUM(BASE_INICIATIVAS_CONSOLIDADA!$AW137:$AX137)</f>
        <v>0</v>
      </c>
      <c r="AZ137" s="4">
        <v>0</v>
      </c>
      <c r="BA137" s="4">
        <f>BASE_INICIATIVAS_CONSOLIDADA!$AZ137</f>
        <v>0</v>
      </c>
      <c r="BB137" s="4">
        <v>0</v>
      </c>
      <c r="BC137" s="4">
        <v>0</v>
      </c>
      <c r="BD137" s="4">
        <f>SUM(BASE_INICIATIVAS_CONSOLIDADA!$BB137:$BC137)</f>
        <v>0</v>
      </c>
    </row>
    <row r="138" spans="1:56" ht="30" x14ac:dyDescent="0.25">
      <c r="A138" s="29" t="s">
        <v>65</v>
      </c>
      <c r="B138" s="29" t="s">
        <v>66</v>
      </c>
      <c r="C138" s="29">
        <v>16074110</v>
      </c>
      <c r="D138" s="29" t="s">
        <v>58</v>
      </c>
      <c r="E138" s="29" t="str">
        <f>_xlfn.XLOOKUP(BASE_INICIATIVAS_CONSOLIDADA!$G138,'[1]BASE DE DADOS'!A:A,'[1]BASE DE DADOS'!C:C)</f>
        <v>ESEC DA SERRA DAS ARARAS</v>
      </c>
      <c r="F138" s="29" t="str">
        <f>_xlfn.XLOOKUP(BASE_INICIATIVAS_CONSOLIDADA!$G138,[1]!BASE_UCS[COD CNUC],[1]!BASE_UCS[CATEGORIA RESUMIDA])</f>
        <v>ESEC</v>
      </c>
      <c r="G138" s="29" t="s">
        <v>180</v>
      </c>
      <c r="H138" s="29" t="str">
        <f>_xlfn.XLOOKUP(BASE_INICIATIVAS_CONSOLIDADA!$G138,[1]!BASE_UCS[COD CNUC],[1]!BASE_UCS[GERÊNCIA REGIONAL])</f>
        <v>GR3 - Centro-Oeste</v>
      </c>
      <c r="I138" s="29" t="str">
        <f>_xlfn.XLOOKUP(BASE_INICIATIVAS_CONSOLIDADA!$G138,[1]!BASE_UCS[COD CNUC],[1]!BASE_UCS[BIOMAS])</f>
        <v>Cerrado</v>
      </c>
      <c r="J138" s="29" t="str">
        <f>_xlfn.XLOOKUP(BASE_INICIATIVAS_CONSOLIDADA!$G138,[1]!BASE_UCS[COD CNUC],[1]!BASE_UCS[UF])</f>
        <v>MT</v>
      </c>
      <c r="K138" s="29"/>
      <c r="L138" s="30">
        <v>1000000</v>
      </c>
      <c r="M138" s="30">
        <v>0</v>
      </c>
      <c r="N138" s="30">
        <f>BASE_INICIATIVAS_CONSOLIDADA!$L138-BASE_INICIATIVAS_CONSOLIDADA!$M138</f>
        <v>1000000</v>
      </c>
      <c r="O138" s="41">
        <f>BASE_INICIATIVAS_CONSOLIDADA!$AC138+BASE_INICIATIVAS_CONSOLIDADA!$AJ138+BASE_INICIATIVAS_CONSOLIDADA!$AO138+BASE_INICIATIVAS_CONSOLIDADA!$AV138+BASE_INICIATIVAS_CONSOLIDADA!$AY138+BASE_INICIATIVAS_CONSOLIDADA!$BA138+BASE_INICIATIVAS_CONSOLIDADA!$BD138</f>
        <v>0</v>
      </c>
      <c r="P138" s="30">
        <f>IF(BASE_INICIATIVAS_CONSOLIDADA!$N138-BASE_INICIATIVAS_CONSOLIDADA!$O138&lt;0,0,BASE_INICIATIVAS_CONSOLIDADA!$N138-BASE_INICIATIVAS_CONSOLIDADA!$O138)</f>
        <v>1000000</v>
      </c>
      <c r="Q138" s="42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41">
        <f>SUM(BASE_INICIATIVAS_CONSOLIDADA!$Q138:$AB138)</f>
        <v>0</v>
      </c>
      <c r="AD138" s="41">
        <v>0</v>
      </c>
      <c r="AE138" s="41">
        <v>0</v>
      </c>
      <c r="AF138" s="41">
        <v>0</v>
      </c>
      <c r="AG138" s="41">
        <v>0</v>
      </c>
      <c r="AH138" s="41">
        <v>0</v>
      </c>
      <c r="AI138" s="41">
        <v>0</v>
      </c>
      <c r="AJ138" s="41">
        <f>SUM(BASE_INICIATIVAS_CONSOLIDADA!$AD138:$AI138)</f>
        <v>0</v>
      </c>
      <c r="AK138" s="41">
        <v>0</v>
      </c>
      <c r="AL138" s="41">
        <v>0</v>
      </c>
      <c r="AM138" s="41">
        <v>0</v>
      </c>
      <c r="AN138" s="41">
        <v>0</v>
      </c>
      <c r="AO138" s="41">
        <f>SUM(BASE_INICIATIVAS_CONSOLIDADA!$AK138:$AN138)</f>
        <v>0</v>
      </c>
      <c r="AP138" s="41">
        <v>0</v>
      </c>
      <c r="AQ138" s="41">
        <v>0</v>
      </c>
      <c r="AR138" s="41">
        <v>0</v>
      </c>
      <c r="AS138" s="41">
        <v>0</v>
      </c>
      <c r="AT138" s="41">
        <v>0</v>
      </c>
      <c r="AU138" s="41">
        <v>0</v>
      </c>
      <c r="AV138" s="41">
        <f>SUM(BASE_INICIATIVAS_CONSOLIDADA!$AP138:$AU138)</f>
        <v>0</v>
      </c>
      <c r="AW138" s="43">
        <v>0</v>
      </c>
      <c r="AX138" s="43">
        <v>0</v>
      </c>
      <c r="AY138" s="44">
        <f>SUM(BASE_INICIATIVAS_CONSOLIDADA!$AW138:$AX138)</f>
        <v>0</v>
      </c>
      <c r="AZ138" s="50">
        <v>0</v>
      </c>
      <c r="BA138" s="43">
        <f>BASE_INICIATIVAS_CONSOLIDADA!$AZ138</f>
        <v>0</v>
      </c>
      <c r="BB138" s="45">
        <v>0</v>
      </c>
      <c r="BC138" s="45">
        <v>0</v>
      </c>
      <c r="BD138" s="45">
        <f>SUM(BASE_INICIATIVAS_CONSOLIDADA!$BB138:$BC138)</f>
        <v>0</v>
      </c>
    </row>
    <row r="139" spans="1:56" ht="30" x14ac:dyDescent="0.25">
      <c r="A139" s="8" t="s">
        <v>65</v>
      </c>
      <c r="B139" s="8" t="s">
        <v>66</v>
      </c>
      <c r="C139" s="8">
        <v>16074110</v>
      </c>
      <c r="D139" s="8" t="s">
        <v>58</v>
      </c>
      <c r="E139" s="8" t="str">
        <f>_xlfn.XLOOKUP(BASE_INICIATIVAS_CONSOLIDADA!$G139,'[1]BASE DE DADOS'!A:A,'[1]BASE DE DADOS'!C:C)</f>
        <v>APA SERRA DA MANTIQUEIRA</v>
      </c>
      <c r="F139" s="8" t="str">
        <f>_xlfn.XLOOKUP(BASE_INICIATIVAS_CONSOLIDADA!$G139,[1]!BASE_UCS[COD CNUC],[1]!BASE_UCS[CATEGORIA RESUMIDA])</f>
        <v>APA</v>
      </c>
      <c r="G139" s="8" t="s">
        <v>181</v>
      </c>
      <c r="H139" s="8" t="str">
        <f>_xlfn.XLOOKUP(BASE_INICIATIVAS_CONSOLIDADA!$G139,[1]!BASE_UCS[COD CNUC],[1]!BASE_UCS[GERÊNCIA REGIONAL])</f>
        <v>GR4 - Sudeste</v>
      </c>
      <c r="I139" s="8" t="str">
        <f>_xlfn.XLOOKUP(BASE_INICIATIVAS_CONSOLIDADA!$G139,[1]!BASE_UCS[COD CNUC],[1]!BASE_UCS[BIOMAS])</f>
        <v>Mata Atlântica</v>
      </c>
      <c r="J139" s="8" t="str">
        <f>_xlfn.XLOOKUP(BASE_INICIATIVAS_CONSOLIDADA!$G139,[1]!BASE_UCS[COD CNUC],[1]!BASE_UCS[UF])</f>
        <v>MG/RJ/SP</v>
      </c>
      <c r="K139" s="8"/>
      <c r="L139" s="36">
        <v>500000</v>
      </c>
      <c r="M139" s="36">
        <v>0</v>
      </c>
      <c r="N139" s="36">
        <f>BASE_INICIATIVAS_CONSOLIDADA!$L139-BASE_INICIATIVAS_CONSOLIDADA!$M139</f>
        <v>500000</v>
      </c>
      <c r="O139" s="37">
        <f>BASE_INICIATIVAS_CONSOLIDADA!$AC139+BASE_INICIATIVAS_CONSOLIDADA!$AJ139+BASE_INICIATIVAS_CONSOLIDADA!$AO139+BASE_INICIATIVAS_CONSOLIDADA!$AV139+BASE_INICIATIVAS_CONSOLIDADA!$AY139+BASE_INICIATIVAS_CONSOLIDADA!$BA139+BASE_INICIATIVAS_CONSOLIDADA!$BD139</f>
        <v>0</v>
      </c>
      <c r="P139" s="36">
        <f>IF(BASE_INICIATIVAS_CONSOLIDADA!$N139-BASE_INICIATIVAS_CONSOLIDADA!$O139&lt;0,0,BASE_INICIATIVAS_CONSOLIDADA!$N139-BASE_INICIATIVAS_CONSOLIDADA!$O139)</f>
        <v>500000</v>
      </c>
      <c r="Q139" s="38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f>SUM(BASE_INICIATIVAS_CONSOLIDADA!$Q139:$AB139)</f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7">
        <f>SUM(BASE_INICIATIVAS_CONSOLIDADA!$AD139:$AI139)</f>
        <v>0</v>
      </c>
      <c r="AK139" s="37">
        <v>0</v>
      </c>
      <c r="AL139" s="37">
        <v>0</v>
      </c>
      <c r="AM139" s="37">
        <v>0</v>
      </c>
      <c r="AN139" s="37">
        <v>0</v>
      </c>
      <c r="AO139" s="37">
        <f>SUM(BASE_INICIATIVAS_CONSOLIDADA!$AK139:$AN139)</f>
        <v>0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37">
        <v>0</v>
      </c>
      <c r="AV139" s="37">
        <f>SUM(BASE_INICIATIVAS_CONSOLIDADA!$AP139:$AU139)</f>
        <v>0</v>
      </c>
      <c r="AW139" s="39">
        <v>0</v>
      </c>
      <c r="AX139" s="39">
        <v>0</v>
      </c>
      <c r="AY139" s="40">
        <f>SUM(BASE_INICIATIVAS_CONSOLIDADA!$AW139:$AX139)</f>
        <v>0</v>
      </c>
      <c r="AZ139" s="51">
        <v>0</v>
      </c>
      <c r="BA139" s="4">
        <f>BASE_INICIATIVAS_CONSOLIDADA!$AZ139</f>
        <v>0</v>
      </c>
      <c r="BB139" s="4">
        <v>0</v>
      </c>
      <c r="BC139" s="4">
        <v>0</v>
      </c>
      <c r="BD139" s="4">
        <f>SUM(BASE_INICIATIVAS_CONSOLIDADA!$BB139:$BC139)</f>
        <v>0</v>
      </c>
    </row>
    <row r="140" spans="1:56" ht="30" x14ac:dyDescent="0.25">
      <c r="A140" s="29" t="s">
        <v>65</v>
      </c>
      <c r="B140" s="29" t="s">
        <v>66</v>
      </c>
      <c r="C140" s="29">
        <v>16074110</v>
      </c>
      <c r="D140" s="29" t="s">
        <v>58</v>
      </c>
      <c r="E140" s="29" t="str">
        <f>_xlfn.XLOOKUP(BASE_INICIATIVAS_CONSOLIDADA!$G140,'[1]BASE DE DADOS'!A:A,'[1]BASE DE DADOS'!C:C)</f>
        <v>APA DO PLANALTO CENTRAL</v>
      </c>
      <c r="F140" s="29" t="str">
        <f>_xlfn.XLOOKUP(BASE_INICIATIVAS_CONSOLIDADA!$G140,[1]!BASE_UCS[COD CNUC],[1]!BASE_UCS[CATEGORIA RESUMIDA])</f>
        <v>APA</v>
      </c>
      <c r="G140" s="29" t="s">
        <v>182</v>
      </c>
      <c r="H140" s="29" t="str">
        <f>_xlfn.XLOOKUP(BASE_INICIATIVAS_CONSOLIDADA!$G140,[1]!BASE_UCS[COD CNUC],[1]!BASE_UCS[GERÊNCIA REGIONAL])</f>
        <v>GR3 - Centro-Oeste</v>
      </c>
      <c r="I140" s="29" t="str">
        <f>_xlfn.XLOOKUP(BASE_INICIATIVAS_CONSOLIDADA!$G140,[1]!BASE_UCS[COD CNUC],[1]!BASE_UCS[BIOMAS])</f>
        <v>Cerrado</v>
      </c>
      <c r="J140" s="29" t="str">
        <f>_xlfn.XLOOKUP(BASE_INICIATIVAS_CONSOLIDADA!$G140,[1]!BASE_UCS[COD CNUC],[1]!BASE_UCS[UF])</f>
        <v>DF/GO</v>
      </c>
      <c r="K140" s="29"/>
      <c r="L140" s="30">
        <v>500000</v>
      </c>
      <c r="M140" s="30">
        <v>0</v>
      </c>
      <c r="N140" s="30">
        <f>BASE_INICIATIVAS_CONSOLIDADA!$L140-BASE_INICIATIVAS_CONSOLIDADA!$M140</f>
        <v>500000</v>
      </c>
      <c r="O140" s="41">
        <f>BASE_INICIATIVAS_CONSOLIDADA!$AC140+BASE_INICIATIVAS_CONSOLIDADA!$AJ140+BASE_INICIATIVAS_CONSOLIDADA!$AO140+BASE_INICIATIVAS_CONSOLIDADA!$AV140+BASE_INICIATIVAS_CONSOLIDADA!$AY140+BASE_INICIATIVAS_CONSOLIDADA!$BA140+BASE_INICIATIVAS_CONSOLIDADA!$BD140</f>
        <v>0</v>
      </c>
      <c r="P140" s="30">
        <f>IF(BASE_INICIATIVAS_CONSOLIDADA!$N140-BASE_INICIATIVAS_CONSOLIDADA!$O140&lt;0,0,BASE_INICIATIVAS_CONSOLIDADA!$N140-BASE_INICIATIVAS_CONSOLIDADA!$O140)</f>
        <v>500000</v>
      </c>
      <c r="Q140" s="42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0</v>
      </c>
      <c r="Y140" s="41">
        <v>0</v>
      </c>
      <c r="Z140" s="41">
        <v>0</v>
      </c>
      <c r="AA140" s="41">
        <v>0</v>
      </c>
      <c r="AB140" s="41">
        <v>0</v>
      </c>
      <c r="AC140" s="41">
        <f>SUM(BASE_INICIATIVAS_CONSOLIDADA!$Q140:$AB140)</f>
        <v>0</v>
      </c>
      <c r="AD140" s="41">
        <v>0</v>
      </c>
      <c r="AE140" s="41">
        <v>0</v>
      </c>
      <c r="AF140" s="41">
        <v>0</v>
      </c>
      <c r="AG140" s="41">
        <v>0</v>
      </c>
      <c r="AH140" s="41">
        <v>0</v>
      </c>
      <c r="AI140" s="41">
        <v>0</v>
      </c>
      <c r="AJ140" s="41">
        <f>SUM(BASE_INICIATIVAS_CONSOLIDADA!$AD140:$AI140)</f>
        <v>0</v>
      </c>
      <c r="AK140" s="41">
        <v>0</v>
      </c>
      <c r="AL140" s="41">
        <v>0</v>
      </c>
      <c r="AM140" s="41">
        <v>0</v>
      </c>
      <c r="AN140" s="41">
        <v>0</v>
      </c>
      <c r="AO140" s="41">
        <f>SUM(BASE_INICIATIVAS_CONSOLIDADA!$AK140:$AN140)</f>
        <v>0</v>
      </c>
      <c r="AP140" s="41">
        <v>0</v>
      </c>
      <c r="AQ140" s="41">
        <v>0</v>
      </c>
      <c r="AR140" s="41">
        <v>0</v>
      </c>
      <c r="AS140" s="41">
        <v>0</v>
      </c>
      <c r="AT140" s="41">
        <v>0</v>
      </c>
      <c r="AU140" s="41">
        <v>0</v>
      </c>
      <c r="AV140" s="41">
        <f>SUM(BASE_INICIATIVAS_CONSOLIDADA!$AP140:$AU140)</f>
        <v>0</v>
      </c>
      <c r="AW140" s="43">
        <v>0</v>
      </c>
      <c r="AX140" s="43">
        <v>0</v>
      </c>
      <c r="AY140" s="44">
        <f>SUM(BASE_INICIATIVAS_CONSOLIDADA!$AW140:$AX140)</f>
        <v>0</v>
      </c>
      <c r="AZ140" s="45">
        <v>0</v>
      </c>
      <c r="BA140" s="45">
        <f>BASE_INICIATIVAS_CONSOLIDADA!$AZ140</f>
        <v>0</v>
      </c>
      <c r="BB140" s="45">
        <v>0</v>
      </c>
      <c r="BC140" s="45">
        <v>0</v>
      </c>
      <c r="BD140" s="45">
        <f>SUM(BASE_INICIATIVAS_CONSOLIDADA!$BB140:$BC140)</f>
        <v>0</v>
      </c>
    </row>
    <row r="141" spans="1:56" ht="30" x14ac:dyDescent="0.25">
      <c r="A141" s="8" t="s">
        <v>65</v>
      </c>
      <c r="B141" s="8" t="s">
        <v>66</v>
      </c>
      <c r="C141" s="8">
        <v>16074110</v>
      </c>
      <c r="D141" s="8" t="s">
        <v>58</v>
      </c>
      <c r="E141" s="8" t="str">
        <f>_xlfn.XLOOKUP(BASE_INICIATIVAS_CONSOLIDADA!$G141,'[1]BASE DE DADOS'!A:A,'[1]BASE DE DADOS'!C:C)</f>
        <v>ESEC DE AIUABA</v>
      </c>
      <c r="F141" s="8" t="str">
        <f>_xlfn.XLOOKUP(BASE_INICIATIVAS_CONSOLIDADA!$G141,[1]!BASE_UCS[COD CNUC],[1]!BASE_UCS[CATEGORIA RESUMIDA])</f>
        <v>ESEC</v>
      </c>
      <c r="G141" s="8" t="s">
        <v>183</v>
      </c>
      <c r="H141" s="8" t="str">
        <f>_xlfn.XLOOKUP(BASE_INICIATIVAS_CONSOLIDADA!$G141,[1]!BASE_UCS[COD CNUC],[1]!BASE_UCS[GERÊNCIA REGIONAL])</f>
        <v>GR2 - Nordeste</v>
      </c>
      <c r="I141" s="8" t="str">
        <f>_xlfn.XLOOKUP(BASE_INICIATIVAS_CONSOLIDADA!$G141,[1]!BASE_UCS[COD CNUC],[1]!BASE_UCS[BIOMAS])</f>
        <v>Caatinga</v>
      </c>
      <c r="J141" s="8" t="str">
        <f>_xlfn.XLOOKUP(BASE_INICIATIVAS_CONSOLIDADA!$G141,[1]!BASE_UCS[COD CNUC],[1]!BASE_UCS[UF])</f>
        <v>CE</v>
      </c>
      <c r="K141" s="8"/>
      <c r="L141" s="36">
        <v>250000</v>
      </c>
      <c r="M141" s="36">
        <v>0</v>
      </c>
      <c r="N141" s="36">
        <f>BASE_INICIATIVAS_CONSOLIDADA!$L141-BASE_INICIATIVAS_CONSOLIDADA!$M141</f>
        <v>250000</v>
      </c>
      <c r="O141" s="37">
        <f>BASE_INICIATIVAS_CONSOLIDADA!$AC141+BASE_INICIATIVAS_CONSOLIDADA!$AJ141+BASE_INICIATIVAS_CONSOLIDADA!$AO141+BASE_INICIATIVAS_CONSOLIDADA!$AV141+BASE_INICIATIVAS_CONSOLIDADA!$AY141+BASE_INICIATIVAS_CONSOLIDADA!$BA141+BASE_INICIATIVAS_CONSOLIDADA!$BD141</f>
        <v>250000</v>
      </c>
      <c r="P141" s="36">
        <f>IF(BASE_INICIATIVAS_CONSOLIDADA!$N141-BASE_INICIATIVAS_CONSOLIDADA!$O141&lt;0,0,BASE_INICIATIVAS_CONSOLIDADA!$N141-BASE_INICIATIVAS_CONSOLIDADA!$O141)</f>
        <v>0</v>
      </c>
      <c r="Q141" s="38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f>SUM(BASE_INICIATIVAS_CONSOLIDADA!$Q141:$AB141)</f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f>SUM(BASE_INICIATIVAS_CONSOLIDADA!$AD141:$AI141)</f>
        <v>0</v>
      </c>
      <c r="AK141" s="37">
        <v>0</v>
      </c>
      <c r="AL141" s="37">
        <v>0</v>
      </c>
      <c r="AM141" s="37">
        <v>0</v>
      </c>
      <c r="AN141" s="37">
        <v>0</v>
      </c>
      <c r="AO141" s="37">
        <f>SUM(BASE_INICIATIVAS_CONSOLIDADA!$AK141:$AN141)</f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37">
        <v>0</v>
      </c>
      <c r="AV141" s="37">
        <f>SUM(BASE_INICIATIVAS_CONSOLIDADA!$AP141:$AU141)</f>
        <v>0</v>
      </c>
      <c r="AW141" s="39">
        <v>0</v>
      </c>
      <c r="AX141" s="39">
        <v>0</v>
      </c>
      <c r="AY141" s="40">
        <f>SUM(BASE_INICIATIVAS_CONSOLIDADA!$AW141:$AX141)</f>
        <v>0</v>
      </c>
      <c r="AZ141" s="48">
        <v>250000</v>
      </c>
      <c r="BA141" s="39">
        <f>BASE_INICIATIVAS_CONSOLIDADA!$AZ141</f>
        <v>250000</v>
      </c>
      <c r="BB141" s="4">
        <v>0</v>
      </c>
      <c r="BC141" s="4">
        <v>0</v>
      </c>
      <c r="BD141" s="4">
        <f>SUM(BASE_INICIATIVAS_CONSOLIDADA!$BB141:$BC141)</f>
        <v>0</v>
      </c>
    </row>
    <row r="142" spans="1:56" ht="30" x14ac:dyDescent="0.25">
      <c r="A142" s="29" t="s">
        <v>65</v>
      </c>
      <c r="B142" s="29" t="s">
        <v>66</v>
      </c>
      <c r="C142" s="29">
        <v>16074110</v>
      </c>
      <c r="D142" s="29" t="s">
        <v>58</v>
      </c>
      <c r="E142" s="29" t="str">
        <f>_xlfn.XLOOKUP(BASE_INICIATIVAS_CONSOLIDADA!$G142,'[1]BASE DE DADOS'!A:A,'[1]BASE DE DADOS'!C:C)</f>
        <v>PARNA DA TIJUCA</v>
      </c>
      <c r="F142" s="29" t="str">
        <f>_xlfn.XLOOKUP(BASE_INICIATIVAS_CONSOLIDADA!$G142,[1]!BASE_UCS[COD CNUC],[1]!BASE_UCS[CATEGORIA RESUMIDA])</f>
        <v>PARNA</v>
      </c>
      <c r="G142" s="29" t="s">
        <v>184</v>
      </c>
      <c r="H142" s="29" t="str">
        <f>_xlfn.XLOOKUP(BASE_INICIATIVAS_CONSOLIDADA!$G142,[1]!BASE_UCS[COD CNUC],[1]!BASE_UCS[GERÊNCIA REGIONAL])</f>
        <v>GR4 - Sudeste</v>
      </c>
      <c r="I142" s="29" t="str">
        <f>_xlfn.XLOOKUP(BASE_INICIATIVAS_CONSOLIDADA!$G142,[1]!BASE_UCS[COD CNUC],[1]!BASE_UCS[BIOMAS])</f>
        <v>Mata Atlântica</v>
      </c>
      <c r="J142" s="29" t="str">
        <f>_xlfn.XLOOKUP(BASE_INICIATIVAS_CONSOLIDADA!$G142,[1]!BASE_UCS[COD CNUC],[1]!BASE_UCS[UF])</f>
        <v>RJ</v>
      </c>
      <c r="K142" s="29"/>
      <c r="L142" s="50">
        <v>500000</v>
      </c>
      <c r="M142" s="30">
        <v>0</v>
      </c>
      <c r="N142" s="30">
        <f>BASE_INICIATIVAS_CONSOLIDADA!$L142-BASE_INICIATIVAS_CONSOLIDADA!$M142</f>
        <v>500000</v>
      </c>
      <c r="O142" s="41">
        <f>BASE_INICIATIVAS_CONSOLIDADA!$AC142+BASE_INICIATIVAS_CONSOLIDADA!$AJ142+BASE_INICIATIVAS_CONSOLIDADA!$AO142+BASE_INICIATIVAS_CONSOLIDADA!$AV142+BASE_INICIATIVAS_CONSOLIDADA!$AY142+BASE_INICIATIVAS_CONSOLIDADA!$BA142+BASE_INICIATIVAS_CONSOLIDADA!$BD142</f>
        <v>500000</v>
      </c>
      <c r="P142" s="30">
        <f>IF(BASE_INICIATIVAS_CONSOLIDADA!$N142-BASE_INICIATIVAS_CONSOLIDADA!$O142&lt;0,0,BASE_INICIATIVAS_CONSOLIDADA!$N142-BASE_INICIATIVAS_CONSOLIDADA!$O142)</f>
        <v>0</v>
      </c>
      <c r="Q142" s="42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C142" s="41">
        <f>SUM(BASE_INICIATIVAS_CONSOLIDADA!$Q142:$AB142)</f>
        <v>0</v>
      </c>
      <c r="AD142" s="41">
        <v>0</v>
      </c>
      <c r="AE142" s="41">
        <v>0</v>
      </c>
      <c r="AF142" s="41">
        <v>0</v>
      </c>
      <c r="AG142" s="41">
        <v>0</v>
      </c>
      <c r="AH142" s="41">
        <v>0</v>
      </c>
      <c r="AI142" s="41">
        <v>0</v>
      </c>
      <c r="AJ142" s="41">
        <f>SUM(BASE_INICIATIVAS_CONSOLIDADA!$AD142:$AI142)</f>
        <v>0</v>
      </c>
      <c r="AK142" s="41">
        <v>0</v>
      </c>
      <c r="AL142" s="41">
        <v>0</v>
      </c>
      <c r="AM142" s="41">
        <v>0</v>
      </c>
      <c r="AN142" s="50">
        <v>500000</v>
      </c>
      <c r="AO142" s="41">
        <f>SUM(BASE_INICIATIVAS_CONSOLIDADA!$AK142:$AN142)</f>
        <v>500000</v>
      </c>
      <c r="AP142" s="41">
        <v>0</v>
      </c>
      <c r="AQ142" s="41">
        <v>0</v>
      </c>
      <c r="AR142" s="41">
        <v>0</v>
      </c>
      <c r="AS142" s="41">
        <v>0</v>
      </c>
      <c r="AT142" s="41">
        <v>0</v>
      </c>
      <c r="AU142" s="41">
        <v>0</v>
      </c>
      <c r="AV142" s="41">
        <f>SUM(BASE_INICIATIVAS_CONSOLIDADA!$AP142:$AU142)</f>
        <v>0</v>
      </c>
      <c r="AW142" s="43">
        <v>0</v>
      </c>
      <c r="AX142" s="43">
        <v>0</v>
      </c>
      <c r="AY142" s="44">
        <f>SUM(BASE_INICIATIVAS_CONSOLIDADA!$AW142:$AX142)</f>
        <v>0</v>
      </c>
      <c r="AZ142" s="49">
        <v>0</v>
      </c>
      <c r="BA142" s="45">
        <f>BASE_INICIATIVAS_CONSOLIDADA!$AZ142</f>
        <v>0</v>
      </c>
      <c r="BB142" s="45">
        <v>0</v>
      </c>
      <c r="BC142" s="45">
        <v>0</v>
      </c>
      <c r="BD142" s="45">
        <f>SUM(BASE_INICIATIVAS_CONSOLIDADA!$BB142:$BC142)</f>
        <v>0</v>
      </c>
    </row>
    <row r="143" spans="1:56" ht="30" x14ac:dyDescent="0.25">
      <c r="A143" s="8" t="s">
        <v>65</v>
      </c>
      <c r="B143" s="8" t="s">
        <v>66</v>
      </c>
      <c r="C143" s="8">
        <v>16074110</v>
      </c>
      <c r="D143" s="8" t="s">
        <v>58</v>
      </c>
      <c r="E143" s="8" t="str">
        <f>_xlfn.XLOOKUP(BASE_INICIATIVAS_CONSOLIDADA!$G143,'[1]BASE DE DADOS'!A:A,'[1]BASE DE DADOS'!C:C)</f>
        <v>ESEC DE CUNIÃ</v>
      </c>
      <c r="F143" s="8" t="str">
        <f>_xlfn.XLOOKUP(BASE_INICIATIVAS_CONSOLIDADA!$G143,[1]!BASE_UCS[COD CNUC],[1]!BASE_UCS[CATEGORIA RESUMIDA])</f>
        <v>ESEC</v>
      </c>
      <c r="G143" s="8" t="s">
        <v>185</v>
      </c>
      <c r="H143" s="8" t="str">
        <f>_xlfn.XLOOKUP(BASE_INICIATIVAS_CONSOLIDADA!$G143,[1]!BASE_UCS[COD CNUC],[1]!BASE_UCS[GERÊNCIA REGIONAL])</f>
        <v>GR1 - Norte</v>
      </c>
      <c r="I143" s="8" t="str">
        <f>_xlfn.XLOOKUP(BASE_INICIATIVAS_CONSOLIDADA!$G143,[1]!BASE_UCS[COD CNUC],[1]!BASE_UCS[BIOMAS])</f>
        <v>Amazônia</v>
      </c>
      <c r="J143" s="8" t="str">
        <f>_xlfn.XLOOKUP(BASE_INICIATIVAS_CONSOLIDADA!$G143,[1]!BASE_UCS[COD CNUC],[1]!BASE_UCS[UF])</f>
        <v>AM/RO</v>
      </c>
      <c r="K143" s="8"/>
      <c r="L143" s="36">
        <v>500000</v>
      </c>
      <c r="M143" s="36">
        <v>0</v>
      </c>
      <c r="N143" s="36">
        <f>BASE_INICIATIVAS_CONSOLIDADA!$L143-BASE_INICIATIVAS_CONSOLIDADA!$M143</f>
        <v>500000</v>
      </c>
      <c r="O143" s="37">
        <f>BASE_INICIATIVAS_CONSOLIDADA!$AC143+BASE_INICIATIVAS_CONSOLIDADA!$AJ143+BASE_INICIATIVAS_CONSOLIDADA!$AO143+BASE_INICIATIVAS_CONSOLIDADA!$AV143+BASE_INICIATIVAS_CONSOLIDADA!$AY143+BASE_INICIATIVAS_CONSOLIDADA!$BA143+BASE_INICIATIVAS_CONSOLIDADA!$BD143</f>
        <v>0</v>
      </c>
      <c r="P143" s="36">
        <f>IF(BASE_INICIATIVAS_CONSOLIDADA!$N143-BASE_INICIATIVAS_CONSOLIDADA!$O143&lt;0,0,BASE_INICIATIVAS_CONSOLIDADA!$N143-BASE_INICIATIVAS_CONSOLIDADA!$O143)</f>
        <v>500000</v>
      </c>
      <c r="Q143" s="38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f>SUM(BASE_INICIATIVAS_CONSOLIDADA!$Q143:$AB143)</f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f>SUM(BASE_INICIATIVAS_CONSOLIDADA!$AD143:$AI143)</f>
        <v>0</v>
      </c>
      <c r="AK143" s="37">
        <v>0</v>
      </c>
      <c r="AL143" s="37">
        <v>0</v>
      </c>
      <c r="AM143" s="37">
        <v>0</v>
      </c>
      <c r="AN143" s="47">
        <v>0</v>
      </c>
      <c r="AO143" s="37">
        <f>SUM(BASE_INICIATIVAS_CONSOLIDADA!$AK143:$AN143)</f>
        <v>0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37">
        <v>0</v>
      </c>
      <c r="AV143" s="37">
        <f>SUM(BASE_INICIATIVAS_CONSOLIDADA!$AP143:$AU143)</f>
        <v>0</v>
      </c>
      <c r="AW143" s="39">
        <v>0</v>
      </c>
      <c r="AX143" s="39">
        <v>0</v>
      </c>
      <c r="AY143" s="40">
        <f>SUM(BASE_INICIATIVAS_CONSOLIDADA!$AW143:$AX143)</f>
        <v>0</v>
      </c>
      <c r="AZ143" s="48">
        <v>0</v>
      </c>
      <c r="BA143" s="39">
        <f>BASE_INICIATIVAS_CONSOLIDADA!$AZ143</f>
        <v>0</v>
      </c>
      <c r="BB143" s="4">
        <v>0</v>
      </c>
      <c r="BC143" s="4">
        <v>0</v>
      </c>
      <c r="BD143" s="4">
        <f>SUM(BASE_INICIATIVAS_CONSOLIDADA!$BB143:$BC143)</f>
        <v>0</v>
      </c>
    </row>
    <row r="144" spans="1:56" ht="30" x14ac:dyDescent="0.25">
      <c r="A144" s="29" t="s">
        <v>65</v>
      </c>
      <c r="B144" s="29" t="s">
        <v>66</v>
      </c>
      <c r="C144" s="29">
        <v>16074110</v>
      </c>
      <c r="D144" s="29" t="s">
        <v>58</v>
      </c>
      <c r="E144" s="29" t="str">
        <f>_xlfn.XLOOKUP(BASE_INICIATIVAS_CONSOLIDADA!$G144,'[1]BASE DE DADOS'!A:A,'[1]BASE DE DADOS'!C:C)</f>
        <v>FLONA DE BOM FUTURO</v>
      </c>
      <c r="F144" s="29" t="str">
        <f>_xlfn.XLOOKUP(BASE_INICIATIVAS_CONSOLIDADA!$G144,[1]!BASE_UCS[COD CNUC],[1]!BASE_UCS[CATEGORIA RESUMIDA])</f>
        <v>FLONA</v>
      </c>
      <c r="G144" s="29" t="s">
        <v>186</v>
      </c>
      <c r="H144" s="29" t="str">
        <f>_xlfn.XLOOKUP(BASE_INICIATIVAS_CONSOLIDADA!$G144,[1]!BASE_UCS[COD CNUC],[1]!BASE_UCS[GERÊNCIA REGIONAL])</f>
        <v>GR1 - Norte</v>
      </c>
      <c r="I144" s="29" t="str">
        <f>_xlfn.XLOOKUP(BASE_INICIATIVAS_CONSOLIDADA!$G144,[1]!BASE_UCS[COD CNUC],[1]!BASE_UCS[BIOMAS])</f>
        <v>Amazônia</v>
      </c>
      <c r="J144" s="29" t="str">
        <f>_xlfn.XLOOKUP(BASE_INICIATIVAS_CONSOLIDADA!$G144,[1]!BASE_UCS[COD CNUC],[1]!BASE_UCS[UF])</f>
        <v>RO</v>
      </c>
      <c r="K144" s="29"/>
      <c r="L144" s="30">
        <v>500000</v>
      </c>
      <c r="M144" s="30">
        <v>0</v>
      </c>
      <c r="N144" s="30">
        <f>BASE_INICIATIVAS_CONSOLIDADA!$L144-BASE_INICIATIVAS_CONSOLIDADA!$M144</f>
        <v>500000</v>
      </c>
      <c r="O144" s="41">
        <f>BASE_INICIATIVAS_CONSOLIDADA!$AC144+BASE_INICIATIVAS_CONSOLIDADA!$AJ144+BASE_INICIATIVAS_CONSOLIDADA!$AO144+BASE_INICIATIVAS_CONSOLIDADA!$AV144+BASE_INICIATIVAS_CONSOLIDADA!$AY144+BASE_INICIATIVAS_CONSOLIDADA!$BA144+BASE_INICIATIVAS_CONSOLIDADA!$BD144</f>
        <v>500000</v>
      </c>
      <c r="P144" s="30">
        <f>IF(BASE_INICIATIVAS_CONSOLIDADA!$N144-BASE_INICIATIVAS_CONSOLIDADA!$O144&lt;0,0,BASE_INICIATIVAS_CONSOLIDADA!$N144-BASE_INICIATIVAS_CONSOLIDADA!$O144)</f>
        <v>0</v>
      </c>
      <c r="Q144" s="42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41">
        <f>SUM(BASE_INICIATIVAS_CONSOLIDADA!$Q144:$AB144)</f>
        <v>0</v>
      </c>
      <c r="AD144" s="41">
        <v>0</v>
      </c>
      <c r="AE144" s="41">
        <v>0</v>
      </c>
      <c r="AF144" s="41">
        <v>500000</v>
      </c>
      <c r="AG144" s="41">
        <v>0</v>
      </c>
      <c r="AH144" s="41">
        <v>0</v>
      </c>
      <c r="AI144" s="41">
        <v>0</v>
      </c>
      <c r="AJ144" s="41">
        <f>SUM(BASE_INICIATIVAS_CONSOLIDADA!$AD144:$AI144)</f>
        <v>500000</v>
      </c>
      <c r="AK144" s="41">
        <v>0</v>
      </c>
      <c r="AL144" s="41">
        <v>0</v>
      </c>
      <c r="AM144" s="41">
        <v>0</v>
      </c>
      <c r="AN144" s="41">
        <v>0</v>
      </c>
      <c r="AO144" s="41">
        <f>SUM(BASE_INICIATIVAS_CONSOLIDADA!$AK144:$AN144)</f>
        <v>0</v>
      </c>
      <c r="AP144" s="41">
        <v>0</v>
      </c>
      <c r="AQ144" s="41">
        <v>0</v>
      </c>
      <c r="AR144" s="41">
        <v>0</v>
      </c>
      <c r="AS144" s="41">
        <v>0</v>
      </c>
      <c r="AT144" s="41">
        <v>0</v>
      </c>
      <c r="AU144" s="41">
        <v>0</v>
      </c>
      <c r="AV144" s="41">
        <f>SUM(BASE_INICIATIVAS_CONSOLIDADA!$AP144:$AU144)</f>
        <v>0</v>
      </c>
      <c r="AW144" s="43">
        <v>0</v>
      </c>
      <c r="AX144" s="43">
        <v>0</v>
      </c>
      <c r="AY144" s="44">
        <f>SUM(BASE_INICIATIVAS_CONSOLIDADA!$AW144:$AX144)</f>
        <v>0</v>
      </c>
      <c r="AZ144" s="49">
        <v>0</v>
      </c>
      <c r="BA144" s="45">
        <f>BASE_INICIATIVAS_CONSOLIDADA!$AZ144</f>
        <v>0</v>
      </c>
      <c r="BB144" s="45">
        <v>0</v>
      </c>
      <c r="BC144" s="45">
        <v>0</v>
      </c>
      <c r="BD144" s="45">
        <f>SUM(BASE_INICIATIVAS_CONSOLIDADA!$BB144:$BC144)</f>
        <v>0</v>
      </c>
    </row>
    <row r="145" spans="1:56" ht="30" x14ac:dyDescent="0.25">
      <c r="A145" s="8" t="s">
        <v>65</v>
      </c>
      <c r="B145" s="8" t="s">
        <v>66</v>
      </c>
      <c r="C145" s="8">
        <v>16074110</v>
      </c>
      <c r="D145" s="8" t="s">
        <v>58</v>
      </c>
      <c r="E145" s="8" t="str">
        <f>_xlfn.XLOOKUP(BASE_INICIATIVAS_CONSOLIDADA!$G145,'[1]BASE DE DADOS'!A:A,'[1]BASE DE DADOS'!C:C)</f>
        <v>PARNA DOS CAMPOS FERRUGINOSOS</v>
      </c>
      <c r="F145" s="8" t="str">
        <f>_xlfn.XLOOKUP(BASE_INICIATIVAS_CONSOLIDADA!$G145,[1]!BASE_UCS[COD CNUC],[1]!BASE_UCS[CATEGORIA RESUMIDA])</f>
        <v>PARNA</v>
      </c>
      <c r="G145" s="8" t="s">
        <v>111</v>
      </c>
      <c r="H145" s="8" t="str">
        <f>_xlfn.XLOOKUP(BASE_INICIATIVAS_CONSOLIDADA!$G145,[1]!BASE_UCS[COD CNUC],[1]!BASE_UCS[GERÊNCIA REGIONAL])</f>
        <v>GR1 - Norte</v>
      </c>
      <c r="I145" s="8" t="str">
        <f>_xlfn.XLOOKUP(BASE_INICIATIVAS_CONSOLIDADA!$G145,[1]!BASE_UCS[COD CNUC],[1]!BASE_UCS[BIOMAS])</f>
        <v>Amazônia</v>
      </c>
      <c r="J145" s="8" t="str">
        <f>_xlfn.XLOOKUP(BASE_INICIATIVAS_CONSOLIDADA!$G145,[1]!BASE_UCS[COD CNUC],[1]!BASE_UCS[UF])</f>
        <v>PA</v>
      </c>
      <c r="K145" s="8"/>
      <c r="L145" s="36">
        <v>500000</v>
      </c>
      <c r="M145" s="36">
        <v>0</v>
      </c>
      <c r="N145" s="36">
        <f>BASE_INICIATIVAS_CONSOLIDADA!$L145-BASE_INICIATIVAS_CONSOLIDADA!$M145</f>
        <v>500000</v>
      </c>
      <c r="O145" s="37">
        <f>BASE_INICIATIVAS_CONSOLIDADA!$AC145+BASE_INICIATIVAS_CONSOLIDADA!$AJ145+BASE_INICIATIVAS_CONSOLIDADA!$AO145+BASE_INICIATIVAS_CONSOLIDADA!$AV145+BASE_INICIATIVAS_CONSOLIDADA!$AY145+BASE_INICIATIVAS_CONSOLIDADA!$BA145+BASE_INICIATIVAS_CONSOLIDADA!$BD145</f>
        <v>0</v>
      </c>
      <c r="P145" s="36">
        <f>IF(BASE_INICIATIVAS_CONSOLIDADA!$N145-BASE_INICIATIVAS_CONSOLIDADA!$O145&lt;0,0,BASE_INICIATIVAS_CONSOLIDADA!$N145-BASE_INICIATIVAS_CONSOLIDADA!$O145)</f>
        <v>500000</v>
      </c>
      <c r="Q145" s="38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f>SUM(BASE_INICIATIVAS_CONSOLIDADA!$Q145:$AB145)</f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f>SUM(BASE_INICIATIVAS_CONSOLIDADA!$AD145:$AI145)</f>
        <v>0</v>
      </c>
      <c r="AK145" s="37">
        <v>0</v>
      </c>
      <c r="AL145" s="37">
        <v>0</v>
      </c>
      <c r="AM145" s="37">
        <v>0</v>
      </c>
      <c r="AN145" s="37">
        <v>0</v>
      </c>
      <c r="AO145" s="37">
        <f>SUM(BASE_INICIATIVAS_CONSOLIDADA!$AK145:$AN145)</f>
        <v>0</v>
      </c>
      <c r="AP145" s="37">
        <v>0</v>
      </c>
      <c r="AQ145" s="37">
        <v>0</v>
      </c>
      <c r="AR145" s="37">
        <v>0</v>
      </c>
      <c r="AS145" s="37">
        <v>0</v>
      </c>
      <c r="AT145" s="37">
        <v>0</v>
      </c>
      <c r="AU145" s="37">
        <v>0</v>
      </c>
      <c r="AV145" s="37">
        <f>SUM(BASE_INICIATIVAS_CONSOLIDADA!$AP145:$AU145)</f>
        <v>0</v>
      </c>
      <c r="AW145" s="39">
        <v>0</v>
      </c>
      <c r="AX145" s="39">
        <v>0</v>
      </c>
      <c r="AY145" s="40">
        <f>SUM(BASE_INICIATIVAS_CONSOLIDADA!$AW145:$AX145)</f>
        <v>0</v>
      </c>
      <c r="AZ145" s="4">
        <v>0</v>
      </c>
      <c r="BA145" s="4">
        <f>BASE_INICIATIVAS_CONSOLIDADA!$AZ145</f>
        <v>0</v>
      </c>
      <c r="BB145" s="4">
        <v>0</v>
      </c>
      <c r="BC145" s="4">
        <v>0</v>
      </c>
      <c r="BD145" s="4">
        <f>SUM(BASE_INICIATIVAS_CONSOLIDADA!$BB145:$BC145)</f>
        <v>0</v>
      </c>
    </row>
    <row r="146" spans="1:56" ht="30" x14ac:dyDescent="0.25">
      <c r="A146" s="29" t="s">
        <v>65</v>
      </c>
      <c r="B146" s="29" t="s">
        <v>66</v>
      </c>
      <c r="C146" s="29">
        <v>16074110</v>
      </c>
      <c r="D146" s="29" t="s">
        <v>58</v>
      </c>
      <c r="E146" s="29" t="str">
        <f>_xlfn.XLOOKUP(BASE_INICIATIVAS_CONSOLIDADA!$G146,'[1]BASE DE DADOS'!A:A,'[1]BASE DE DADOS'!C:C)</f>
        <v>REBIO UNIÃO</v>
      </c>
      <c r="F146" s="29" t="str">
        <f>_xlfn.XLOOKUP(BASE_INICIATIVAS_CONSOLIDADA!$G146,[1]!BASE_UCS[COD CNUC],[1]!BASE_UCS[CATEGORIA RESUMIDA])</f>
        <v>REBIO</v>
      </c>
      <c r="G146" s="29" t="s">
        <v>187</v>
      </c>
      <c r="H146" s="29" t="str">
        <f>_xlfn.XLOOKUP(BASE_INICIATIVAS_CONSOLIDADA!$G146,[1]!BASE_UCS[COD CNUC],[1]!BASE_UCS[GERÊNCIA REGIONAL])</f>
        <v>GR4 - Sudeste</v>
      </c>
      <c r="I146" s="29" t="str">
        <f>_xlfn.XLOOKUP(BASE_INICIATIVAS_CONSOLIDADA!$G146,[1]!BASE_UCS[COD CNUC],[1]!BASE_UCS[BIOMAS])</f>
        <v>Mata Atlântica</v>
      </c>
      <c r="J146" s="29" t="str">
        <f>_xlfn.XLOOKUP(BASE_INICIATIVAS_CONSOLIDADA!$G146,[1]!BASE_UCS[COD CNUC],[1]!BASE_UCS[UF])</f>
        <v>RJ</v>
      </c>
      <c r="K146" s="29"/>
      <c r="L146" s="30">
        <v>500000</v>
      </c>
      <c r="M146" s="30">
        <v>0</v>
      </c>
      <c r="N146" s="30">
        <f>BASE_INICIATIVAS_CONSOLIDADA!$L146-BASE_INICIATIVAS_CONSOLIDADA!$M146</f>
        <v>500000</v>
      </c>
      <c r="O146" s="41">
        <f>BASE_INICIATIVAS_CONSOLIDADA!$AC146+BASE_INICIATIVAS_CONSOLIDADA!$AJ146+BASE_INICIATIVAS_CONSOLIDADA!$AO146+BASE_INICIATIVAS_CONSOLIDADA!$AV146+BASE_INICIATIVAS_CONSOLIDADA!$AY146+BASE_INICIATIVAS_CONSOLIDADA!$BA146+BASE_INICIATIVAS_CONSOLIDADA!$BD146</f>
        <v>671000</v>
      </c>
      <c r="P146" s="30">
        <f>IF(BASE_INICIATIVAS_CONSOLIDADA!$N146-BASE_INICIATIVAS_CONSOLIDADA!$O146&lt;0,0,BASE_INICIATIVAS_CONSOLIDADA!$N146-BASE_INICIATIVAS_CONSOLIDADA!$O146)</f>
        <v>0</v>
      </c>
      <c r="Q146" s="42">
        <v>0</v>
      </c>
      <c r="R146" s="41">
        <v>0</v>
      </c>
      <c r="S146" s="41">
        <v>0</v>
      </c>
      <c r="T146" s="41">
        <v>100000</v>
      </c>
      <c r="U146" s="41">
        <v>321000</v>
      </c>
      <c r="V146" s="41">
        <v>0</v>
      </c>
      <c r="W146" s="41">
        <v>0</v>
      </c>
      <c r="X146" s="41">
        <v>0</v>
      </c>
      <c r="Y146" s="41">
        <v>0</v>
      </c>
      <c r="Z146" s="41">
        <v>250000</v>
      </c>
      <c r="AA146" s="41">
        <v>0</v>
      </c>
      <c r="AB146" s="41">
        <v>0</v>
      </c>
      <c r="AC146" s="41">
        <f>SUM(BASE_INICIATIVAS_CONSOLIDADA!$Q146:$AB146)</f>
        <v>671000</v>
      </c>
      <c r="AD146" s="41">
        <v>0</v>
      </c>
      <c r="AE146" s="41">
        <v>0</v>
      </c>
      <c r="AF146" s="41">
        <v>0</v>
      </c>
      <c r="AG146" s="41">
        <v>0</v>
      </c>
      <c r="AH146" s="41">
        <v>0</v>
      </c>
      <c r="AI146" s="41">
        <v>0</v>
      </c>
      <c r="AJ146" s="41">
        <f>SUM(BASE_INICIATIVAS_CONSOLIDADA!$AD146:$AI146)</f>
        <v>0</v>
      </c>
      <c r="AK146" s="41">
        <v>0</v>
      </c>
      <c r="AL146" s="41">
        <v>0</v>
      </c>
      <c r="AM146" s="41">
        <v>0</v>
      </c>
      <c r="AN146" s="41">
        <v>0</v>
      </c>
      <c r="AO146" s="41">
        <f>SUM(BASE_INICIATIVAS_CONSOLIDADA!$AK146:$AN146)</f>
        <v>0</v>
      </c>
      <c r="AP146" s="41">
        <v>0</v>
      </c>
      <c r="AQ146" s="41">
        <v>0</v>
      </c>
      <c r="AR146" s="41">
        <v>0</v>
      </c>
      <c r="AS146" s="41">
        <v>0</v>
      </c>
      <c r="AT146" s="41">
        <v>0</v>
      </c>
      <c r="AU146" s="41">
        <v>0</v>
      </c>
      <c r="AV146" s="41">
        <f>SUM(BASE_INICIATIVAS_CONSOLIDADA!$AP146:$AU146)</f>
        <v>0</v>
      </c>
      <c r="AW146" s="43">
        <v>0</v>
      </c>
      <c r="AX146" s="43">
        <v>0</v>
      </c>
      <c r="AY146" s="44">
        <f>SUM(BASE_INICIATIVAS_CONSOLIDADA!$AW146:$AX146)</f>
        <v>0</v>
      </c>
      <c r="AZ146" s="45">
        <v>0</v>
      </c>
      <c r="BA146" s="45">
        <f>BASE_INICIATIVAS_CONSOLIDADA!$AZ146</f>
        <v>0</v>
      </c>
      <c r="BB146" s="45">
        <v>0</v>
      </c>
      <c r="BC146" s="45">
        <v>0</v>
      </c>
      <c r="BD146" s="45">
        <f>SUM(BASE_INICIATIVAS_CONSOLIDADA!$BB146:$BC146)</f>
        <v>0</v>
      </c>
    </row>
    <row r="147" spans="1:56" ht="30" x14ac:dyDescent="0.25">
      <c r="A147" s="8" t="s">
        <v>65</v>
      </c>
      <c r="B147" s="8" t="s">
        <v>66</v>
      </c>
      <c r="C147" s="8">
        <v>16074110</v>
      </c>
      <c r="D147" s="8" t="s">
        <v>58</v>
      </c>
      <c r="E147" s="8" t="str">
        <f>_xlfn.XLOOKUP(BASE_INICIATIVAS_CONSOLIDADA!$G147,'[1]BASE DE DADOS'!A:A,'[1]BASE DE DADOS'!C:C)</f>
        <v>FLONA DE JACUNDÁ</v>
      </c>
      <c r="F147" s="8" t="str">
        <f>_xlfn.XLOOKUP(BASE_INICIATIVAS_CONSOLIDADA!$G147,[1]!BASE_UCS[COD CNUC],[1]!BASE_UCS[CATEGORIA RESUMIDA])</f>
        <v>FLONA</v>
      </c>
      <c r="G147" s="8" t="s">
        <v>188</v>
      </c>
      <c r="H147" s="8" t="str">
        <f>_xlfn.XLOOKUP(BASE_INICIATIVAS_CONSOLIDADA!$G147,[1]!BASE_UCS[COD CNUC],[1]!BASE_UCS[GERÊNCIA REGIONAL])</f>
        <v>GR1 - Norte</v>
      </c>
      <c r="I147" s="8" t="str">
        <f>_xlfn.XLOOKUP(BASE_INICIATIVAS_CONSOLIDADA!$G147,[1]!BASE_UCS[COD CNUC],[1]!BASE_UCS[BIOMAS])</f>
        <v>Amazônia</v>
      </c>
      <c r="J147" s="8" t="str">
        <f>_xlfn.XLOOKUP(BASE_INICIATIVAS_CONSOLIDADA!$G147,[1]!BASE_UCS[COD CNUC],[1]!BASE_UCS[UF])</f>
        <v>RO</v>
      </c>
      <c r="K147" s="8"/>
      <c r="L147" s="36">
        <v>500000</v>
      </c>
      <c r="M147" s="36">
        <v>0</v>
      </c>
      <c r="N147" s="36">
        <f>BASE_INICIATIVAS_CONSOLIDADA!$L147-BASE_INICIATIVAS_CONSOLIDADA!$M147</f>
        <v>500000</v>
      </c>
      <c r="O147" s="37">
        <f>BASE_INICIATIVAS_CONSOLIDADA!$AC147+BASE_INICIATIVAS_CONSOLIDADA!$AJ147+BASE_INICIATIVAS_CONSOLIDADA!$AO147+BASE_INICIATIVAS_CONSOLIDADA!$AV147+BASE_INICIATIVAS_CONSOLIDADA!$AY147+BASE_INICIATIVAS_CONSOLIDADA!$BA147+BASE_INICIATIVAS_CONSOLIDADA!$BD147</f>
        <v>500000</v>
      </c>
      <c r="P147" s="36">
        <f>IF(BASE_INICIATIVAS_CONSOLIDADA!$N147-BASE_INICIATIVAS_CONSOLIDADA!$O147&lt;0,0,BASE_INICIATIVAS_CONSOLIDADA!$N147-BASE_INICIATIVAS_CONSOLIDADA!$O147)</f>
        <v>0</v>
      </c>
      <c r="Q147" s="38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f>SUM(BASE_INICIATIVAS_CONSOLIDADA!$Q147:$AB147)</f>
        <v>0</v>
      </c>
      <c r="AD147" s="37">
        <v>0</v>
      </c>
      <c r="AE147" s="37">
        <v>0</v>
      </c>
      <c r="AF147" s="37">
        <v>0</v>
      </c>
      <c r="AG147" s="37">
        <v>0</v>
      </c>
      <c r="AH147" s="37">
        <v>0</v>
      </c>
      <c r="AI147" s="37">
        <v>0</v>
      </c>
      <c r="AJ147" s="37">
        <f>SUM(BASE_INICIATIVAS_CONSOLIDADA!$AD147:$AI147)</f>
        <v>0</v>
      </c>
      <c r="AK147" s="37">
        <v>0</v>
      </c>
      <c r="AL147" s="37">
        <v>0</v>
      </c>
      <c r="AM147" s="37">
        <v>0</v>
      </c>
      <c r="AN147" s="37">
        <v>0</v>
      </c>
      <c r="AO147" s="37">
        <f>SUM(BASE_INICIATIVAS_CONSOLIDADA!$AK147:$AN147)</f>
        <v>0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37">
        <v>0</v>
      </c>
      <c r="AV147" s="37">
        <f>SUM(BASE_INICIATIVAS_CONSOLIDADA!$AP147:$AU147)</f>
        <v>0</v>
      </c>
      <c r="AW147" s="39">
        <v>0</v>
      </c>
      <c r="AX147" s="48">
        <v>500000</v>
      </c>
      <c r="AY147" s="40">
        <f>SUM(BASE_INICIATIVAS_CONSOLIDADA!$AW147:$AX147)</f>
        <v>500000</v>
      </c>
      <c r="AZ147" s="4">
        <v>0</v>
      </c>
      <c r="BA147" s="4">
        <f>BASE_INICIATIVAS_CONSOLIDADA!$AZ147</f>
        <v>0</v>
      </c>
      <c r="BB147" s="4">
        <v>0</v>
      </c>
      <c r="BC147" s="4">
        <v>0</v>
      </c>
      <c r="BD147" s="4">
        <f>SUM(BASE_INICIATIVAS_CONSOLIDADA!$BB147:$BC147)</f>
        <v>0</v>
      </c>
    </row>
    <row r="148" spans="1:56" ht="30" x14ac:dyDescent="0.25">
      <c r="A148" s="29" t="s">
        <v>65</v>
      </c>
      <c r="B148" s="29" t="s">
        <v>66</v>
      </c>
      <c r="C148" s="29">
        <v>16074110</v>
      </c>
      <c r="D148" s="29" t="s">
        <v>58</v>
      </c>
      <c r="E148" s="29" t="str">
        <f>_xlfn.XLOOKUP(BASE_INICIATIVAS_CONSOLIDADA!$G148,'[1]BASE DE DADOS'!A:A,'[1]BASE DE DADOS'!C:C)</f>
        <v>FLONA DO JAMARI</v>
      </c>
      <c r="F148" s="29" t="str">
        <f>_xlfn.XLOOKUP(BASE_INICIATIVAS_CONSOLIDADA!$G148,[1]!BASE_UCS[COD CNUC],[1]!BASE_UCS[CATEGORIA RESUMIDA])</f>
        <v>FLONA</v>
      </c>
      <c r="G148" s="29" t="s">
        <v>189</v>
      </c>
      <c r="H148" s="29" t="str">
        <f>_xlfn.XLOOKUP(BASE_INICIATIVAS_CONSOLIDADA!$G148,[1]!BASE_UCS[COD CNUC],[1]!BASE_UCS[GERÊNCIA REGIONAL])</f>
        <v>GR1 - Norte</v>
      </c>
      <c r="I148" s="29" t="str">
        <f>_xlfn.XLOOKUP(BASE_INICIATIVAS_CONSOLIDADA!$G148,[1]!BASE_UCS[COD CNUC],[1]!BASE_UCS[BIOMAS])</f>
        <v>Amazônia</v>
      </c>
      <c r="J148" s="29" t="str">
        <f>_xlfn.XLOOKUP(BASE_INICIATIVAS_CONSOLIDADA!$G148,[1]!BASE_UCS[COD CNUC],[1]!BASE_UCS[UF])</f>
        <v>RO</v>
      </c>
      <c r="K148" s="29"/>
      <c r="L148" s="30">
        <v>500000</v>
      </c>
      <c r="M148" s="30">
        <v>0</v>
      </c>
      <c r="N148" s="30">
        <f>BASE_INICIATIVAS_CONSOLIDADA!$L148-BASE_INICIATIVAS_CONSOLIDADA!$M148</f>
        <v>500000</v>
      </c>
      <c r="O148" s="41">
        <f>BASE_INICIATIVAS_CONSOLIDADA!$AC148+BASE_INICIATIVAS_CONSOLIDADA!$AJ148+BASE_INICIATIVAS_CONSOLIDADA!$AO148+BASE_INICIATIVAS_CONSOLIDADA!$AV148+BASE_INICIATIVAS_CONSOLIDADA!$AY148+BASE_INICIATIVAS_CONSOLIDADA!$BA148+BASE_INICIATIVAS_CONSOLIDADA!$BD148</f>
        <v>500000</v>
      </c>
      <c r="P148" s="30">
        <f>IF(BASE_INICIATIVAS_CONSOLIDADA!$N148-BASE_INICIATIVAS_CONSOLIDADA!$O148&lt;0,0,BASE_INICIATIVAS_CONSOLIDADA!$N148-BASE_INICIATIVAS_CONSOLIDADA!$O148)</f>
        <v>0</v>
      </c>
      <c r="Q148" s="42">
        <v>0</v>
      </c>
      <c r="R148" s="41">
        <v>0</v>
      </c>
      <c r="S148" s="41">
        <v>0</v>
      </c>
      <c r="T148" s="41">
        <v>0</v>
      </c>
      <c r="U148" s="41">
        <v>0</v>
      </c>
      <c r="V148" s="41">
        <v>0</v>
      </c>
      <c r="W148" s="41">
        <v>0</v>
      </c>
      <c r="X148" s="41">
        <v>0</v>
      </c>
      <c r="Y148" s="41">
        <v>0</v>
      </c>
      <c r="Z148" s="41">
        <v>0</v>
      </c>
      <c r="AA148" s="41">
        <v>0</v>
      </c>
      <c r="AB148" s="41">
        <v>0</v>
      </c>
      <c r="AC148" s="41">
        <f>SUM(BASE_INICIATIVAS_CONSOLIDADA!$Q148:$AB148)</f>
        <v>0</v>
      </c>
      <c r="AD148" s="41">
        <v>0</v>
      </c>
      <c r="AE148" s="41">
        <v>0</v>
      </c>
      <c r="AF148" s="30">
        <v>500000</v>
      </c>
      <c r="AG148" s="41">
        <v>0</v>
      </c>
      <c r="AH148" s="41">
        <v>0</v>
      </c>
      <c r="AI148" s="41">
        <v>0</v>
      </c>
      <c r="AJ148" s="41">
        <f>SUM(BASE_INICIATIVAS_CONSOLIDADA!$AD148:$AI148)</f>
        <v>500000</v>
      </c>
      <c r="AK148" s="41">
        <v>0</v>
      </c>
      <c r="AL148" s="41">
        <v>0</v>
      </c>
      <c r="AM148" s="41">
        <v>0</v>
      </c>
      <c r="AN148" s="41">
        <v>0</v>
      </c>
      <c r="AO148" s="41">
        <f>SUM(BASE_INICIATIVAS_CONSOLIDADA!$AK148:$AN148)</f>
        <v>0</v>
      </c>
      <c r="AP148" s="41">
        <v>0</v>
      </c>
      <c r="AQ148" s="41">
        <v>0</v>
      </c>
      <c r="AR148" s="41">
        <v>0</v>
      </c>
      <c r="AS148" s="41">
        <v>0</v>
      </c>
      <c r="AT148" s="41">
        <v>0</v>
      </c>
      <c r="AU148" s="41">
        <v>0</v>
      </c>
      <c r="AV148" s="41">
        <f>SUM(BASE_INICIATIVAS_CONSOLIDADA!$AP148:$AU148)</f>
        <v>0</v>
      </c>
      <c r="AW148" s="43">
        <v>0</v>
      </c>
      <c r="AX148" s="50">
        <v>0</v>
      </c>
      <c r="AY148" s="44">
        <f>SUM(BASE_INICIATIVAS_CONSOLIDADA!$AW148:$AX148)</f>
        <v>0</v>
      </c>
      <c r="AZ148" s="45">
        <v>0</v>
      </c>
      <c r="BA148" s="45">
        <f>BASE_INICIATIVAS_CONSOLIDADA!$AZ148</f>
        <v>0</v>
      </c>
      <c r="BB148" s="45">
        <v>0</v>
      </c>
      <c r="BC148" s="45">
        <v>0</v>
      </c>
      <c r="BD148" s="45">
        <f>SUM(BASE_INICIATIVAS_CONSOLIDADA!$BB148:$BC148)</f>
        <v>0</v>
      </c>
    </row>
    <row r="149" spans="1:56" ht="30" x14ac:dyDescent="0.25">
      <c r="A149" s="8" t="s">
        <v>65</v>
      </c>
      <c r="B149" s="8" t="s">
        <v>66</v>
      </c>
      <c r="C149" s="8">
        <v>16074110</v>
      </c>
      <c r="D149" s="8" t="s">
        <v>58</v>
      </c>
      <c r="E149" s="8" t="str">
        <f>_xlfn.XLOOKUP(BASE_INICIATIVAS_CONSOLIDADA!$G149,'[1]BASE DE DADOS'!A:A,'[1]BASE DE DADOS'!C:C)</f>
        <v>FLONA DE TAPAJÓS</v>
      </c>
      <c r="F149" s="8" t="str">
        <f>_xlfn.XLOOKUP(BASE_INICIATIVAS_CONSOLIDADA!$G149,[1]!BASE_UCS[COD CNUC],[1]!BASE_UCS[CATEGORIA RESUMIDA])</f>
        <v>FLONA</v>
      </c>
      <c r="G149" s="8" t="s">
        <v>190</v>
      </c>
      <c r="H149" s="8" t="str">
        <f>_xlfn.XLOOKUP(BASE_INICIATIVAS_CONSOLIDADA!$G149,[1]!BASE_UCS[COD CNUC],[1]!BASE_UCS[GERÊNCIA REGIONAL])</f>
        <v>GR1 - Norte</v>
      </c>
      <c r="I149" s="8" t="str">
        <f>_xlfn.XLOOKUP(BASE_INICIATIVAS_CONSOLIDADA!$G149,[1]!BASE_UCS[COD CNUC],[1]!BASE_UCS[BIOMAS])</f>
        <v>Amazônia</v>
      </c>
      <c r="J149" s="8" t="str">
        <f>_xlfn.XLOOKUP(BASE_INICIATIVAS_CONSOLIDADA!$G149,[1]!BASE_UCS[COD CNUC],[1]!BASE_UCS[UF])</f>
        <v>PA</v>
      </c>
      <c r="K149" s="8"/>
      <c r="L149" s="36">
        <v>500000</v>
      </c>
      <c r="M149" s="36">
        <v>0</v>
      </c>
      <c r="N149" s="36">
        <f>BASE_INICIATIVAS_CONSOLIDADA!$L149-BASE_INICIATIVAS_CONSOLIDADA!$M149</f>
        <v>500000</v>
      </c>
      <c r="O149" s="37">
        <f>BASE_INICIATIVAS_CONSOLIDADA!$AC149+BASE_INICIATIVAS_CONSOLIDADA!$AJ149+BASE_INICIATIVAS_CONSOLIDADA!$AO149+BASE_INICIATIVAS_CONSOLIDADA!$AV149+BASE_INICIATIVAS_CONSOLIDADA!$AY149+BASE_INICIATIVAS_CONSOLIDADA!$BA149+BASE_INICIATIVAS_CONSOLIDADA!$BD149</f>
        <v>500000</v>
      </c>
      <c r="P149" s="36">
        <f>IF(BASE_INICIATIVAS_CONSOLIDADA!$N149-BASE_INICIATIVAS_CONSOLIDADA!$O149&lt;0,0,BASE_INICIATIVAS_CONSOLIDADA!$N149-BASE_INICIATIVAS_CONSOLIDADA!$O149)</f>
        <v>0</v>
      </c>
      <c r="Q149" s="38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f>SUM(BASE_INICIATIVAS_CONSOLIDADA!$Q149:$AB149)</f>
        <v>0</v>
      </c>
      <c r="AD149" s="37">
        <v>0</v>
      </c>
      <c r="AE149" s="37">
        <v>0</v>
      </c>
      <c r="AF149" s="47">
        <v>0</v>
      </c>
      <c r="AG149" s="37">
        <v>0</v>
      </c>
      <c r="AH149" s="37">
        <v>0</v>
      </c>
      <c r="AI149" s="37">
        <v>0</v>
      </c>
      <c r="AJ149" s="37">
        <f>SUM(BASE_INICIATIVAS_CONSOLIDADA!$AD149:$AI149)</f>
        <v>0</v>
      </c>
      <c r="AK149" s="37">
        <v>0</v>
      </c>
      <c r="AL149" s="37">
        <v>0</v>
      </c>
      <c r="AM149" s="37">
        <v>0</v>
      </c>
      <c r="AN149" s="37">
        <v>0</v>
      </c>
      <c r="AO149" s="37">
        <f>SUM(BASE_INICIATIVAS_CONSOLIDADA!$AK149:$AN149)</f>
        <v>0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37">
        <v>0</v>
      </c>
      <c r="AV149" s="37">
        <f>SUM(BASE_INICIATIVAS_CONSOLIDADA!$AP149:$AU149)</f>
        <v>0</v>
      </c>
      <c r="AW149" s="39">
        <v>0</v>
      </c>
      <c r="AX149" s="48">
        <v>500000</v>
      </c>
      <c r="AY149" s="40">
        <f>SUM(BASE_INICIATIVAS_CONSOLIDADA!$AW149:$AX149)</f>
        <v>500000</v>
      </c>
      <c r="AZ149" s="4">
        <v>0</v>
      </c>
      <c r="BA149" s="4">
        <f>BASE_INICIATIVAS_CONSOLIDADA!$AZ149</f>
        <v>0</v>
      </c>
      <c r="BB149" s="4">
        <v>0</v>
      </c>
      <c r="BC149" s="4">
        <v>0</v>
      </c>
      <c r="BD149" s="4">
        <f>SUM(BASE_INICIATIVAS_CONSOLIDADA!$BB149:$BC149)</f>
        <v>0</v>
      </c>
    </row>
    <row r="150" spans="1:56" ht="30" x14ac:dyDescent="0.25">
      <c r="A150" s="29" t="s">
        <v>65</v>
      </c>
      <c r="B150" s="29" t="s">
        <v>66</v>
      </c>
      <c r="C150" s="29">
        <v>16074110</v>
      </c>
      <c r="D150" s="29" t="s">
        <v>58</v>
      </c>
      <c r="E150" s="29" t="str">
        <f>_xlfn.XLOOKUP(BASE_INICIATIVAS_CONSOLIDADA!$G150,'[1]BASE DE DADOS'!A:A,'[1]BASE DE DADOS'!C:C)</f>
        <v>REBIO DO GUAPORÉ</v>
      </c>
      <c r="F150" s="29" t="str">
        <f>_xlfn.XLOOKUP(BASE_INICIATIVAS_CONSOLIDADA!$G150,[1]!BASE_UCS[COD CNUC],[1]!BASE_UCS[CATEGORIA RESUMIDA])</f>
        <v>REBIO</v>
      </c>
      <c r="G150" s="29" t="s">
        <v>191</v>
      </c>
      <c r="H150" s="29" t="str">
        <f>_xlfn.XLOOKUP(BASE_INICIATIVAS_CONSOLIDADA!$G150,[1]!BASE_UCS[COD CNUC],[1]!BASE_UCS[GERÊNCIA REGIONAL])</f>
        <v>GR1 - Norte</v>
      </c>
      <c r="I150" s="29" t="str">
        <f>_xlfn.XLOOKUP(BASE_INICIATIVAS_CONSOLIDADA!$G150,[1]!BASE_UCS[COD CNUC],[1]!BASE_UCS[BIOMAS])</f>
        <v>Amazônia</v>
      </c>
      <c r="J150" s="29" t="str">
        <f>_xlfn.XLOOKUP(BASE_INICIATIVAS_CONSOLIDADA!$G150,[1]!BASE_UCS[COD CNUC],[1]!BASE_UCS[UF])</f>
        <v>RO</v>
      </c>
      <c r="K150" s="29"/>
      <c r="L150" s="30">
        <v>1000000</v>
      </c>
      <c r="M150" s="30">
        <v>0</v>
      </c>
      <c r="N150" s="30">
        <f>BASE_INICIATIVAS_CONSOLIDADA!$L150-BASE_INICIATIVAS_CONSOLIDADA!$M150</f>
        <v>1000000</v>
      </c>
      <c r="O150" s="41">
        <f>BASE_INICIATIVAS_CONSOLIDADA!$AC150+BASE_INICIATIVAS_CONSOLIDADA!$AJ150+BASE_INICIATIVAS_CONSOLIDADA!$AO150+BASE_INICIATIVAS_CONSOLIDADA!$AV150+BASE_INICIATIVAS_CONSOLIDADA!$AY150+BASE_INICIATIVAS_CONSOLIDADA!$BA150+BASE_INICIATIVAS_CONSOLIDADA!$BD150</f>
        <v>1000000</v>
      </c>
      <c r="P150" s="30">
        <f>IF(BASE_INICIATIVAS_CONSOLIDADA!$N150-BASE_INICIATIVAS_CONSOLIDADA!$O150&lt;0,0,BASE_INICIATIVAS_CONSOLIDADA!$N150-BASE_INICIATIVAS_CONSOLIDADA!$O150)</f>
        <v>0</v>
      </c>
      <c r="Q150" s="42">
        <v>0</v>
      </c>
      <c r="R150" s="41">
        <v>0</v>
      </c>
      <c r="S150" s="41">
        <v>0</v>
      </c>
      <c r="T150" s="41">
        <v>0</v>
      </c>
      <c r="U150" s="41">
        <v>0</v>
      </c>
      <c r="V150" s="41">
        <v>0</v>
      </c>
      <c r="W150" s="41">
        <v>0</v>
      </c>
      <c r="X150" s="41">
        <v>0</v>
      </c>
      <c r="Y150" s="41">
        <v>0</v>
      </c>
      <c r="Z150" s="41">
        <v>0</v>
      </c>
      <c r="AA150" s="41">
        <v>0</v>
      </c>
      <c r="AB150" s="41">
        <v>0</v>
      </c>
      <c r="AC150" s="41">
        <f>SUM(BASE_INICIATIVAS_CONSOLIDADA!$Q150:$AB150)</f>
        <v>0</v>
      </c>
      <c r="AD150" s="41">
        <v>0</v>
      </c>
      <c r="AE150" s="41">
        <v>0</v>
      </c>
      <c r="AF150" s="41">
        <v>1000000</v>
      </c>
      <c r="AG150" s="41">
        <v>0</v>
      </c>
      <c r="AH150" s="41">
        <v>0</v>
      </c>
      <c r="AI150" s="41">
        <v>0</v>
      </c>
      <c r="AJ150" s="41">
        <f>SUM(BASE_INICIATIVAS_CONSOLIDADA!$AD150:$AI150)</f>
        <v>1000000</v>
      </c>
      <c r="AK150" s="41">
        <v>0</v>
      </c>
      <c r="AL150" s="41">
        <v>0</v>
      </c>
      <c r="AM150" s="41">
        <v>0</v>
      </c>
      <c r="AN150" s="41">
        <v>0</v>
      </c>
      <c r="AO150" s="41">
        <f>SUM(BASE_INICIATIVAS_CONSOLIDADA!$AK150:$AN150)</f>
        <v>0</v>
      </c>
      <c r="AP150" s="41">
        <v>0</v>
      </c>
      <c r="AQ150" s="41">
        <v>0</v>
      </c>
      <c r="AR150" s="41">
        <v>0</v>
      </c>
      <c r="AS150" s="41">
        <v>0</v>
      </c>
      <c r="AT150" s="41">
        <v>0</v>
      </c>
      <c r="AU150" s="41">
        <v>0</v>
      </c>
      <c r="AV150" s="41">
        <f>SUM(BASE_INICIATIVAS_CONSOLIDADA!$AP150:$AU150)</f>
        <v>0</v>
      </c>
      <c r="AW150" s="43">
        <v>0</v>
      </c>
      <c r="AX150" s="50">
        <v>0</v>
      </c>
      <c r="AY150" s="44">
        <f>SUM(BASE_INICIATIVAS_CONSOLIDADA!$AW150:$AX150)</f>
        <v>0</v>
      </c>
      <c r="AZ150" s="45">
        <v>0</v>
      </c>
      <c r="BA150" s="45">
        <f>BASE_INICIATIVAS_CONSOLIDADA!$AZ150</f>
        <v>0</v>
      </c>
      <c r="BB150" s="45">
        <v>0</v>
      </c>
      <c r="BC150" s="45">
        <v>0</v>
      </c>
      <c r="BD150" s="45">
        <f>SUM(BASE_INICIATIVAS_CONSOLIDADA!$BB150:$BC150)</f>
        <v>0</v>
      </c>
    </row>
    <row r="151" spans="1:56" ht="375" x14ac:dyDescent="0.25">
      <c r="A151" s="8" t="s">
        <v>87</v>
      </c>
      <c r="B151" s="8" t="s">
        <v>88</v>
      </c>
      <c r="C151" s="8" t="s">
        <v>70</v>
      </c>
      <c r="D151" s="8" t="s">
        <v>58</v>
      </c>
      <c r="E151" s="8" t="str">
        <f>_xlfn.XLOOKUP(BASE_INICIATIVAS_CONSOLIDADA!$G151,'[1]BASE DE DADOS'!A:A,'[1]BASE DE DADOS'!C:C)</f>
        <v>REBIO UNIÃO</v>
      </c>
      <c r="F151" s="8" t="str">
        <f>_xlfn.XLOOKUP(BASE_INICIATIVAS_CONSOLIDADA!$G151,[1]!BASE_UCS[COD CNUC],[1]!BASE_UCS[CATEGORIA RESUMIDA])</f>
        <v>REBIO</v>
      </c>
      <c r="G151" s="8" t="s">
        <v>187</v>
      </c>
      <c r="H151" s="8" t="str">
        <f>_xlfn.XLOOKUP(BASE_INICIATIVAS_CONSOLIDADA!$G151,[1]!BASE_UCS[COD CNUC],[1]!BASE_UCS[GERÊNCIA REGIONAL])</f>
        <v>GR4 - Sudeste</v>
      </c>
      <c r="I151" s="8" t="str">
        <f>_xlfn.XLOOKUP(BASE_INICIATIVAS_CONSOLIDADA!$G151,[1]!BASE_UCS[COD CNUC],[1]!BASE_UCS[BIOMAS])</f>
        <v>Mata Atlântica</v>
      </c>
      <c r="J151" s="8" t="str">
        <f>_xlfn.XLOOKUP(BASE_INICIATIVAS_CONSOLIDADA!$G151,[1]!BASE_UCS[COD CNUC],[1]!BASE_UCS[UF])</f>
        <v>RJ</v>
      </c>
      <c r="K151" s="8" t="s">
        <v>192</v>
      </c>
      <c r="L151" s="36">
        <v>350000</v>
      </c>
      <c r="M151" s="36">
        <v>0</v>
      </c>
      <c r="N151" s="36">
        <f>BASE_INICIATIVAS_CONSOLIDADA!$L151-BASE_INICIATIVAS_CONSOLIDADA!$M151</f>
        <v>350000</v>
      </c>
      <c r="O151" s="37">
        <f>BASE_INICIATIVAS_CONSOLIDADA!$AC151+BASE_INICIATIVAS_CONSOLIDADA!$AJ151+BASE_INICIATIVAS_CONSOLIDADA!$AO151+BASE_INICIATIVAS_CONSOLIDADA!$AV151+BASE_INICIATIVAS_CONSOLIDADA!$AY151+BASE_INICIATIVAS_CONSOLIDADA!$BA151+BASE_INICIATIVAS_CONSOLIDADA!$BD151</f>
        <v>350000</v>
      </c>
      <c r="P151" s="36">
        <f>IF(BASE_INICIATIVAS_CONSOLIDADA!$N151-BASE_INICIATIVAS_CONSOLIDADA!$O151&lt;0,0,BASE_INICIATIVAS_CONSOLIDADA!$N151-BASE_INICIATIVAS_CONSOLIDADA!$O151)</f>
        <v>0</v>
      </c>
      <c r="Q151" s="38">
        <v>0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f>SUM(BASE_INICIATIVAS_CONSOLIDADA!$Q151:$AB151)</f>
        <v>0</v>
      </c>
      <c r="AD151" s="37">
        <v>0</v>
      </c>
      <c r="AE151" s="37">
        <v>0</v>
      </c>
      <c r="AF151" s="37">
        <v>0</v>
      </c>
      <c r="AG151" s="37">
        <v>0</v>
      </c>
      <c r="AH151" s="37">
        <v>0</v>
      </c>
      <c r="AI151" s="37">
        <v>0</v>
      </c>
      <c r="AJ151" s="37">
        <f>SUM(BASE_INICIATIVAS_CONSOLIDADA!$AD151:$AI151)</f>
        <v>0</v>
      </c>
      <c r="AK151" s="37">
        <v>0</v>
      </c>
      <c r="AL151" s="37">
        <v>0</v>
      </c>
      <c r="AM151" s="37">
        <v>0</v>
      </c>
      <c r="AN151" s="37">
        <v>0</v>
      </c>
      <c r="AO151" s="37">
        <f>SUM(BASE_INICIATIVAS_CONSOLIDADA!$AK151:$AN151)</f>
        <v>0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36">
        <v>350000</v>
      </c>
      <c r="AV151" s="37">
        <f>SUM(BASE_INICIATIVAS_CONSOLIDADA!$AP151:$AU151)</f>
        <v>350000</v>
      </c>
      <c r="AW151" s="39">
        <v>0</v>
      </c>
      <c r="AX151" s="39">
        <v>0</v>
      </c>
      <c r="AY151" s="40">
        <f>SUM(BASE_INICIATIVAS_CONSOLIDADA!$AW151:$AX151)</f>
        <v>0</v>
      </c>
      <c r="AZ151" s="4">
        <v>0</v>
      </c>
      <c r="BA151" s="4">
        <f>BASE_INICIATIVAS_CONSOLIDADA!$AZ151</f>
        <v>0</v>
      </c>
      <c r="BB151" s="4">
        <v>0</v>
      </c>
      <c r="BC151" s="4">
        <v>0</v>
      </c>
      <c r="BD151" s="4">
        <f>SUM(BASE_INICIATIVAS_CONSOLIDADA!$BB151:$BC151)</f>
        <v>0</v>
      </c>
    </row>
    <row r="152" spans="1:56" ht="30" x14ac:dyDescent="0.25">
      <c r="A152" s="29" t="s">
        <v>65</v>
      </c>
      <c r="B152" s="29" t="s">
        <v>66</v>
      </c>
      <c r="C152" s="29">
        <v>16074110</v>
      </c>
      <c r="D152" s="29" t="s">
        <v>58</v>
      </c>
      <c r="E152" s="29" t="str">
        <f>_xlfn.XLOOKUP(BASE_INICIATIVAS_CONSOLIDADA!$G152,'[1]BASE DE DADOS'!A:A,'[1]BASE DE DADOS'!C:C)</f>
        <v>PARNA VIRUÁ</v>
      </c>
      <c r="F152" s="29" t="str">
        <f>_xlfn.XLOOKUP(BASE_INICIATIVAS_CONSOLIDADA!$G152,[1]!BASE_UCS[COD CNUC],[1]!BASE_UCS[CATEGORIA RESUMIDA])</f>
        <v>PARNA</v>
      </c>
      <c r="G152" s="29" t="s">
        <v>193</v>
      </c>
      <c r="H152" s="29" t="str">
        <f>_xlfn.XLOOKUP(BASE_INICIATIVAS_CONSOLIDADA!$G152,[1]!BASE_UCS[COD CNUC],[1]!BASE_UCS[GERÊNCIA REGIONAL])</f>
        <v>GR1 - Norte</v>
      </c>
      <c r="I152" s="29" t="str">
        <f>_xlfn.XLOOKUP(BASE_INICIATIVAS_CONSOLIDADA!$G152,[1]!BASE_UCS[COD CNUC],[1]!BASE_UCS[BIOMAS])</f>
        <v>Amazônia</v>
      </c>
      <c r="J152" s="29" t="str">
        <f>_xlfn.XLOOKUP(BASE_INICIATIVAS_CONSOLIDADA!$G152,[1]!BASE_UCS[COD CNUC],[1]!BASE_UCS[UF])</f>
        <v>RR</v>
      </c>
      <c r="K152" s="29"/>
      <c r="L152" s="30">
        <v>1000000</v>
      </c>
      <c r="M152" s="30">
        <v>0</v>
      </c>
      <c r="N152" s="30">
        <f>BASE_INICIATIVAS_CONSOLIDADA!$L152-BASE_INICIATIVAS_CONSOLIDADA!$M152</f>
        <v>1000000</v>
      </c>
      <c r="O152" s="41">
        <f>BASE_INICIATIVAS_CONSOLIDADA!$AC152+BASE_INICIATIVAS_CONSOLIDADA!$AJ152+BASE_INICIATIVAS_CONSOLIDADA!$AO152+BASE_INICIATIVAS_CONSOLIDADA!$AV152+BASE_INICIATIVAS_CONSOLIDADA!$AY152+BASE_INICIATIVAS_CONSOLIDADA!$BA152+BASE_INICIATIVAS_CONSOLIDADA!$BD152</f>
        <v>0</v>
      </c>
      <c r="P152" s="30">
        <f>IF(BASE_INICIATIVAS_CONSOLIDADA!$N152-BASE_INICIATIVAS_CONSOLIDADA!$O152&lt;0,0,BASE_INICIATIVAS_CONSOLIDADA!$N152-BASE_INICIATIVAS_CONSOLIDADA!$O152)</f>
        <v>1000000</v>
      </c>
      <c r="Q152" s="42">
        <v>0</v>
      </c>
      <c r="R152" s="41">
        <v>0</v>
      </c>
      <c r="S152" s="41">
        <v>0</v>
      </c>
      <c r="T152" s="41">
        <v>0</v>
      </c>
      <c r="U152" s="41">
        <v>0</v>
      </c>
      <c r="V152" s="41">
        <v>0</v>
      </c>
      <c r="W152" s="41">
        <v>0</v>
      </c>
      <c r="X152" s="41">
        <v>0</v>
      </c>
      <c r="Y152" s="41">
        <v>0</v>
      </c>
      <c r="Z152" s="41">
        <v>0</v>
      </c>
      <c r="AA152" s="41">
        <v>0</v>
      </c>
      <c r="AB152" s="41">
        <v>0</v>
      </c>
      <c r="AC152" s="41">
        <f>SUM(BASE_INICIATIVAS_CONSOLIDADA!$Q152:$AB152)</f>
        <v>0</v>
      </c>
      <c r="AD152" s="41">
        <v>0</v>
      </c>
      <c r="AE152" s="41">
        <v>0</v>
      </c>
      <c r="AF152" s="41">
        <v>0</v>
      </c>
      <c r="AG152" s="41">
        <v>0</v>
      </c>
      <c r="AH152" s="41">
        <v>0</v>
      </c>
      <c r="AI152" s="41">
        <v>0</v>
      </c>
      <c r="AJ152" s="41">
        <f>SUM(BASE_INICIATIVAS_CONSOLIDADA!$AD152:$AI152)</f>
        <v>0</v>
      </c>
      <c r="AK152" s="41">
        <v>0</v>
      </c>
      <c r="AL152" s="41">
        <v>0</v>
      </c>
      <c r="AM152" s="41">
        <v>0</v>
      </c>
      <c r="AN152" s="41">
        <v>0</v>
      </c>
      <c r="AO152" s="41">
        <f>SUM(BASE_INICIATIVAS_CONSOLIDADA!$AK152:$AN152)</f>
        <v>0</v>
      </c>
      <c r="AP152" s="41">
        <v>0</v>
      </c>
      <c r="AQ152" s="41">
        <v>0</v>
      </c>
      <c r="AR152" s="41">
        <v>0</v>
      </c>
      <c r="AS152" s="41">
        <v>0</v>
      </c>
      <c r="AT152" s="41">
        <v>0</v>
      </c>
      <c r="AU152" s="46">
        <v>0</v>
      </c>
      <c r="AV152" s="41">
        <f>SUM(BASE_INICIATIVAS_CONSOLIDADA!$AP152:$AU152)</f>
        <v>0</v>
      </c>
      <c r="AW152" s="43">
        <v>0</v>
      </c>
      <c r="AX152" s="43">
        <v>0</v>
      </c>
      <c r="AY152" s="44">
        <f>SUM(BASE_INICIATIVAS_CONSOLIDADA!$AW152:$AX152)</f>
        <v>0</v>
      </c>
      <c r="AZ152" s="50">
        <v>0</v>
      </c>
      <c r="BA152" s="43">
        <f>BASE_INICIATIVAS_CONSOLIDADA!$AZ152</f>
        <v>0</v>
      </c>
      <c r="BB152" s="45">
        <v>0</v>
      </c>
      <c r="BC152" s="45">
        <v>0</v>
      </c>
      <c r="BD152" s="45">
        <f>SUM(BASE_INICIATIVAS_CONSOLIDADA!$BB152:$BC152)</f>
        <v>0</v>
      </c>
    </row>
    <row r="153" spans="1:56" ht="30" x14ac:dyDescent="0.25">
      <c r="A153" s="8" t="s">
        <v>65</v>
      </c>
      <c r="B153" s="8" t="s">
        <v>66</v>
      </c>
      <c r="C153" s="8">
        <v>16074110</v>
      </c>
      <c r="D153" s="8" t="s">
        <v>58</v>
      </c>
      <c r="E153" s="8" t="str">
        <f>_xlfn.XLOOKUP(BASE_INICIATIVAS_CONSOLIDADA!$G153,'[1]BASE DE DADOS'!A:A,'[1]BASE DE DADOS'!C:C)</f>
        <v>FLONA DE RORAIMA</v>
      </c>
      <c r="F153" s="8" t="str">
        <f>_xlfn.XLOOKUP(BASE_INICIATIVAS_CONSOLIDADA!$G153,[1]!BASE_UCS[COD CNUC],[1]!BASE_UCS[CATEGORIA RESUMIDA])</f>
        <v>FLONA</v>
      </c>
      <c r="G153" s="8" t="s">
        <v>194</v>
      </c>
      <c r="H153" s="8" t="str">
        <f>_xlfn.XLOOKUP(BASE_INICIATIVAS_CONSOLIDADA!$G153,[1]!BASE_UCS[COD CNUC],[1]!BASE_UCS[GERÊNCIA REGIONAL])</f>
        <v>GR1 - Norte</v>
      </c>
      <c r="I153" s="8" t="str">
        <f>_xlfn.XLOOKUP(BASE_INICIATIVAS_CONSOLIDADA!$G153,[1]!BASE_UCS[COD CNUC],[1]!BASE_UCS[BIOMAS])</f>
        <v>Amazônia</v>
      </c>
      <c r="J153" s="8" t="str">
        <f>_xlfn.XLOOKUP(BASE_INICIATIVAS_CONSOLIDADA!$G153,[1]!BASE_UCS[COD CNUC],[1]!BASE_UCS[UF])</f>
        <v>RR</v>
      </c>
      <c r="K153" s="8"/>
      <c r="L153" s="36">
        <v>500000</v>
      </c>
      <c r="M153" s="36">
        <v>0</v>
      </c>
      <c r="N153" s="36">
        <f>BASE_INICIATIVAS_CONSOLIDADA!$L153-BASE_INICIATIVAS_CONSOLIDADA!$M153</f>
        <v>500000</v>
      </c>
      <c r="O153" s="37">
        <f>BASE_INICIATIVAS_CONSOLIDADA!$AC153+BASE_INICIATIVAS_CONSOLIDADA!$AJ153+BASE_INICIATIVAS_CONSOLIDADA!$AO153+BASE_INICIATIVAS_CONSOLIDADA!$AV153+BASE_INICIATIVAS_CONSOLIDADA!$AY153+BASE_INICIATIVAS_CONSOLIDADA!$BA153+BASE_INICIATIVAS_CONSOLIDADA!$BD153</f>
        <v>0</v>
      </c>
      <c r="P153" s="36">
        <f>IF(BASE_INICIATIVAS_CONSOLIDADA!$N153-BASE_INICIATIVAS_CONSOLIDADA!$O153&lt;0,0,BASE_INICIATIVAS_CONSOLIDADA!$N153-BASE_INICIATIVAS_CONSOLIDADA!$O153)</f>
        <v>500000</v>
      </c>
      <c r="Q153" s="38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f>SUM(BASE_INICIATIVAS_CONSOLIDADA!$Q153:$AB153)</f>
        <v>0</v>
      </c>
      <c r="AD153" s="37">
        <v>0</v>
      </c>
      <c r="AE153" s="37">
        <v>0</v>
      </c>
      <c r="AF153" s="37">
        <v>0</v>
      </c>
      <c r="AG153" s="37">
        <v>0</v>
      </c>
      <c r="AH153" s="37">
        <v>0</v>
      </c>
      <c r="AI153" s="37">
        <v>0</v>
      </c>
      <c r="AJ153" s="37">
        <f>SUM(BASE_INICIATIVAS_CONSOLIDADA!$AD153:$AI153)</f>
        <v>0</v>
      </c>
      <c r="AK153" s="37">
        <v>0</v>
      </c>
      <c r="AL153" s="37">
        <v>0</v>
      </c>
      <c r="AM153" s="37">
        <v>0</v>
      </c>
      <c r="AN153" s="37">
        <v>0</v>
      </c>
      <c r="AO153" s="37">
        <f>SUM(BASE_INICIATIVAS_CONSOLIDADA!$AK153:$AN153)</f>
        <v>0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37">
        <v>0</v>
      </c>
      <c r="AV153" s="37">
        <f>SUM(BASE_INICIATIVAS_CONSOLIDADA!$AP153:$AU153)</f>
        <v>0</v>
      </c>
      <c r="AW153" s="39">
        <v>0</v>
      </c>
      <c r="AX153" s="39">
        <v>0</v>
      </c>
      <c r="AY153" s="40">
        <f>SUM(BASE_INICIATIVAS_CONSOLIDADA!$AW153:$AX153)</f>
        <v>0</v>
      </c>
      <c r="AZ153" s="51">
        <v>0</v>
      </c>
      <c r="BA153" s="4">
        <f>BASE_INICIATIVAS_CONSOLIDADA!$AZ153</f>
        <v>0</v>
      </c>
      <c r="BB153" s="4">
        <v>0</v>
      </c>
      <c r="BC153" s="4">
        <v>0</v>
      </c>
      <c r="BD153" s="4">
        <f>SUM(BASE_INICIATIVAS_CONSOLIDADA!$BB153:$BC153)</f>
        <v>0</v>
      </c>
    </row>
    <row r="154" spans="1:56" ht="30" x14ac:dyDescent="0.25">
      <c r="A154" s="29" t="s">
        <v>65</v>
      </c>
      <c r="B154" s="29" t="s">
        <v>66</v>
      </c>
      <c r="C154" s="29">
        <v>16074110</v>
      </c>
      <c r="D154" s="29" t="s">
        <v>58</v>
      </c>
      <c r="E154" s="29" t="str">
        <f>_xlfn.XLOOKUP(BASE_INICIATIVAS_CONSOLIDADA!$G154,'[1]BASE DE DADOS'!A:A,'[1]BASE DE DADOS'!C:C)</f>
        <v>PARNA DE ANAVILHANAS</v>
      </c>
      <c r="F154" s="29" t="str">
        <f>_xlfn.XLOOKUP(BASE_INICIATIVAS_CONSOLIDADA!$G154,[1]!BASE_UCS[COD CNUC],[1]!BASE_UCS[CATEGORIA RESUMIDA])</f>
        <v>PARNA</v>
      </c>
      <c r="G154" s="29" t="s">
        <v>195</v>
      </c>
      <c r="H154" s="29" t="str">
        <f>_xlfn.XLOOKUP(BASE_INICIATIVAS_CONSOLIDADA!$G154,[1]!BASE_UCS[COD CNUC],[1]!BASE_UCS[GERÊNCIA REGIONAL])</f>
        <v>GR1 - Norte</v>
      </c>
      <c r="I154" s="29" t="str">
        <f>_xlfn.XLOOKUP(BASE_INICIATIVAS_CONSOLIDADA!$G154,[1]!BASE_UCS[COD CNUC],[1]!BASE_UCS[BIOMAS])</f>
        <v>Amazônia</v>
      </c>
      <c r="J154" s="29" t="str">
        <f>_xlfn.XLOOKUP(BASE_INICIATIVAS_CONSOLIDADA!$G154,[1]!BASE_UCS[COD CNUC],[1]!BASE_UCS[UF])</f>
        <v>AM</v>
      </c>
      <c r="K154" s="29"/>
      <c r="L154" s="30">
        <v>200000</v>
      </c>
      <c r="M154" s="30">
        <v>0</v>
      </c>
      <c r="N154" s="30">
        <f>BASE_INICIATIVAS_CONSOLIDADA!$L154-BASE_INICIATIVAS_CONSOLIDADA!$M154</f>
        <v>200000</v>
      </c>
      <c r="O154" s="41">
        <f>BASE_INICIATIVAS_CONSOLIDADA!$AC154+BASE_INICIATIVAS_CONSOLIDADA!$AJ154+BASE_INICIATIVAS_CONSOLIDADA!$AO154+BASE_INICIATIVAS_CONSOLIDADA!$AV154+BASE_INICIATIVAS_CONSOLIDADA!$AY154+BASE_INICIATIVAS_CONSOLIDADA!$BA154+BASE_INICIATIVAS_CONSOLIDADA!$BD154</f>
        <v>0</v>
      </c>
      <c r="P154" s="30">
        <f>IF(BASE_INICIATIVAS_CONSOLIDADA!$N154-BASE_INICIATIVAS_CONSOLIDADA!$O154&lt;0,0,BASE_INICIATIVAS_CONSOLIDADA!$N154-BASE_INICIATIVAS_CONSOLIDADA!$O154)</f>
        <v>200000</v>
      </c>
      <c r="Q154" s="42">
        <v>0</v>
      </c>
      <c r="R154" s="41">
        <v>0</v>
      </c>
      <c r="S154" s="41">
        <v>0</v>
      </c>
      <c r="T154" s="41">
        <v>0</v>
      </c>
      <c r="U154" s="41">
        <v>0</v>
      </c>
      <c r="V154" s="41">
        <v>0</v>
      </c>
      <c r="W154" s="41">
        <v>0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C154" s="41">
        <f>SUM(BASE_INICIATIVAS_CONSOLIDADA!$Q154:$AB154)</f>
        <v>0</v>
      </c>
      <c r="AD154" s="41">
        <v>0</v>
      </c>
      <c r="AE154" s="41">
        <v>0</v>
      </c>
      <c r="AF154" s="41">
        <v>0</v>
      </c>
      <c r="AG154" s="41">
        <v>0</v>
      </c>
      <c r="AH154" s="41">
        <v>0</v>
      </c>
      <c r="AI154" s="41">
        <v>0</v>
      </c>
      <c r="AJ154" s="41">
        <f>SUM(BASE_INICIATIVAS_CONSOLIDADA!$AD154:$AI154)</f>
        <v>0</v>
      </c>
      <c r="AK154" s="41">
        <v>0</v>
      </c>
      <c r="AL154" s="41">
        <v>0</v>
      </c>
      <c r="AM154" s="41">
        <v>0</v>
      </c>
      <c r="AN154" s="41">
        <v>0</v>
      </c>
      <c r="AO154" s="41">
        <f>SUM(BASE_INICIATIVAS_CONSOLIDADA!$AK154:$AN154)</f>
        <v>0</v>
      </c>
      <c r="AP154" s="41">
        <v>0</v>
      </c>
      <c r="AQ154" s="41">
        <v>0</v>
      </c>
      <c r="AR154" s="41">
        <v>0</v>
      </c>
      <c r="AS154" s="41">
        <v>0</v>
      </c>
      <c r="AT154" s="41">
        <v>0</v>
      </c>
      <c r="AU154" s="41">
        <v>0</v>
      </c>
      <c r="AV154" s="41">
        <f>SUM(BASE_INICIATIVAS_CONSOLIDADA!$AP154:$AU154)</f>
        <v>0</v>
      </c>
      <c r="AW154" s="43">
        <v>0</v>
      </c>
      <c r="AX154" s="43">
        <v>0</v>
      </c>
      <c r="AY154" s="44">
        <f>SUM(BASE_INICIATIVAS_CONSOLIDADA!$AW154:$AX154)</f>
        <v>0</v>
      </c>
      <c r="AZ154" s="45">
        <v>0</v>
      </c>
      <c r="BA154" s="45">
        <f>BASE_INICIATIVAS_CONSOLIDADA!$AZ154</f>
        <v>0</v>
      </c>
      <c r="BB154" s="45">
        <v>0</v>
      </c>
      <c r="BC154" s="45">
        <v>0</v>
      </c>
      <c r="BD154" s="45">
        <f>SUM(BASE_INICIATIVAS_CONSOLIDADA!$BB154:$BC154)</f>
        <v>0</v>
      </c>
    </row>
    <row r="155" spans="1:56" ht="150" x14ac:dyDescent="0.25">
      <c r="A155" s="8" t="s">
        <v>56</v>
      </c>
      <c r="B155" s="8" t="s">
        <v>57</v>
      </c>
      <c r="C155" s="8">
        <v>16076447</v>
      </c>
      <c r="D155" s="8" t="s">
        <v>58</v>
      </c>
      <c r="E155" s="8" t="str">
        <f>_xlfn.XLOOKUP(BASE_INICIATIVAS_CONSOLIDADA!$G155,'[1]BASE DE DADOS'!A:A,'[1]BASE DE DADOS'!C:C)</f>
        <v>PARNA DA TIJUCA</v>
      </c>
      <c r="F155" s="8" t="str">
        <f>_xlfn.XLOOKUP(BASE_INICIATIVAS_CONSOLIDADA!$G155,[1]!BASE_UCS[COD CNUC],[1]!BASE_UCS[CATEGORIA RESUMIDA])</f>
        <v>PARNA</v>
      </c>
      <c r="G155" s="8" t="s">
        <v>184</v>
      </c>
      <c r="H155" s="8" t="str">
        <f>_xlfn.XLOOKUP(BASE_INICIATIVAS_CONSOLIDADA!$G155,[1]!BASE_UCS[COD CNUC],[1]!BASE_UCS[GERÊNCIA REGIONAL])</f>
        <v>GR4 - Sudeste</v>
      </c>
      <c r="I155" s="8" t="str">
        <f>_xlfn.XLOOKUP(BASE_INICIATIVAS_CONSOLIDADA!$G155,[1]!BASE_UCS[COD CNUC],[1]!BASE_UCS[BIOMAS])</f>
        <v>Mata Atlântica</v>
      </c>
      <c r="J155" s="8" t="str">
        <f>_xlfn.XLOOKUP(BASE_INICIATIVAS_CONSOLIDADA!$G155,[1]!BASE_UCS[COD CNUC],[1]!BASE_UCS[UF])</f>
        <v>RJ</v>
      </c>
      <c r="K155" s="8" t="s">
        <v>60</v>
      </c>
      <c r="L155" s="48">
        <v>636000</v>
      </c>
      <c r="M155" s="36">
        <v>0</v>
      </c>
      <c r="N155" s="36">
        <f>BASE_INICIATIVAS_CONSOLIDADA!$L155-BASE_INICIATIVAS_CONSOLIDADA!$M155</f>
        <v>636000</v>
      </c>
      <c r="O155" s="37">
        <f>BASE_INICIATIVAS_CONSOLIDADA!$AC155+BASE_INICIATIVAS_CONSOLIDADA!$AJ155+BASE_INICIATIVAS_CONSOLIDADA!$AO155+BASE_INICIATIVAS_CONSOLIDADA!$AV155+BASE_INICIATIVAS_CONSOLIDADA!$AY155+BASE_INICIATIVAS_CONSOLIDADA!$BA155+BASE_INICIATIVAS_CONSOLIDADA!$BD155</f>
        <v>636000</v>
      </c>
      <c r="P155" s="36">
        <f>IF(BASE_INICIATIVAS_CONSOLIDADA!$N155-BASE_INICIATIVAS_CONSOLIDADA!$O155&lt;0,0,BASE_INICIATIVAS_CONSOLIDADA!$N155-BASE_INICIATIVAS_CONSOLIDADA!$O155)</f>
        <v>0</v>
      </c>
      <c r="Q155" s="38">
        <v>0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f>SUM(BASE_INICIATIVAS_CONSOLIDADA!$Q155:$AB155)</f>
        <v>0</v>
      </c>
      <c r="AD155" s="37">
        <v>0</v>
      </c>
      <c r="AE155" s="37">
        <v>0</v>
      </c>
      <c r="AF155" s="37">
        <v>0</v>
      </c>
      <c r="AG155" s="37">
        <v>0</v>
      </c>
      <c r="AH155" s="37">
        <v>0</v>
      </c>
      <c r="AI155" s="37">
        <v>0</v>
      </c>
      <c r="AJ155" s="37">
        <f>SUM(BASE_INICIATIVAS_CONSOLIDADA!$AD155:$AI155)</f>
        <v>0</v>
      </c>
      <c r="AK155" s="37">
        <v>0</v>
      </c>
      <c r="AL155" s="37">
        <v>0</v>
      </c>
      <c r="AM155" s="37">
        <v>0</v>
      </c>
      <c r="AN155" s="37">
        <v>0</v>
      </c>
      <c r="AO155" s="37">
        <f>SUM(BASE_INICIATIVAS_CONSOLIDADA!$AK155:$AN155)</f>
        <v>0</v>
      </c>
      <c r="AP155" s="37">
        <v>0</v>
      </c>
      <c r="AQ155" s="37">
        <v>0</v>
      </c>
      <c r="AR155" s="37">
        <v>0</v>
      </c>
      <c r="AS155" s="37">
        <v>0</v>
      </c>
      <c r="AT155" s="37">
        <v>0</v>
      </c>
      <c r="AU155" s="37">
        <v>0</v>
      </c>
      <c r="AV155" s="37">
        <f>SUM(BASE_INICIATIVAS_CONSOLIDADA!$AP155:$AU155)</f>
        <v>0</v>
      </c>
      <c r="AW155" s="39">
        <v>0</v>
      </c>
      <c r="AX155" s="39">
        <v>0</v>
      </c>
      <c r="AY155" s="40">
        <f>SUM(BASE_INICIATIVAS_CONSOLIDADA!$AW155:$AX155)</f>
        <v>0</v>
      </c>
      <c r="AZ155" s="4">
        <v>0</v>
      </c>
      <c r="BA155" s="4">
        <f>BASE_INICIATIVAS_CONSOLIDADA!$AZ155</f>
        <v>0</v>
      </c>
      <c r="BB155" s="4">
        <v>636000</v>
      </c>
      <c r="BC155" s="4">
        <v>0</v>
      </c>
      <c r="BD155" s="4">
        <f>SUM(BASE_INICIATIVAS_CONSOLIDADA!$BB155:$BC155)</f>
        <v>636000</v>
      </c>
    </row>
    <row r="156" spans="1:56" ht="30" x14ac:dyDescent="0.25">
      <c r="A156" s="29" t="s">
        <v>65</v>
      </c>
      <c r="B156" s="29" t="s">
        <v>66</v>
      </c>
      <c r="C156" s="29">
        <v>16074110</v>
      </c>
      <c r="D156" s="29" t="s">
        <v>58</v>
      </c>
      <c r="E156" s="29" t="str">
        <f>_xlfn.XLOOKUP(BASE_INICIATIVAS_CONSOLIDADA!$G156,'[1]BASE DE DADOS'!A:A,'[1]BASE DE DADOS'!C:C)</f>
        <v>PARNA DOS CAMPOS AMAZÔNICOS</v>
      </c>
      <c r="F156" s="29" t="str">
        <f>_xlfn.XLOOKUP(BASE_INICIATIVAS_CONSOLIDADA!$G156,[1]!BASE_UCS[COD CNUC],[1]!BASE_UCS[CATEGORIA RESUMIDA])</f>
        <v>PARNA</v>
      </c>
      <c r="G156" s="29" t="s">
        <v>196</v>
      </c>
      <c r="H156" s="29" t="str">
        <f>_xlfn.XLOOKUP(BASE_INICIATIVAS_CONSOLIDADA!$G156,[1]!BASE_UCS[COD CNUC],[1]!BASE_UCS[GERÊNCIA REGIONAL])</f>
        <v>GR1 - Norte</v>
      </c>
      <c r="I156" s="29" t="str">
        <f>_xlfn.XLOOKUP(BASE_INICIATIVAS_CONSOLIDADA!$G156,[1]!BASE_UCS[COD CNUC],[1]!BASE_UCS[BIOMAS])</f>
        <v>Amazônia</v>
      </c>
      <c r="J156" s="29" t="str">
        <f>_xlfn.XLOOKUP(BASE_INICIATIVAS_CONSOLIDADA!$G156,[1]!BASE_UCS[COD CNUC],[1]!BASE_UCS[UF])</f>
        <v>AM/MT/RO</v>
      </c>
      <c r="K156" s="29"/>
      <c r="L156" s="30">
        <v>500000</v>
      </c>
      <c r="M156" s="30">
        <v>0</v>
      </c>
      <c r="N156" s="30">
        <f>BASE_INICIATIVAS_CONSOLIDADA!$L156-BASE_INICIATIVAS_CONSOLIDADA!$M156</f>
        <v>500000</v>
      </c>
      <c r="O156" s="41">
        <f>BASE_INICIATIVAS_CONSOLIDADA!$AC156+BASE_INICIATIVAS_CONSOLIDADA!$AJ156+BASE_INICIATIVAS_CONSOLIDADA!$AO156+BASE_INICIATIVAS_CONSOLIDADA!$AV156+BASE_INICIATIVAS_CONSOLIDADA!$AY156+BASE_INICIATIVAS_CONSOLIDADA!$BA156+BASE_INICIATIVAS_CONSOLIDADA!$BD156</f>
        <v>500000</v>
      </c>
      <c r="P156" s="30">
        <f>IF(BASE_INICIATIVAS_CONSOLIDADA!$N156-BASE_INICIATIVAS_CONSOLIDADA!$O156&lt;0,0,BASE_INICIATIVAS_CONSOLIDADA!$N156-BASE_INICIATIVAS_CONSOLIDADA!$O156)</f>
        <v>0</v>
      </c>
      <c r="Q156" s="42">
        <v>0</v>
      </c>
      <c r="R156" s="41">
        <v>0</v>
      </c>
      <c r="S156" s="41">
        <v>0</v>
      </c>
      <c r="T156" s="41">
        <v>0</v>
      </c>
      <c r="U156" s="41">
        <v>0</v>
      </c>
      <c r="V156" s="41">
        <v>0</v>
      </c>
      <c r="W156" s="41">
        <v>0</v>
      </c>
      <c r="X156" s="41">
        <v>0</v>
      </c>
      <c r="Y156" s="41">
        <v>0</v>
      </c>
      <c r="Z156" s="41">
        <v>0</v>
      </c>
      <c r="AA156" s="41">
        <v>0</v>
      </c>
      <c r="AB156" s="41">
        <v>0</v>
      </c>
      <c r="AC156" s="41">
        <f>SUM(BASE_INICIATIVAS_CONSOLIDADA!$Q156:$AB156)</f>
        <v>0</v>
      </c>
      <c r="AD156" s="41">
        <v>0</v>
      </c>
      <c r="AE156" s="41">
        <v>0</v>
      </c>
      <c r="AF156" s="41">
        <v>500000</v>
      </c>
      <c r="AG156" s="41">
        <v>0</v>
      </c>
      <c r="AH156" s="41">
        <v>0</v>
      </c>
      <c r="AI156" s="41">
        <v>0</v>
      </c>
      <c r="AJ156" s="41">
        <f>SUM(BASE_INICIATIVAS_CONSOLIDADA!$AD156:$AI156)</f>
        <v>500000</v>
      </c>
      <c r="AK156" s="41">
        <v>0</v>
      </c>
      <c r="AL156" s="41">
        <v>0</v>
      </c>
      <c r="AM156" s="41">
        <v>0</v>
      </c>
      <c r="AN156" s="41">
        <v>0</v>
      </c>
      <c r="AO156" s="41">
        <f>SUM(BASE_INICIATIVAS_CONSOLIDADA!$AK156:$AN156)</f>
        <v>0</v>
      </c>
      <c r="AP156" s="41">
        <v>0</v>
      </c>
      <c r="AQ156" s="41">
        <v>0</v>
      </c>
      <c r="AR156" s="41">
        <v>0</v>
      </c>
      <c r="AS156" s="41">
        <v>0</v>
      </c>
      <c r="AT156" s="41">
        <v>0</v>
      </c>
      <c r="AU156" s="41">
        <v>0</v>
      </c>
      <c r="AV156" s="41">
        <f>SUM(BASE_INICIATIVAS_CONSOLIDADA!$AP156:$AU156)</f>
        <v>0</v>
      </c>
      <c r="AW156" s="43">
        <v>0</v>
      </c>
      <c r="AX156" s="43">
        <v>0</v>
      </c>
      <c r="AY156" s="44">
        <f>SUM(BASE_INICIATIVAS_CONSOLIDADA!$AW156:$AX156)</f>
        <v>0</v>
      </c>
      <c r="AZ156" s="45">
        <v>0</v>
      </c>
      <c r="BA156" s="45">
        <f>BASE_INICIATIVAS_CONSOLIDADA!$AZ156</f>
        <v>0</v>
      </c>
      <c r="BB156" s="45">
        <v>0</v>
      </c>
      <c r="BC156" s="45">
        <v>0</v>
      </c>
      <c r="BD156" s="45">
        <f>SUM(BASE_INICIATIVAS_CONSOLIDADA!$BB156:$BC156)</f>
        <v>0</v>
      </c>
    </row>
    <row r="157" spans="1:56" ht="30" x14ac:dyDescent="0.25">
      <c r="A157" s="8" t="s">
        <v>65</v>
      </c>
      <c r="B157" s="8" t="s">
        <v>66</v>
      </c>
      <c r="C157" s="8">
        <v>16074110</v>
      </c>
      <c r="D157" s="8" t="s">
        <v>58</v>
      </c>
      <c r="E157" s="8" t="str">
        <f>_xlfn.XLOOKUP(BASE_INICIATIVAS_CONSOLIDADA!$G157,'[1]BASE DE DADOS'!A:A,'[1]BASE DE DADOS'!C:C)</f>
        <v>PARNA DO JAÚ</v>
      </c>
      <c r="F157" s="8" t="str">
        <f>_xlfn.XLOOKUP(BASE_INICIATIVAS_CONSOLIDADA!$G157,[1]!BASE_UCS[COD CNUC],[1]!BASE_UCS[CATEGORIA RESUMIDA])</f>
        <v>PARNA</v>
      </c>
      <c r="G157" s="8" t="s">
        <v>197</v>
      </c>
      <c r="H157" s="8" t="str">
        <f>_xlfn.XLOOKUP(BASE_INICIATIVAS_CONSOLIDADA!$G157,[1]!BASE_UCS[COD CNUC],[1]!BASE_UCS[GERÊNCIA REGIONAL])</f>
        <v>GR1 - Norte</v>
      </c>
      <c r="I157" s="8" t="str">
        <f>_xlfn.XLOOKUP(BASE_INICIATIVAS_CONSOLIDADA!$G157,[1]!BASE_UCS[COD CNUC],[1]!BASE_UCS[BIOMAS])</f>
        <v>Amazônia</v>
      </c>
      <c r="J157" s="8" t="str">
        <f>_xlfn.XLOOKUP(BASE_INICIATIVAS_CONSOLIDADA!$G157,[1]!BASE_UCS[COD CNUC],[1]!BASE_UCS[UF])</f>
        <v>AM</v>
      </c>
      <c r="K157" s="8"/>
      <c r="L157" s="36">
        <v>500000</v>
      </c>
      <c r="M157" s="36">
        <v>0</v>
      </c>
      <c r="N157" s="36">
        <f>BASE_INICIATIVAS_CONSOLIDADA!$L157-BASE_INICIATIVAS_CONSOLIDADA!$M157</f>
        <v>500000</v>
      </c>
      <c r="O157" s="37">
        <f>BASE_INICIATIVAS_CONSOLIDADA!$AC157+BASE_INICIATIVAS_CONSOLIDADA!$AJ157+BASE_INICIATIVAS_CONSOLIDADA!$AO157+BASE_INICIATIVAS_CONSOLIDADA!$AV157+BASE_INICIATIVAS_CONSOLIDADA!$AY157+BASE_INICIATIVAS_CONSOLIDADA!$BA157+BASE_INICIATIVAS_CONSOLIDADA!$BD157</f>
        <v>0</v>
      </c>
      <c r="P157" s="36">
        <f>IF(BASE_INICIATIVAS_CONSOLIDADA!$N157-BASE_INICIATIVAS_CONSOLIDADA!$O157&lt;0,0,BASE_INICIATIVAS_CONSOLIDADA!$N157-BASE_INICIATIVAS_CONSOLIDADA!$O157)</f>
        <v>500000</v>
      </c>
      <c r="Q157" s="38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f>SUM(BASE_INICIATIVAS_CONSOLIDADA!$Q157:$AB157)</f>
        <v>0</v>
      </c>
      <c r="AD157" s="37">
        <v>0</v>
      </c>
      <c r="AE157" s="37">
        <v>0</v>
      </c>
      <c r="AF157" s="37">
        <v>0</v>
      </c>
      <c r="AG157" s="37">
        <v>0</v>
      </c>
      <c r="AH157" s="37">
        <v>0</v>
      </c>
      <c r="AI157" s="37">
        <v>0</v>
      </c>
      <c r="AJ157" s="37">
        <f>SUM(BASE_INICIATIVAS_CONSOLIDADA!$AD157:$AI157)</f>
        <v>0</v>
      </c>
      <c r="AK157" s="37">
        <v>0</v>
      </c>
      <c r="AL157" s="37">
        <v>0</v>
      </c>
      <c r="AM157" s="37">
        <v>0</v>
      </c>
      <c r="AN157" s="37">
        <v>0</v>
      </c>
      <c r="AO157" s="37">
        <f>SUM(BASE_INICIATIVAS_CONSOLIDADA!$AK157:$AN157)</f>
        <v>0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37">
        <v>0</v>
      </c>
      <c r="AV157" s="37">
        <f>SUM(BASE_INICIATIVAS_CONSOLIDADA!$AP157:$AU157)</f>
        <v>0</v>
      </c>
      <c r="AW157" s="39">
        <v>0</v>
      </c>
      <c r="AX157" s="39">
        <v>0</v>
      </c>
      <c r="AY157" s="40">
        <f>SUM(BASE_INICIATIVAS_CONSOLIDADA!$AW157:$AX157)</f>
        <v>0</v>
      </c>
      <c r="AZ157" s="4">
        <v>0</v>
      </c>
      <c r="BA157" s="4">
        <f>BASE_INICIATIVAS_CONSOLIDADA!$AZ157</f>
        <v>0</v>
      </c>
      <c r="BB157" s="4">
        <v>0</v>
      </c>
      <c r="BC157" s="4">
        <v>0</v>
      </c>
      <c r="BD157" s="4">
        <f>SUM(BASE_INICIATIVAS_CONSOLIDADA!$BB157:$BC157)</f>
        <v>0</v>
      </c>
    </row>
    <row r="158" spans="1:56" ht="30" x14ac:dyDescent="0.25">
      <c r="A158" s="29" t="s">
        <v>112</v>
      </c>
      <c r="B158" s="29" t="s">
        <v>113</v>
      </c>
      <c r="C158" s="29">
        <v>16093982</v>
      </c>
      <c r="D158" s="29" t="s">
        <v>58</v>
      </c>
      <c r="E158" s="29" t="str">
        <f>_xlfn.XLOOKUP(BASE_INICIATIVAS_CONSOLIDADA!$G158,'[1]BASE DE DADOS'!A:A,'[1]BASE DE DADOS'!C:C)</f>
        <v>PARNA DA SERRA DA CIPÓ</v>
      </c>
      <c r="F158" s="29" t="str">
        <f>_xlfn.XLOOKUP(BASE_INICIATIVAS_CONSOLIDADA!$G158,[1]!BASE_UCS[COD CNUC],[1]!BASE_UCS[CATEGORIA RESUMIDA])</f>
        <v>PARNA</v>
      </c>
      <c r="G158" s="29" t="s">
        <v>166</v>
      </c>
      <c r="H158" s="29" t="str">
        <f>_xlfn.XLOOKUP(BASE_INICIATIVAS_CONSOLIDADA!$G158,[1]!BASE_UCS[COD CNUC],[1]!BASE_UCS[GERÊNCIA REGIONAL])</f>
        <v>GR4 - Sudeste</v>
      </c>
      <c r="I158" s="29" t="str">
        <f>_xlfn.XLOOKUP(BASE_INICIATIVAS_CONSOLIDADA!$G158,[1]!BASE_UCS[COD CNUC],[1]!BASE_UCS[BIOMAS])</f>
        <v>Cerrado - Mata Atlântica</v>
      </c>
      <c r="J158" s="29" t="str">
        <f>_xlfn.XLOOKUP(BASE_INICIATIVAS_CONSOLIDADA!$G158,[1]!BASE_UCS[COD CNUC],[1]!BASE_UCS[UF])</f>
        <v>MG</v>
      </c>
      <c r="K158" s="29" t="s">
        <v>114</v>
      </c>
      <c r="L158" s="30">
        <v>100000</v>
      </c>
      <c r="M158" s="30">
        <v>0</v>
      </c>
      <c r="N158" s="30">
        <f>BASE_INICIATIVAS_CONSOLIDADA!$L158-BASE_INICIATIVAS_CONSOLIDADA!$M158</f>
        <v>100000</v>
      </c>
      <c r="O158" s="41">
        <f>BASE_INICIATIVAS_CONSOLIDADA!$AC158+BASE_INICIATIVAS_CONSOLIDADA!$AJ158+BASE_INICIATIVAS_CONSOLIDADA!$AO158+BASE_INICIATIVAS_CONSOLIDADA!$AV158+BASE_INICIATIVAS_CONSOLIDADA!$AY158+BASE_INICIATIVAS_CONSOLIDADA!$BA158+BASE_INICIATIVAS_CONSOLIDADA!$BD158</f>
        <v>100000</v>
      </c>
      <c r="P158" s="30">
        <f>IF(BASE_INICIATIVAS_CONSOLIDADA!$N158-BASE_INICIATIVAS_CONSOLIDADA!$O158&lt;0,0,BASE_INICIATIVAS_CONSOLIDADA!$N158-BASE_INICIATIVAS_CONSOLIDADA!$O158)</f>
        <v>0</v>
      </c>
      <c r="Q158" s="42">
        <v>0</v>
      </c>
      <c r="R158" s="41">
        <v>0</v>
      </c>
      <c r="S158" s="41">
        <v>0</v>
      </c>
      <c r="T158" s="41">
        <v>0</v>
      </c>
      <c r="U158" s="41">
        <v>0</v>
      </c>
      <c r="V158" s="41">
        <v>0</v>
      </c>
      <c r="W158" s="41">
        <v>0</v>
      </c>
      <c r="X158" s="41">
        <v>0</v>
      </c>
      <c r="Y158" s="41">
        <v>0</v>
      </c>
      <c r="Z158" s="41">
        <v>0</v>
      </c>
      <c r="AA158" s="41">
        <v>100000</v>
      </c>
      <c r="AB158" s="41">
        <v>0</v>
      </c>
      <c r="AC158" s="41">
        <f>SUM(BASE_INICIATIVAS_CONSOLIDADA!$Q158:$AB158)</f>
        <v>100000</v>
      </c>
      <c r="AD158" s="41">
        <v>0</v>
      </c>
      <c r="AE158" s="41">
        <v>0</v>
      </c>
      <c r="AF158" s="41">
        <v>0</v>
      </c>
      <c r="AG158" s="41">
        <v>0</v>
      </c>
      <c r="AH158" s="41">
        <v>0</v>
      </c>
      <c r="AI158" s="41">
        <v>0</v>
      </c>
      <c r="AJ158" s="41">
        <f>SUM(BASE_INICIATIVAS_CONSOLIDADA!$AD158:$AI158)</f>
        <v>0</v>
      </c>
      <c r="AK158" s="41">
        <v>0</v>
      </c>
      <c r="AL158" s="41">
        <v>0</v>
      </c>
      <c r="AM158" s="41">
        <v>0</v>
      </c>
      <c r="AN158" s="41">
        <v>0</v>
      </c>
      <c r="AO158" s="41">
        <f>SUM(BASE_INICIATIVAS_CONSOLIDADA!$AK158:$AN158)</f>
        <v>0</v>
      </c>
      <c r="AP158" s="41">
        <v>0</v>
      </c>
      <c r="AQ158" s="41">
        <v>0</v>
      </c>
      <c r="AR158" s="41">
        <v>0</v>
      </c>
      <c r="AS158" s="41">
        <v>0</v>
      </c>
      <c r="AT158" s="41">
        <v>0</v>
      </c>
      <c r="AU158" s="41">
        <v>0</v>
      </c>
      <c r="AV158" s="41">
        <f>SUM(BASE_INICIATIVAS_CONSOLIDADA!$AP158:$AU158)</f>
        <v>0</v>
      </c>
      <c r="AW158" s="43">
        <v>0</v>
      </c>
      <c r="AX158" s="43">
        <v>0</v>
      </c>
      <c r="AY158" s="44">
        <f>SUM(BASE_INICIATIVAS_CONSOLIDADA!$AW158:$AX158)</f>
        <v>0</v>
      </c>
      <c r="AZ158" s="45">
        <v>0</v>
      </c>
      <c r="BA158" s="45">
        <f>BASE_INICIATIVAS_CONSOLIDADA!$AZ158</f>
        <v>0</v>
      </c>
      <c r="BB158" s="45">
        <v>0</v>
      </c>
      <c r="BC158" s="45">
        <v>0</v>
      </c>
      <c r="BD158" s="45">
        <f>SUM(BASE_INICIATIVAS_CONSOLIDADA!$BB158:$BC158)</f>
        <v>0</v>
      </c>
    </row>
    <row r="159" spans="1:56" ht="30" x14ac:dyDescent="0.25">
      <c r="A159" s="8" t="s">
        <v>65</v>
      </c>
      <c r="B159" s="8" t="s">
        <v>66</v>
      </c>
      <c r="C159" s="8">
        <v>16074110</v>
      </c>
      <c r="D159" s="8" t="s">
        <v>58</v>
      </c>
      <c r="E159" s="8" t="str">
        <f>_xlfn.XLOOKUP(BASE_INICIATIVAS_CONSOLIDADA!$G159,'[1]BASE DE DADOS'!A:A,'[1]BASE DE DADOS'!C:C)</f>
        <v>PARNA DE PACAÁS NOVOS</v>
      </c>
      <c r="F159" s="8" t="str">
        <f>_xlfn.XLOOKUP(BASE_INICIATIVAS_CONSOLIDADA!$G159,[1]!BASE_UCS[COD CNUC],[1]!BASE_UCS[CATEGORIA RESUMIDA])</f>
        <v>PARNA</v>
      </c>
      <c r="G159" s="8" t="s">
        <v>198</v>
      </c>
      <c r="H159" s="8" t="str">
        <f>_xlfn.XLOOKUP(BASE_INICIATIVAS_CONSOLIDADA!$G159,[1]!BASE_UCS[COD CNUC],[1]!BASE_UCS[GERÊNCIA REGIONAL])</f>
        <v>GR1 - Norte</v>
      </c>
      <c r="I159" s="8" t="str">
        <f>_xlfn.XLOOKUP(BASE_INICIATIVAS_CONSOLIDADA!$G159,[1]!BASE_UCS[COD CNUC],[1]!BASE_UCS[BIOMAS])</f>
        <v>Amazônia</v>
      </c>
      <c r="J159" s="8" t="str">
        <f>_xlfn.XLOOKUP(BASE_INICIATIVAS_CONSOLIDADA!$G159,[1]!BASE_UCS[COD CNUC],[1]!BASE_UCS[UF])</f>
        <v>RO</v>
      </c>
      <c r="K159" s="8"/>
      <c r="L159" s="36">
        <v>500000</v>
      </c>
      <c r="M159" s="36">
        <v>0</v>
      </c>
      <c r="N159" s="36">
        <f>BASE_INICIATIVAS_CONSOLIDADA!$L159-BASE_INICIATIVAS_CONSOLIDADA!$M159</f>
        <v>500000</v>
      </c>
      <c r="O159" s="37">
        <f>BASE_INICIATIVAS_CONSOLIDADA!$AC159+BASE_INICIATIVAS_CONSOLIDADA!$AJ159+BASE_INICIATIVAS_CONSOLIDADA!$AO159+BASE_INICIATIVAS_CONSOLIDADA!$AV159+BASE_INICIATIVAS_CONSOLIDADA!$AY159+BASE_INICIATIVAS_CONSOLIDADA!$BA159+BASE_INICIATIVAS_CONSOLIDADA!$BD159</f>
        <v>0</v>
      </c>
      <c r="P159" s="36">
        <f>IF(BASE_INICIATIVAS_CONSOLIDADA!$N159-BASE_INICIATIVAS_CONSOLIDADA!$O159&lt;0,0,BASE_INICIATIVAS_CONSOLIDADA!$N159-BASE_INICIATIVAS_CONSOLIDADA!$O159)</f>
        <v>500000</v>
      </c>
      <c r="Q159" s="38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f>SUM(BASE_INICIATIVAS_CONSOLIDADA!$Q159:$AB159)</f>
        <v>0</v>
      </c>
      <c r="AD159" s="37">
        <v>0</v>
      </c>
      <c r="AE159" s="37">
        <v>0</v>
      </c>
      <c r="AF159" s="37">
        <v>0</v>
      </c>
      <c r="AG159" s="37">
        <v>0</v>
      </c>
      <c r="AH159" s="37">
        <v>0</v>
      </c>
      <c r="AI159" s="37">
        <v>0</v>
      </c>
      <c r="AJ159" s="37">
        <f>SUM(BASE_INICIATIVAS_CONSOLIDADA!$AD159:$AI159)</f>
        <v>0</v>
      </c>
      <c r="AK159" s="37">
        <v>0</v>
      </c>
      <c r="AL159" s="37">
        <v>0</v>
      </c>
      <c r="AM159" s="37">
        <v>0</v>
      </c>
      <c r="AN159" s="37">
        <v>0</v>
      </c>
      <c r="AO159" s="37">
        <f>SUM(BASE_INICIATIVAS_CONSOLIDADA!$AK159:$AN159)</f>
        <v>0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37">
        <v>0</v>
      </c>
      <c r="AV159" s="37">
        <f>SUM(BASE_INICIATIVAS_CONSOLIDADA!$AP159:$AU159)</f>
        <v>0</v>
      </c>
      <c r="AW159" s="39">
        <v>0</v>
      </c>
      <c r="AX159" s="39">
        <v>0</v>
      </c>
      <c r="AY159" s="40">
        <f>SUM(BASE_INICIATIVAS_CONSOLIDADA!$AW159:$AX159)</f>
        <v>0</v>
      </c>
      <c r="AZ159" s="4">
        <v>0</v>
      </c>
      <c r="BA159" s="4">
        <f>BASE_INICIATIVAS_CONSOLIDADA!$AZ159</f>
        <v>0</v>
      </c>
      <c r="BB159" s="4">
        <v>0</v>
      </c>
      <c r="BC159" s="4">
        <v>0</v>
      </c>
      <c r="BD159" s="4">
        <f>SUM(BASE_INICIATIVAS_CONSOLIDADA!$BB159:$BC159)</f>
        <v>0</v>
      </c>
    </row>
    <row r="160" spans="1:56" ht="30" x14ac:dyDescent="0.25">
      <c r="A160" s="29" t="s">
        <v>65</v>
      </c>
      <c r="B160" s="29" t="s">
        <v>66</v>
      </c>
      <c r="C160" s="29">
        <v>16074110</v>
      </c>
      <c r="D160" s="29" t="s">
        <v>58</v>
      </c>
      <c r="E160" s="29" t="str">
        <f>_xlfn.XLOOKUP(BASE_INICIATIVAS_CONSOLIDADA!$G160,'[1]BASE DE DADOS'!A:A,'[1]BASE DE DADOS'!C:C)</f>
        <v>REBIO DO GURUPI</v>
      </c>
      <c r="F160" s="29" t="str">
        <f>_xlfn.XLOOKUP(BASE_INICIATIVAS_CONSOLIDADA!$G160,[1]!BASE_UCS[COD CNUC],[1]!BASE_UCS[CATEGORIA RESUMIDA])</f>
        <v>REBIO</v>
      </c>
      <c r="G160" s="29" t="s">
        <v>71</v>
      </c>
      <c r="H160" s="29" t="str">
        <f>_xlfn.XLOOKUP(BASE_INICIATIVAS_CONSOLIDADA!$G160,[1]!BASE_UCS[COD CNUC],[1]!BASE_UCS[GERÊNCIA REGIONAL])</f>
        <v>GR1 - Norte</v>
      </c>
      <c r="I160" s="29" t="str">
        <f>_xlfn.XLOOKUP(BASE_INICIATIVAS_CONSOLIDADA!$G160,[1]!BASE_UCS[COD CNUC],[1]!BASE_UCS[BIOMAS])</f>
        <v>Amazônia</v>
      </c>
      <c r="J160" s="29" t="str">
        <f>_xlfn.XLOOKUP(BASE_INICIATIVAS_CONSOLIDADA!$G160,[1]!BASE_UCS[COD CNUC],[1]!BASE_UCS[UF])</f>
        <v>MA</v>
      </c>
      <c r="K160" s="29"/>
      <c r="L160" s="30">
        <v>500000</v>
      </c>
      <c r="M160" s="30">
        <v>0</v>
      </c>
      <c r="N160" s="30">
        <f>BASE_INICIATIVAS_CONSOLIDADA!$L160-BASE_INICIATIVAS_CONSOLIDADA!$M160</f>
        <v>500000</v>
      </c>
      <c r="O160" s="41">
        <f>BASE_INICIATIVAS_CONSOLIDADA!$AC160+BASE_INICIATIVAS_CONSOLIDADA!$AJ160+BASE_INICIATIVAS_CONSOLIDADA!$AO160+BASE_INICIATIVAS_CONSOLIDADA!$AV160+BASE_INICIATIVAS_CONSOLIDADA!$AY160+BASE_INICIATIVAS_CONSOLIDADA!$BA160+BASE_INICIATIVAS_CONSOLIDADA!$BD160</f>
        <v>500000</v>
      </c>
      <c r="P160" s="30">
        <f>IF(BASE_INICIATIVAS_CONSOLIDADA!$N160-BASE_INICIATIVAS_CONSOLIDADA!$O160&lt;0,0,BASE_INICIATIVAS_CONSOLIDADA!$N160-BASE_INICIATIVAS_CONSOLIDADA!$O160)</f>
        <v>0</v>
      </c>
      <c r="Q160" s="42">
        <v>0</v>
      </c>
      <c r="R160" s="41">
        <v>0</v>
      </c>
      <c r="S160" s="41">
        <v>0</v>
      </c>
      <c r="T160" s="41">
        <v>0</v>
      </c>
      <c r="U160" s="41">
        <v>0</v>
      </c>
      <c r="V160" s="41">
        <v>0</v>
      </c>
      <c r="W160" s="41">
        <v>0</v>
      </c>
      <c r="X160" s="41">
        <v>0</v>
      </c>
      <c r="Y160" s="41">
        <v>0</v>
      </c>
      <c r="Z160" s="41">
        <v>0</v>
      </c>
      <c r="AA160" s="41">
        <v>0</v>
      </c>
      <c r="AB160" s="41">
        <v>0</v>
      </c>
      <c r="AC160" s="41">
        <f>SUM(BASE_INICIATIVAS_CONSOLIDADA!$Q160:$AB160)</f>
        <v>0</v>
      </c>
      <c r="AD160" s="41">
        <v>0</v>
      </c>
      <c r="AE160" s="41">
        <v>0</v>
      </c>
      <c r="AF160" s="30">
        <v>500000</v>
      </c>
      <c r="AG160" s="41">
        <v>0</v>
      </c>
      <c r="AH160" s="41">
        <v>0</v>
      </c>
      <c r="AI160" s="41">
        <v>0</v>
      </c>
      <c r="AJ160" s="41">
        <f>SUM(BASE_INICIATIVAS_CONSOLIDADA!$AD160:$AI160)</f>
        <v>500000</v>
      </c>
      <c r="AK160" s="41">
        <v>0</v>
      </c>
      <c r="AL160" s="41">
        <v>0</v>
      </c>
      <c r="AM160" s="41">
        <v>0</v>
      </c>
      <c r="AN160" s="41">
        <v>0</v>
      </c>
      <c r="AO160" s="41">
        <f>SUM(BASE_INICIATIVAS_CONSOLIDADA!$AK160:$AN160)</f>
        <v>0</v>
      </c>
      <c r="AP160" s="41">
        <v>0</v>
      </c>
      <c r="AQ160" s="41">
        <v>0</v>
      </c>
      <c r="AR160" s="41">
        <v>0</v>
      </c>
      <c r="AS160" s="41">
        <v>0</v>
      </c>
      <c r="AT160" s="41">
        <v>0</v>
      </c>
      <c r="AU160" s="41">
        <v>0</v>
      </c>
      <c r="AV160" s="41">
        <f>SUM(BASE_INICIATIVAS_CONSOLIDADA!$AP160:$AU160)</f>
        <v>0</v>
      </c>
      <c r="AW160" s="43">
        <v>0</v>
      </c>
      <c r="AX160" s="43">
        <v>0</v>
      </c>
      <c r="AY160" s="44">
        <f>SUM(BASE_INICIATIVAS_CONSOLIDADA!$AW160:$AX160)</f>
        <v>0</v>
      </c>
      <c r="AZ160" s="45">
        <v>0</v>
      </c>
      <c r="BA160" s="45">
        <f>BASE_INICIATIVAS_CONSOLIDADA!$AZ160</f>
        <v>0</v>
      </c>
      <c r="BB160" s="45">
        <v>0</v>
      </c>
      <c r="BC160" s="45">
        <v>0</v>
      </c>
      <c r="BD160" s="45">
        <f>SUM(BASE_INICIATIVAS_CONSOLIDADA!$BB160:$BC160)</f>
        <v>0</v>
      </c>
    </row>
    <row r="161" spans="1:56" ht="30" x14ac:dyDescent="0.25">
      <c r="A161" s="8" t="s">
        <v>65</v>
      </c>
      <c r="B161" s="8" t="s">
        <v>66</v>
      </c>
      <c r="C161" s="8">
        <v>16074110</v>
      </c>
      <c r="D161" s="8" t="s">
        <v>58</v>
      </c>
      <c r="E161" s="8" t="str">
        <f>_xlfn.XLOOKUP(BASE_INICIATIVAS_CONSOLIDADA!$G161,'[1]BASE DE DADOS'!A:A,'[1]BASE DE DADOS'!C:C)</f>
        <v>REBIO DO JARU</v>
      </c>
      <c r="F161" s="8" t="str">
        <f>_xlfn.XLOOKUP(BASE_INICIATIVAS_CONSOLIDADA!$G161,[1]!BASE_UCS[COD CNUC],[1]!BASE_UCS[CATEGORIA RESUMIDA])</f>
        <v>REBIO</v>
      </c>
      <c r="G161" s="8" t="s">
        <v>199</v>
      </c>
      <c r="H161" s="8" t="str">
        <f>_xlfn.XLOOKUP(BASE_INICIATIVAS_CONSOLIDADA!$G161,[1]!BASE_UCS[COD CNUC],[1]!BASE_UCS[GERÊNCIA REGIONAL])</f>
        <v>GR1 - Norte</v>
      </c>
      <c r="I161" s="8" t="str">
        <f>_xlfn.XLOOKUP(BASE_INICIATIVAS_CONSOLIDADA!$G161,[1]!BASE_UCS[COD CNUC],[1]!BASE_UCS[BIOMAS])</f>
        <v>Amazônia</v>
      </c>
      <c r="J161" s="8" t="str">
        <f>_xlfn.XLOOKUP(BASE_INICIATIVAS_CONSOLIDADA!$G161,[1]!BASE_UCS[COD CNUC],[1]!BASE_UCS[UF])</f>
        <v>RO</v>
      </c>
      <c r="K161" s="8"/>
      <c r="L161" s="36">
        <v>500000</v>
      </c>
      <c r="M161" s="36">
        <v>0</v>
      </c>
      <c r="N161" s="36">
        <f>BASE_INICIATIVAS_CONSOLIDADA!$L161-BASE_INICIATIVAS_CONSOLIDADA!$M161</f>
        <v>500000</v>
      </c>
      <c r="O161" s="37">
        <f>BASE_INICIATIVAS_CONSOLIDADA!$AC161+BASE_INICIATIVAS_CONSOLIDADA!$AJ161+BASE_INICIATIVAS_CONSOLIDADA!$AO161+BASE_INICIATIVAS_CONSOLIDADA!$AV161+BASE_INICIATIVAS_CONSOLIDADA!$AY161+BASE_INICIATIVAS_CONSOLIDADA!$BA161+BASE_INICIATIVAS_CONSOLIDADA!$BD161</f>
        <v>0</v>
      </c>
      <c r="P161" s="36">
        <f>IF(BASE_INICIATIVAS_CONSOLIDADA!$N161-BASE_INICIATIVAS_CONSOLIDADA!$O161&lt;0,0,BASE_INICIATIVAS_CONSOLIDADA!$N161-BASE_INICIATIVAS_CONSOLIDADA!$O161)</f>
        <v>500000</v>
      </c>
      <c r="Q161" s="38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f>SUM(BASE_INICIATIVAS_CONSOLIDADA!$Q161:$AB161)</f>
        <v>0</v>
      </c>
      <c r="AD161" s="37">
        <v>0</v>
      </c>
      <c r="AE161" s="37">
        <v>0</v>
      </c>
      <c r="AF161" s="47">
        <v>0</v>
      </c>
      <c r="AG161" s="37">
        <v>0</v>
      </c>
      <c r="AH161" s="37">
        <v>0</v>
      </c>
      <c r="AI161" s="37">
        <v>0</v>
      </c>
      <c r="AJ161" s="37">
        <f>SUM(BASE_INICIATIVAS_CONSOLIDADA!$AD161:$AI161)</f>
        <v>0</v>
      </c>
      <c r="AK161" s="37">
        <v>0</v>
      </c>
      <c r="AL161" s="37">
        <v>0</v>
      </c>
      <c r="AM161" s="37">
        <v>0</v>
      </c>
      <c r="AN161" s="37">
        <v>0</v>
      </c>
      <c r="AO161" s="37">
        <f>SUM(BASE_INICIATIVAS_CONSOLIDADA!$AK161:$AN161)</f>
        <v>0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37">
        <v>0</v>
      </c>
      <c r="AV161" s="37">
        <f>SUM(BASE_INICIATIVAS_CONSOLIDADA!$AP161:$AU161)</f>
        <v>0</v>
      </c>
      <c r="AW161" s="39">
        <v>0</v>
      </c>
      <c r="AX161" s="39">
        <v>0</v>
      </c>
      <c r="AY161" s="40">
        <f>SUM(BASE_INICIATIVAS_CONSOLIDADA!$AW161:$AX161)</f>
        <v>0</v>
      </c>
      <c r="AZ161" s="48">
        <v>0</v>
      </c>
      <c r="BA161" s="39">
        <f>BASE_INICIATIVAS_CONSOLIDADA!$AZ161</f>
        <v>0</v>
      </c>
      <c r="BB161" s="4">
        <v>0</v>
      </c>
      <c r="BC161" s="4">
        <v>0</v>
      </c>
      <c r="BD161" s="4">
        <f>SUM(BASE_INICIATIVAS_CONSOLIDADA!$BB161:$BC161)</f>
        <v>0</v>
      </c>
    </row>
    <row r="162" spans="1:56" ht="195" x14ac:dyDescent="0.25">
      <c r="A162" s="29" t="s">
        <v>56</v>
      </c>
      <c r="B162" s="29" t="s">
        <v>57</v>
      </c>
      <c r="C162" s="29">
        <v>16076447</v>
      </c>
      <c r="D162" s="29" t="s">
        <v>58</v>
      </c>
      <c r="E162" s="29" t="str">
        <f>_xlfn.XLOOKUP(BASE_INICIATIVAS_CONSOLIDADA!$G162,'[1]BASE DE DADOS'!A:A,'[1]BASE DE DADOS'!C:C)</f>
        <v>PARNA DA TIJUCA</v>
      </c>
      <c r="F162" s="29" t="str">
        <f>_xlfn.XLOOKUP(BASE_INICIATIVAS_CONSOLIDADA!$G162,[1]!BASE_UCS[COD CNUC],[1]!BASE_UCS[CATEGORIA RESUMIDA])</f>
        <v>PARNA</v>
      </c>
      <c r="G162" s="29" t="s">
        <v>184</v>
      </c>
      <c r="H162" s="29" t="str">
        <f>_xlfn.XLOOKUP(BASE_INICIATIVAS_CONSOLIDADA!$G162,[1]!BASE_UCS[COD CNUC],[1]!BASE_UCS[GERÊNCIA REGIONAL])</f>
        <v>GR4 - Sudeste</v>
      </c>
      <c r="I162" s="29" t="str">
        <f>_xlfn.XLOOKUP(BASE_INICIATIVAS_CONSOLIDADA!$G162,[1]!BASE_UCS[COD CNUC],[1]!BASE_UCS[BIOMAS])</f>
        <v>Mata Atlântica</v>
      </c>
      <c r="J162" s="29" t="str">
        <f>_xlfn.XLOOKUP(BASE_INICIATIVAS_CONSOLIDADA!$G162,[1]!BASE_UCS[COD CNUC],[1]!BASE_UCS[UF])</f>
        <v>RJ</v>
      </c>
      <c r="K162" s="29" t="s">
        <v>109</v>
      </c>
      <c r="L162" s="50">
        <v>120000</v>
      </c>
      <c r="M162" s="30">
        <v>0</v>
      </c>
      <c r="N162" s="30">
        <f>BASE_INICIATIVAS_CONSOLIDADA!$L162-BASE_INICIATIVAS_CONSOLIDADA!$M162</f>
        <v>120000</v>
      </c>
      <c r="O162" s="41">
        <f>BASE_INICIATIVAS_CONSOLIDADA!$AC162+BASE_INICIATIVAS_CONSOLIDADA!$AJ162+BASE_INICIATIVAS_CONSOLIDADA!$AO162+BASE_INICIATIVAS_CONSOLIDADA!$AV162+BASE_INICIATIVAS_CONSOLIDADA!$AY162+BASE_INICIATIVAS_CONSOLIDADA!$BA162+BASE_INICIATIVAS_CONSOLIDADA!$BD162</f>
        <v>120000</v>
      </c>
      <c r="P162" s="30">
        <f>IF(BASE_INICIATIVAS_CONSOLIDADA!$N162-BASE_INICIATIVAS_CONSOLIDADA!$O162&lt;0,0,BASE_INICIATIVAS_CONSOLIDADA!$N162-BASE_INICIATIVAS_CONSOLIDADA!$O162)</f>
        <v>0</v>
      </c>
      <c r="Q162" s="42">
        <v>0</v>
      </c>
      <c r="R162" s="41">
        <v>0</v>
      </c>
      <c r="S162" s="41">
        <v>0</v>
      </c>
      <c r="T162" s="41">
        <v>0</v>
      </c>
      <c r="U162" s="41">
        <v>0</v>
      </c>
      <c r="V162" s="41">
        <v>0</v>
      </c>
      <c r="W162" s="41">
        <v>0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41">
        <f>SUM(BASE_INICIATIVAS_CONSOLIDADA!$Q162:$AB162)</f>
        <v>0</v>
      </c>
      <c r="AD162" s="41">
        <v>0</v>
      </c>
      <c r="AE162" s="41">
        <v>0</v>
      </c>
      <c r="AF162" s="41">
        <v>0</v>
      </c>
      <c r="AG162" s="41">
        <v>0</v>
      </c>
      <c r="AH162" s="41">
        <v>0</v>
      </c>
      <c r="AI162" s="41">
        <v>0</v>
      </c>
      <c r="AJ162" s="41">
        <f>SUM(BASE_INICIATIVAS_CONSOLIDADA!$AD162:$AI162)</f>
        <v>0</v>
      </c>
      <c r="AK162" s="41">
        <v>0</v>
      </c>
      <c r="AL162" s="41">
        <v>0</v>
      </c>
      <c r="AM162" s="41">
        <v>0</v>
      </c>
      <c r="AN162" s="41">
        <v>0</v>
      </c>
      <c r="AO162" s="41">
        <f>SUM(BASE_INICIATIVAS_CONSOLIDADA!$AK162:$AN162)</f>
        <v>0</v>
      </c>
      <c r="AP162" s="41">
        <v>0</v>
      </c>
      <c r="AQ162" s="41">
        <v>0</v>
      </c>
      <c r="AR162" s="41">
        <v>0</v>
      </c>
      <c r="AS162" s="41">
        <v>0</v>
      </c>
      <c r="AT162" s="41">
        <v>0</v>
      </c>
      <c r="AU162" s="41">
        <v>0</v>
      </c>
      <c r="AV162" s="41">
        <f>SUM(BASE_INICIATIVAS_CONSOLIDADA!$AP162:$AU162)</f>
        <v>0</v>
      </c>
      <c r="AW162" s="43">
        <v>0</v>
      </c>
      <c r="AX162" s="43">
        <v>0</v>
      </c>
      <c r="AY162" s="44">
        <f>SUM(BASE_INICIATIVAS_CONSOLIDADA!$AW162:$AX162)</f>
        <v>0</v>
      </c>
      <c r="AZ162" s="49">
        <v>0</v>
      </c>
      <c r="BA162" s="45">
        <f>BASE_INICIATIVAS_CONSOLIDADA!$AZ162</f>
        <v>0</v>
      </c>
      <c r="BB162" s="45">
        <f>120000</f>
        <v>120000</v>
      </c>
      <c r="BC162" s="45">
        <v>0</v>
      </c>
      <c r="BD162" s="45">
        <f>SUM(BASE_INICIATIVAS_CONSOLIDADA!$BB162:$BC162)</f>
        <v>120000</v>
      </c>
    </row>
    <row r="163" spans="1:56" ht="180" x14ac:dyDescent="0.25">
      <c r="A163" s="8" t="s">
        <v>87</v>
      </c>
      <c r="B163" s="8" t="s">
        <v>88</v>
      </c>
      <c r="C163" s="8" t="s">
        <v>70</v>
      </c>
      <c r="D163" s="8" t="s">
        <v>58</v>
      </c>
      <c r="E163" s="8" t="str">
        <f>_xlfn.XLOOKUP(BASE_INICIATIVAS_CONSOLIDADA!$G163,'[1]BASE DE DADOS'!A:A,'[1]BASE DE DADOS'!C:C)</f>
        <v>PARNA DA SERRA DA CIPÓ</v>
      </c>
      <c r="F163" s="8" t="str">
        <f>_xlfn.XLOOKUP(BASE_INICIATIVAS_CONSOLIDADA!$G163,[1]!BASE_UCS[COD CNUC],[1]!BASE_UCS[CATEGORIA RESUMIDA])</f>
        <v>PARNA</v>
      </c>
      <c r="G163" s="8" t="s">
        <v>166</v>
      </c>
      <c r="H163" s="8" t="str">
        <f>_xlfn.XLOOKUP(BASE_INICIATIVAS_CONSOLIDADA!$G163,[1]!BASE_UCS[COD CNUC],[1]!BASE_UCS[GERÊNCIA REGIONAL])</f>
        <v>GR4 - Sudeste</v>
      </c>
      <c r="I163" s="8" t="str">
        <f>_xlfn.XLOOKUP(BASE_INICIATIVAS_CONSOLIDADA!$G163,[1]!BASE_UCS[COD CNUC],[1]!BASE_UCS[BIOMAS])</f>
        <v>Cerrado - Mata Atlântica</v>
      </c>
      <c r="J163" s="8" t="str">
        <f>_xlfn.XLOOKUP(BASE_INICIATIVAS_CONSOLIDADA!$G163,[1]!BASE_UCS[COD CNUC],[1]!BASE_UCS[UF])</f>
        <v>MG</v>
      </c>
      <c r="K163" s="8" t="s">
        <v>116</v>
      </c>
      <c r="L163" s="36">
        <v>100000</v>
      </c>
      <c r="M163" s="36">
        <v>0</v>
      </c>
      <c r="N163" s="36">
        <f>BASE_INICIATIVAS_CONSOLIDADA!$L163-BASE_INICIATIVAS_CONSOLIDADA!$M163</f>
        <v>100000</v>
      </c>
      <c r="O163" s="37">
        <f>BASE_INICIATIVAS_CONSOLIDADA!$AC163+BASE_INICIATIVAS_CONSOLIDADA!$AJ163+BASE_INICIATIVAS_CONSOLIDADA!$AO163+BASE_INICIATIVAS_CONSOLIDADA!$AV163+BASE_INICIATIVAS_CONSOLIDADA!$AY163+BASE_INICIATIVAS_CONSOLIDADA!$BA163+BASE_INICIATIVAS_CONSOLIDADA!$BD163</f>
        <v>0</v>
      </c>
      <c r="P163" s="36">
        <f>IF(BASE_INICIATIVAS_CONSOLIDADA!$N163-BASE_INICIATIVAS_CONSOLIDADA!$O163&lt;0,0,BASE_INICIATIVAS_CONSOLIDADA!$N163-BASE_INICIATIVAS_CONSOLIDADA!$O163)</f>
        <v>100000</v>
      </c>
      <c r="Q163" s="38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f>SUM(BASE_INICIATIVAS_CONSOLIDADA!$Q163:$AB163)</f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f>SUM(BASE_INICIATIVAS_CONSOLIDADA!$AD163:$AI163)</f>
        <v>0</v>
      </c>
      <c r="AK163" s="37">
        <v>0</v>
      </c>
      <c r="AL163" s="37">
        <v>0</v>
      </c>
      <c r="AM163" s="37">
        <v>0</v>
      </c>
      <c r="AN163" s="37">
        <v>0</v>
      </c>
      <c r="AO163" s="37">
        <f>SUM(BASE_INICIATIVAS_CONSOLIDADA!$AK163:$AN163)</f>
        <v>0</v>
      </c>
      <c r="AP163" s="37">
        <v>0</v>
      </c>
      <c r="AQ163" s="37">
        <v>0</v>
      </c>
      <c r="AR163" s="37">
        <v>0</v>
      </c>
      <c r="AS163" s="37">
        <v>0</v>
      </c>
      <c r="AT163" s="37">
        <v>0</v>
      </c>
      <c r="AU163" s="37">
        <v>0</v>
      </c>
      <c r="AV163" s="37">
        <f>SUM(BASE_INICIATIVAS_CONSOLIDADA!$AP163:$AU163)</f>
        <v>0</v>
      </c>
      <c r="AW163" s="39">
        <v>0</v>
      </c>
      <c r="AX163" s="39">
        <v>0</v>
      </c>
      <c r="AY163" s="40">
        <f>SUM(BASE_INICIATIVAS_CONSOLIDADA!$AW163:$AX163)</f>
        <v>0</v>
      </c>
      <c r="AZ163" s="4">
        <v>0</v>
      </c>
      <c r="BA163" s="4">
        <f>BASE_INICIATIVAS_CONSOLIDADA!$AZ163</f>
        <v>0</v>
      </c>
      <c r="BB163" s="4">
        <v>0</v>
      </c>
      <c r="BC163" s="4">
        <v>0</v>
      </c>
      <c r="BD163" s="4">
        <f>SUM(BASE_INICIATIVAS_CONSOLIDADA!$BB163:$BC163)</f>
        <v>0</v>
      </c>
    </row>
    <row r="164" spans="1:56" ht="30" x14ac:dyDescent="0.25">
      <c r="A164" s="29" t="s">
        <v>65</v>
      </c>
      <c r="B164" s="29" t="s">
        <v>66</v>
      </c>
      <c r="C164" s="29">
        <v>16074110</v>
      </c>
      <c r="D164" s="29" t="s">
        <v>58</v>
      </c>
      <c r="E164" s="29" t="str">
        <f>_xlfn.XLOOKUP(BASE_INICIATIVAS_CONSOLIDADA!$G164,'[1]BASE DE DADOS'!A:A,'[1]BASE DE DADOS'!C:C)</f>
        <v>ESEC DE MURICI</v>
      </c>
      <c r="F164" s="29" t="str">
        <f>_xlfn.XLOOKUP(BASE_INICIATIVAS_CONSOLIDADA!$G164,[1]!BASE_UCS[COD CNUC],[1]!BASE_UCS[CATEGORIA RESUMIDA])</f>
        <v>ESEC</v>
      </c>
      <c r="G164" s="29" t="s">
        <v>200</v>
      </c>
      <c r="H164" s="29" t="str">
        <f>_xlfn.XLOOKUP(BASE_INICIATIVAS_CONSOLIDADA!$G164,[1]!BASE_UCS[COD CNUC],[1]!BASE_UCS[GERÊNCIA REGIONAL])</f>
        <v>GR2 - Nordeste</v>
      </c>
      <c r="I164" s="29" t="str">
        <f>_xlfn.XLOOKUP(BASE_INICIATIVAS_CONSOLIDADA!$G164,[1]!BASE_UCS[COD CNUC],[1]!BASE_UCS[BIOMAS])</f>
        <v>Mata Atlântica</v>
      </c>
      <c r="J164" s="29" t="str">
        <f>_xlfn.XLOOKUP(BASE_INICIATIVAS_CONSOLIDADA!$G164,[1]!BASE_UCS[COD CNUC],[1]!BASE_UCS[UF])</f>
        <v>AL</v>
      </c>
      <c r="K164" s="29"/>
      <c r="L164" s="30">
        <v>500000</v>
      </c>
      <c r="M164" s="30">
        <v>0</v>
      </c>
      <c r="N164" s="30">
        <f>BASE_INICIATIVAS_CONSOLIDADA!$L164-BASE_INICIATIVAS_CONSOLIDADA!$M164</f>
        <v>500000</v>
      </c>
      <c r="O164" s="41">
        <f>BASE_INICIATIVAS_CONSOLIDADA!$AC164+BASE_INICIATIVAS_CONSOLIDADA!$AJ164+BASE_INICIATIVAS_CONSOLIDADA!$AO164+BASE_INICIATIVAS_CONSOLIDADA!$AV164+BASE_INICIATIVAS_CONSOLIDADA!$AY164+BASE_INICIATIVAS_CONSOLIDADA!$BA164+BASE_INICIATIVAS_CONSOLIDADA!$BD164</f>
        <v>500000</v>
      </c>
      <c r="P164" s="30">
        <f>IF(BASE_INICIATIVAS_CONSOLIDADA!$N164-BASE_INICIATIVAS_CONSOLIDADA!$O164&lt;0,0,BASE_INICIATIVAS_CONSOLIDADA!$N164-BASE_INICIATIVAS_CONSOLIDADA!$O164)</f>
        <v>0</v>
      </c>
      <c r="Q164" s="42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C164" s="41">
        <f>SUM(BASE_INICIATIVAS_CONSOLIDADA!$Q164:$AB164)</f>
        <v>0</v>
      </c>
      <c r="AD164" s="41">
        <v>0</v>
      </c>
      <c r="AE164" s="41">
        <v>0</v>
      </c>
      <c r="AF164" s="41">
        <v>0</v>
      </c>
      <c r="AG164" s="41">
        <v>0</v>
      </c>
      <c r="AH164" s="41">
        <v>0</v>
      </c>
      <c r="AI164" s="41">
        <v>0</v>
      </c>
      <c r="AJ164" s="41">
        <f>SUM(BASE_INICIATIVAS_CONSOLIDADA!$AD164:$AI164)</f>
        <v>0</v>
      </c>
      <c r="AK164" s="41">
        <v>0</v>
      </c>
      <c r="AL164" s="41">
        <v>0</v>
      </c>
      <c r="AM164" s="41">
        <v>0</v>
      </c>
      <c r="AN164" s="41">
        <v>0</v>
      </c>
      <c r="AO164" s="41">
        <f>SUM(BASE_INICIATIVAS_CONSOLIDADA!$AK164:$AN164)</f>
        <v>0</v>
      </c>
      <c r="AP164" s="41">
        <v>0</v>
      </c>
      <c r="AQ164" s="41">
        <v>0</v>
      </c>
      <c r="AR164" s="41">
        <v>0</v>
      </c>
      <c r="AS164" s="41">
        <v>0</v>
      </c>
      <c r="AT164" s="41">
        <v>0</v>
      </c>
      <c r="AU164" s="30">
        <v>500000</v>
      </c>
      <c r="AV164" s="41">
        <f>SUM(BASE_INICIATIVAS_CONSOLIDADA!$AP164:$AU164)</f>
        <v>500000</v>
      </c>
      <c r="AW164" s="43">
        <v>0</v>
      </c>
      <c r="AX164" s="43">
        <v>0</v>
      </c>
      <c r="AY164" s="44">
        <f>SUM(BASE_INICIATIVAS_CONSOLIDADA!$AW164:$AX164)</f>
        <v>0</v>
      </c>
      <c r="AZ164" s="45">
        <v>0</v>
      </c>
      <c r="BA164" s="45">
        <f>BASE_INICIATIVAS_CONSOLIDADA!$AZ164</f>
        <v>0</v>
      </c>
      <c r="BB164" s="45">
        <v>0</v>
      </c>
      <c r="BC164" s="45">
        <v>0</v>
      </c>
      <c r="BD164" s="45">
        <f>SUM(BASE_INICIATIVAS_CONSOLIDADA!$BB164:$BC164)</f>
        <v>0</v>
      </c>
    </row>
    <row r="165" spans="1:56" ht="30" x14ac:dyDescent="0.25">
      <c r="A165" s="8" t="s">
        <v>65</v>
      </c>
      <c r="B165" s="8" t="s">
        <v>66</v>
      </c>
      <c r="C165" s="8">
        <v>16074110</v>
      </c>
      <c r="D165" s="8" t="s">
        <v>58</v>
      </c>
      <c r="E165" s="8" t="str">
        <f>_xlfn.XLOOKUP(BASE_INICIATIVAS_CONSOLIDADA!$G165,'[1]BASE DE DADOS'!A:A,'[1]BASE DE DADOS'!C:C)</f>
        <v>FLONA DO ARARIPE-APODI</v>
      </c>
      <c r="F165" s="8" t="str">
        <f>_xlfn.XLOOKUP(BASE_INICIATIVAS_CONSOLIDADA!$G165,[1]!BASE_UCS[COD CNUC],[1]!BASE_UCS[CATEGORIA RESUMIDA])</f>
        <v>FLONA</v>
      </c>
      <c r="G165" s="8" t="s">
        <v>201</v>
      </c>
      <c r="H165" s="8" t="str">
        <f>_xlfn.XLOOKUP(BASE_INICIATIVAS_CONSOLIDADA!$G165,[1]!BASE_UCS[COD CNUC],[1]!BASE_UCS[GERÊNCIA REGIONAL])</f>
        <v>GR2 - Nordeste</v>
      </c>
      <c r="I165" s="8" t="str">
        <f>_xlfn.XLOOKUP(BASE_INICIATIVAS_CONSOLIDADA!$G165,[1]!BASE_UCS[COD CNUC],[1]!BASE_UCS[BIOMAS])</f>
        <v>Caatinga</v>
      </c>
      <c r="J165" s="8" t="str">
        <f>_xlfn.XLOOKUP(BASE_INICIATIVAS_CONSOLIDADA!$G165,[1]!BASE_UCS[COD CNUC],[1]!BASE_UCS[UF])</f>
        <v>CE</v>
      </c>
      <c r="K165" s="8"/>
      <c r="L165" s="36">
        <v>500000</v>
      </c>
      <c r="M165" s="36">
        <v>0</v>
      </c>
      <c r="N165" s="36">
        <f>BASE_INICIATIVAS_CONSOLIDADA!$L165-BASE_INICIATIVAS_CONSOLIDADA!$M165</f>
        <v>500000</v>
      </c>
      <c r="O165" s="37">
        <f>BASE_INICIATIVAS_CONSOLIDADA!$AC165+BASE_INICIATIVAS_CONSOLIDADA!$AJ165+BASE_INICIATIVAS_CONSOLIDADA!$AO165+BASE_INICIATIVAS_CONSOLIDADA!$AV165+BASE_INICIATIVAS_CONSOLIDADA!$AY165+BASE_INICIATIVAS_CONSOLIDADA!$BA165+BASE_INICIATIVAS_CONSOLIDADA!$BD165</f>
        <v>0</v>
      </c>
      <c r="P165" s="36">
        <f>IF(BASE_INICIATIVAS_CONSOLIDADA!$N165-BASE_INICIATIVAS_CONSOLIDADA!$O165&lt;0,0,BASE_INICIATIVAS_CONSOLIDADA!$N165-BASE_INICIATIVAS_CONSOLIDADA!$O165)</f>
        <v>500000</v>
      </c>
      <c r="Q165" s="38">
        <v>0</v>
      </c>
      <c r="R165" s="37">
        <v>0</v>
      </c>
      <c r="S165" s="37">
        <v>0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>
        <v>0</v>
      </c>
      <c r="AC165" s="37">
        <f>SUM(BASE_INICIATIVAS_CONSOLIDADA!$Q165:$AB165)</f>
        <v>0</v>
      </c>
      <c r="AD165" s="37">
        <v>0</v>
      </c>
      <c r="AE165" s="37">
        <v>0</v>
      </c>
      <c r="AF165" s="37">
        <v>0</v>
      </c>
      <c r="AG165" s="37">
        <v>0</v>
      </c>
      <c r="AH165" s="37">
        <v>0</v>
      </c>
      <c r="AI165" s="37">
        <v>0</v>
      </c>
      <c r="AJ165" s="37">
        <f>SUM(BASE_INICIATIVAS_CONSOLIDADA!$AD165:$AI165)</f>
        <v>0</v>
      </c>
      <c r="AK165" s="37">
        <v>0</v>
      </c>
      <c r="AL165" s="37">
        <v>0</v>
      </c>
      <c r="AM165" s="37">
        <v>0</v>
      </c>
      <c r="AN165" s="37">
        <v>0</v>
      </c>
      <c r="AO165" s="37">
        <f>SUM(BASE_INICIATIVAS_CONSOLIDADA!$AK165:$AN165)</f>
        <v>0</v>
      </c>
      <c r="AP165" s="37">
        <v>0</v>
      </c>
      <c r="AQ165" s="37">
        <v>0</v>
      </c>
      <c r="AR165" s="37">
        <v>0</v>
      </c>
      <c r="AS165" s="37">
        <v>0</v>
      </c>
      <c r="AT165" s="37">
        <v>0</v>
      </c>
      <c r="AU165" s="47">
        <v>0</v>
      </c>
      <c r="AV165" s="37">
        <f>SUM(BASE_INICIATIVAS_CONSOLIDADA!$AP165:$AU165)</f>
        <v>0</v>
      </c>
      <c r="AW165" s="39">
        <v>0</v>
      </c>
      <c r="AX165" s="39">
        <v>0</v>
      </c>
      <c r="AY165" s="40">
        <f>SUM(BASE_INICIATIVAS_CONSOLIDADA!$AW165:$AX165)</f>
        <v>0</v>
      </c>
      <c r="AZ165" s="4">
        <v>0</v>
      </c>
      <c r="BA165" s="4">
        <f>BASE_INICIATIVAS_CONSOLIDADA!$AZ165</f>
        <v>0</v>
      </c>
      <c r="BB165" s="4">
        <v>0</v>
      </c>
      <c r="BC165" s="4">
        <v>0</v>
      </c>
      <c r="BD165" s="4">
        <f>SUM(BASE_INICIATIVAS_CONSOLIDADA!$BB165:$BC165)</f>
        <v>0</v>
      </c>
    </row>
    <row r="166" spans="1:56" ht="30" x14ac:dyDescent="0.25">
      <c r="A166" s="29" t="s">
        <v>65</v>
      </c>
      <c r="B166" s="29" t="s">
        <v>66</v>
      </c>
      <c r="C166" s="29">
        <v>16074110</v>
      </c>
      <c r="D166" s="29" t="s">
        <v>58</v>
      </c>
      <c r="E166" s="29" t="str">
        <f>_xlfn.XLOOKUP(BASE_INICIATIVAS_CONSOLIDADA!$G166,'[1]BASE DE DADOS'!A:A,'[1]BASE DE DADOS'!C:C)</f>
        <v>FLONA DE CONTENDAS DO SINCORÁ</v>
      </c>
      <c r="F166" s="29" t="str">
        <f>_xlfn.XLOOKUP(BASE_INICIATIVAS_CONSOLIDADA!$G166,[1]!BASE_UCS[COD CNUC],[1]!BASE_UCS[CATEGORIA RESUMIDA])</f>
        <v>FLONA</v>
      </c>
      <c r="G166" s="29" t="s">
        <v>202</v>
      </c>
      <c r="H166" s="29" t="str">
        <f>_xlfn.XLOOKUP(BASE_INICIATIVAS_CONSOLIDADA!$G166,[1]!BASE_UCS[COD CNUC],[1]!BASE_UCS[GERÊNCIA REGIONAL])</f>
        <v>GR2 - Nordeste</v>
      </c>
      <c r="I166" s="29" t="str">
        <f>_xlfn.XLOOKUP(BASE_INICIATIVAS_CONSOLIDADA!$G166,[1]!BASE_UCS[COD CNUC],[1]!BASE_UCS[BIOMAS])</f>
        <v>Caatinga</v>
      </c>
      <c r="J166" s="29" t="str">
        <f>_xlfn.XLOOKUP(BASE_INICIATIVAS_CONSOLIDADA!$G166,[1]!BASE_UCS[COD CNUC],[1]!BASE_UCS[UF])</f>
        <v>BA</v>
      </c>
      <c r="K166" s="29"/>
      <c r="L166" s="30">
        <v>500000</v>
      </c>
      <c r="M166" s="30">
        <v>0</v>
      </c>
      <c r="N166" s="30">
        <f>BASE_INICIATIVAS_CONSOLIDADA!$L166-BASE_INICIATIVAS_CONSOLIDADA!$M166</f>
        <v>500000</v>
      </c>
      <c r="O166" s="41">
        <f>BASE_INICIATIVAS_CONSOLIDADA!$AC166+BASE_INICIATIVAS_CONSOLIDADA!$AJ166+BASE_INICIATIVAS_CONSOLIDADA!$AO166+BASE_INICIATIVAS_CONSOLIDADA!$AV166+BASE_INICIATIVAS_CONSOLIDADA!$AY166+BASE_INICIATIVAS_CONSOLIDADA!$BA166+BASE_INICIATIVAS_CONSOLIDADA!$BD166</f>
        <v>0</v>
      </c>
      <c r="P166" s="30">
        <f>IF(BASE_INICIATIVAS_CONSOLIDADA!$N166-BASE_INICIATIVAS_CONSOLIDADA!$O166&lt;0,0,BASE_INICIATIVAS_CONSOLIDADA!$N166-BASE_INICIATIVAS_CONSOLIDADA!$O166)</f>
        <v>500000</v>
      </c>
      <c r="Q166" s="42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0</v>
      </c>
      <c r="W166" s="41">
        <v>0</v>
      </c>
      <c r="X166" s="41">
        <v>0</v>
      </c>
      <c r="Y166" s="41">
        <v>0</v>
      </c>
      <c r="Z166" s="41">
        <v>0</v>
      </c>
      <c r="AA166" s="41">
        <v>0</v>
      </c>
      <c r="AB166" s="41">
        <v>0</v>
      </c>
      <c r="AC166" s="41">
        <f>SUM(BASE_INICIATIVAS_CONSOLIDADA!$Q166:$AB166)</f>
        <v>0</v>
      </c>
      <c r="AD166" s="41">
        <v>0</v>
      </c>
      <c r="AE166" s="41">
        <v>0</v>
      </c>
      <c r="AF166" s="41">
        <v>0</v>
      </c>
      <c r="AG166" s="41">
        <v>0</v>
      </c>
      <c r="AH166" s="41">
        <v>0</v>
      </c>
      <c r="AI166" s="41">
        <v>0</v>
      </c>
      <c r="AJ166" s="41">
        <f>SUM(BASE_INICIATIVAS_CONSOLIDADA!$AD166:$AI166)</f>
        <v>0</v>
      </c>
      <c r="AK166" s="41">
        <v>0</v>
      </c>
      <c r="AL166" s="41">
        <v>0</v>
      </c>
      <c r="AM166" s="41">
        <v>0</v>
      </c>
      <c r="AN166" s="41">
        <v>0</v>
      </c>
      <c r="AO166" s="41">
        <f>SUM(BASE_INICIATIVAS_CONSOLIDADA!$AK166:$AN166)</f>
        <v>0</v>
      </c>
      <c r="AP166" s="41">
        <v>0</v>
      </c>
      <c r="AQ166" s="41">
        <v>0</v>
      </c>
      <c r="AR166" s="41">
        <v>0</v>
      </c>
      <c r="AS166" s="41">
        <v>0</v>
      </c>
      <c r="AT166" s="41">
        <v>0</v>
      </c>
      <c r="AU166" s="41">
        <v>0</v>
      </c>
      <c r="AV166" s="41">
        <f>SUM(BASE_INICIATIVAS_CONSOLIDADA!$AP166:$AU166)</f>
        <v>0</v>
      </c>
      <c r="AW166" s="43">
        <v>0</v>
      </c>
      <c r="AX166" s="43">
        <v>0</v>
      </c>
      <c r="AY166" s="44">
        <f>SUM(BASE_INICIATIVAS_CONSOLIDADA!$AW166:$AX166)</f>
        <v>0</v>
      </c>
      <c r="AZ166" s="45">
        <v>0</v>
      </c>
      <c r="BA166" s="45">
        <f>BASE_INICIATIVAS_CONSOLIDADA!$AZ166</f>
        <v>0</v>
      </c>
      <c r="BB166" s="45">
        <v>0</v>
      </c>
      <c r="BC166" s="45">
        <v>0</v>
      </c>
      <c r="BD166" s="45">
        <f>SUM(BASE_INICIATIVAS_CONSOLIDADA!$BB166:$BC166)</f>
        <v>0</v>
      </c>
    </row>
    <row r="167" spans="1:56" ht="30" x14ac:dyDescent="0.25">
      <c r="A167" s="8" t="s">
        <v>65</v>
      </c>
      <c r="B167" s="8" t="s">
        <v>66</v>
      </c>
      <c r="C167" s="8">
        <v>16074110</v>
      </c>
      <c r="D167" s="8" t="s">
        <v>58</v>
      </c>
      <c r="E167" s="8" t="str">
        <f>_xlfn.XLOOKUP(BASE_INICIATIVAS_CONSOLIDADA!$G167,'[1]BASE DE DADOS'!A:A,'[1]BASE DE DADOS'!C:C)</f>
        <v>FLONA DE NEGREIROS</v>
      </c>
      <c r="F167" s="8" t="str">
        <f>_xlfn.XLOOKUP(BASE_INICIATIVAS_CONSOLIDADA!$G167,[1]!BASE_UCS[COD CNUC],[1]!BASE_UCS[CATEGORIA RESUMIDA])</f>
        <v>FLONA</v>
      </c>
      <c r="G167" s="8" t="s">
        <v>203</v>
      </c>
      <c r="H167" s="8" t="str">
        <f>_xlfn.XLOOKUP(BASE_INICIATIVAS_CONSOLIDADA!$G167,[1]!BASE_UCS[COD CNUC],[1]!BASE_UCS[GERÊNCIA REGIONAL])</f>
        <v>GR2 - Nordeste</v>
      </c>
      <c r="I167" s="8" t="str">
        <f>_xlfn.XLOOKUP(BASE_INICIATIVAS_CONSOLIDADA!$G167,[1]!BASE_UCS[COD CNUC],[1]!BASE_UCS[BIOMAS])</f>
        <v>Caatinga</v>
      </c>
      <c r="J167" s="8" t="str">
        <f>_xlfn.XLOOKUP(BASE_INICIATIVAS_CONSOLIDADA!$G167,[1]!BASE_UCS[COD CNUC],[1]!BASE_UCS[UF])</f>
        <v>PE</v>
      </c>
      <c r="K167" s="8"/>
      <c r="L167" s="36">
        <v>500000</v>
      </c>
      <c r="M167" s="36">
        <v>0</v>
      </c>
      <c r="N167" s="36">
        <f>BASE_INICIATIVAS_CONSOLIDADA!$L167-BASE_INICIATIVAS_CONSOLIDADA!$M167</f>
        <v>500000</v>
      </c>
      <c r="O167" s="37">
        <f>BASE_INICIATIVAS_CONSOLIDADA!$AC167+BASE_INICIATIVAS_CONSOLIDADA!$AJ167+BASE_INICIATIVAS_CONSOLIDADA!$AO167+BASE_INICIATIVAS_CONSOLIDADA!$AV167+BASE_INICIATIVAS_CONSOLIDADA!$AY167+BASE_INICIATIVAS_CONSOLIDADA!$BA167+BASE_INICIATIVAS_CONSOLIDADA!$BD167</f>
        <v>0</v>
      </c>
      <c r="P167" s="36">
        <f>IF(BASE_INICIATIVAS_CONSOLIDADA!$N167-BASE_INICIATIVAS_CONSOLIDADA!$O167&lt;0,0,BASE_INICIATIVAS_CONSOLIDADA!$N167-BASE_INICIATIVAS_CONSOLIDADA!$O167)</f>
        <v>500000</v>
      </c>
      <c r="Q167" s="38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f>SUM(BASE_INICIATIVAS_CONSOLIDADA!$Q167:$AB167)</f>
        <v>0</v>
      </c>
      <c r="AD167" s="37">
        <v>0</v>
      </c>
      <c r="AE167" s="37">
        <v>0</v>
      </c>
      <c r="AF167" s="37">
        <v>0</v>
      </c>
      <c r="AG167" s="37">
        <v>0</v>
      </c>
      <c r="AH167" s="37">
        <v>0</v>
      </c>
      <c r="AI167" s="37">
        <v>0</v>
      </c>
      <c r="AJ167" s="37">
        <f>SUM(BASE_INICIATIVAS_CONSOLIDADA!$AD167:$AI167)</f>
        <v>0</v>
      </c>
      <c r="AK167" s="37">
        <v>0</v>
      </c>
      <c r="AL167" s="37">
        <v>0</v>
      </c>
      <c r="AM167" s="37">
        <v>0</v>
      </c>
      <c r="AN167" s="37">
        <v>0</v>
      </c>
      <c r="AO167" s="37">
        <f>SUM(BASE_INICIATIVAS_CONSOLIDADA!$AK167:$AN167)</f>
        <v>0</v>
      </c>
      <c r="AP167" s="37">
        <v>0</v>
      </c>
      <c r="AQ167" s="37">
        <v>0</v>
      </c>
      <c r="AR167" s="37">
        <v>0</v>
      </c>
      <c r="AS167" s="37">
        <v>0</v>
      </c>
      <c r="AT167" s="37">
        <v>0</v>
      </c>
      <c r="AU167" s="37">
        <v>0</v>
      </c>
      <c r="AV167" s="37">
        <f>SUM(BASE_INICIATIVAS_CONSOLIDADA!$AP167:$AU167)</f>
        <v>0</v>
      </c>
      <c r="AW167" s="39">
        <v>0</v>
      </c>
      <c r="AX167" s="39">
        <v>0</v>
      </c>
      <c r="AY167" s="40">
        <f>SUM(BASE_INICIATIVAS_CONSOLIDADA!$AW167:$AX167)</f>
        <v>0</v>
      </c>
      <c r="AZ167" s="48">
        <v>0</v>
      </c>
      <c r="BA167" s="39">
        <f>BASE_INICIATIVAS_CONSOLIDADA!$AZ167</f>
        <v>0</v>
      </c>
      <c r="BB167" s="4">
        <v>0</v>
      </c>
      <c r="BC167" s="4">
        <v>0</v>
      </c>
      <c r="BD167" s="4">
        <f>SUM(BASE_INICIATIVAS_CONSOLIDADA!$BB167:$BC167)</f>
        <v>0</v>
      </c>
    </row>
    <row r="168" spans="1:56" ht="195" x14ac:dyDescent="0.25">
      <c r="A168" s="29" t="s">
        <v>68</v>
      </c>
      <c r="B168" s="29" t="s">
        <v>69</v>
      </c>
      <c r="C168" s="29" t="s">
        <v>70</v>
      </c>
      <c r="D168" s="29" t="s">
        <v>58</v>
      </c>
      <c r="E168" s="29" t="str">
        <f>_xlfn.XLOOKUP(BASE_INICIATIVAS_CONSOLIDADA!$G168,'[1]BASE DE DADOS'!A:A,'[1]BASE DE DADOS'!C:C)</f>
        <v>PARNA DA SERRA DA CIPÓ</v>
      </c>
      <c r="F168" s="29" t="str">
        <f>_xlfn.XLOOKUP(BASE_INICIATIVAS_CONSOLIDADA!$G168,[1]!BASE_UCS[COD CNUC],[1]!BASE_UCS[CATEGORIA RESUMIDA])</f>
        <v>PARNA</v>
      </c>
      <c r="G168" s="29" t="s">
        <v>166</v>
      </c>
      <c r="H168" s="29" t="str">
        <f>_xlfn.XLOOKUP(BASE_INICIATIVAS_CONSOLIDADA!$G168,[1]!BASE_UCS[COD CNUC],[1]!BASE_UCS[GERÊNCIA REGIONAL])</f>
        <v>GR4 - Sudeste</v>
      </c>
      <c r="I168" s="29" t="str">
        <f>_xlfn.XLOOKUP(BASE_INICIATIVAS_CONSOLIDADA!$G168,[1]!BASE_UCS[COD CNUC],[1]!BASE_UCS[BIOMAS])</f>
        <v>Cerrado - Mata Atlântica</v>
      </c>
      <c r="J168" s="29" t="str">
        <f>_xlfn.XLOOKUP(BASE_INICIATIVAS_CONSOLIDADA!$G168,[1]!BASE_UCS[COD CNUC],[1]!BASE_UCS[UF])</f>
        <v>MG</v>
      </c>
      <c r="K168" s="29" t="s">
        <v>72</v>
      </c>
      <c r="L168" s="30">
        <v>300000</v>
      </c>
      <c r="M168" s="30">
        <v>0</v>
      </c>
      <c r="N168" s="30">
        <f>BASE_INICIATIVAS_CONSOLIDADA!$L168-BASE_INICIATIVAS_CONSOLIDADA!$M168</f>
        <v>300000</v>
      </c>
      <c r="O168" s="41">
        <f>BASE_INICIATIVAS_CONSOLIDADA!$AC168+BASE_INICIATIVAS_CONSOLIDADA!$AJ168+BASE_INICIATIVAS_CONSOLIDADA!$AO168+BASE_INICIATIVAS_CONSOLIDADA!$AV168+BASE_INICIATIVAS_CONSOLIDADA!$AY168+BASE_INICIATIVAS_CONSOLIDADA!$BA168+BASE_INICIATIVAS_CONSOLIDADA!$BD168</f>
        <v>0</v>
      </c>
      <c r="P168" s="30">
        <f>IF(BASE_INICIATIVAS_CONSOLIDADA!$N168-BASE_INICIATIVAS_CONSOLIDADA!$O168&lt;0,0,BASE_INICIATIVAS_CONSOLIDADA!$N168-BASE_INICIATIVAS_CONSOLIDADA!$O168)</f>
        <v>300000</v>
      </c>
      <c r="Q168" s="42">
        <v>0</v>
      </c>
      <c r="R168" s="41">
        <v>0</v>
      </c>
      <c r="S168" s="41">
        <v>0</v>
      </c>
      <c r="T168" s="41">
        <v>0</v>
      </c>
      <c r="U168" s="41">
        <v>0</v>
      </c>
      <c r="V168" s="41">
        <v>0</v>
      </c>
      <c r="W168" s="41">
        <v>0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C168" s="41">
        <f>SUM(BASE_INICIATIVAS_CONSOLIDADA!$Q168:$AB168)</f>
        <v>0</v>
      </c>
      <c r="AD168" s="41">
        <v>0</v>
      </c>
      <c r="AE168" s="41">
        <v>0</v>
      </c>
      <c r="AF168" s="41">
        <v>0</v>
      </c>
      <c r="AG168" s="41">
        <v>0</v>
      </c>
      <c r="AH168" s="41">
        <v>0</v>
      </c>
      <c r="AI168" s="41">
        <v>0</v>
      </c>
      <c r="AJ168" s="41">
        <f>SUM(BASE_INICIATIVAS_CONSOLIDADA!$AD168:$AI168)</f>
        <v>0</v>
      </c>
      <c r="AK168" s="41">
        <v>0</v>
      </c>
      <c r="AL168" s="41">
        <v>0</v>
      </c>
      <c r="AM168" s="41">
        <v>0</v>
      </c>
      <c r="AN168" s="41">
        <v>0</v>
      </c>
      <c r="AO168" s="41">
        <f>SUM(BASE_INICIATIVAS_CONSOLIDADA!$AK168:$AN168)</f>
        <v>0</v>
      </c>
      <c r="AP168" s="41">
        <v>0</v>
      </c>
      <c r="AQ168" s="41">
        <v>0</v>
      </c>
      <c r="AR168" s="41">
        <v>0</v>
      </c>
      <c r="AS168" s="41">
        <v>0</v>
      </c>
      <c r="AT168" s="41">
        <v>0</v>
      </c>
      <c r="AU168" s="41">
        <v>0</v>
      </c>
      <c r="AV168" s="41">
        <f>SUM(BASE_INICIATIVAS_CONSOLIDADA!$AP168:$AU168)</f>
        <v>0</v>
      </c>
      <c r="AW168" s="43">
        <v>0</v>
      </c>
      <c r="AX168" s="43">
        <v>0</v>
      </c>
      <c r="AY168" s="44">
        <f>SUM(BASE_INICIATIVAS_CONSOLIDADA!$AW168:$AX168)</f>
        <v>0</v>
      </c>
      <c r="AZ168" s="49">
        <v>0</v>
      </c>
      <c r="BA168" s="45">
        <f>BASE_INICIATIVAS_CONSOLIDADA!$AZ168</f>
        <v>0</v>
      </c>
      <c r="BB168" s="45">
        <v>0</v>
      </c>
      <c r="BC168" s="45">
        <v>0</v>
      </c>
      <c r="BD168" s="45">
        <f>SUM(BASE_INICIATIVAS_CONSOLIDADA!$BB168:$BC168)</f>
        <v>0</v>
      </c>
    </row>
    <row r="169" spans="1:56" ht="30" x14ac:dyDescent="0.25">
      <c r="A169" s="8" t="s">
        <v>65</v>
      </c>
      <c r="B169" s="8" t="s">
        <v>66</v>
      </c>
      <c r="C169" s="8">
        <v>16074110</v>
      </c>
      <c r="D169" s="8" t="s">
        <v>58</v>
      </c>
      <c r="E169" s="8" t="str">
        <f>_xlfn.XLOOKUP(BASE_INICIATIVAS_CONSOLIDADA!$G169,'[1]BASE DE DADOS'!A:A,'[1]BASE DE DADOS'!C:C)</f>
        <v>ESEC DE URUÇUÍ-UNA</v>
      </c>
      <c r="F169" s="8" t="str">
        <f>_xlfn.XLOOKUP(BASE_INICIATIVAS_CONSOLIDADA!$G169,[1]!BASE_UCS[COD CNUC],[1]!BASE_UCS[CATEGORIA RESUMIDA])</f>
        <v>ESEC</v>
      </c>
      <c r="G169" s="8" t="s">
        <v>204</v>
      </c>
      <c r="H169" s="8" t="str">
        <f>_xlfn.XLOOKUP(BASE_INICIATIVAS_CONSOLIDADA!$G169,[1]!BASE_UCS[COD CNUC],[1]!BASE_UCS[GERÊNCIA REGIONAL])</f>
        <v>GR2 - Nordeste</v>
      </c>
      <c r="I169" s="8" t="str">
        <f>_xlfn.XLOOKUP(BASE_INICIATIVAS_CONSOLIDADA!$G169,[1]!BASE_UCS[COD CNUC],[1]!BASE_UCS[BIOMAS])</f>
        <v>Cerrado</v>
      </c>
      <c r="J169" s="8" t="str">
        <f>_xlfn.XLOOKUP(BASE_INICIATIVAS_CONSOLIDADA!$G169,[1]!BASE_UCS[COD CNUC],[1]!BASE_UCS[UF])</f>
        <v>PI</v>
      </c>
      <c r="K169" s="8"/>
      <c r="L169" s="36">
        <v>1000000</v>
      </c>
      <c r="M169" s="36">
        <v>0</v>
      </c>
      <c r="N169" s="36">
        <f>BASE_INICIATIVAS_CONSOLIDADA!$L169-BASE_INICIATIVAS_CONSOLIDADA!$M169</f>
        <v>1000000</v>
      </c>
      <c r="O169" s="37">
        <f>BASE_INICIATIVAS_CONSOLIDADA!$AC169+BASE_INICIATIVAS_CONSOLIDADA!$AJ169+BASE_INICIATIVAS_CONSOLIDADA!$AO169+BASE_INICIATIVAS_CONSOLIDADA!$AV169+BASE_INICIATIVAS_CONSOLIDADA!$AY169+BASE_INICIATIVAS_CONSOLIDADA!$BA169+BASE_INICIATIVAS_CONSOLIDADA!$BD169</f>
        <v>1000000</v>
      </c>
      <c r="P169" s="36">
        <f>IF(BASE_INICIATIVAS_CONSOLIDADA!$N169-BASE_INICIATIVAS_CONSOLIDADA!$O169&lt;0,0,BASE_INICIATIVAS_CONSOLIDADA!$N169-BASE_INICIATIVAS_CONSOLIDADA!$O169)</f>
        <v>0</v>
      </c>
      <c r="Q169" s="38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f>SUM(BASE_INICIATIVAS_CONSOLIDADA!$Q169:$AB169)</f>
        <v>0</v>
      </c>
      <c r="AD169" s="37">
        <v>0</v>
      </c>
      <c r="AE169" s="37">
        <v>0</v>
      </c>
      <c r="AF169" s="37">
        <v>0</v>
      </c>
      <c r="AG169" s="37">
        <v>0</v>
      </c>
      <c r="AH169" s="37">
        <v>0</v>
      </c>
      <c r="AI169" s="37">
        <v>0</v>
      </c>
      <c r="AJ169" s="37">
        <f>SUM(BASE_INICIATIVAS_CONSOLIDADA!$AD169:$AI169)</f>
        <v>0</v>
      </c>
      <c r="AK169" s="37">
        <v>0</v>
      </c>
      <c r="AL169" s="37">
        <v>0</v>
      </c>
      <c r="AM169" s="37">
        <v>0</v>
      </c>
      <c r="AN169" s="37">
        <v>0</v>
      </c>
      <c r="AO169" s="37">
        <f>SUM(BASE_INICIATIVAS_CONSOLIDADA!$AK169:$AN169)</f>
        <v>0</v>
      </c>
      <c r="AP169" s="37">
        <v>0</v>
      </c>
      <c r="AQ169" s="37">
        <v>0</v>
      </c>
      <c r="AR169" s="37">
        <v>0</v>
      </c>
      <c r="AS169" s="37">
        <v>0</v>
      </c>
      <c r="AT169" s="37">
        <v>0</v>
      </c>
      <c r="AU169" s="37">
        <v>0</v>
      </c>
      <c r="AV169" s="37">
        <f>SUM(BASE_INICIATIVAS_CONSOLIDADA!$AP169:$AU169)</f>
        <v>0</v>
      </c>
      <c r="AW169" s="39">
        <v>0</v>
      </c>
      <c r="AX169" s="48">
        <v>1000000</v>
      </c>
      <c r="AY169" s="40">
        <f>SUM(BASE_INICIATIVAS_CONSOLIDADA!$AW169:$AX169)</f>
        <v>1000000</v>
      </c>
      <c r="AZ169" s="4">
        <v>0</v>
      </c>
      <c r="BA169" s="4">
        <f>BASE_INICIATIVAS_CONSOLIDADA!$AZ169</f>
        <v>0</v>
      </c>
      <c r="BB169" s="4">
        <v>0</v>
      </c>
      <c r="BC169" s="4">
        <v>0</v>
      </c>
      <c r="BD169" s="4">
        <f>SUM(BASE_INICIATIVAS_CONSOLIDADA!$BB169:$BC169)</f>
        <v>0</v>
      </c>
    </row>
    <row r="170" spans="1:56" ht="30" x14ac:dyDescent="0.25">
      <c r="A170" s="29" t="s">
        <v>65</v>
      </c>
      <c r="B170" s="29" t="s">
        <v>66</v>
      </c>
      <c r="C170" s="29">
        <v>16074110</v>
      </c>
      <c r="D170" s="29" t="s">
        <v>58</v>
      </c>
      <c r="E170" s="29" t="str">
        <f>_xlfn.XLOOKUP(BASE_INICIATIVAS_CONSOLIDADA!$G170,'[1]BASE DE DADOS'!A:A,'[1]BASE DE DADOS'!C:C)</f>
        <v>MONA DO RIO SãO FRANCISCO</v>
      </c>
      <c r="F170" s="29" t="str">
        <f>_xlfn.XLOOKUP(BASE_INICIATIVAS_CONSOLIDADA!$G170,[1]!BASE_UCS[COD CNUC],[1]!BASE_UCS[CATEGORIA RESUMIDA])</f>
        <v>MONA</v>
      </c>
      <c r="G170" s="29" t="s">
        <v>205</v>
      </c>
      <c r="H170" s="29" t="str">
        <f>_xlfn.XLOOKUP(BASE_INICIATIVAS_CONSOLIDADA!$G170,[1]!BASE_UCS[COD CNUC],[1]!BASE_UCS[GERÊNCIA REGIONAL])</f>
        <v>GR2 - Nordeste</v>
      </c>
      <c r="I170" s="29" t="str">
        <f>_xlfn.XLOOKUP(BASE_INICIATIVAS_CONSOLIDADA!$G170,[1]!BASE_UCS[COD CNUC],[1]!BASE_UCS[BIOMAS])</f>
        <v>Caatinga</v>
      </c>
      <c r="J170" s="29" t="str">
        <f>_xlfn.XLOOKUP(BASE_INICIATIVAS_CONSOLIDADA!$G170,[1]!BASE_UCS[COD CNUC],[1]!BASE_UCS[UF])</f>
        <v>AL/BA/SE</v>
      </c>
      <c r="K170" s="29"/>
      <c r="L170" s="30">
        <v>500000</v>
      </c>
      <c r="M170" s="30">
        <v>0</v>
      </c>
      <c r="N170" s="30">
        <f>BASE_INICIATIVAS_CONSOLIDADA!$L170-BASE_INICIATIVAS_CONSOLIDADA!$M170</f>
        <v>500000</v>
      </c>
      <c r="O170" s="41">
        <f>BASE_INICIATIVAS_CONSOLIDADA!$AC170+BASE_INICIATIVAS_CONSOLIDADA!$AJ170+BASE_INICIATIVAS_CONSOLIDADA!$AO170+BASE_INICIATIVAS_CONSOLIDADA!$AV170+BASE_INICIATIVAS_CONSOLIDADA!$AY170+BASE_INICIATIVAS_CONSOLIDADA!$BA170+BASE_INICIATIVAS_CONSOLIDADA!$BD170</f>
        <v>500000</v>
      </c>
      <c r="P170" s="30">
        <f>IF(BASE_INICIATIVAS_CONSOLIDADA!$N170-BASE_INICIATIVAS_CONSOLIDADA!$O170&lt;0,0,BASE_INICIATIVAS_CONSOLIDADA!$N170-BASE_INICIATIVAS_CONSOLIDADA!$O170)</f>
        <v>0</v>
      </c>
      <c r="Q170" s="42">
        <v>0</v>
      </c>
      <c r="R170" s="41">
        <v>0</v>
      </c>
      <c r="S170" s="41">
        <v>0</v>
      </c>
      <c r="T170" s="41">
        <v>0</v>
      </c>
      <c r="U170" s="41">
        <v>0</v>
      </c>
      <c r="V170" s="41">
        <v>0</v>
      </c>
      <c r="W170" s="41">
        <v>0</v>
      </c>
      <c r="X170" s="41">
        <v>0</v>
      </c>
      <c r="Y170" s="41">
        <v>0</v>
      </c>
      <c r="Z170" s="41">
        <v>0</v>
      </c>
      <c r="AA170" s="41">
        <v>0</v>
      </c>
      <c r="AB170" s="41">
        <v>0</v>
      </c>
      <c r="AC170" s="41">
        <f>SUM(BASE_INICIATIVAS_CONSOLIDADA!$Q170:$AB170)</f>
        <v>0</v>
      </c>
      <c r="AD170" s="41">
        <v>0</v>
      </c>
      <c r="AE170" s="41">
        <v>0</v>
      </c>
      <c r="AF170" s="41">
        <v>500000</v>
      </c>
      <c r="AG170" s="41">
        <v>0</v>
      </c>
      <c r="AH170" s="41">
        <v>0</v>
      </c>
      <c r="AI170" s="41">
        <v>0</v>
      </c>
      <c r="AJ170" s="41">
        <f>SUM(BASE_INICIATIVAS_CONSOLIDADA!$AD170:$AI170)</f>
        <v>500000</v>
      </c>
      <c r="AK170" s="41">
        <v>0</v>
      </c>
      <c r="AL170" s="41">
        <v>0</v>
      </c>
      <c r="AM170" s="41">
        <v>0</v>
      </c>
      <c r="AN170" s="41">
        <v>0</v>
      </c>
      <c r="AO170" s="41">
        <f>SUM(BASE_INICIATIVAS_CONSOLIDADA!$AK170:$AN170)</f>
        <v>0</v>
      </c>
      <c r="AP170" s="41">
        <v>0</v>
      </c>
      <c r="AQ170" s="41">
        <v>0</v>
      </c>
      <c r="AR170" s="41">
        <v>0</v>
      </c>
      <c r="AS170" s="41">
        <v>0</v>
      </c>
      <c r="AT170" s="41">
        <v>0</v>
      </c>
      <c r="AU170" s="41">
        <v>0</v>
      </c>
      <c r="AV170" s="41">
        <f>SUM(BASE_INICIATIVAS_CONSOLIDADA!$AP170:$AU170)</f>
        <v>0</v>
      </c>
      <c r="AW170" s="43">
        <v>0</v>
      </c>
      <c r="AX170" s="50">
        <v>0</v>
      </c>
      <c r="AY170" s="44">
        <f>SUM(BASE_INICIATIVAS_CONSOLIDADA!$AW170:$AX170)</f>
        <v>0</v>
      </c>
      <c r="AZ170" s="45">
        <v>0</v>
      </c>
      <c r="BA170" s="45">
        <f>BASE_INICIATIVAS_CONSOLIDADA!$AZ170</f>
        <v>0</v>
      </c>
      <c r="BB170" s="45">
        <v>0</v>
      </c>
      <c r="BC170" s="45">
        <v>0</v>
      </c>
      <c r="BD170" s="45">
        <f>SUM(BASE_INICIATIVAS_CONSOLIDADA!$BB170:$BC170)</f>
        <v>0</v>
      </c>
    </row>
    <row r="171" spans="1:56" ht="30" x14ac:dyDescent="0.25">
      <c r="A171" s="8" t="s">
        <v>65</v>
      </c>
      <c r="B171" s="8" t="s">
        <v>66</v>
      </c>
      <c r="C171" s="8">
        <v>16074110</v>
      </c>
      <c r="D171" s="8" t="s">
        <v>58</v>
      </c>
      <c r="E171" s="8" t="str">
        <f>_xlfn.XLOOKUP(BASE_INICIATIVAS_CONSOLIDADA!$G171,'[1]BASE DE DADOS'!A:A,'[1]BASE DE DADOS'!C:C)</f>
        <v>ESEC RASO DA CATARINA</v>
      </c>
      <c r="F171" s="8" t="str">
        <f>_xlfn.XLOOKUP(BASE_INICIATIVAS_CONSOLIDADA!$G171,[1]!BASE_UCS[COD CNUC],[1]!BASE_UCS[CATEGORIA RESUMIDA])</f>
        <v>ESEC</v>
      </c>
      <c r="G171" s="8" t="s">
        <v>206</v>
      </c>
      <c r="H171" s="8" t="str">
        <f>_xlfn.XLOOKUP(BASE_INICIATIVAS_CONSOLIDADA!$G171,[1]!BASE_UCS[COD CNUC],[1]!BASE_UCS[GERÊNCIA REGIONAL])</f>
        <v>GR2 - Nordeste</v>
      </c>
      <c r="I171" s="8" t="str">
        <f>_xlfn.XLOOKUP(BASE_INICIATIVAS_CONSOLIDADA!$G171,[1]!BASE_UCS[COD CNUC],[1]!BASE_UCS[BIOMAS])</f>
        <v>Caatinga</v>
      </c>
      <c r="J171" s="8" t="str">
        <f>_xlfn.XLOOKUP(BASE_INICIATIVAS_CONSOLIDADA!$G171,[1]!BASE_UCS[COD CNUC],[1]!BASE_UCS[UF])</f>
        <v>BA</v>
      </c>
      <c r="K171" s="8"/>
      <c r="L171" s="36">
        <v>500000</v>
      </c>
      <c r="M171" s="36">
        <v>0</v>
      </c>
      <c r="N171" s="36">
        <f>BASE_INICIATIVAS_CONSOLIDADA!$L171-BASE_INICIATIVAS_CONSOLIDADA!$M171</f>
        <v>500000</v>
      </c>
      <c r="O171" s="37">
        <f>BASE_INICIATIVAS_CONSOLIDADA!$AC171+BASE_INICIATIVAS_CONSOLIDADA!$AJ171+BASE_INICIATIVAS_CONSOLIDADA!$AO171+BASE_INICIATIVAS_CONSOLIDADA!$AV171+BASE_INICIATIVAS_CONSOLIDADA!$AY171+BASE_INICIATIVAS_CONSOLIDADA!$BA171+BASE_INICIATIVAS_CONSOLIDADA!$BD171</f>
        <v>500000</v>
      </c>
      <c r="P171" s="36">
        <f>IF(BASE_INICIATIVAS_CONSOLIDADA!$N171-BASE_INICIATIVAS_CONSOLIDADA!$O171&lt;0,0,BASE_INICIATIVAS_CONSOLIDADA!$N171-BASE_INICIATIVAS_CONSOLIDADA!$O171)</f>
        <v>0</v>
      </c>
      <c r="Q171" s="38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f>SUM(BASE_INICIATIVAS_CONSOLIDADA!$Q171:$AB171)</f>
        <v>0</v>
      </c>
      <c r="AD171" s="37">
        <v>0</v>
      </c>
      <c r="AE171" s="37">
        <v>0</v>
      </c>
      <c r="AF171" s="37">
        <v>0</v>
      </c>
      <c r="AG171" s="37">
        <v>0</v>
      </c>
      <c r="AH171" s="37">
        <v>0</v>
      </c>
      <c r="AI171" s="37">
        <v>0</v>
      </c>
      <c r="AJ171" s="37">
        <f>SUM(BASE_INICIATIVAS_CONSOLIDADA!$AD171:$AI171)</f>
        <v>0</v>
      </c>
      <c r="AK171" s="37">
        <v>0</v>
      </c>
      <c r="AL171" s="37">
        <v>0</v>
      </c>
      <c r="AM171" s="37">
        <v>0</v>
      </c>
      <c r="AN171" s="37">
        <v>0</v>
      </c>
      <c r="AO171" s="37">
        <f>SUM(BASE_INICIATIVAS_CONSOLIDADA!$AK171:$AN171)</f>
        <v>0</v>
      </c>
      <c r="AP171" s="36">
        <v>500000</v>
      </c>
      <c r="AQ171" s="37">
        <v>0</v>
      </c>
      <c r="AR171" s="37">
        <v>0</v>
      </c>
      <c r="AS171" s="37">
        <v>0</v>
      </c>
      <c r="AT171" s="37">
        <v>0</v>
      </c>
      <c r="AU171" s="37">
        <v>0</v>
      </c>
      <c r="AV171" s="37">
        <f>SUM(BASE_INICIATIVAS_CONSOLIDADA!$AP171:$AU171)</f>
        <v>500000</v>
      </c>
      <c r="AW171" s="39">
        <v>0</v>
      </c>
      <c r="AX171" s="39">
        <v>0</v>
      </c>
      <c r="AY171" s="40">
        <f>SUM(BASE_INICIATIVAS_CONSOLIDADA!$AW171:$AX171)</f>
        <v>0</v>
      </c>
      <c r="AZ171" s="4">
        <v>0</v>
      </c>
      <c r="BA171" s="4">
        <f>BASE_INICIATIVAS_CONSOLIDADA!$AZ171</f>
        <v>0</v>
      </c>
      <c r="BB171" s="4">
        <v>0</v>
      </c>
      <c r="BC171" s="4">
        <v>0</v>
      </c>
      <c r="BD171" s="4">
        <f>SUM(BASE_INICIATIVAS_CONSOLIDADA!$BB171:$BC171)</f>
        <v>0</v>
      </c>
    </row>
    <row r="172" spans="1:56" ht="30" x14ac:dyDescent="0.25">
      <c r="A172" s="29" t="s">
        <v>56</v>
      </c>
      <c r="B172" s="29" t="s">
        <v>57</v>
      </c>
      <c r="C172" s="29">
        <v>16076447</v>
      </c>
      <c r="D172" s="29" t="s">
        <v>58</v>
      </c>
      <c r="E172" s="29" t="str">
        <f>_xlfn.XLOOKUP(BASE_INICIATIVAS_CONSOLIDADA!$G172,'[1]BASE DE DADOS'!A:A,'[1]BASE DE DADOS'!C:C)</f>
        <v>PARNA DA SERRA GERAL</v>
      </c>
      <c r="F172" s="29" t="str">
        <f>_xlfn.XLOOKUP(BASE_INICIATIVAS_CONSOLIDADA!$G172,[1]!BASE_UCS[COD CNUC],[1]!BASE_UCS[CATEGORIA RESUMIDA])</f>
        <v>PARNA</v>
      </c>
      <c r="G172" s="29" t="s">
        <v>207</v>
      </c>
      <c r="H172" s="29" t="str">
        <f>_xlfn.XLOOKUP(BASE_INICIATIVAS_CONSOLIDADA!$G172,[1]!BASE_UCS[COD CNUC],[1]!BASE_UCS[GERÊNCIA REGIONAL])</f>
        <v>GR5 - Sul</v>
      </c>
      <c r="I172" s="29" t="str">
        <f>_xlfn.XLOOKUP(BASE_INICIATIVAS_CONSOLIDADA!$G172,[1]!BASE_UCS[COD CNUC],[1]!BASE_UCS[BIOMAS])</f>
        <v>Mata Atlântica</v>
      </c>
      <c r="J172" s="29" t="str">
        <f>_xlfn.XLOOKUP(BASE_INICIATIVAS_CONSOLIDADA!$G172,[1]!BASE_UCS[COD CNUC],[1]!BASE_UCS[UF])</f>
        <v>RS/SC</v>
      </c>
      <c r="K172" s="29" t="s">
        <v>208</v>
      </c>
      <c r="L172" s="30">
        <v>3000000</v>
      </c>
      <c r="M172" s="30">
        <v>0</v>
      </c>
      <c r="N172" s="30">
        <f>BASE_INICIATIVAS_CONSOLIDADA!$L172-BASE_INICIATIVAS_CONSOLIDADA!$M172</f>
        <v>3000000</v>
      </c>
      <c r="O172" s="41">
        <f>BASE_INICIATIVAS_CONSOLIDADA!$AC172+BASE_INICIATIVAS_CONSOLIDADA!$AJ172+BASE_INICIATIVAS_CONSOLIDADA!$AO172+BASE_INICIATIVAS_CONSOLIDADA!$AV172+BASE_INICIATIVAS_CONSOLIDADA!$AY172+BASE_INICIATIVAS_CONSOLIDADA!$BA172+BASE_INICIATIVAS_CONSOLIDADA!$BD172</f>
        <v>0</v>
      </c>
      <c r="P172" s="30">
        <f>IF(BASE_INICIATIVAS_CONSOLIDADA!$N172-BASE_INICIATIVAS_CONSOLIDADA!$O172&lt;0,0,BASE_INICIATIVAS_CONSOLIDADA!$N172-BASE_INICIATIVAS_CONSOLIDADA!$O172)</f>
        <v>3000000</v>
      </c>
      <c r="Q172" s="42">
        <v>0</v>
      </c>
      <c r="R172" s="41">
        <v>0</v>
      </c>
      <c r="S172" s="41">
        <v>0</v>
      </c>
      <c r="T172" s="41">
        <v>0</v>
      </c>
      <c r="U172" s="41">
        <v>0</v>
      </c>
      <c r="V172" s="41">
        <v>0</v>
      </c>
      <c r="W172" s="41">
        <v>0</v>
      </c>
      <c r="X172" s="41">
        <v>0</v>
      </c>
      <c r="Y172" s="41">
        <v>0</v>
      </c>
      <c r="Z172" s="41">
        <v>0</v>
      </c>
      <c r="AA172" s="41">
        <v>0</v>
      </c>
      <c r="AB172" s="41">
        <v>0</v>
      </c>
      <c r="AC172" s="41">
        <f>SUM(BASE_INICIATIVAS_CONSOLIDADA!$Q172:$AB172)</f>
        <v>0</v>
      </c>
      <c r="AD172" s="41">
        <v>0</v>
      </c>
      <c r="AE172" s="41">
        <v>0</v>
      </c>
      <c r="AF172" s="41">
        <v>0</v>
      </c>
      <c r="AG172" s="41">
        <v>0</v>
      </c>
      <c r="AH172" s="41">
        <v>0</v>
      </c>
      <c r="AI172" s="41">
        <v>0</v>
      </c>
      <c r="AJ172" s="41">
        <f>SUM(BASE_INICIATIVAS_CONSOLIDADA!$AD172:$AI172)</f>
        <v>0</v>
      </c>
      <c r="AK172" s="41">
        <v>0</v>
      </c>
      <c r="AL172" s="41">
        <v>0</v>
      </c>
      <c r="AM172" s="41">
        <v>0</v>
      </c>
      <c r="AN172" s="41">
        <v>0</v>
      </c>
      <c r="AO172" s="41">
        <f>SUM(BASE_INICIATIVAS_CONSOLIDADA!$AK172:$AN172)</f>
        <v>0</v>
      </c>
      <c r="AP172" s="46">
        <v>0</v>
      </c>
      <c r="AQ172" s="41">
        <v>0</v>
      </c>
      <c r="AR172" s="41">
        <v>0</v>
      </c>
      <c r="AS172" s="41">
        <v>0</v>
      </c>
      <c r="AT172" s="41">
        <v>0</v>
      </c>
      <c r="AU172" s="41">
        <v>0</v>
      </c>
      <c r="AV172" s="41">
        <f>SUM(BASE_INICIATIVAS_CONSOLIDADA!$AP172:$AU172)</f>
        <v>0</v>
      </c>
      <c r="AW172" s="43">
        <v>0</v>
      </c>
      <c r="AX172" s="43">
        <v>0</v>
      </c>
      <c r="AY172" s="44">
        <f>SUM(BASE_INICIATIVAS_CONSOLIDADA!$AW172:$AX172)</f>
        <v>0</v>
      </c>
      <c r="AZ172" s="45">
        <v>0</v>
      </c>
      <c r="BA172" s="45">
        <f>BASE_INICIATIVAS_CONSOLIDADA!$AZ172</f>
        <v>0</v>
      </c>
      <c r="BB172" s="45">
        <v>0</v>
      </c>
      <c r="BC172" s="45">
        <v>0</v>
      </c>
      <c r="BD172" s="45">
        <f>SUM(BASE_INICIATIVAS_CONSOLIDADA!$BB172:$BC172)</f>
        <v>0</v>
      </c>
    </row>
    <row r="173" spans="1:56" ht="30" x14ac:dyDescent="0.25">
      <c r="A173" s="8" t="s">
        <v>65</v>
      </c>
      <c r="B173" s="8" t="s">
        <v>66</v>
      </c>
      <c r="C173" s="8">
        <v>16074110</v>
      </c>
      <c r="D173" s="8" t="s">
        <v>58</v>
      </c>
      <c r="E173" s="8" t="str">
        <f>_xlfn.XLOOKUP(BASE_INICIATIVAS_CONSOLIDADA!$G173,'[1]BASE DE DADOS'!A:A,'[1]BASE DE DADOS'!C:C)</f>
        <v>PARNA DO BOQUEIRÃO DA ONÇA</v>
      </c>
      <c r="F173" s="8" t="str">
        <f>_xlfn.XLOOKUP(BASE_INICIATIVAS_CONSOLIDADA!$G173,[1]!BASE_UCS[COD CNUC],[1]!BASE_UCS[CATEGORIA RESUMIDA])</f>
        <v>PARNA</v>
      </c>
      <c r="G173" s="8" t="s">
        <v>209</v>
      </c>
      <c r="H173" s="8" t="str">
        <f>_xlfn.XLOOKUP(BASE_INICIATIVAS_CONSOLIDADA!$G173,[1]!BASE_UCS[COD CNUC],[1]!BASE_UCS[GERÊNCIA REGIONAL])</f>
        <v>GR2 - Nordeste</v>
      </c>
      <c r="I173" s="8" t="str">
        <f>_xlfn.XLOOKUP(BASE_INICIATIVAS_CONSOLIDADA!$G173,[1]!BASE_UCS[COD CNUC],[1]!BASE_UCS[BIOMAS])</f>
        <v>Caatinga</v>
      </c>
      <c r="J173" s="8" t="str">
        <f>_xlfn.XLOOKUP(BASE_INICIATIVAS_CONSOLIDADA!$G173,[1]!BASE_UCS[COD CNUC],[1]!BASE_UCS[UF])</f>
        <v>BA</v>
      </c>
      <c r="K173" s="8"/>
      <c r="L173" s="36">
        <v>1000000</v>
      </c>
      <c r="M173" s="36">
        <v>0</v>
      </c>
      <c r="N173" s="36">
        <f>BASE_INICIATIVAS_CONSOLIDADA!$L173-BASE_INICIATIVAS_CONSOLIDADA!$M173</f>
        <v>1000000</v>
      </c>
      <c r="O173" s="37">
        <f>BASE_INICIATIVAS_CONSOLIDADA!$AC173+BASE_INICIATIVAS_CONSOLIDADA!$AJ173+BASE_INICIATIVAS_CONSOLIDADA!$AO173+BASE_INICIATIVAS_CONSOLIDADA!$AV173+BASE_INICIATIVAS_CONSOLIDADA!$AY173+BASE_INICIATIVAS_CONSOLIDADA!$BA173+BASE_INICIATIVAS_CONSOLIDADA!$BD173</f>
        <v>1000000</v>
      </c>
      <c r="P173" s="36">
        <f>IF(BASE_INICIATIVAS_CONSOLIDADA!$N173-BASE_INICIATIVAS_CONSOLIDADA!$O173&lt;0,0,BASE_INICIATIVAS_CONSOLIDADA!$N173-BASE_INICIATIVAS_CONSOLIDADA!$O173)</f>
        <v>0</v>
      </c>
      <c r="Q173" s="38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f>SUM(BASE_INICIATIVAS_CONSOLIDADA!$Q173:$AB173)</f>
        <v>0</v>
      </c>
      <c r="AD173" s="37">
        <v>0</v>
      </c>
      <c r="AE173" s="37">
        <v>0</v>
      </c>
      <c r="AF173" s="37">
        <v>0</v>
      </c>
      <c r="AG173" s="37">
        <v>0</v>
      </c>
      <c r="AH173" s="37">
        <v>0</v>
      </c>
      <c r="AI173" s="37">
        <v>0</v>
      </c>
      <c r="AJ173" s="37">
        <f>SUM(BASE_INICIATIVAS_CONSOLIDADA!$AD173:$AI173)</f>
        <v>0</v>
      </c>
      <c r="AK173" s="37">
        <v>0</v>
      </c>
      <c r="AL173" s="37">
        <v>0</v>
      </c>
      <c r="AM173" s="37">
        <v>0</v>
      </c>
      <c r="AN173" s="37">
        <v>0</v>
      </c>
      <c r="AO173" s="37">
        <f>SUM(BASE_INICIATIVAS_CONSOLIDADA!$AK173:$AN173)</f>
        <v>0</v>
      </c>
      <c r="AP173" s="37">
        <v>0</v>
      </c>
      <c r="AQ173" s="37">
        <v>0</v>
      </c>
      <c r="AR173" s="37">
        <v>0</v>
      </c>
      <c r="AS173" s="37">
        <v>0</v>
      </c>
      <c r="AT173" s="37">
        <v>0</v>
      </c>
      <c r="AU173" s="37">
        <v>0</v>
      </c>
      <c r="AV173" s="37">
        <f>SUM(BASE_INICIATIVAS_CONSOLIDADA!$AP173:$AU173)</f>
        <v>0</v>
      </c>
      <c r="AW173" s="39">
        <v>0</v>
      </c>
      <c r="AX173" s="48">
        <v>1000000</v>
      </c>
      <c r="AY173" s="40">
        <f>SUM(BASE_INICIATIVAS_CONSOLIDADA!$AW173:$AX173)</f>
        <v>1000000</v>
      </c>
      <c r="AZ173" s="4">
        <v>0</v>
      </c>
      <c r="BA173" s="4">
        <f>BASE_INICIATIVAS_CONSOLIDADA!$AZ173</f>
        <v>0</v>
      </c>
      <c r="BB173" s="4">
        <v>0</v>
      </c>
      <c r="BC173" s="4">
        <v>0</v>
      </c>
      <c r="BD173" s="4">
        <f>SUM(BASE_INICIATIVAS_CONSOLIDADA!$BB173:$BC173)</f>
        <v>0</v>
      </c>
    </row>
    <row r="174" spans="1:56" ht="30" x14ac:dyDescent="0.25">
      <c r="A174" s="29" t="s">
        <v>65</v>
      </c>
      <c r="B174" s="29" t="s">
        <v>66</v>
      </c>
      <c r="C174" s="29">
        <v>16074110</v>
      </c>
      <c r="D174" s="29" t="s">
        <v>58</v>
      </c>
      <c r="E174" s="29" t="str">
        <f>_xlfn.XLOOKUP(BASE_INICIATIVAS_CONSOLIDADA!$G174,'[1]BASE DE DADOS'!A:A,'[1]BASE DE DADOS'!C:C)</f>
        <v>PARNA DO ALTO CARIRI</v>
      </c>
      <c r="F174" s="29" t="str">
        <f>_xlfn.XLOOKUP(BASE_INICIATIVAS_CONSOLIDADA!$G174,[1]!BASE_UCS[COD CNUC],[1]!BASE_UCS[CATEGORIA RESUMIDA])</f>
        <v>PARNA</v>
      </c>
      <c r="G174" s="29" t="s">
        <v>210</v>
      </c>
      <c r="H174" s="29" t="str">
        <f>_xlfn.XLOOKUP(BASE_INICIATIVAS_CONSOLIDADA!$G174,[1]!BASE_UCS[COD CNUC],[1]!BASE_UCS[GERÊNCIA REGIONAL])</f>
        <v>GR2 - Nordeste</v>
      </c>
      <c r="I174" s="29" t="str">
        <f>_xlfn.XLOOKUP(BASE_INICIATIVAS_CONSOLIDADA!$G174,[1]!BASE_UCS[COD CNUC],[1]!BASE_UCS[BIOMAS])</f>
        <v>Mata Atlântica</v>
      </c>
      <c r="J174" s="29" t="str">
        <f>_xlfn.XLOOKUP(BASE_INICIATIVAS_CONSOLIDADA!$G174,[1]!BASE_UCS[COD CNUC],[1]!BASE_UCS[UF])</f>
        <v>BA</v>
      </c>
      <c r="K174" s="29"/>
      <c r="L174" s="30">
        <v>500000</v>
      </c>
      <c r="M174" s="30">
        <v>0</v>
      </c>
      <c r="N174" s="30">
        <f>BASE_INICIATIVAS_CONSOLIDADA!$L174-BASE_INICIATIVAS_CONSOLIDADA!$M174</f>
        <v>500000</v>
      </c>
      <c r="O174" s="41">
        <f>BASE_INICIATIVAS_CONSOLIDADA!$AC174+BASE_INICIATIVAS_CONSOLIDADA!$AJ174+BASE_INICIATIVAS_CONSOLIDADA!$AO174+BASE_INICIATIVAS_CONSOLIDADA!$AV174+BASE_INICIATIVAS_CONSOLIDADA!$AY174+BASE_INICIATIVAS_CONSOLIDADA!$BA174+BASE_INICIATIVAS_CONSOLIDADA!$BD174</f>
        <v>500000</v>
      </c>
      <c r="P174" s="30">
        <f>IF(BASE_INICIATIVAS_CONSOLIDADA!$N174-BASE_INICIATIVAS_CONSOLIDADA!$O174&lt;0,0,BASE_INICIATIVAS_CONSOLIDADA!$N174-BASE_INICIATIVAS_CONSOLIDADA!$O174)</f>
        <v>0</v>
      </c>
      <c r="Q174" s="42">
        <v>0</v>
      </c>
      <c r="R174" s="41">
        <v>0</v>
      </c>
      <c r="S174" s="41">
        <v>0</v>
      </c>
      <c r="T174" s="41">
        <v>0</v>
      </c>
      <c r="U174" s="41">
        <v>0</v>
      </c>
      <c r="V174" s="41">
        <v>0</v>
      </c>
      <c r="W174" s="41">
        <v>0</v>
      </c>
      <c r="X174" s="41">
        <v>0</v>
      </c>
      <c r="Y174" s="41">
        <v>0</v>
      </c>
      <c r="Z174" s="41">
        <v>0</v>
      </c>
      <c r="AA174" s="41">
        <v>0</v>
      </c>
      <c r="AB174" s="41">
        <v>0</v>
      </c>
      <c r="AC174" s="41">
        <f>SUM(BASE_INICIATIVAS_CONSOLIDADA!$Q174:$AB174)</f>
        <v>0</v>
      </c>
      <c r="AD174" s="41">
        <v>0</v>
      </c>
      <c r="AE174" s="41">
        <v>0</v>
      </c>
      <c r="AF174" s="41">
        <v>0</v>
      </c>
      <c r="AG174" s="41">
        <v>0</v>
      </c>
      <c r="AH174" s="41">
        <v>0</v>
      </c>
      <c r="AI174" s="41">
        <v>0</v>
      </c>
      <c r="AJ174" s="41">
        <f>SUM(BASE_INICIATIVAS_CONSOLIDADA!$AD174:$AI174)</f>
        <v>0</v>
      </c>
      <c r="AK174" s="41">
        <v>0</v>
      </c>
      <c r="AL174" s="41">
        <v>0</v>
      </c>
      <c r="AM174" s="41">
        <v>0</v>
      </c>
      <c r="AN174" s="41">
        <v>0</v>
      </c>
      <c r="AO174" s="41">
        <f>SUM(BASE_INICIATIVAS_CONSOLIDADA!$AK174:$AN174)</f>
        <v>0</v>
      </c>
      <c r="AP174" s="30">
        <v>500000</v>
      </c>
      <c r="AQ174" s="41">
        <v>0</v>
      </c>
      <c r="AR174" s="41">
        <v>0</v>
      </c>
      <c r="AS174" s="41">
        <v>0</v>
      </c>
      <c r="AT174" s="41">
        <v>0</v>
      </c>
      <c r="AU174" s="41">
        <v>0</v>
      </c>
      <c r="AV174" s="41">
        <f>SUM(BASE_INICIATIVAS_CONSOLIDADA!$AP174:$AU174)</f>
        <v>500000</v>
      </c>
      <c r="AW174" s="43">
        <v>0</v>
      </c>
      <c r="AX174" s="50">
        <v>0</v>
      </c>
      <c r="AY174" s="44">
        <f>SUM(BASE_INICIATIVAS_CONSOLIDADA!$AW174:$AX174)</f>
        <v>0</v>
      </c>
      <c r="AZ174" s="45">
        <v>0</v>
      </c>
      <c r="BA174" s="45">
        <f>BASE_INICIATIVAS_CONSOLIDADA!$AZ174</f>
        <v>0</v>
      </c>
      <c r="BB174" s="45">
        <v>0</v>
      </c>
      <c r="BC174" s="45">
        <v>0</v>
      </c>
      <c r="BD174" s="45">
        <f>SUM(BASE_INICIATIVAS_CONSOLIDADA!$BB174:$BC174)</f>
        <v>0</v>
      </c>
    </row>
    <row r="175" spans="1:56" ht="30" x14ac:dyDescent="0.25">
      <c r="A175" s="8" t="s">
        <v>65</v>
      </c>
      <c r="B175" s="8" t="s">
        <v>66</v>
      </c>
      <c r="C175" s="8">
        <v>16074110</v>
      </c>
      <c r="D175" s="8" t="s">
        <v>58</v>
      </c>
      <c r="E175" s="8" t="str">
        <f>_xlfn.XLOOKUP(BASE_INICIATIVAS_CONSOLIDADA!$G175,'[1]BASE DE DADOS'!A:A,'[1]BASE DE DADOS'!C:C)</f>
        <v>PARNA DE BOA NOVA</v>
      </c>
      <c r="F175" s="8" t="str">
        <f>_xlfn.XLOOKUP(BASE_INICIATIVAS_CONSOLIDADA!$G175,[1]!BASE_UCS[COD CNUC],[1]!BASE_UCS[CATEGORIA RESUMIDA])</f>
        <v>PARNA</v>
      </c>
      <c r="G175" s="8" t="s">
        <v>211</v>
      </c>
      <c r="H175" s="8" t="str">
        <f>_xlfn.XLOOKUP(BASE_INICIATIVAS_CONSOLIDADA!$G175,[1]!BASE_UCS[COD CNUC],[1]!BASE_UCS[GERÊNCIA REGIONAL])</f>
        <v>GR2 - Nordeste</v>
      </c>
      <c r="I175" s="8" t="str">
        <f>_xlfn.XLOOKUP(BASE_INICIATIVAS_CONSOLIDADA!$G175,[1]!BASE_UCS[COD CNUC],[1]!BASE_UCS[BIOMAS])</f>
        <v>Caatinga - Mata Atlântica</v>
      </c>
      <c r="J175" s="8" t="str">
        <f>_xlfn.XLOOKUP(BASE_INICIATIVAS_CONSOLIDADA!$G175,[1]!BASE_UCS[COD CNUC],[1]!BASE_UCS[UF])</f>
        <v>BA</v>
      </c>
      <c r="K175" s="8"/>
      <c r="L175" s="36">
        <v>500000</v>
      </c>
      <c r="M175" s="36">
        <v>0</v>
      </c>
      <c r="N175" s="36">
        <f>BASE_INICIATIVAS_CONSOLIDADA!$L175-BASE_INICIATIVAS_CONSOLIDADA!$M175</f>
        <v>500000</v>
      </c>
      <c r="O175" s="37">
        <f>BASE_INICIATIVAS_CONSOLIDADA!$AC175+BASE_INICIATIVAS_CONSOLIDADA!$AJ175+BASE_INICIATIVAS_CONSOLIDADA!$AO175+BASE_INICIATIVAS_CONSOLIDADA!$AV175+BASE_INICIATIVAS_CONSOLIDADA!$AY175+BASE_INICIATIVAS_CONSOLIDADA!$BA175+BASE_INICIATIVAS_CONSOLIDADA!$BD175</f>
        <v>0</v>
      </c>
      <c r="P175" s="36">
        <f>IF(BASE_INICIATIVAS_CONSOLIDADA!$N175-BASE_INICIATIVAS_CONSOLIDADA!$O175&lt;0,0,BASE_INICIATIVAS_CONSOLIDADA!$N175-BASE_INICIATIVAS_CONSOLIDADA!$O175)</f>
        <v>500000</v>
      </c>
      <c r="Q175" s="38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f>SUM(BASE_INICIATIVAS_CONSOLIDADA!$Q175:$AB175)</f>
        <v>0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7">
        <f>SUM(BASE_INICIATIVAS_CONSOLIDADA!$AD175:$AI175)</f>
        <v>0</v>
      </c>
      <c r="AK175" s="37">
        <v>0</v>
      </c>
      <c r="AL175" s="37">
        <v>0</v>
      </c>
      <c r="AM175" s="37">
        <v>0</v>
      </c>
      <c r="AN175" s="37">
        <v>0</v>
      </c>
      <c r="AO175" s="37">
        <f>SUM(BASE_INICIATIVAS_CONSOLIDADA!$AK175:$AN175)</f>
        <v>0</v>
      </c>
      <c r="AP175" s="47">
        <v>0</v>
      </c>
      <c r="AQ175" s="37">
        <v>0</v>
      </c>
      <c r="AR175" s="37">
        <v>0</v>
      </c>
      <c r="AS175" s="37">
        <v>0</v>
      </c>
      <c r="AT175" s="37">
        <v>0</v>
      </c>
      <c r="AU175" s="37">
        <v>0</v>
      </c>
      <c r="AV175" s="37">
        <f>SUM(BASE_INICIATIVAS_CONSOLIDADA!$AP175:$AU175)</f>
        <v>0</v>
      </c>
      <c r="AW175" s="39">
        <v>0</v>
      </c>
      <c r="AX175" s="39">
        <v>0</v>
      </c>
      <c r="AY175" s="40">
        <f>SUM(BASE_INICIATIVAS_CONSOLIDADA!$AW175:$AX175)</f>
        <v>0</v>
      </c>
      <c r="AZ175" s="4">
        <v>0</v>
      </c>
      <c r="BA175" s="4">
        <f>BASE_INICIATIVAS_CONSOLIDADA!$AZ175</f>
        <v>0</v>
      </c>
      <c r="BB175" s="4">
        <v>0</v>
      </c>
      <c r="BC175" s="4">
        <v>0</v>
      </c>
      <c r="BD175" s="4">
        <f>SUM(BASE_INICIATIVAS_CONSOLIDADA!$BB175:$BC175)</f>
        <v>0</v>
      </c>
    </row>
    <row r="176" spans="1:56" ht="30" x14ac:dyDescent="0.25">
      <c r="A176" s="29" t="s">
        <v>65</v>
      </c>
      <c r="B176" s="29" t="s">
        <v>66</v>
      </c>
      <c r="C176" s="29">
        <v>16074110</v>
      </c>
      <c r="D176" s="29" t="s">
        <v>58</v>
      </c>
      <c r="E176" s="29" t="str">
        <f>_xlfn.XLOOKUP(BASE_INICIATIVAS_CONSOLIDADA!$G176,'[1]BASE DE DADOS'!A:A,'[1]BASE DE DADOS'!C:C)</f>
        <v>PARNA DO CATIMBAU</v>
      </c>
      <c r="F176" s="29" t="str">
        <f>_xlfn.XLOOKUP(BASE_INICIATIVAS_CONSOLIDADA!$G176,[1]!BASE_UCS[COD CNUC],[1]!BASE_UCS[CATEGORIA RESUMIDA])</f>
        <v>PARNA</v>
      </c>
      <c r="G176" s="29" t="s">
        <v>212</v>
      </c>
      <c r="H176" s="29" t="str">
        <f>_xlfn.XLOOKUP(BASE_INICIATIVAS_CONSOLIDADA!$G176,[1]!BASE_UCS[COD CNUC],[1]!BASE_UCS[GERÊNCIA REGIONAL])</f>
        <v>GR2 - Nordeste</v>
      </c>
      <c r="I176" s="29" t="str">
        <f>_xlfn.XLOOKUP(BASE_INICIATIVAS_CONSOLIDADA!$G176,[1]!BASE_UCS[COD CNUC],[1]!BASE_UCS[BIOMAS])</f>
        <v>Caatinga</v>
      </c>
      <c r="J176" s="29" t="str">
        <f>_xlfn.XLOOKUP(BASE_INICIATIVAS_CONSOLIDADA!$G176,[1]!BASE_UCS[COD CNUC],[1]!BASE_UCS[UF])</f>
        <v>PE</v>
      </c>
      <c r="K176" s="29"/>
      <c r="L176" s="30">
        <v>500000</v>
      </c>
      <c r="M176" s="30">
        <v>0</v>
      </c>
      <c r="N176" s="30">
        <f>BASE_INICIATIVAS_CONSOLIDADA!$L176-BASE_INICIATIVAS_CONSOLIDADA!$M176</f>
        <v>500000</v>
      </c>
      <c r="O176" s="41">
        <f>BASE_INICIATIVAS_CONSOLIDADA!$AC176+BASE_INICIATIVAS_CONSOLIDADA!$AJ176+BASE_INICIATIVAS_CONSOLIDADA!$AO176+BASE_INICIATIVAS_CONSOLIDADA!$AV176+BASE_INICIATIVAS_CONSOLIDADA!$AY176+BASE_INICIATIVAS_CONSOLIDADA!$BA176+BASE_INICIATIVAS_CONSOLIDADA!$BD176</f>
        <v>500000</v>
      </c>
      <c r="P176" s="30">
        <f>IF(BASE_INICIATIVAS_CONSOLIDADA!$N176-BASE_INICIATIVAS_CONSOLIDADA!$O176&lt;0,0,BASE_INICIATIVAS_CONSOLIDADA!$N176-BASE_INICIATIVAS_CONSOLIDADA!$O176)</f>
        <v>0</v>
      </c>
      <c r="Q176" s="42">
        <v>0</v>
      </c>
      <c r="R176" s="41">
        <v>0</v>
      </c>
      <c r="S176" s="41">
        <v>0</v>
      </c>
      <c r="T176" s="41">
        <v>0</v>
      </c>
      <c r="U176" s="41">
        <v>0</v>
      </c>
      <c r="V176" s="41">
        <v>0</v>
      </c>
      <c r="W176" s="41">
        <v>0</v>
      </c>
      <c r="X176" s="41">
        <v>0</v>
      </c>
      <c r="Y176" s="41">
        <v>0</v>
      </c>
      <c r="Z176" s="41">
        <v>0</v>
      </c>
      <c r="AA176" s="41">
        <v>0</v>
      </c>
      <c r="AB176" s="41">
        <v>0</v>
      </c>
      <c r="AC176" s="41">
        <f>SUM(BASE_INICIATIVAS_CONSOLIDADA!$Q176:$AB176)</f>
        <v>0</v>
      </c>
      <c r="AD176" s="41">
        <v>0</v>
      </c>
      <c r="AE176" s="41">
        <v>0</v>
      </c>
      <c r="AF176" s="41">
        <v>0</v>
      </c>
      <c r="AG176" s="41">
        <v>0</v>
      </c>
      <c r="AH176" s="41">
        <v>0</v>
      </c>
      <c r="AI176" s="41">
        <v>0</v>
      </c>
      <c r="AJ176" s="41">
        <f>SUM(BASE_INICIATIVAS_CONSOLIDADA!$AD176:$AI176)</f>
        <v>0</v>
      </c>
      <c r="AK176" s="41">
        <v>0</v>
      </c>
      <c r="AL176" s="41">
        <v>0</v>
      </c>
      <c r="AM176" s="41">
        <v>0</v>
      </c>
      <c r="AN176" s="41">
        <v>500000</v>
      </c>
      <c r="AO176" s="41">
        <f>SUM(BASE_INICIATIVAS_CONSOLIDADA!$AK176:$AN176)</f>
        <v>500000</v>
      </c>
      <c r="AP176" s="41">
        <v>0</v>
      </c>
      <c r="AQ176" s="41">
        <v>0</v>
      </c>
      <c r="AR176" s="41">
        <v>0</v>
      </c>
      <c r="AS176" s="41">
        <v>0</v>
      </c>
      <c r="AT176" s="41">
        <v>0</v>
      </c>
      <c r="AU176" s="41">
        <v>0</v>
      </c>
      <c r="AV176" s="41">
        <f>SUM(BASE_INICIATIVAS_CONSOLIDADA!$AP176:$AU176)</f>
        <v>0</v>
      </c>
      <c r="AW176" s="43">
        <v>0</v>
      </c>
      <c r="AX176" s="43">
        <v>0</v>
      </c>
      <c r="AY176" s="44">
        <f>SUM(BASE_INICIATIVAS_CONSOLIDADA!$AW176:$AX176)</f>
        <v>0</v>
      </c>
      <c r="AZ176" s="45">
        <v>0</v>
      </c>
      <c r="BA176" s="45">
        <f>BASE_INICIATIVAS_CONSOLIDADA!$AZ176</f>
        <v>0</v>
      </c>
      <c r="BB176" s="45">
        <v>0</v>
      </c>
      <c r="BC176" s="45">
        <v>0</v>
      </c>
      <c r="BD176" s="45">
        <f>SUM(BASE_INICIATIVAS_CONSOLIDADA!$BB176:$BC176)</f>
        <v>0</v>
      </c>
    </row>
    <row r="177" spans="1:56" ht="30" x14ac:dyDescent="0.25">
      <c r="A177" s="8" t="s">
        <v>65</v>
      </c>
      <c r="B177" s="8" t="s">
        <v>66</v>
      </c>
      <c r="C177" s="8">
        <v>16074110</v>
      </c>
      <c r="D177" s="8" t="s">
        <v>58</v>
      </c>
      <c r="E177" s="8" t="str">
        <f>_xlfn.XLOOKUP(BASE_INICIATIVAS_CONSOLIDADA!$G177,'[1]BASE DE DADOS'!A:A,'[1]BASE DE DADOS'!C:C)</f>
        <v>PARNA DA CHAPADA DIAMANTINA</v>
      </c>
      <c r="F177" s="8" t="str">
        <f>_xlfn.XLOOKUP(BASE_INICIATIVAS_CONSOLIDADA!$G177,[1]!BASE_UCS[COD CNUC],[1]!BASE_UCS[CATEGORIA RESUMIDA])</f>
        <v>PARNA</v>
      </c>
      <c r="G177" s="8" t="s">
        <v>91</v>
      </c>
      <c r="H177" s="8" t="str">
        <f>_xlfn.XLOOKUP(BASE_INICIATIVAS_CONSOLIDADA!$G177,[1]!BASE_UCS[COD CNUC],[1]!BASE_UCS[GERÊNCIA REGIONAL])</f>
        <v>GR2 - Nordeste</v>
      </c>
      <c r="I177" s="8" t="str">
        <f>_xlfn.XLOOKUP(BASE_INICIATIVAS_CONSOLIDADA!$G177,[1]!BASE_UCS[COD CNUC],[1]!BASE_UCS[BIOMAS])</f>
        <v>Caatinga</v>
      </c>
      <c r="J177" s="8" t="str">
        <f>_xlfn.XLOOKUP(BASE_INICIATIVAS_CONSOLIDADA!$G177,[1]!BASE_UCS[COD CNUC],[1]!BASE_UCS[UF])</f>
        <v>BA</v>
      </c>
      <c r="K177" s="8"/>
      <c r="L177" s="36">
        <v>1500000</v>
      </c>
      <c r="M177" s="36">
        <v>0</v>
      </c>
      <c r="N177" s="36">
        <f>BASE_INICIATIVAS_CONSOLIDADA!$L177-BASE_INICIATIVAS_CONSOLIDADA!$M177</f>
        <v>1500000</v>
      </c>
      <c r="O177" s="37">
        <f>BASE_INICIATIVAS_CONSOLIDADA!$AC177+BASE_INICIATIVAS_CONSOLIDADA!$AJ177+BASE_INICIATIVAS_CONSOLIDADA!$AO177+BASE_INICIATIVAS_CONSOLIDADA!$AV177+BASE_INICIATIVAS_CONSOLIDADA!$AY177+BASE_INICIATIVAS_CONSOLIDADA!$BA177+BASE_INICIATIVAS_CONSOLIDADA!$BD177</f>
        <v>1500000</v>
      </c>
      <c r="P177" s="36">
        <f>IF(BASE_INICIATIVAS_CONSOLIDADA!$N177-BASE_INICIATIVAS_CONSOLIDADA!$O177&lt;0,0,BASE_INICIATIVAS_CONSOLIDADA!$N177-BASE_INICIATIVAS_CONSOLIDADA!$O177)</f>
        <v>0</v>
      </c>
      <c r="Q177" s="38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f>SUM(BASE_INICIATIVAS_CONSOLIDADA!$Q177:$AB177)</f>
        <v>0</v>
      </c>
      <c r="AD177" s="37">
        <v>0</v>
      </c>
      <c r="AE177" s="37">
        <v>0</v>
      </c>
      <c r="AF177" s="37">
        <v>1500000</v>
      </c>
      <c r="AG177" s="37">
        <v>0</v>
      </c>
      <c r="AH177" s="37">
        <v>0</v>
      </c>
      <c r="AI177" s="37">
        <v>0</v>
      </c>
      <c r="AJ177" s="37">
        <f>SUM(BASE_INICIATIVAS_CONSOLIDADA!$AD177:$AI177)</f>
        <v>1500000</v>
      </c>
      <c r="AK177" s="37">
        <v>0</v>
      </c>
      <c r="AL177" s="37">
        <v>0</v>
      </c>
      <c r="AM177" s="37">
        <v>0</v>
      </c>
      <c r="AN177" s="37">
        <v>0</v>
      </c>
      <c r="AO177" s="37">
        <f>SUM(BASE_INICIATIVAS_CONSOLIDADA!$AK177:$AN177)</f>
        <v>0</v>
      </c>
      <c r="AP177" s="37">
        <v>0</v>
      </c>
      <c r="AQ177" s="37">
        <v>0</v>
      </c>
      <c r="AR177" s="37">
        <v>0</v>
      </c>
      <c r="AS177" s="37">
        <v>0</v>
      </c>
      <c r="AT177" s="37">
        <v>0</v>
      </c>
      <c r="AU177" s="37">
        <v>0</v>
      </c>
      <c r="AV177" s="37">
        <f>SUM(BASE_INICIATIVAS_CONSOLIDADA!$AP177:$AU177)</f>
        <v>0</v>
      </c>
      <c r="AW177" s="39">
        <v>0</v>
      </c>
      <c r="AX177" s="39">
        <v>0</v>
      </c>
      <c r="AY177" s="40">
        <f>SUM(BASE_INICIATIVAS_CONSOLIDADA!$AW177:$AX177)</f>
        <v>0</v>
      </c>
      <c r="AZ177" s="4">
        <v>0</v>
      </c>
      <c r="BA177" s="4">
        <f>BASE_INICIATIVAS_CONSOLIDADA!$AZ177</f>
        <v>0</v>
      </c>
      <c r="BB177" s="4">
        <v>0</v>
      </c>
      <c r="BC177" s="4">
        <v>0</v>
      </c>
      <c r="BD177" s="4">
        <f>SUM(BASE_INICIATIVAS_CONSOLIDADA!$BB177:$BC177)</f>
        <v>0</v>
      </c>
    </row>
    <row r="178" spans="1:56" ht="30" x14ac:dyDescent="0.25">
      <c r="A178" s="29" t="s">
        <v>65</v>
      </c>
      <c r="B178" s="29" t="s">
        <v>66</v>
      </c>
      <c r="C178" s="29">
        <v>16074110</v>
      </c>
      <c r="D178" s="29" t="s">
        <v>58</v>
      </c>
      <c r="E178" s="29" t="str">
        <f>_xlfn.XLOOKUP(BASE_INICIATIVAS_CONSOLIDADA!$G178,'[1]BASE DE DADOS'!A:A,'[1]BASE DE DADOS'!C:C)</f>
        <v>PARNA DA CHAPADA DAS MESAS</v>
      </c>
      <c r="F178" s="29" t="str">
        <f>_xlfn.XLOOKUP(BASE_INICIATIVAS_CONSOLIDADA!$G178,[1]!BASE_UCS[COD CNUC],[1]!BASE_UCS[CATEGORIA RESUMIDA])</f>
        <v>PARNA</v>
      </c>
      <c r="G178" s="29" t="s">
        <v>100</v>
      </c>
      <c r="H178" s="29" t="str">
        <f>_xlfn.XLOOKUP(BASE_INICIATIVAS_CONSOLIDADA!$G178,[1]!BASE_UCS[COD CNUC],[1]!BASE_UCS[GERÊNCIA REGIONAL])</f>
        <v>GR2 - Nordeste</v>
      </c>
      <c r="I178" s="29" t="str">
        <f>_xlfn.XLOOKUP(BASE_INICIATIVAS_CONSOLIDADA!$G178,[1]!BASE_UCS[COD CNUC],[1]!BASE_UCS[BIOMAS])</f>
        <v>Cerrado</v>
      </c>
      <c r="J178" s="29" t="str">
        <f>_xlfn.XLOOKUP(BASE_INICIATIVAS_CONSOLIDADA!$G178,[1]!BASE_UCS[COD CNUC],[1]!BASE_UCS[UF])</f>
        <v>MA</v>
      </c>
      <c r="K178" s="29"/>
      <c r="L178" s="30">
        <v>500000</v>
      </c>
      <c r="M178" s="30">
        <v>0</v>
      </c>
      <c r="N178" s="30">
        <f>BASE_INICIATIVAS_CONSOLIDADA!$L178-BASE_INICIATIVAS_CONSOLIDADA!$M178</f>
        <v>500000</v>
      </c>
      <c r="O178" s="41">
        <f>BASE_INICIATIVAS_CONSOLIDADA!$AC178+BASE_INICIATIVAS_CONSOLIDADA!$AJ178+BASE_INICIATIVAS_CONSOLIDADA!$AO178+BASE_INICIATIVAS_CONSOLIDADA!$AV178+BASE_INICIATIVAS_CONSOLIDADA!$AY178+BASE_INICIATIVAS_CONSOLIDADA!$BA178+BASE_INICIATIVAS_CONSOLIDADA!$BD178</f>
        <v>0</v>
      </c>
      <c r="P178" s="30">
        <f>IF(BASE_INICIATIVAS_CONSOLIDADA!$N178-BASE_INICIATIVAS_CONSOLIDADA!$O178&lt;0,0,BASE_INICIATIVAS_CONSOLIDADA!$N178-BASE_INICIATIVAS_CONSOLIDADA!$O178)</f>
        <v>500000</v>
      </c>
      <c r="Q178" s="42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41">
        <f>SUM(BASE_INICIATIVAS_CONSOLIDADA!$Q178:$AB178)</f>
        <v>0</v>
      </c>
      <c r="AD178" s="41">
        <v>0</v>
      </c>
      <c r="AE178" s="41">
        <v>0</v>
      </c>
      <c r="AF178" s="41">
        <v>0</v>
      </c>
      <c r="AG178" s="41">
        <v>0</v>
      </c>
      <c r="AH178" s="41">
        <v>0</v>
      </c>
      <c r="AI178" s="41">
        <v>0</v>
      </c>
      <c r="AJ178" s="41">
        <f>SUM(BASE_INICIATIVAS_CONSOLIDADA!$AD178:$AI178)</f>
        <v>0</v>
      </c>
      <c r="AK178" s="41">
        <v>0</v>
      </c>
      <c r="AL178" s="41">
        <v>0</v>
      </c>
      <c r="AM178" s="41">
        <v>0</v>
      </c>
      <c r="AN178" s="41">
        <v>0</v>
      </c>
      <c r="AO178" s="41">
        <f>SUM(BASE_INICIATIVAS_CONSOLIDADA!$AK178:$AN178)</f>
        <v>0</v>
      </c>
      <c r="AP178" s="41">
        <v>0</v>
      </c>
      <c r="AQ178" s="41">
        <v>0</v>
      </c>
      <c r="AR178" s="41">
        <v>0</v>
      </c>
      <c r="AS178" s="41">
        <v>0</v>
      </c>
      <c r="AT178" s="41">
        <v>0</v>
      </c>
      <c r="AU178" s="41">
        <v>0</v>
      </c>
      <c r="AV178" s="41">
        <f>SUM(BASE_INICIATIVAS_CONSOLIDADA!$AP178:$AU178)</f>
        <v>0</v>
      </c>
      <c r="AW178" s="43">
        <v>0</v>
      </c>
      <c r="AX178" s="43">
        <v>0</v>
      </c>
      <c r="AY178" s="44">
        <f>SUM(BASE_INICIATIVAS_CONSOLIDADA!$AW178:$AX178)</f>
        <v>0</v>
      </c>
      <c r="AZ178" s="50">
        <v>0</v>
      </c>
      <c r="BA178" s="43">
        <f>BASE_INICIATIVAS_CONSOLIDADA!$AZ178</f>
        <v>0</v>
      </c>
      <c r="BB178" s="45">
        <v>0</v>
      </c>
      <c r="BC178" s="45">
        <v>0</v>
      </c>
      <c r="BD178" s="45">
        <f>SUM(BASE_INICIATIVAS_CONSOLIDADA!$BB178:$BC178)</f>
        <v>0</v>
      </c>
    </row>
    <row r="179" spans="1:56" ht="60" x14ac:dyDescent="0.25">
      <c r="A179" s="8" t="s">
        <v>56</v>
      </c>
      <c r="B179" s="8" t="s">
        <v>57</v>
      </c>
      <c r="C179" s="8">
        <v>16076447</v>
      </c>
      <c r="D179" s="8" t="s">
        <v>58</v>
      </c>
      <c r="E179" s="8" t="str">
        <f>_xlfn.XLOOKUP(BASE_INICIATIVAS_CONSOLIDADA!$G179,'[1]BASE DE DADOS'!A:A,'[1]BASE DE DADOS'!C:C)</f>
        <v>PARNA DA SERRA GERAL</v>
      </c>
      <c r="F179" s="8" t="str">
        <f>_xlfn.XLOOKUP(BASE_INICIATIVAS_CONSOLIDADA!$G179,[1]!BASE_UCS[COD CNUC],[1]!BASE_UCS[CATEGORIA RESUMIDA])</f>
        <v>PARNA</v>
      </c>
      <c r="G179" s="8" t="s">
        <v>207</v>
      </c>
      <c r="H179" s="8" t="str">
        <f>_xlfn.XLOOKUP(BASE_INICIATIVAS_CONSOLIDADA!$G179,[1]!BASE_UCS[COD CNUC],[1]!BASE_UCS[GERÊNCIA REGIONAL])</f>
        <v>GR5 - Sul</v>
      </c>
      <c r="I179" s="8" t="str">
        <f>_xlfn.XLOOKUP(BASE_INICIATIVAS_CONSOLIDADA!$G179,[1]!BASE_UCS[COD CNUC],[1]!BASE_UCS[BIOMAS])</f>
        <v>Mata Atlântica</v>
      </c>
      <c r="J179" s="8" t="str">
        <f>_xlfn.XLOOKUP(BASE_INICIATIVAS_CONSOLIDADA!$G179,[1]!BASE_UCS[COD CNUC],[1]!BASE_UCS[UF])</f>
        <v>RS/SC</v>
      </c>
      <c r="K179" s="8" t="s">
        <v>213</v>
      </c>
      <c r="L179" s="36">
        <v>3000000</v>
      </c>
      <c r="M179" s="36">
        <v>0</v>
      </c>
      <c r="N179" s="36">
        <f>BASE_INICIATIVAS_CONSOLIDADA!$L179-BASE_INICIATIVAS_CONSOLIDADA!$M179</f>
        <v>3000000</v>
      </c>
      <c r="O179" s="37">
        <f>BASE_INICIATIVAS_CONSOLIDADA!$AC179+BASE_INICIATIVAS_CONSOLIDADA!$AJ179+BASE_INICIATIVAS_CONSOLIDADA!$AO179+BASE_INICIATIVAS_CONSOLIDADA!$AV179+BASE_INICIATIVAS_CONSOLIDADA!$AY179+BASE_INICIATIVAS_CONSOLIDADA!$BA179+BASE_INICIATIVAS_CONSOLIDADA!$BD179</f>
        <v>0</v>
      </c>
      <c r="P179" s="36">
        <f>IF(BASE_INICIATIVAS_CONSOLIDADA!$N179-BASE_INICIATIVAS_CONSOLIDADA!$O179&lt;0,0,BASE_INICIATIVAS_CONSOLIDADA!$N179-BASE_INICIATIVAS_CONSOLIDADA!$O179)</f>
        <v>3000000</v>
      </c>
      <c r="Q179" s="38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f>SUM(BASE_INICIATIVAS_CONSOLIDADA!$Q179:$AB179)</f>
        <v>0</v>
      </c>
      <c r="AD179" s="37">
        <v>0</v>
      </c>
      <c r="AE179" s="37">
        <v>0</v>
      </c>
      <c r="AF179" s="37">
        <v>0</v>
      </c>
      <c r="AG179" s="37">
        <v>0</v>
      </c>
      <c r="AH179" s="37">
        <v>0</v>
      </c>
      <c r="AI179" s="37">
        <v>0</v>
      </c>
      <c r="AJ179" s="37">
        <f>SUM(BASE_INICIATIVAS_CONSOLIDADA!$AD179:$AI179)</f>
        <v>0</v>
      </c>
      <c r="AK179" s="37">
        <v>0</v>
      </c>
      <c r="AL179" s="37">
        <v>0</v>
      </c>
      <c r="AM179" s="37">
        <v>0</v>
      </c>
      <c r="AN179" s="37">
        <v>0</v>
      </c>
      <c r="AO179" s="37">
        <f>SUM(BASE_INICIATIVAS_CONSOLIDADA!$AK179:$AN179)</f>
        <v>0</v>
      </c>
      <c r="AP179" s="37">
        <v>0</v>
      </c>
      <c r="AQ179" s="37">
        <v>0</v>
      </c>
      <c r="AR179" s="37">
        <v>0</v>
      </c>
      <c r="AS179" s="37">
        <v>0</v>
      </c>
      <c r="AT179" s="37">
        <v>0</v>
      </c>
      <c r="AU179" s="37">
        <v>0</v>
      </c>
      <c r="AV179" s="37">
        <f>SUM(BASE_INICIATIVAS_CONSOLIDADA!$AP179:$AU179)</f>
        <v>0</v>
      </c>
      <c r="AW179" s="39">
        <v>0</v>
      </c>
      <c r="AX179" s="39">
        <v>0</v>
      </c>
      <c r="AY179" s="40">
        <f>SUM(BASE_INICIATIVAS_CONSOLIDADA!$AW179:$AX179)</f>
        <v>0</v>
      </c>
      <c r="AZ179" s="51">
        <v>0</v>
      </c>
      <c r="BA179" s="4">
        <f>BASE_INICIATIVAS_CONSOLIDADA!$AZ179</f>
        <v>0</v>
      </c>
      <c r="BB179" s="4">
        <v>0</v>
      </c>
      <c r="BC179" s="4">
        <v>0</v>
      </c>
      <c r="BD179" s="4">
        <f>SUM(BASE_INICIATIVAS_CONSOLIDADA!$BB179:$BC179)</f>
        <v>0</v>
      </c>
    </row>
    <row r="180" spans="1:56" ht="30" x14ac:dyDescent="0.25">
      <c r="A180" s="29" t="s">
        <v>65</v>
      </c>
      <c r="B180" s="29" t="s">
        <v>66</v>
      </c>
      <c r="C180" s="29">
        <v>16074110</v>
      </c>
      <c r="D180" s="29" t="s">
        <v>58</v>
      </c>
      <c r="E180" s="29" t="str">
        <f>_xlfn.XLOOKUP(BASE_INICIATIVAS_CONSOLIDADA!$G180,'[1]BASE DE DADOS'!A:A,'[1]BASE DE DADOS'!C:C)</f>
        <v>PARNA DA FURNA FEIA</v>
      </c>
      <c r="F180" s="29" t="str">
        <f>_xlfn.XLOOKUP(BASE_INICIATIVAS_CONSOLIDADA!$G180,[1]!BASE_UCS[COD CNUC],[1]!BASE_UCS[CATEGORIA RESUMIDA])</f>
        <v>PARNA</v>
      </c>
      <c r="G180" s="29" t="s">
        <v>214</v>
      </c>
      <c r="H180" s="29" t="str">
        <f>_xlfn.XLOOKUP(BASE_INICIATIVAS_CONSOLIDADA!$G180,[1]!BASE_UCS[COD CNUC],[1]!BASE_UCS[GERÊNCIA REGIONAL])</f>
        <v>GR2 - Nordeste</v>
      </c>
      <c r="I180" s="29" t="str">
        <f>_xlfn.XLOOKUP(BASE_INICIATIVAS_CONSOLIDADA!$G180,[1]!BASE_UCS[COD CNUC],[1]!BASE_UCS[BIOMAS])</f>
        <v>Caatinga</v>
      </c>
      <c r="J180" s="29" t="str">
        <f>_xlfn.XLOOKUP(BASE_INICIATIVAS_CONSOLIDADA!$G180,[1]!BASE_UCS[COD CNUC],[1]!BASE_UCS[UF])</f>
        <v>RN</v>
      </c>
      <c r="K180" s="29"/>
      <c r="L180" s="30">
        <v>500000</v>
      </c>
      <c r="M180" s="30">
        <v>0</v>
      </c>
      <c r="N180" s="30">
        <f>BASE_INICIATIVAS_CONSOLIDADA!$L180-BASE_INICIATIVAS_CONSOLIDADA!$M180</f>
        <v>500000</v>
      </c>
      <c r="O180" s="41">
        <f>BASE_INICIATIVAS_CONSOLIDADA!$AC180+BASE_INICIATIVAS_CONSOLIDADA!$AJ180+BASE_INICIATIVAS_CONSOLIDADA!$AO180+BASE_INICIATIVAS_CONSOLIDADA!$AV180+BASE_INICIATIVAS_CONSOLIDADA!$AY180+BASE_INICIATIVAS_CONSOLIDADA!$BA180+BASE_INICIATIVAS_CONSOLIDADA!$BD180</f>
        <v>500000</v>
      </c>
      <c r="P180" s="30">
        <f>IF(BASE_INICIATIVAS_CONSOLIDADA!$N180-BASE_INICIATIVAS_CONSOLIDADA!$O180&lt;0,0,BASE_INICIATIVAS_CONSOLIDADA!$N180-BASE_INICIATIVAS_CONSOLIDADA!$O180)</f>
        <v>0</v>
      </c>
      <c r="Q180" s="42">
        <v>0</v>
      </c>
      <c r="R180" s="41">
        <v>0</v>
      </c>
      <c r="S180" s="41">
        <v>0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C180" s="41">
        <f>SUM(BASE_INICIATIVAS_CONSOLIDADA!$Q180:$AB180)</f>
        <v>0</v>
      </c>
      <c r="AD180" s="41">
        <v>0</v>
      </c>
      <c r="AE180" s="41">
        <v>0</v>
      </c>
      <c r="AF180" s="41">
        <v>0</v>
      </c>
      <c r="AG180" s="41">
        <v>0</v>
      </c>
      <c r="AH180" s="41">
        <v>0</v>
      </c>
      <c r="AI180" s="41">
        <v>0</v>
      </c>
      <c r="AJ180" s="41">
        <f>SUM(BASE_INICIATIVAS_CONSOLIDADA!$AD180:$AI180)</f>
        <v>0</v>
      </c>
      <c r="AK180" s="41">
        <v>0</v>
      </c>
      <c r="AL180" s="41">
        <v>0</v>
      </c>
      <c r="AM180" s="41">
        <v>0</v>
      </c>
      <c r="AN180" s="41">
        <v>0</v>
      </c>
      <c r="AO180" s="41">
        <f>SUM(BASE_INICIATIVAS_CONSOLIDADA!$AK180:$AN180)</f>
        <v>0</v>
      </c>
      <c r="AP180" s="41">
        <v>0</v>
      </c>
      <c r="AQ180" s="41">
        <v>0</v>
      </c>
      <c r="AR180" s="41">
        <v>0</v>
      </c>
      <c r="AS180" s="41">
        <v>0</v>
      </c>
      <c r="AT180" s="41">
        <v>0</v>
      </c>
      <c r="AU180" s="30">
        <v>500000</v>
      </c>
      <c r="AV180" s="41">
        <f>SUM(BASE_INICIATIVAS_CONSOLIDADA!$AP180:$AU180)</f>
        <v>500000</v>
      </c>
      <c r="AW180" s="43">
        <v>0</v>
      </c>
      <c r="AX180" s="43">
        <v>0</v>
      </c>
      <c r="AY180" s="44">
        <f>SUM(BASE_INICIATIVAS_CONSOLIDADA!$AW180:$AX180)</f>
        <v>0</v>
      </c>
      <c r="AZ180" s="45">
        <v>0</v>
      </c>
      <c r="BA180" s="45">
        <f>BASE_INICIATIVAS_CONSOLIDADA!$AZ180</f>
        <v>0</v>
      </c>
      <c r="BB180" s="45">
        <v>0</v>
      </c>
      <c r="BC180" s="45">
        <v>0</v>
      </c>
      <c r="BD180" s="45">
        <f>SUM(BASE_INICIATIVAS_CONSOLIDADA!$BB180:$BC180)</f>
        <v>0</v>
      </c>
    </row>
    <row r="181" spans="1:56" ht="150" x14ac:dyDescent="0.25">
      <c r="A181" s="8" t="s">
        <v>56</v>
      </c>
      <c r="B181" s="8" t="s">
        <v>57</v>
      </c>
      <c r="C181" s="8">
        <v>16076447</v>
      </c>
      <c r="D181" s="8" t="s">
        <v>58</v>
      </c>
      <c r="E181" s="8" t="str">
        <f>_xlfn.XLOOKUP(BASE_INICIATIVAS_CONSOLIDADA!$G181,'[1]BASE DE DADOS'!A:A,'[1]BASE DE DADOS'!C:C)</f>
        <v>PARNA DE JERICOACOARA</v>
      </c>
      <c r="F181" s="8" t="str">
        <f>_xlfn.XLOOKUP(BASE_INICIATIVAS_CONSOLIDADA!$G181,[1]!BASE_UCS[COD CNUC],[1]!BASE_UCS[CATEGORIA RESUMIDA])</f>
        <v>PARNA</v>
      </c>
      <c r="G181" s="8" t="s">
        <v>215</v>
      </c>
      <c r="H181" s="8" t="str">
        <f>_xlfn.XLOOKUP(BASE_INICIATIVAS_CONSOLIDADA!$G181,[1]!BASE_UCS[COD CNUC],[1]!BASE_UCS[GERÊNCIA REGIONAL])</f>
        <v>GR2 - Nordeste</v>
      </c>
      <c r="I181" s="8" t="str">
        <f>_xlfn.XLOOKUP(BASE_INICIATIVAS_CONSOLIDADA!$G181,[1]!BASE_UCS[COD CNUC],[1]!BASE_UCS[BIOMAS])</f>
        <v>Área Marinha - Caatinga</v>
      </c>
      <c r="J181" s="8" t="str">
        <f>_xlfn.XLOOKUP(BASE_INICIATIVAS_CONSOLIDADA!$G181,[1]!BASE_UCS[COD CNUC],[1]!BASE_UCS[UF])</f>
        <v>CE</v>
      </c>
      <c r="K181" s="8" t="s">
        <v>60</v>
      </c>
      <c r="L181" s="36">
        <v>636000</v>
      </c>
      <c r="M181" s="36">
        <v>0</v>
      </c>
      <c r="N181" s="36">
        <f>BASE_INICIATIVAS_CONSOLIDADA!$L181-BASE_INICIATIVAS_CONSOLIDADA!$M181</f>
        <v>636000</v>
      </c>
      <c r="O181" s="37">
        <f>BASE_INICIATIVAS_CONSOLIDADA!$AC181+BASE_INICIATIVAS_CONSOLIDADA!$AJ181+BASE_INICIATIVAS_CONSOLIDADA!$AO181+BASE_INICIATIVAS_CONSOLIDADA!$AV181+BASE_INICIATIVAS_CONSOLIDADA!$AY181+BASE_INICIATIVAS_CONSOLIDADA!$BA181+BASE_INICIATIVAS_CONSOLIDADA!$BD181</f>
        <v>636000</v>
      </c>
      <c r="P181" s="36">
        <f>IF(BASE_INICIATIVAS_CONSOLIDADA!$N181-BASE_INICIATIVAS_CONSOLIDADA!$O181&lt;0,0,BASE_INICIATIVAS_CONSOLIDADA!$N181-BASE_INICIATIVAS_CONSOLIDADA!$O181)</f>
        <v>0</v>
      </c>
      <c r="Q181" s="38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f>SUM(BASE_INICIATIVAS_CONSOLIDADA!$Q181:$AB181)</f>
        <v>0</v>
      </c>
      <c r="AD181" s="37">
        <v>0</v>
      </c>
      <c r="AE181" s="37">
        <v>0</v>
      </c>
      <c r="AF181" s="37">
        <v>0</v>
      </c>
      <c r="AG181" s="37">
        <v>0</v>
      </c>
      <c r="AH181" s="37">
        <v>0</v>
      </c>
      <c r="AI181" s="37">
        <v>0</v>
      </c>
      <c r="AJ181" s="37">
        <f>SUM(BASE_INICIATIVAS_CONSOLIDADA!$AD181:$AI181)</f>
        <v>0</v>
      </c>
      <c r="AK181" s="37">
        <v>0</v>
      </c>
      <c r="AL181" s="37">
        <v>0</v>
      </c>
      <c r="AM181" s="37">
        <v>0</v>
      </c>
      <c r="AN181" s="37">
        <v>0</v>
      </c>
      <c r="AO181" s="37">
        <f>SUM(BASE_INICIATIVAS_CONSOLIDADA!$AK181:$AN181)</f>
        <v>0</v>
      </c>
      <c r="AP181" s="37">
        <v>0</v>
      </c>
      <c r="AQ181" s="37">
        <v>0</v>
      </c>
      <c r="AR181" s="37">
        <v>0</v>
      </c>
      <c r="AS181" s="37">
        <v>0</v>
      </c>
      <c r="AT181" s="37">
        <v>0</v>
      </c>
      <c r="AU181" s="47">
        <v>0</v>
      </c>
      <c r="AV181" s="37">
        <f>SUM(BASE_INICIATIVAS_CONSOLIDADA!$AP181:$AU181)</f>
        <v>0</v>
      </c>
      <c r="AW181" s="39">
        <v>0</v>
      </c>
      <c r="AX181" s="39">
        <v>0</v>
      </c>
      <c r="AY181" s="40">
        <f>SUM(BASE_INICIATIVAS_CONSOLIDADA!$AW181:$AX181)</f>
        <v>0</v>
      </c>
      <c r="AZ181" s="4">
        <v>0</v>
      </c>
      <c r="BA181" s="4">
        <f>BASE_INICIATIVAS_CONSOLIDADA!$AZ181</f>
        <v>0</v>
      </c>
      <c r="BB181" s="4">
        <v>636000</v>
      </c>
      <c r="BC181" s="4">
        <v>0</v>
      </c>
      <c r="BD181" s="4">
        <f>SUM(BASE_INICIATIVAS_CONSOLIDADA!$BB181:$BC181)</f>
        <v>636000</v>
      </c>
    </row>
    <row r="182" spans="1:56" ht="30" x14ac:dyDescent="0.25">
      <c r="A182" s="29" t="s">
        <v>65</v>
      </c>
      <c r="B182" s="29" t="s">
        <v>66</v>
      </c>
      <c r="C182" s="29">
        <v>16074110</v>
      </c>
      <c r="D182" s="29" t="s">
        <v>58</v>
      </c>
      <c r="E182" s="29" t="str">
        <f>_xlfn.XLOOKUP(BASE_INICIATIVAS_CONSOLIDADA!$G182,'[1]BASE DE DADOS'!A:A,'[1]BASE DE DADOS'!C:C)</f>
        <v>PARNA CAVERNAS DO PERUAÇU</v>
      </c>
      <c r="F182" s="29" t="str">
        <f>_xlfn.XLOOKUP(BASE_INICIATIVAS_CONSOLIDADA!$G182,[1]!BASE_UCS[COD CNUC],[1]!BASE_UCS[CATEGORIA RESUMIDA])</f>
        <v>PARNA</v>
      </c>
      <c r="G182" s="29" t="s">
        <v>216</v>
      </c>
      <c r="H182" s="29" t="str">
        <f>_xlfn.XLOOKUP(BASE_INICIATIVAS_CONSOLIDADA!$G182,[1]!BASE_UCS[COD CNUC],[1]!BASE_UCS[GERÊNCIA REGIONAL])</f>
        <v>GR4 - Sudeste</v>
      </c>
      <c r="I182" s="29" t="str">
        <f>_xlfn.XLOOKUP(BASE_INICIATIVAS_CONSOLIDADA!$G182,[1]!BASE_UCS[COD CNUC],[1]!BASE_UCS[BIOMAS])</f>
        <v>Caatinga - Cerrado</v>
      </c>
      <c r="J182" s="29" t="str">
        <f>_xlfn.XLOOKUP(BASE_INICIATIVAS_CONSOLIDADA!$G182,[1]!BASE_UCS[COD CNUC],[1]!BASE_UCS[UF])</f>
        <v>MG</v>
      </c>
      <c r="K182" s="29"/>
      <c r="L182" s="30">
        <v>1000000</v>
      </c>
      <c r="M182" s="30">
        <v>0</v>
      </c>
      <c r="N182" s="30">
        <f>BASE_INICIATIVAS_CONSOLIDADA!$L182-BASE_INICIATIVAS_CONSOLIDADA!$M182</f>
        <v>1000000</v>
      </c>
      <c r="O182" s="41">
        <f>BASE_INICIATIVAS_CONSOLIDADA!$AC182+BASE_INICIATIVAS_CONSOLIDADA!$AJ182+BASE_INICIATIVAS_CONSOLIDADA!$AO182+BASE_INICIATIVAS_CONSOLIDADA!$AV182+BASE_INICIATIVAS_CONSOLIDADA!$AY182+BASE_INICIATIVAS_CONSOLIDADA!$BA182+BASE_INICIATIVAS_CONSOLIDADA!$BD182</f>
        <v>1000000</v>
      </c>
      <c r="P182" s="30">
        <f>IF(BASE_INICIATIVAS_CONSOLIDADA!$N182-BASE_INICIATIVAS_CONSOLIDADA!$O182&lt;0,0,BASE_INICIATIVAS_CONSOLIDADA!$N182-BASE_INICIATIVAS_CONSOLIDADA!$O182)</f>
        <v>0</v>
      </c>
      <c r="Q182" s="42">
        <v>0</v>
      </c>
      <c r="R182" s="41">
        <v>0</v>
      </c>
      <c r="S182" s="41">
        <v>0</v>
      </c>
      <c r="T182" s="41">
        <v>0</v>
      </c>
      <c r="U182" s="41">
        <v>0</v>
      </c>
      <c r="V182" s="41">
        <v>0</v>
      </c>
      <c r="W182" s="41">
        <v>0</v>
      </c>
      <c r="X182" s="41">
        <v>0</v>
      </c>
      <c r="Y182" s="41">
        <v>0</v>
      </c>
      <c r="Z182" s="41">
        <v>0</v>
      </c>
      <c r="AA182" s="41">
        <v>0</v>
      </c>
      <c r="AB182" s="41">
        <v>0</v>
      </c>
      <c r="AC182" s="41">
        <f>SUM(BASE_INICIATIVAS_CONSOLIDADA!$Q182:$AB182)</f>
        <v>0</v>
      </c>
      <c r="AD182" s="41">
        <v>0</v>
      </c>
      <c r="AE182" s="41">
        <v>0</v>
      </c>
      <c r="AF182" s="41">
        <v>1000000</v>
      </c>
      <c r="AG182" s="41">
        <v>0</v>
      </c>
      <c r="AH182" s="41">
        <v>0</v>
      </c>
      <c r="AI182" s="41">
        <v>0</v>
      </c>
      <c r="AJ182" s="41">
        <f>SUM(BASE_INICIATIVAS_CONSOLIDADA!$AD182:$AI182)</f>
        <v>1000000</v>
      </c>
      <c r="AK182" s="41">
        <v>0</v>
      </c>
      <c r="AL182" s="41">
        <v>0</v>
      </c>
      <c r="AM182" s="41">
        <v>0</v>
      </c>
      <c r="AN182" s="41">
        <v>0</v>
      </c>
      <c r="AO182" s="41">
        <f>SUM(BASE_INICIATIVAS_CONSOLIDADA!$AK182:$AN182)</f>
        <v>0</v>
      </c>
      <c r="AP182" s="41">
        <v>0</v>
      </c>
      <c r="AQ182" s="41">
        <v>0</v>
      </c>
      <c r="AR182" s="41">
        <v>0</v>
      </c>
      <c r="AS182" s="41">
        <v>0</v>
      </c>
      <c r="AT182" s="41">
        <v>0</v>
      </c>
      <c r="AU182" s="41">
        <v>0</v>
      </c>
      <c r="AV182" s="41">
        <f>SUM(BASE_INICIATIVAS_CONSOLIDADA!$AP182:$AU182)</f>
        <v>0</v>
      </c>
      <c r="AW182" s="43">
        <v>0</v>
      </c>
      <c r="AX182" s="43">
        <v>0</v>
      </c>
      <c r="AY182" s="44">
        <f>SUM(BASE_INICIATIVAS_CONSOLIDADA!$AW182:$AX182)</f>
        <v>0</v>
      </c>
      <c r="AZ182" s="45">
        <v>0</v>
      </c>
      <c r="BA182" s="45">
        <f>BASE_INICIATIVAS_CONSOLIDADA!$AZ182</f>
        <v>0</v>
      </c>
      <c r="BB182" s="45">
        <v>0</v>
      </c>
      <c r="BC182" s="45">
        <v>0</v>
      </c>
      <c r="BD182" s="45">
        <f>SUM(BASE_INICIATIVAS_CONSOLIDADA!$BB182:$BC182)</f>
        <v>0</v>
      </c>
    </row>
    <row r="183" spans="1:56" ht="30" x14ac:dyDescent="0.25">
      <c r="A183" s="8" t="s">
        <v>65</v>
      </c>
      <c r="B183" s="8" t="s">
        <v>66</v>
      </c>
      <c r="C183" s="8">
        <v>16074110</v>
      </c>
      <c r="D183" s="8" t="s">
        <v>58</v>
      </c>
      <c r="E183" s="8" t="str">
        <f>_xlfn.XLOOKUP(BASE_INICIATIVAS_CONSOLIDADA!$G183,'[1]BASE DE DADOS'!A:A,'[1]BASE DE DADOS'!C:C)</f>
        <v>PARNA DAS NASCENTES DO RIO PARNAIBA</v>
      </c>
      <c r="F183" s="8" t="str">
        <f>_xlfn.XLOOKUP(BASE_INICIATIVAS_CONSOLIDADA!$G183,[1]!BASE_UCS[COD CNUC],[1]!BASE_UCS[CATEGORIA RESUMIDA])</f>
        <v>PARNA</v>
      </c>
      <c r="G183" s="8" t="s">
        <v>217</v>
      </c>
      <c r="H183" s="8" t="str">
        <f>_xlfn.XLOOKUP(BASE_INICIATIVAS_CONSOLIDADA!$G183,[1]!BASE_UCS[COD CNUC],[1]!BASE_UCS[GERÊNCIA REGIONAL])</f>
        <v>GR2 - Nordeste</v>
      </c>
      <c r="I183" s="8" t="str">
        <f>_xlfn.XLOOKUP(BASE_INICIATIVAS_CONSOLIDADA!$G183,[1]!BASE_UCS[COD CNUC],[1]!BASE_UCS[BIOMAS])</f>
        <v>Cerrado</v>
      </c>
      <c r="J183" s="8" t="str">
        <f>_xlfn.XLOOKUP(BASE_INICIATIVAS_CONSOLIDADA!$G183,[1]!BASE_UCS[COD CNUC],[1]!BASE_UCS[UF])</f>
        <v>BA/MA/PI/TO</v>
      </c>
      <c r="K183" s="8"/>
      <c r="L183" s="36">
        <v>1000000</v>
      </c>
      <c r="M183" s="36">
        <v>0</v>
      </c>
      <c r="N183" s="36">
        <f>BASE_INICIATIVAS_CONSOLIDADA!$L183-BASE_INICIATIVAS_CONSOLIDADA!$M183</f>
        <v>1000000</v>
      </c>
      <c r="O183" s="37">
        <f>BASE_INICIATIVAS_CONSOLIDADA!$AC183+BASE_INICIATIVAS_CONSOLIDADA!$AJ183+BASE_INICIATIVAS_CONSOLIDADA!$AO183+BASE_INICIATIVAS_CONSOLIDADA!$AV183+BASE_INICIATIVAS_CONSOLIDADA!$AY183+BASE_INICIATIVAS_CONSOLIDADA!$BA183+BASE_INICIATIVAS_CONSOLIDADA!$BD183</f>
        <v>0</v>
      </c>
      <c r="P183" s="36">
        <f>IF(BASE_INICIATIVAS_CONSOLIDADA!$N183-BASE_INICIATIVAS_CONSOLIDADA!$O183&lt;0,0,BASE_INICIATIVAS_CONSOLIDADA!$N183-BASE_INICIATIVAS_CONSOLIDADA!$O183)</f>
        <v>1000000</v>
      </c>
      <c r="Q183" s="38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f>SUM(BASE_INICIATIVAS_CONSOLIDADA!$Q183:$AB183)</f>
        <v>0</v>
      </c>
      <c r="AD183" s="37">
        <v>0</v>
      </c>
      <c r="AE183" s="37">
        <v>0</v>
      </c>
      <c r="AF183" s="37">
        <v>0</v>
      </c>
      <c r="AG183" s="37">
        <v>0</v>
      </c>
      <c r="AH183" s="37">
        <v>0</v>
      </c>
      <c r="AI183" s="37">
        <v>0</v>
      </c>
      <c r="AJ183" s="37">
        <f>SUM(BASE_INICIATIVAS_CONSOLIDADA!$AD183:$AI183)</f>
        <v>0</v>
      </c>
      <c r="AK183" s="37">
        <v>0</v>
      </c>
      <c r="AL183" s="37">
        <v>0</v>
      </c>
      <c r="AM183" s="37">
        <v>0</v>
      </c>
      <c r="AN183" s="37">
        <v>0</v>
      </c>
      <c r="AO183" s="37">
        <f>SUM(BASE_INICIATIVAS_CONSOLIDADA!$AK183:$AN183)</f>
        <v>0</v>
      </c>
      <c r="AP183" s="37">
        <v>0</v>
      </c>
      <c r="AQ183" s="37">
        <v>0</v>
      </c>
      <c r="AR183" s="37">
        <v>0</v>
      </c>
      <c r="AS183" s="37">
        <v>0</v>
      </c>
      <c r="AT183" s="37">
        <v>0</v>
      </c>
      <c r="AU183" s="37">
        <v>0</v>
      </c>
      <c r="AV183" s="37">
        <f>SUM(BASE_INICIATIVAS_CONSOLIDADA!$AP183:$AU183)</f>
        <v>0</v>
      </c>
      <c r="AW183" s="39">
        <v>0</v>
      </c>
      <c r="AX183" s="39">
        <v>0</v>
      </c>
      <c r="AY183" s="40">
        <f>SUM(BASE_INICIATIVAS_CONSOLIDADA!$AW183:$AX183)</f>
        <v>0</v>
      </c>
      <c r="AZ183" s="4">
        <v>0</v>
      </c>
      <c r="BA183" s="4">
        <f>BASE_INICIATIVAS_CONSOLIDADA!$AZ183</f>
        <v>0</v>
      </c>
      <c r="BB183" s="4">
        <v>0</v>
      </c>
      <c r="BC183" s="4">
        <v>0</v>
      </c>
      <c r="BD183" s="4">
        <f>SUM(BASE_INICIATIVAS_CONSOLIDADA!$BB183:$BC183)</f>
        <v>0</v>
      </c>
    </row>
    <row r="184" spans="1:56" ht="195" x14ac:dyDescent="0.25">
      <c r="A184" s="29" t="s">
        <v>56</v>
      </c>
      <c r="B184" s="29" t="s">
        <v>57</v>
      </c>
      <c r="C184" s="29">
        <v>16076447</v>
      </c>
      <c r="D184" s="29" t="s">
        <v>58</v>
      </c>
      <c r="E184" s="29" t="str">
        <f>_xlfn.XLOOKUP(BASE_INICIATIVAS_CONSOLIDADA!$G184,'[1]BASE DE DADOS'!A:A,'[1]BASE DE DADOS'!C:C)</f>
        <v>PARNA DE JERICOACOARA</v>
      </c>
      <c r="F184" s="29" t="str">
        <f>_xlfn.XLOOKUP(BASE_INICIATIVAS_CONSOLIDADA!$G184,[1]!BASE_UCS[COD CNUC],[1]!BASE_UCS[CATEGORIA RESUMIDA])</f>
        <v>PARNA</v>
      </c>
      <c r="G184" s="29" t="s">
        <v>215</v>
      </c>
      <c r="H184" s="29" t="str">
        <f>_xlfn.XLOOKUP(BASE_INICIATIVAS_CONSOLIDADA!$G184,[1]!BASE_UCS[COD CNUC],[1]!BASE_UCS[GERÊNCIA REGIONAL])</f>
        <v>GR2 - Nordeste</v>
      </c>
      <c r="I184" s="29" t="str">
        <f>_xlfn.XLOOKUP(BASE_INICIATIVAS_CONSOLIDADA!$G184,[1]!BASE_UCS[COD CNUC],[1]!BASE_UCS[BIOMAS])</f>
        <v>Área Marinha - Caatinga</v>
      </c>
      <c r="J184" s="29" t="str">
        <f>_xlfn.XLOOKUP(BASE_INICIATIVAS_CONSOLIDADA!$G184,[1]!BASE_UCS[COD CNUC],[1]!BASE_UCS[UF])</f>
        <v>CE</v>
      </c>
      <c r="K184" s="29" t="s">
        <v>109</v>
      </c>
      <c r="L184" s="30">
        <v>120000</v>
      </c>
      <c r="M184" s="30">
        <v>0</v>
      </c>
      <c r="N184" s="30">
        <f>BASE_INICIATIVAS_CONSOLIDADA!$L184-BASE_INICIATIVAS_CONSOLIDADA!$M184</f>
        <v>120000</v>
      </c>
      <c r="O184" s="41">
        <f>BASE_INICIATIVAS_CONSOLIDADA!$AC184+BASE_INICIATIVAS_CONSOLIDADA!$AJ184+BASE_INICIATIVAS_CONSOLIDADA!$AO184+BASE_INICIATIVAS_CONSOLIDADA!$AV184+BASE_INICIATIVAS_CONSOLIDADA!$AY184+BASE_INICIATIVAS_CONSOLIDADA!$BA184+BASE_INICIATIVAS_CONSOLIDADA!$BD184</f>
        <v>120000</v>
      </c>
      <c r="P184" s="30">
        <f>IF(BASE_INICIATIVAS_CONSOLIDADA!$N184-BASE_INICIATIVAS_CONSOLIDADA!$O184&lt;0,0,BASE_INICIATIVAS_CONSOLIDADA!$N184-BASE_INICIATIVAS_CONSOLIDADA!$O184)</f>
        <v>0</v>
      </c>
      <c r="Q184" s="42">
        <v>0</v>
      </c>
      <c r="R184" s="41">
        <v>0</v>
      </c>
      <c r="S184" s="41">
        <v>0</v>
      </c>
      <c r="T184" s="41">
        <v>0</v>
      </c>
      <c r="U184" s="41">
        <v>0</v>
      </c>
      <c r="V184" s="41">
        <v>0</v>
      </c>
      <c r="W184" s="41">
        <v>0</v>
      </c>
      <c r="X184" s="41">
        <v>0</v>
      </c>
      <c r="Y184" s="41">
        <v>0</v>
      </c>
      <c r="Z184" s="41">
        <v>0</v>
      </c>
      <c r="AA184" s="41">
        <v>0</v>
      </c>
      <c r="AB184" s="41">
        <v>0</v>
      </c>
      <c r="AC184" s="41">
        <f>SUM(BASE_INICIATIVAS_CONSOLIDADA!$Q184:$AB184)</f>
        <v>0</v>
      </c>
      <c r="AD184" s="41">
        <v>0</v>
      </c>
      <c r="AE184" s="41">
        <v>0</v>
      </c>
      <c r="AF184" s="41">
        <v>0</v>
      </c>
      <c r="AG184" s="41">
        <v>0</v>
      </c>
      <c r="AH184" s="41">
        <v>0</v>
      </c>
      <c r="AI184" s="41">
        <v>0</v>
      </c>
      <c r="AJ184" s="41">
        <f>SUM(BASE_INICIATIVAS_CONSOLIDADA!$AD184:$AI184)</f>
        <v>0</v>
      </c>
      <c r="AK184" s="41">
        <v>0</v>
      </c>
      <c r="AL184" s="41">
        <v>0</v>
      </c>
      <c r="AM184" s="41">
        <v>0</v>
      </c>
      <c r="AN184" s="41">
        <v>0</v>
      </c>
      <c r="AO184" s="41">
        <f>SUM(BASE_INICIATIVAS_CONSOLIDADA!$AK184:$AN184)</f>
        <v>0</v>
      </c>
      <c r="AP184" s="41">
        <v>0</v>
      </c>
      <c r="AQ184" s="41">
        <v>0</v>
      </c>
      <c r="AR184" s="41">
        <v>0</v>
      </c>
      <c r="AS184" s="41">
        <v>0</v>
      </c>
      <c r="AT184" s="41">
        <v>0</v>
      </c>
      <c r="AU184" s="41">
        <v>0</v>
      </c>
      <c r="AV184" s="41">
        <f>SUM(BASE_INICIATIVAS_CONSOLIDADA!$AP184:$AU184)</f>
        <v>0</v>
      </c>
      <c r="AW184" s="43">
        <v>0</v>
      </c>
      <c r="AX184" s="43">
        <v>0</v>
      </c>
      <c r="AY184" s="44">
        <f>SUM(BASE_INICIATIVAS_CONSOLIDADA!$AW184:$AX184)</f>
        <v>0</v>
      </c>
      <c r="AZ184" s="45">
        <v>0</v>
      </c>
      <c r="BA184" s="45">
        <f>BASE_INICIATIVAS_CONSOLIDADA!$AZ184</f>
        <v>0</v>
      </c>
      <c r="BB184" s="45">
        <v>120000</v>
      </c>
      <c r="BC184" s="45">
        <v>0</v>
      </c>
      <c r="BD184" s="45">
        <f>SUM(BASE_INICIATIVAS_CONSOLIDADA!$BB184:$BC184)</f>
        <v>120000</v>
      </c>
    </row>
    <row r="185" spans="1:56" ht="30" x14ac:dyDescent="0.25">
      <c r="A185" s="8" t="s">
        <v>65</v>
      </c>
      <c r="B185" s="8" t="s">
        <v>66</v>
      </c>
      <c r="C185" s="8">
        <v>16074110</v>
      </c>
      <c r="D185" s="8" t="s">
        <v>58</v>
      </c>
      <c r="E185" s="8" t="str">
        <f>_xlfn.XLOOKUP(BASE_INICIATIVAS_CONSOLIDADA!$G185,'[1]BASE DE DADOS'!A:A,'[1]BASE DE DADOS'!C:C)</f>
        <v>PARNA DA SERRA DA CAPIVARA</v>
      </c>
      <c r="F185" s="8" t="str">
        <f>_xlfn.XLOOKUP(BASE_INICIATIVAS_CONSOLIDADA!$G185,[1]!BASE_UCS[COD CNUC],[1]!BASE_UCS[CATEGORIA RESUMIDA])</f>
        <v>PARNA</v>
      </c>
      <c r="G185" s="8" t="s">
        <v>218</v>
      </c>
      <c r="H185" s="8" t="str">
        <f>_xlfn.XLOOKUP(BASE_INICIATIVAS_CONSOLIDADA!$G185,[1]!BASE_UCS[COD CNUC],[1]!BASE_UCS[GERÊNCIA REGIONAL])</f>
        <v>GR2 - Nordeste</v>
      </c>
      <c r="I185" s="8" t="str">
        <f>_xlfn.XLOOKUP(BASE_INICIATIVAS_CONSOLIDADA!$G185,[1]!BASE_UCS[COD CNUC],[1]!BASE_UCS[BIOMAS])</f>
        <v>Caatinga</v>
      </c>
      <c r="J185" s="8" t="str">
        <f>_xlfn.XLOOKUP(BASE_INICIATIVAS_CONSOLIDADA!$G185,[1]!BASE_UCS[COD CNUC],[1]!BASE_UCS[UF])</f>
        <v>PI</v>
      </c>
      <c r="K185" s="8"/>
      <c r="L185" s="36">
        <v>1000000</v>
      </c>
      <c r="M185" s="36">
        <v>0</v>
      </c>
      <c r="N185" s="36">
        <f>BASE_INICIATIVAS_CONSOLIDADA!$L185-BASE_INICIATIVAS_CONSOLIDADA!$M185</f>
        <v>1000000</v>
      </c>
      <c r="O185" s="37">
        <f>BASE_INICIATIVAS_CONSOLIDADA!$AC185+BASE_INICIATIVAS_CONSOLIDADA!$AJ185+BASE_INICIATIVAS_CONSOLIDADA!$AO185+BASE_INICIATIVAS_CONSOLIDADA!$AV185+BASE_INICIATIVAS_CONSOLIDADA!$AY185+BASE_INICIATIVAS_CONSOLIDADA!$BA185+BASE_INICIATIVAS_CONSOLIDADA!$BD185</f>
        <v>0</v>
      </c>
      <c r="P185" s="36">
        <f>IF(BASE_INICIATIVAS_CONSOLIDADA!$N185-BASE_INICIATIVAS_CONSOLIDADA!$O185&lt;0,0,BASE_INICIATIVAS_CONSOLIDADA!$N185-BASE_INICIATIVAS_CONSOLIDADA!$O185)</f>
        <v>1000000</v>
      </c>
      <c r="Q185" s="38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f>SUM(BASE_INICIATIVAS_CONSOLIDADA!$Q185:$AB185)</f>
        <v>0</v>
      </c>
      <c r="AD185" s="37">
        <v>0</v>
      </c>
      <c r="AE185" s="37">
        <v>0</v>
      </c>
      <c r="AF185" s="37">
        <v>0</v>
      </c>
      <c r="AG185" s="37">
        <v>0</v>
      </c>
      <c r="AH185" s="37">
        <v>0</v>
      </c>
      <c r="AI185" s="37">
        <v>0</v>
      </c>
      <c r="AJ185" s="37">
        <f>SUM(BASE_INICIATIVAS_CONSOLIDADA!$AD185:$AI185)</f>
        <v>0</v>
      </c>
      <c r="AK185" s="37">
        <v>0</v>
      </c>
      <c r="AL185" s="37">
        <v>0</v>
      </c>
      <c r="AM185" s="37">
        <v>0</v>
      </c>
      <c r="AN185" s="37">
        <v>0</v>
      </c>
      <c r="AO185" s="37">
        <f>SUM(BASE_INICIATIVAS_CONSOLIDADA!$AK185:$AN185)</f>
        <v>0</v>
      </c>
      <c r="AP185" s="37">
        <v>0</v>
      </c>
      <c r="AQ185" s="37">
        <v>0</v>
      </c>
      <c r="AR185" s="37">
        <v>0</v>
      </c>
      <c r="AS185" s="37">
        <v>0</v>
      </c>
      <c r="AT185" s="37">
        <v>0</v>
      </c>
      <c r="AU185" s="37">
        <v>0</v>
      </c>
      <c r="AV185" s="37">
        <f>SUM(BASE_INICIATIVAS_CONSOLIDADA!$AP185:$AU185)</f>
        <v>0</v>
      </c>
      <c r="AW185" s="39">
        <v>0</v>
      </c>
      <c r="AX185" s="39">
        <v>0</v>
      </c>
      <c r="AY185" s="40">
        <f>SUM(BASE_INICIATIVAS_CONSOLIDADA!$AW185:$AX185)</f>
        <v>0</v>
      </c>
      <c r="AZ185" s="4">
        <v>0</v>
      </c>
      <c r="BA185" s="4">
        <f>BASE_INICIATIVAS_CONSOLIDADA!$AZ185</f>
        <v>0</v>
      </c>
      <c r="BB185" s="4">
        <v>0</v>
      </c>
      <c r="BC185" s="4">
        <v>0</v>
      </c>
      <c r="BD185" s="4">
        <f>SUM(BASE_INICIATIVAS_CONSOLIDADA!$BB185:$BC185)</f>
        <v>0</v>
      </c>
    </row>
    <row r="186" spans="1:56" ht="30" x14ac:dyDescent="0.25">
      <c r="A186" s="29" t="s">
        <v>65</v>
      </c>
      <c r="B186" s="29" t="s">
        <v>66</v>
      </c>
      <c r="C186" s="29">
        <v>16074110</v>
      </c>
      <c r="D186" s="29" t="s">
        <v>58</v>
      </c>
      <c r="E186" s="29" t="str">
        <f>_xlfn.XLOOKUP(BASE_INICIATIVAS_CONSOLIDADA!$G186,'[1]BASE DE DADOS'!A:A,'[1]BASE DE DADOS'!C:C)</f>
        <v>PARNA SERRA DAS CONFUSÕES</v>
      </c>
      <c r="F186" s="29" t="str">
        <f>_xlfn.XLOOKUP(BASE_INICIATIVAS_CONSOLIDADA!$G186,[1]!BASE_UCS[COD CNUC],[1]!BASE_UCS[CATEGORIA RESUMIDA])</f>
        <v>PARNA</v>
      </c>
      <c r="G186" s="29" t="s">
        <v>219</v>
      </c>
      <c r="H186" s="29" t="str">
        <f>_xlfn.XLOOKUP(BASE_INICIATIVAS_CONSOLIDADA!$G186,[1]!BASE_UCS[COD CNUC],[1]!BASE_UCS[GERÊNCIA REGIONAL])</f>
        <v>GR2 - Nordeste</v>
      </c>
      <c r="I186" s="29" t="str">
        <f>_xlfn.XLOOKUP(BASE_INICIATIVAS_CONSOLIDADA!$G186,[1]!BASE_UCS[COD CNUC],[1]!BASE_UCS[BIOMAS])</f>
        <v>Caatinga - Cerrado</v>
      </c>
      <c r="J186" s="29" t="str">
        <f>_xlfn.XLOOKUP(BASE_INICIATIVAS_CONSOLIDADA!$G186,[1]!BASE_UCS[COD CNUC],[1]!BASE_UCS[UF])</f>
        <v>PI</v>
      </c>
      <c r="K186" s="29"/>
      <c r="L186" s="30">
        <v>1500000</v>
      </c>
      <c r="M186" s="30">
        <v>0</v>
      </c>
      <c r="N186" s="30">
        <f>BASE_INICIATIVAS_CONSOLIDADA!$L186-BASE_INICIATIVAS_CONSOLIDADA!$M186</f>
        <v>1500000</v>
      </c>
      <c r="O186" s="41">
        <f>BASE_INICIATIVAS_CONSOLIDADA!$AC186+BASE_INICIATIVAS_CONSOLIDADA!$AJ186+BASE_INICIATIVAS_CONSOLIDADA!$AO186+BASE_INICIATIVAS_CONSOLIDADA!$AV186+BASE_INICIATIVAS_CONSOLIDADA!$AY186+BASE_INICIATIVAS_CONSOLIDADA!$BA186+BASE_INICIATIVAS_CONSOLIDADA!$BD186</f>
        <v>0</v>
      </c>
      <c r="P186" s="30">
        <f>IF(BASE_INICIATIVAS_CONSOLIDADA!$N186-BASE_INICIATIVAS_CONSOLIDADA!$O186&lt;0,0,BASE_INICIATIVAS_CONSOLIDADA!$N186-BASE_INICIATIVAS_CONSOLIDADA!$O186)</f>
        <v>1500000</v>
      </c>
      <c r="Q186" s="42">
        <v>0</v>
      </c>
      <c r="R186" s="41">
        <v>0</v>
      </c>
      <c r="S186" s="41">
        <v>0</v>
      </c>
      <c r="T186" s="41">
        <v>0</v>
      </c>
      <c r="U186" s="41">
        <v>0</v>
      </c>
      <c r="V186" s="41">
        <v>0</v>
      </c>
      <c r="W186" s="41">
        <v>0</v>
      </c>
      <c r="X186" s="41">
        <v>0</v>
      </c>
      <c r="Y186" s="41">
        <v>0</v>
      </c>
      <c r="Z186" s="41">
        <v>0</v>
      </c>
      <c r="AA186" s="41">
        <v>0</v>
      </c>
      <c r="AB186" s="41">
        <v>0</v>
      </c>
      <c r="AC186" s="41">
        <f>SUM(BASE_INICIATIVAS_CONSOLIDADA!$Q186:$AB186)</f>
        <v>0</v>
      </c>
      <c r="AD186" s="41">
        <v>0</v>
      </c>
      <c r="AE186" s="41">
        <v>0</v>
      </c>
      <c r="AF186" s="41">
        <v>0</v>
      </c>
      <c r="AG186" s="41">
        <v>0</v>
      </c>
      <c r="AH186" s="41">
        <v>0</v>
      </c>
      <c r="AI186" s="41">
        <v>0</v>
      </c>
      <c r="AJ186" s="41">
        <f>SUM(BASE_INICIATIVAS_CONSOLIDADA!$AD186:$AI186)</f>
        <v>0</v>
      </c>
      <c r="AK186" s="41">
        <v>0</v>
      </c>
      <c r="AL186" s="41">
        <v>0</v>
      </c>
      <c r="AM186" s="41">
        <v>0</v>
      </c>
      <c r="AN186" s="41">
        <v>0</v>
      </c>
      <c r="AO186" s="41">
        <f>SUM(BASE_INICIATIVAS_CONSOLIDADA!$AK186:$AN186)</f>
        <v>0</v>
      </c>
      <c r="AP186" s="41">
        <v>0</v>
      </c>
      <c r="AQ186" s="41">
        <v>0</v>
      </c>
      <c r="AR186" s="41">
        <v>0</v>
      </c>
      <c r="AS186" s="41">
        <v>0</v>
      </c>
      <c r="AT186" s="41">
        <v>0</v>
      </c>
      <c r="AU186" s="41">
        <v>0</v>
      </c>
      <c r="AV186" s="41">
        <f>SUM(BASE_INICIATIVAS_CONSOLIDADA!$AP186:$AU186)</f>
        <v>0</v>
      </c>
      <c r="AW186" s="43">
        <v>0</v>
      </c>
      <c r="AX186" s="43">
        <v>0</v>
      </c>
      <c r="AY186" s="44">
        <f>SUM(BASE_INICIATIVAS_CONSOLIDADA!$AW186:$AX186)</f>
        <v>0</v>
      </c>
      <c r="AZ186" s="50">
        <v>0</v>
      </c>
      <c r="BA186" s="43">
        <f>BASE_INICIATIVAS_CONSOLIDADA!$AZ186</f>
        <v>0</v>
      </c>
      <c r="BB186" s="45">
        <v>0</v>
      </c>
      <c r="BC186" s="45">
        <v>0</v>
      </c>
      <c r="BD186" s="45">
        <f>SUM(BASE_INICIATIVAS_CONSOLIDADA!$BB186:$BC186)</f>
        <v>0</v>
      </c>
    </row>
    <row r="187" spans="1:56" ht="195" x14ac:dyDescent="0.25">
      <c r="A187" s="8" t="s">
        <v>68</v>
      </c>
      <c r="B187" s="8" t="s">
        <v>69</v>
      </c>
      <c r="C187" s="8" t="s">
        <v>70</v>
      </c>
      <c r="D187" s="8" t="s">
        <v>58</v>
      </c>
      <c r="E187" s="8" t="str">
        <f>_xlfn.XLOOKUP(BASE_INICIATIVAS_CONSOLIDADA!$G187,'[1]BASE DE DADOS'!A:A,'[1]BASE DE DADOS'!C:C)</f>
        <v>RESEX CHICO MENDES</v>
      </c>
      <c r="F187" s="8" t="str">
        <f>_xlfn.XLOOKUP(BASE_INICIATIVAS_CONSOLIDADA!$G187,[1]!BASE_UCS[COD CNUC],[1]!BASE_UCS[CATEGORIA RESUMIDA])</f>
        <v>RESEX</v>
      </c>
      <c r="G187" s="8" t="s">
        <v>220</v>
      </c>
      <c r="H187" s="8" t="str">
        <f>_xlfn.XLOOKUP(BASE_INICIATIVAS_CONSOLIDADA!$G187,[1]!BASE_UCS[COD CNUC],[1]!BASE_UCS[GERÊNCIA REGIONAL])</f>
        <v>GR1 - Norte</v>
      </c>
      <c r="I187" s="8" t="str">
        <f>_xlfn.XLOOKUP(BASE_INICIATIVAS_CONSOLIDADA!$G187,[1]!BASE_UCS[COD CNUC],[1]!BASE_UCS[BIOMAS])</f>
        <v>Amazônia</v>
      </c>
      <c r="J187" s="8" t="str">
        <f>_xlfn.XLOOKUP(BASE_INICIATIVAS_CONSOLIDADA!$G187,[1]!BASE_UCS[COD CNUC],[1]!BASE_UCS[UF])</f>
        <v>AC</v>
      </c>
      <c r="K187" s="8" t="s">
        <v>72</v>
      </c>
      <c r="L187" s="36">
        <v>350000</v>
      </c>
      <c r="M187" s="36">
        <v>0</v>
      </c>
      <c r="N187" s="36">
        <f>BASE_INICIATIVAS_CONSOLIDADA!$L187-BASE_INICIATIVAS_CONSOLIDADA!$M187</f>
        <v>350000</v>
      </c>
      <c r="O187" s="37">
        <f>BASE_INICIATIVAS_CONSOLIDADA!$AC187+BASE_INICIATIVAS_CONSOLIDADA!$AJ187+BASE_INICIATIVAS_CONSOLIDADA!$AO187+BASE_INICIATIVAS_CONSOLIDADA!$AV187+BASE_INICIATIVAS_CONSOLIDADA!$AY187+BASE_INICIATIVAS_CONSOLIDADA!$BA187+BASE_INICIATIVAS_CONSOLIDADA!$BD187</f>
        <v>0</v>
      </c>
      <c r="P187" s="36">
        <f>IF(BASE_INICIATIVAS_CONSOLIDADA!$N187-BASE_INICIATIVAS_CONSOLIDADA!$O187&lt;0,0,BASE_INICIATIVAS_CONSOLIDADA!$N187-BASE_INICIATIVAS_CONSOLIDADA!$O187)</f>
        <v>350000</v>
      </c>
      <c r="Q187" s="38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f>SUM(BASE_INICIATIVAS_CONSOLIDADA!$Q187:$AB187)</f>
        <v>0</v>
      </c>
      <c r="AD187" s="37">
        <v>0</v>
      </c>
      <c r="AE187" s="37">
        <v>0</v>
      </c>
      <c r="AF187" s="37">
        <v>0</v>
      </c>
      <c r="AG187" s="37">
        <v>0</v>
      </c>
      <c r="AH187" s="37">
        <v>0</v>
      </c>
      <c r="AI187" s="37">
        <v>0</v>
      </c>
      <c r="AJ187" s="37">
        <f>SUM(BASE_INICIATIVAS_CONSOLIDADA!$AD187:$AI187)</f>
        <v>0</v>
      </c>
      <c r="AK187" s="37">
        <v>0</v>
      </c>
      <c r="AL187" s="37">
        <v>0</v>
      </c>
      <c r="AM187" s="37">
        <v>0</v>
      </c>
      <c r="AN187" s="37">
        <v>0</v>
      </c>
      <c r="AO187" s="37">
        <f>SUM(BASE_INICIATIVAS_CONSOLIDADA!$AK187:$AN187)</f>
        <v>0</v>
      </c>
      <c r="AP187" s="37">
        <v>0</v>
      </c>
      <c r="AQ187" s="37">
        <v>0</v>
      </c>
      <c r="AR187" s="37">
        <v>0</v>
      </c>
      <c r="AS187" s="37">
        <v>0</v>
      </c>
      <c r="AT187" s="37">
        <v>0</v>
      </c>
      <c r="AU187" s="37">
        <v>0</v>
      </c>
      <c r="AV187" s="37">
        <f>SUM(BASE_INICIATIVAS_CONSOLIDADA!$AP187:$AU187)</f>
        <v>0</v>
      </c>
      <c r="AW187" s="39">
        <v>0</v>
      </c>
      <c r="AX187" s="39">
        <v>0</v>
      </c>
      <c r="AY187" s="40">
        <f>SUM(BASE_INICIATIVAS_CONSOLIDADA!$AW187:$AX187)</f>
        <v>0</v>
      </c>
      <c r="AZ187" s="51">
        <v>0</v>
      </c>
      <c r="BA187" s="4">
        <f>BASE_INICIATIVAS_CONSOLIDADA!$AZ187</f>
        <v>0</v>
      </c>
      <c r="BB187" s="4">
        <v>0</v>
      </c>
      <c r="BC187" s="4">
        <v>0</v>
      </c>
      <c r="BD187" s="4">
        <f>SUM(BASE_INICIATIVAS_CONSOLIDADA!$BB187:$BC187)</f>
        <v>0</v>
      </c>
    </row>
    <row r="188" spans="1:56" ht="30" x14ac:dyDescent="0.25">
      <c r="A188" s="29" t="s">
        <v>65</v>
      </c>
      <c r="B188" s="29" t="s">
        <v>66</v>
      </c>
      <c r="C188" s="29">
        <v>16074110</v>
      </c>
      <c r="D188" s="29" t="s">
        <v>58</v>
      </c>
      <c r="E188" s="29" t="str">
        <f>_xlfn.XLOOKUP(BASE_INICIATIVAS_CONSOLIDADA!$G188,'[1]BASE DE DADOS'!A:A,'[1]BASE DE DADOS'!C:C)</f>
        <v>PARNA DE UBAJARA</v>
      </c>
      <c r="F188" s="29" t="str">
        <f>_xlfn.XLOOKUP(BASE_INICIATIVAS_CONSOLIDADA!$G188,[1]!BASE_UCS[COD CNUC],[1]!BASE_UCS[CATEGORIA RESUMIDA])</f>
        <v>PARNA</v>
      </c>
      <c r="G188" s="29" t="s">
        <v>221</v>
      </c>
      <c r="H188" s="29" t="str">
        <f>_xlfn.XLOOKUP(BASE_INICIATIVAS_CONSOLIDADA!$G188,[1]!BASE_UCS[COD CNUC],[1]!BASE_UCS[GERÊNCIA REGIONAL])</f>
        <v>GR2 - Nordeste</v>
      </c>
      <c r="I188" s="29" t="str">
        <f>_xlfn.XLOOKUP(BASE_INICIATIVAS_CONSOLIDADA!$G188,[1]!BASE_UCS[COD CNUC],[1]!BASE_UCS[BIOMAS])</f>
        <v>Caatinga</v>
      </c>
      <c r="J188" s="29" t="str">
        <f>_xlfn.XLOOKUP(BASE_INICIATIVAS_CONSOLIDADA!$G188,[1]!BASE_UCS[COD CNUC],[1]!BASE_UCS[UF])</f>
        <v>CE</v>
      </c>
      <c r="K188" s="29"/>
      <c r="L188" s="30">
        <v>500000</v>
      </c>
      <c r="M188" s="30">
        <v>0</v>
      </c>
      <c r="N188" s="30">
        <f>BASE_INICIATIVAS_CONSOLIDADA!$L188-BASE_INICIATIVAS_CONSOLIDADA!$M188</f>
        <v>500000</v>
      </c>
      <c r="O188" s="41">
        <f>BASE_INICIATIVAS_CONSOLIDADA!$AC188+BASE_INICIATIVAS_CONSOLIDADA!$AJ188+BASE_INICIATIVAS_CONSOLIDADA!$AO188+BASE_INICIATIVAS_CONSOLIDADA!$AV188+BASE_INICIATIVAS_CONSOLIDADA!$AY188+BASE_INICIATIVAS_CONSOLIDADA!$BA188+BASE_INICIATIVAS_CONSOLIDADA!$BD188</f>
        <v>0</v>
      </c>
      <c r="P188" s="30">
        <f>IF(BASE_INICIATIVAS_CONSOLIDADA!$N188-BASE_INICIATIVAS_CONSOLIDADA!$O188&lt;0,0,BASE_INICIATIVAS_CONSOLIDADA!$N188-BASE_INICIATIVAS_CONSOLIDADA!$O188)</f>
        <v>500000</v>
      </c>
      <c r="Q188" s="42">
        <v>0</v>
      </c>
      <c r="R188" s="41">
        <v>0</v>
      </c>
      <c r="S188" s="41">
        <v>0</v>
      </c>
      <c r="T188" s="41">
        <v>0</v>
      </c>
      <c r="U188" s="41">
        <v>0</v>
      </c>
      <c r="V188" s="41">
        <v>0</v>
      </c>
      <c r="W188" s="41">
        <v>0</v>
      </c>
      <c r="X188" s="41">
        <v>0</v>
      </c>
      <c r="Y188" s="41">
        <v>0</v>
      </c>
      <c r="Z188" s="41">
        <v>0</v>
      </c>
      <c r="AA188" s="41">
        <v>0</v>
      </c>
      <c r="AB188" s="41">
        <v>0</v>
      </c>
      <c r="AC188" s="41">
        <f>SUM(BASE_INICIATIVAS_CONSOLIDADA!$Q188:$AB188)</f>
        <v>0</v>
      </c>
      <c r="AD188" s="41">
        <v>0</v>
      </c>
      <c r="AE188" s="41">
        <v>0</v>
      </c>
      <c r="AF188" s="41">
        <v>0</v>
      </c>
      <c r="AG188" s="41">
        <v>0</v>
      </c>
      <c r="AH188" s="41">
        <v>0</v>
      </c>
      <c r="AI188" s="41">
        <v>0</v>
      </c>
      <c r="AJ188" s="41">
        <f>SUM(BASE_INICIATIVAS_CONSOLIDADA!$AD188:$AI188)</f>
        <v>0</v>
      </c>
      <c r="AK188" s="41">
        <v>0</v>
      </c>
      <c r="AL188" s="41">
        <v>0</v>
      </c>
      <c r="AM188" s="41">
        <v>0</v>
      </c>
      <c r="AN188" s="41">
        <v>0</v>
      </c>
      <c r="AO188" s="41">
        <f>SUM(BASE_INICIATIVAS_CONSOLIDADA!$AK188:$AN188)</f>
        <v>0</v>
      </c>
      <c r="AP188" s="41">
        <v>0</v>
      </c>
      <c r="AQ188" s="41">
        <v>0</v>
      </c>
      <c r="AR188" s="41">
        <v>0</v>
      </c>
      <c r="AS188" s="41">
        <v>0</v>
      </c>
      <c r="AT188" s="41">
        <v>0</v>
      </c>
      <c r="AU188" s="41">
        <v>0</v>
      </c>
      <c r="AV188" s="41">
        <f>SUM(BASE_INICIATIVAS_CONSOLIDADA!$AP188:$AU188)</f>
        <v>0</v>
      </c>
      <c r="AW188" s="43">
        <v>0</v>
      </c>
      <c r="AX188" s="43">
        <v>0</v>
      </c>
      <c r="AY188" s="44">
        <f>SUM(BASE_INICIATIVAS_CONSOLIDADA!$AW188:$AX188)</f>
        <v>0</v>
      </c>
      <c r="AZ188" s="45">
        <v>0</v>
      </c>
      <c r="BA188" s="45">
        <f>BASE_INICIATIVAS_CONSOLIDADA!$AZ188</f>
        <v>0</v>
      </c>
      <c r="BB188" s="45">
        <v>0</v>
      </c>
      <c r="BC188" s="45">
        <v>0</v>
      </c>
      <c r="BD188" s="45">
        <f>SUM(BASE_INICIATIVAS_CONSOLIDADA!$BB188:$BC188)</f>
        <v>0</v>
      </c>
    </row>
    <row r="189" spans="1:56" ht="30" x14ac:dyDescent="0.25">
      <c r="A189" s="8" t="s">
        <v>112</v>
      </c>
      <c r="B189" s="8" t="s">
        <v>113</v>
      </c>
      <c r="C189" s="8">
        <v>16093982</v>
      </c>
      <c r="D189" s="8" t="s">
        <v>58</v>
      </c>
      <c r="E189" s="8" t="str">
        <f>_xlfn.XLOOKUP(BASE_INICIATIVAS_CONSOLIDADA!$G189,'[1]BASE DE DADOS'!A:A,'[1]BASE DE DADOS'!C:C)</f>
        <v>PARNA DE JERICOACOARA</v>
      </c>
      <c r="F189" s="8" t="str">
        <f>_xlfn.XLOOKUP(BASE_INICIATIVAS_CONSOLIDADA!$G189,[1]!BASE_UCS[COD CNUC],[1]!BASE_UCS[CATEGORIA RESUMIDA])</f>
        <v>PARNA</v>
      </c>
      <c r="G189" s="8" t="s">
        <v>215</v>
      </c>
      <c r="H189" s="8" t="str">
        <f>_xlfn.XLOOKUP(BASE_INICIATIVAS_CONSOLIDADA!$G189,[1]!BASE_UCS[COD CNUC],[1]!BASE_UCS[GERÊNCIA REGIONAL])</f>
        <v>GR2 - Nordeste</v>
      </c>
      <c r="I189" s="8" t="str">
        <f>_xlfn.XLOOKUP(BASE_INICIATIVAS_CONSOLIDADA!$G189,[1]!BASE_UCS[COD CNUC],[1]!BASE_UCS[BIOMAS])</f>
        <v>Área Marinha - Caatinga</v>
      </c>
      <c r="J189" s="8" t="str">
        <f>_xlfn.XLOOKUP(BASE_INICIATIVAS_CONSOLIDADA!$G189,[1]!BASE_UCS[COD CNUC],[1]!BASE_UCS[UF])</f>
        <v>CE</v>
      </c>
      <c r="K189" s="8" t="s">
        <v>114</v>
      </c>
      <c r="L189" s="36">
        <v>100000</v>
      </c>
      <c r="M189" s="36">
        <v>0</v>
      </c>
      <c r="N189" s="36">
        <f>BASE_INICIATIVAS_CONSOLIDADA!$L189-BASE_INICIATIVAS_CONSOLIDADA!$M189</f>
        <v>100000</v>
      </c>
      <c r="O189" s="37">
        <f>BASE_INICIATIVAS_CONSOLIDADA!$AC189+BASE_INICIATIVAS_CONSOLIDADA!$AJ189+BASE_INICIATIVAS_CONSOLIDADA!$AO189+BASE_INICIATIVAS_CONSOLIDADA!$AV189+BASE_INICIATIVAS_CONSOLIDADA!$AY189+BASE_INICIATIVAS_CONSOLIDADA!$BA189+BASE_INICIATIVAS_CONSOLIDADA!$BD189</f>
        <v>100000</v>
      </c>
      <c r="P189" s="36">
        <f>IF(BASE_INICIATIVAS_CONSOLIDADA!$N189-BASE_INICIATIVAS_CONSOLIDADA!$O189&lt;0,0,BASE_INICIATIVAS_CONSOLIDADA!$N189-BASE_INICIATIVAS_CONSOLIDADA!$O189)</f>
        <v>0</v>
      </c>
      <c r="Q189" s="38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f>SUM(BASE_INICIATIVAS_CONSOLIDADA!$Q189:$AB189)</f>
        <v>0</v>
      </c>
      <c r="AD189" s="37">
        <v>0</v>
      </c>
      <c r="AE189" s="37">
        <v>0</v>
      </c>
      <c r="AF189" s="37">
        <v>0</v>
      </c>
      <c r="AG189" s="37">
        <v>0</v>
      </c>
      <c r="AH189" s="37">
        <v>0</v>
      </c>
      <c r="AI189" s="37">
        <v>0</v>
      </c>
      <c r="AJ189" s="37">
        <f>SUM(BASE_INICIATIVAS_CONSOLIDADA!$AD189:$AI189)</f>
        <v>0</v>
      </c>
      <c r="AK189" s="37">
        <v>0</v>
      </c>
      <c r="AL189" s="37">
        <v>100000</v>
      </c>
      <c r="AM189" s="37">
        <v>0</v>
      </c>
      <c r="AN189" s="37">
        <v>0</v>
      </c>
      <c r="AO189" s="37">
        <f>SUM(BASE_INICIATIVAS_CONSOLIDADA!$AK189:$AN189)</f>
        <v>100000</v>
      </c>
      <c r="AP189" s="37">
        <v>0</v>
      </c>
      <c r="AQ189" s="37">
        <v>0</v>
      </c>
      <c r="AR189" s="37">
        <v>0</v>
      </c>
      <c r="AS189" s="37">
        <v>0</v>
      </c>
      <c r="AT189" s="37">
        <v>0</v>
      </c>
      <c r="AU189" s="37">
        <v>0</v>
      </c>
      <c r="AV189" s="37">
        <f>SUM(BASE_INICIATIVAS_CONSOLIDADA!$AP189:$AU189)</f>
        <v>0</v>
      </c>
      <c r="AW189" s="39">
        <v>0</v>
      </c>
      <c r="AX189" s="39">
        <v>0</v>
      </c>
      <c r="AY189" s="40">
        <f>SUM(BASE_INICIATIVAS_CONSOLIDADA!$AW189:$AX189)</f>
        <v>0</v>
      </c>
      <c r="AZ189" s="4">
        <v>0</v>
      </c>
      <c r="BA189" s="4">
        <f>BASE_INICIATIVAS_CONSOLIDADA!$AZ189</f>
        <v>0</v>
      </c>
      <c r="BB189" s="4">
        <v>0</v>
      </c>
      <c r="BC189" s="4">
        <v>0</v>
      </c>
      <c r="BD189" s="4">
        <f>SUM(BASE_INICIATIVAS_CONSOLIDADA!$BB189:$BC189)</f>
        <v>0</v>
      </c>
    </row>
    <row r="190" spans="1:56" ht="105" x14ac:dyDescent="0.25">
      <c r="A190" s="29" t="s">
        <v>61</v>
      </c>
      <c r="B190" s="29" t="s">
        <v>62</v>
      </c>
      <c r="C190" s="29">
        <v>16105166</v>
      </c>
      <c r="D190" s="29" t="s">
        <v>63</v>
      </c>
      <c r="E190" s="29" t="str">
        <f>_xlfn.XLOOKUP(BASE_INICIATIVAS_CONSOLIDADA!$G190,'[1]BASE DE DADOS'!A:A,'[1]BASE DE DADOS'!C:C)</f>
        <v>PARNA DE SAINT-HILAIRE/LANGE</v>
      </c>
      <c r="F190" s="29" t="str">
        <f>_xlfn.XLOOKUP(BASE_INICIATIVAS_CONSOLIDADA!$G190,[1]!BASE_UCS[COD CNUC],[1]!BASE_UCS[CATEGORIA RESUMIDA])</f>
        <v>PARNA</v>
      </c>
      <c r="G190" s="29" t="s">
        <v>222</v>
      </c>
      <c r="H190" s="29" t="str">
        <f>_xlfn.XLOOKUP(BASE_INICIATIVAS_CONSOLIDADA!$G190,[1]!BASE_UCS[COD CNUC],[1]!BASE_UCS[GERÊNCIA REGIONAL])</f>
        <v>GR5 - Sul</v>
      </c>
      <c r="I190" s="29" t="str">
        <f>_xlfn.XLOOKUP(BASE_INICIATIVAS_CONSOLIDADA!$G190,[1]!BASE_UCS[COD CNUC],[1]!BASE_UCS[BIOMAS])</f>
        <v>Mata Atlântica</v>
      </c>
      <c r="J190" s="29" t="str">
        <f>_xlfn.XLOOKUP(BASE_INICIATIVAS_CONSOLIDADA!$G190,[1]!BASE_UCS[COD CNUC],[1]!BASE_UCS[UF])</f>
        <v>PR</v>
      </c>
      <c r="K190" s="29" t="s">
        <v>104</v>
      </c>
      <c r="L190" s="30">
        <v>378039.56</v>
      </c>
      <c r="M190" s="30">
        <v>378039.56</v>
      </c>
      <c r="N190" s="30">
        <f>BASE_INICIATIVAS_CONSOLIDADA!$L190-BASE_INICIATIVAS_CONSOLIDADA!$M190</f>
        <v>0</v>
      </c>
      <c r="O190" s="41">
        <f>BASE_INICIATIVAS_CONSOLIDADA!$AC190+BASE_INICIATIVAS_CONSOLIDADA!$AJ190+BASE_INICIATIVAS_CONSOLIDADA!$AO190+BASE_INICIATIVAS_CONSOLIDADA!$AV190+BASE_INICIATIVAS_CONSOLIDADA!$AY190+BASE_INICIATIVAS_CONSOLIDADA!$BA190+BASE_INICIATIVAS_CONSOLIDADA!$BD190</f>
        <v>0</v>
      </c>
      <c r="P190" s="30">
        <f>IF(BASE_INICIATIVAS_CONSOLIDADA!$N190-BASE_INICIATIVAS_CONSOLIDADA!$O190&lt;0,0,BASE_INICIATIVAS_CONSOLIDADA!$N190-BASE_INICIATIVAS_CONSOLIDADA!$O190)</f>
        <v>0</v>
      </c>
      <c r="Q190" s="42">
        <v>0</v>
      </c>
      <c r="R190" s="41">
        <v>0</v>
      </c>
      <c r="S190" s="41">
        <v>0</v>
      </c>
      <c r="T190" s="41">
        <v>0</v>
      </c>
      <c r="U190" s="41">
        <v>0</v>
      </c>
      <c r="V190" s="41">
        <v>0</v>
      </c>
      <c r="W190" s="41">
        <v>0</v>
      </c>
      <c r="X190" s="41">
        <v>0</v>
      </c>
      <c r="Y190" s="41">
        <v>0</v>
      </c>
      <c r="Z190" s="41">
        <v>0</v>
      </c>
      <c r="AA190" s="41">
        <v>0</v>
      </c>
      <c r="AB190" s="41">
        <v>0</v>
      </c>
      <c r="AC190" s="41">
        <f>SUM(BASE_INICIATIVAS_CONSOLIDADA!$Q190:$AB190)</f>
        <v>0</v>
      </c>
      <c r="AD190" s="41">
        <v>0</v>
      </c>
      <c r="AE190" s="41">
        <v>0</v>
      </c>
      <c r="AF190" s="41">
        <v>0</v>
      </c>
      <c r="AG190" s="41">
        <v>0</v>
      </c>
      <c r="AH190" s="41">
        <v>0</v>
      </c>
      <c r="AI190" s="41">
        <v>0</v>
      </c>
      <c r="AJ190" s="41">
        <f>SUM(BASE_INICIATIVAS_CONSOLIDADA!$AD190:$AI190)</f>
        <v>0</v>
      </c>
      <c r="AK190" s="41">
        <v>0</v>
      </c>
      <c r="AL190" s="41">
        <v>0</v>
      </c>
      <c r="AM190" s="41">
        <v>0</v>
      </c>
      <c r="AN190" s="41">
        <v>0</v>
      </c>
      <c r="AO190" s="41">
        <f>SUM(BASE_INICIATIVAS_CONSOLIDADA!$AK190:$AN190)</f>
        <v>0</v>
      </c>
      <c r="AP190" s="41">
        <v>0</v>
      </c>
      <c r="AQ190" s="41">
        <v>0</v>
      </c>
      <c r="AR190" s="41">
        <v>0</v>
      </c>
      <c r="AS190" s="41">
        <v>0</v>
      </c>
      <c r="AT190" s="41">
        <v>0</v>
      </c>
      <c r="AU190" s="41">
        <v>0</v>
      </c>
      <c r="AV190" s="41">
        <f>SUM(BASE_INICIATIVAS_CONSOLIDADA!$AP190:$AU190)</f>
        <v>0</v>
      </c>
      <c r="AW190" s="43">
        <v>0</v>
      </c>
      <c r="AX190" s="43">
        <v>0</v>
      </c>
      <c r="AY190" s="44">
        <f>SUM(BASE_INICIATIVAS_CONSOLIDADA!$AW190:$AX190)</f>
        <v>0</v>
      </c>
      <c r="AZ190" s="45">
        <v>0</v>
      </c>
      <c r="BA190" s="45">
        <f>BASE_INICIATIVAS_CONSOLIDADA!$AZ190</f>
        <v>0</v>
      </c>
      <c r="BB190" s="45">
        <v>0</v>
      </c>
      <c r="BC190" s="45">
        <v>0</v>
      </c>
      <c r="BD190" s="45">
        <f>SUM(BASE_INICIATIVAS_CONSOLIDADA!$BB190:$BC190)</f>
        <v>0</v>
      </c>
    </row>
    <row r="191" spans="1:56" ht="30" x14ac:dyDescent="0.25">
      <c r="A191" s="8" t="s">
        <v>65</v>
      </c>
      <c r="B191" s="8" t="s">
        <v>66</v>
      </c>
      <c r="C191" s="8">
        <v>16074110</v>
      </c>
      <c r="D191" s="8" t="s">
        <v>58</v>
      </c>
      <c r="E191" s="8" t="str">
        <f>_xlfn.XLOOKUP(BASE_INICIATIVAS_CONSOLIDADA!$G191,'[1]BASE DE DADOS'!A:A,'[1]BASE DE DADOS'!C:C)</f>
        <v>REBIO DE PEDRA TALHADA</v>
      </c>
      <c r="F191" s="8" t="str">
        <f>_xlfn.XLOOKUP(BASE_INICIATIVAS_CONSOLIDADA!$G191,[1]!BASE_UCS[COD CNUC],[1]!BASE_UCS[CATEGORIA RESUMIDA])</f>
        <v>REBIO</v>
      </c>
      <c r="G191" s="8" t="s">
        <v>90</v>
      </c>
      <c r="H191" s="8" t="str">
        <f>_xlfn.XLOOKUP(BASE_INICIATIVAS_CONSOLIDADA!$G191,[1]!BASE_UCS[COD CNUC],[1]!BASE_UCS[GERÊNCIA REGIONAL])</f>
        <v>GR2 - Nordeste</v>
      </c>
      <c r="I191" s="8" t="str">
        <f>_xlfn.XLOOKUP(BASE_INICIATIVAS_CONSOLIDADA!$G191,[1]!BASE_UCS[COD CNUC],[1]!BASE_UCS[BIOMAS])</f>
        <v>Mata Atlântica</v>
      </c>
      <c r="J191" s="8" t="str">
        <f>_xlfn.XLOOKUP(BASE_INICIATIVAS_CONSOLIDADA!$G191,[1]!BASE_UCS[COD CNUC],[1]!BASE_UCS[UF])</f>
        <v>AL/PE</v>
      </c>
      <c r="K191" s="8"/>
      <c r="L191" s="36">
        <v>500000</v>
      </c>
      <c r="M191" s="36">
        <v>0</v>
      </c>
      <c r="N191" s="36">
        <f>BASE_INICIATIVAS_CONSOLIDADA!$L191-BASE_INICIATIVAS_CONSOLIDADA!$M191</f>
        <v>500000</v>
      </c>
      <c r="O191" s="37">
        <f>BASE_INICIATIVAS_CONSOLIDADA!$AC191+BASE_INICIATIVAS_CONSOLIDADA!$AJ191+BASE_INICIATIVAS_CONSOLIDADA!$AO191+BASE_INICIATIVAS_CONSOLIDADA!$AV191+BASE_INICIATIVAS_CONSOLIDADA!$AY191+BASE_INICIATIVAS_CONSOLIDADA!$BA191+BASE_INICIATIVAS_CONSOLIDADA!$BD191</f>
        <v>0</v>
      </c>
      <c r="P191" s="36">
        <f>IF(BASE_INICIATIVAS_CONSOLIDADA!$N191-BASE_INICIATIVAS_CONSOLIDADA!$O191&lt;0,0,BASE_INICIATIVAS_CONSOLIDADA!$N191-BASE_INICIATIVAS_CONSOLIDADA!$O191)</f>
        <v>500000</v>
      </c>
      <c r="Q191" s="38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f>SUM(BASE_INICIATIVAS_CONSOLIDADA!$Q191:$AB191)</f>
        <v>0</v>
      </c>
      <c r="AD191" s="37">
        <v>0</v>
      </c>
      <c r="AE191" s="37">
        <v>0</v>
      </c>
      <c r="AF191" s="37">
        <v>0</v>
      </c>
      <c r="AG191" s="37">
        <v>0</v>
      </c>
      <c r="AH191" s="37">
        <v>0</v>
      </c>
      <c r="AI191" s="37">
        <v>0</v>
      </c>
      <c r="AJ191" s="37">
        <f>SUM(BASE_INICIATIVAS_CONSOLIDADA!$AD191:$AI191)</f>
        <v>0</v>
      </c>
      <c r="AK191" s="37">
        <v>0</v>
      </c>
      <c r="AL191" s="37">
        <v>0</v>
      </c>
      <c r="AM191" s="37">
        <v>0</v>
      </c>
      <c r="AN191" s="37">
        <v>0</v>
      </c>
      <c r="AO191" s="37">
        <f>SUM(BASE_INICIATIVAS_CONSOLIDADA!$AK191:$AN191)</f>
        <v>0</v>
      </c>
      <c r="AP191" s="37">
        <v>0</v>
      </c>
      <c r="AQ191" s="37">
        <v>0</v>
      </c>
      <c r="AR191" s="37">
        <v>0</v>
      </c>
      <c r="AS191" s="37">
        <v>0</v>
      </c>
      <c r="AT191" s="37">
        <v>0</v>
      </c>
      <c r="AU191" s="37">
        <v>0</v>
      </c>
      <c r="AV191" s="37">
        <f>SUM(BASE_INICIATIVAS_CONSOLIDADA!$AP191:$AU191)</f>
        <v>0</v>
      </c>
      <c r="AW191" s="39">
        <v>0</v>
      </c>
      <c r="AX191" s="39">
        <v>0</v>
      </c>
      <c r="AY191" s="40">
        <f>SUM(BASE_INICIATIVAS_CONSOLIDADA!$AW191:$AX191)</f>
        <v>0</v>
      </c>
      <c r="AZ191" s="4">
        <v>0</v>
      </c>
      <c r="BA191" s="4">
        <f>BASE_INICIATIVAS_CONSOLIDADA!$AZ191</f>
        <v>0</v>
      </c>
      <c r="BB191" s="4">
        <v>0</v>
      </c>
      <c r="BC191" s="4">
        <v>0</v>
      </c>
      <c r="BD191" s="4">
        <f>SUM(BASE_INICIATIVAS_CONSOLIDADA!$BB191:$BC191)</f>
        <v>0</v>
      </c>
    </row>
    <row r="192" spans="1:56" ht="30" x14ac:dyDescent="0.25">
      <c r="A192" s="29" t="s">
        <v>65</v>
      </c>
      <c r="B192" s="29" t="s">
        <v>66</v>
      </c>
      <c r="C192" s="29">
        <v>16074110</v>
      </c>
      <c r="D192" s="29" t="s">
        <v>58</v>
      </c>
      <c r="E192" s="29" t="str">
        <f>_xlfn.XLOOKUP(BASE_INICIATIVAS_CONSOLIDADA!$G192,'[1]BASE DE DADOS'!A:A,'[1]BASE DE DADOS'!C:C)</f>
        <v>REBIO DE SERRA NEGRA</v>
      </c>
      <c r="F192" s="29" t="str">
        <f>_xlfn.XLOOKUP(BASE_INICIATIVAS_CONSOLIDADA!$G192,[1]!BASE_UCS[COD CNUC],[1]!BASE_UCS[CATEGORIA RESUMIDA])</f>
        <v>REBIO</v>
      </c>
      <c r="G192" s="29" t="s">
        <v>223</v>
      </c>
      <c r="H192" s="29" t="str">
        <f>_xlfn.XLOOKUP(BASE_INICIATIVAS_CONSOLIDADA!$G192,[1]!BASE_UCS[COD CNUC],[1]!BASE_UCS[GERÊNCIA REGIONAL])</f>
        <v>GR2 - Nordeste</v>
      </c>
      <c r="I192" s="29" t="str">
        <f>_xlfn.XLOOKUP(BASE_INICIATIVAS_CONSOLIDADA!$G192,[1]!BASE_UCS[COD CNUC],[1]!BASE_UCS[BIOMAS])</f>
        <v>Caatinga</v>
      </c>
      <c r="J192" s="29" t="str">
        <f>_xlfn.XLOOKUP(BASE_INICIATIVAS_CONSOLIDADA!$G192,[1]!BASE_UCS[COD CNUC],[1]!BASE_UCS[UF])</f>
        <v>PE</v>
      </c>
      <c r="K192" s="29"/>
      <c r="L192" s="30">
        <v>500000</v>
      </c>
      <c r="M192" s="30">
        <v>0</v>
      </c>
      <c r="N192" s="30">
        <f>BASE_INICIATIVAS_CONSOLIDADA!$L192-BASE_INICIATIVAS_CONSOLIDADA!$M192</f>
        <v>500000</v>
      </c>
      <c r="O192" s="41">
        <f>BASE_INICIATIVAS_CONSOLIDADA!$AC192+BASE_INICIATIVAS_CONSOLIDADA!$AJ192+BASE_INICIATIVAS_CONSOLIDADA!$AO192+BASE_INICIATIVAS_CONSOLIDADA!$AV192+BASE_INICIATIVAS_CONSOLIDADA!$AY192+BASE_INICIATIVAS_CONSOLIDADA!$BA192+BASE_INICIATIVAS_CONSOLIDADA!$BD192</f>
        <v>0</v>
      </c>
      <c r="P192" s="30">
        <f>IF(BASE_INICIATIVAS_CONSOLIDADA!$N192-BASE_INICIATIVAS_CONSOLIDADA!$O192&lt;0,0,BASE_INICIATIVAS_CONSOLIDADA!$N192-BASE_INICIATIVAS_CONSOLIDADA!$O192)</f>
        <v>500000</v>
      </c>
      <c r="Q192" s="42">
        <v>0</v>
      </c>
      <c r="R192" s="41">
        <v>0</v>
      </c>
      <c r="S192" s="41">
        <v>0</v>
      </c>
      <c r="T192" s="41">
        <v>0</v>
      </c>
      <c r="U192" s="41">
        <v>0</v>
      </c>
      <c r="V192" s="41">
        <v>0</v>
      </c>
      <c r="W192" s="41">
        <v>0</v>
      </c>
      <c r="X192" s="41">
        <v>0</v>
      </c>
      <c r="Y192" s="41">
        <v>0</v>
      </c>
      <c r="Z192" s="41">
        <v>0</v>
      </c>
      <c r="AA192" s="41">
        <v>0</v>
      </c>
      <c r="AB192" s="41">
        <v>0</v>
      </c>
      <c r="AC192" s="41">
        <f>SUM(BASE_INICIATIVAS_CONSOLIDADA!$Q192:$AB192)</f>
        <v>0</v>
      </c>
      <c r="AD192" s="41">
        <v>0</v>
      </c>
      <c r="AE192" s="41">
        <v>0</v>
      </c>
      <c r="AF192" s="41">
        <v>0</v>
      </c>
      <c r="AG192" s="41">
        <v>0</v>
      </c>
      <c r="AH192" s="41">
        <v>0</v>
      </c>
      <c r="AI192" s="41">
        <v>0</v>
      </c>
      <c r="AJ192" s="41">
        <f>SUM(BASE_INICIATIVAS_CONSOLIDADA!$AD192:$AI192)</f>
        <v>0</v>
      </c>
      <c r="AK192" s="41">
        <v>0</v>
      </c>
      <c r="AL192" s="41">
        <v>0</v>
      </c>
      <c r="AM192" s="41">
        <v>0</v>
      </c>
      <c r="AN192" s="41">
        <v>0</v>
      </c>
      <c r="AO192" s="41">
        <f>SUM(BASE_INICIATIVAS_CONSOLIDADA!$AK192:$AN192)</f>
        <v>0</v>
      </c>
      <c r="AP192" s="41">
        <v>0</v>
      </c>
      <c r="AQ192" s="41">
        <v>0</v>
      </c>
      <c r="AR192" s="41">
        <v>0</v>
      </c>
      <c r="AS192" s="41">
        <v>0</v>
      </c>
      <c r="AT192" s="41">
        <v>0</v>
      </c>
      <c r="AU192" s="41">
        <v>0</v>
      </c>
      <c r="AV192" s="41">
        <f>SUM(BASE_INICIATIVAS_CONSOLIDADA!$AP192:$AU192)</f>
        <v>0</v>
      </c>
      <c r="AW192" s="43">
        <v>0</v>
      </c>
      <c r="AX192" s="43">
        <v>0</v>
      </c>
      <c r="AY192" s="44">
        <f>SUM(BASE_INICIATIVAS_CONSOLIDADA!$AW192:$AX192)</f>
        <v>0</v>
      </c>
      <c r="AZ192" s="45">
        <v>0</v>
      </c>
      <c r="BA192" s="45">
        <f>BASE_INICIATIVAS_CONSOLIDADA!$AZ192</f>
        <v>0</v>
      </c>
      <c r="BB192" s="45">
        <v>0</v>
      </c>
      <c r="BC192" s="45">
        <v>0</v>
      </c>
      <c r="BD192" s="45">
        <f>SUM(BASE_INICIATIVAS_CONSOLIDADA!$BB192:$BC192)</f>
        <v>0</v>
      </c>
    </row>
    <row r="193" spans="1:56" ht="30" x14ac:dyDescent="0.25">
      <c r="A193" s="8" t="s">
        <v>65</v>
      </c>
      <c r="B193" s="8" t="s">
        <v>66</v>
      </c>
      <c r="C193" s="8">
        <v>16074110</v>
      </c>
      <c r="D193" s="8" t="s">
        <v>58</v>
      </c>
      <c r="E193" s="8" t="str">
        <f>_xlfn.XLOOKUP(BASE_INICIATIVAS_CONSOLIDADA!$G193,'[1]BASE DE DADOS'!A:A,'[1]BASE DE DADOS'!C:C)</f>
        <v>RESEX CHAPADA LIMPA</v>
      </c>
      <c r="F193" s="8" t="str">
        <f>_xlfn.XLOOKUP(BASE_INICIATIVAS_CONSOLIDADA!$G193,[1]!BASE_UCS[COD CNUC],[1]!BASE_UCS[CATEGORIA RESUMIDA])</f>
        <v>RESEX</v>
      </c>
      <c r="G193" s="8" t="s">
        <v>169</v>
      </c>
      <c r="H193" s="8" t="str">
        <f>_xlfn.XLOOKUP(BASE_INICIATIVAS_CONSOLIDADA!$G193,[1]!BASE_UCS[COD CNUC],[1]!BASE_UCS[GERÊNCIA REGIONAL])</f>
        <v>GR2 - Nordeste</v>
      </c>
      <c r="I193" s="8" t="str">
        <f>_xlfn.XLOOKUP(BASE_INICIATIVAS_CONSOLIDADA!$G193,[1]!BASE_UCS[COD CNUC],[1]!BASE_UCS[BIOMAS])</f>
        <v>Cerrado</v>
      </c>
      <c r="J193" s="8" t="str">
        <f>_xlfn.XLOOKUP(BASE_INICIATIVAS_CONSOLIDADA!$G193,[1]!BASE_UCS[COD CNUC],[1]!BASE_UCS[UF])</f>
        <v>MA</v>
      </c>
      <c r="K193" s="8"/>
      <c r="L193" s="36">
        <v>500000</v>
      </c>
      <c r="M193" s="36">
        <v>0</v>
      </c>
      <c r="N193" s="36">
        <f>BASE_INICIATIVAS_CONSOLIDADA!$L193-BASE_INICIATIVAS_CONSOLIDADA!$M193</f>
        <v>500000</v>
      </c>
      <c r="O193" s="37">
        <f>BASE_INICIATIVAS_CONSOLIDADA!$AC193+BASE_INICIATIVAS_CONSOLIDADA!$AJ193+BASE_INICIATIVAS_CONSOLIDADA!$AO193+BASE_INICIATIVAS_CONSOLIDADA!$AV193+BASE_INICIATIVAS_CONSOLIDADA!$AY193+BASE_INICIATIVAS_CONSOLIDADA!$BA193+BASE_INICIATIVAS_CONSOLIDADA!$BD193</f>
        <v>500000</v>
      </c>
      <c r="P193" s="36">
        <f>IF(BASE_INICIATIVAS_CONSOLIDADA!$N193-BASE_INICIATIVAS_CONSOLIDADA!$O193&lt;0,0,BASE_INICIATIVAS_CONSOLIDADA!$N193-BASE_INICIATIVAS_CONSOLIDADA!$O193)</f>
        <v>0</v>
      </c>
      <c r="Q193" s="38">
        <v>0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f>SUM(BASE_INICIATIVAS_CONSOLIDADA!$Q193:$AB193)</f>
        <v>0</v>
      </c>
      <c r="AD193" s="37">
        <v>0</v>
      </c>
      <c r="AE193" s="37">
        <v>0</v>
      </c>
      <c r="AF193" s="37">
        <v>500000</v>
      </c>
      <c r="AG193" s="37">
        <v>0</v>
      </c>
      <c r="AH193" s="37">
        <v>0</v>
      </c>
      <c r="AI193" s="37">
        <v>0</v>
      </c>
      <c r="AJ193" s="37">
        <f>SUM(BASE_INICIATIVAS_CONSOLIDADA!$AD193:$AI193)</f>
        <v>500000</v>
      </c>
      <c r="AK193" s="37">
        <v>0</v>
      </c>
      <c r="AL193" s="37">
        <v>0</v>
      </c>
      <c r="AM193" s="37">
        <v>0</v>
      </c>
      <c r="AN193" s="37">
        <v>0</v>
      </c>
      <c r="AO193" s="37">
        <f>SUM(BASE_INICIATIVAS_CONSOLIDADA!$AK193:$AN193)</f>
        <v>0</v>
      </c>
      <c r="AP193" s="37">
        <v>0</v>
      </c>
      <c r="AQ193" s="37">
        <v>0</v>
      </c>
      <c r="AR193" s="37">
        <v>0</v>
      </c>
      <c r="AS193" s="37">
        <v>0</v>
      </c>
      <c r="AT193" s="37">
        <v>0</v>
      </c>
      <c r="AU193" s="37">
        <v>0</v>
      </c>
      <c r="AV193" s="37">
        <f>SUM(BASE_INICIATIVAS_CONSOLIDADA!$AP193:$AU193)</f>
        <v>0</v>
      </c>
      <c r="AW193" s="39">
        <v>0</v>
      </c>
      <c r="AX193" s="39">
        <v>0</v>
      </c>
      <c r="AY193" s="40">
        <f>SUM(BASE_INICIATIVAS_CONSOLIDADA!$AW193:$AX193)</f>
        <v>0</v>
      </c>
      <c r="AZ193" s="4">
        <v>0</v>
      </c>
      <c r="BA193" s="4">
        <f>BASE_INICIATIVAS_CONSOLIDADA!$AZ193</f>
        <v>0</v>
      </c>
      <c r="BB193" s="4">
        <v>0</v>
      </c>
      <c r="BC193" s="4">
        <v>0</v>
      </c>
      <c r="BD193" s="4">
        <f>SUM(BASE_INICIATIVAS_CONSOLIDADA!$BB193:$BC193)</f>
        <v>0</v>
      </c>
    </row>
    <row r="194" spans="1:56" ht="30" x14ac:dyDescent="0.25">
      <c r="A194" s="29" t="s">
        <v>65</v>
      </c>
      <c r="B194" s="29" t="s">
        <v>66</v>
      </c>
      <c r="C194" s="29">
        <v>16074110</v>
      </c>
      <c r="D194" s="29" t="s">
        <v>58</v>
      </c>
      <c r="E194" s="29" t="str">
        <f>_xlfn.XLOOKUP(BASE_INICIATIVAS_CONSOLIDADA!$G194,'[1]BASE DE DADOS'!A:A,'[1]BASE DE DADOS'!C:C)</f>
        <v>ESEC DE TAIAMÃ</v>
      </c>
      <c r="F194" s="29" t="str">
        <f>_xlfn.XLOOKUP(BASE_INICIATIVAS_CONSOLIDADA!$G194,[1]!BASE_UCS[COD CNUC],[1]!BASE_UCS[CATEGORIA RESUMIDA])</f>
        <v>ESEC</v>
      </c>
      <c r="G194" s="29" t="s">
        <v>224</v>
      </c>
      <c r="H194" s="29" t="str">
        <f>_xlfn.XLOOKUP(BASE_INICIATIVAS_CONSOLIDADA!$G194,[1]!BASE_UCS[COD CNUC],[1]!BASE_UCS[GERÊNCIA REGIONAL])</f>
        <v>GR3 - Centro-Oeste</v>
      </c>
      <c r="I194" s="29" t="str">
        <f>_xlfn.XLOOKUP(BASE_INICIATIVAS_CONSOLIDADA!$G194,[1]!BASE_UCS[COD CNUC],[1]!BASE_UCS[BIOMAS])</f>
        <v>Pantanal</v>
      </c>
      <c r="J194" s="29" t="str">
        <f>_xlfn.XLOOKUP(BASE_INICIATIVAS_CONSOLIDADA!$G194,[1]!BASE_UCS[COD CNUC],[1]!BASE_UCS[UF])</f>
        <v>MT</v>
      </c>
      <c r="K194" s="29"/>
      <c r="L194" s="30">
        <v>1000000</v>
      </c>
      <c r="M194" s="30">
        <v>0</v>
      </c>
      <c r="N194" s="30">
        <f>BASE_INICIATIVAS_CONSOLIDADA!$L194-BASE_INICIATIVAS_CONSOLIDADA!$M194</f>
        <v>1000000</v>
      </c>
      <c r="O194" s="41">
        <f>BASE_INICIATIVAS_CONSOLIDADA!$AC194+BASE_INICIATIVAS_CONSOLIDADA!$AJ194+BASE_INICIATIVAS_CONSOLIDADA!$AO194+BASE_INICIATIVAS_CONSOLIDADA!$AV194+BASE_INICIATIVAS_CONSOLIDADA!$AY194+BASE_INICIATIVAS_CONSOLIDADA!$BA194+BASE_INICIATIVAS_CONSOLIDADA!$BD194</f>
        <v>1000000</v>
      </c>
      <c r="P194" s="30">
        <f>IF(BASE_INICIATIVAS_CONSOLIDADA!$N194-BASE_INICIATIVAS_CONSOLIDADA!$O194&lt;0,0,BASE_INICIATIVAS_CONSOLIDADA!$N194-BASE_INICIATIVAS_CONSOLIDADA!$O194)</f>
        <v>0</v>
      </c>
      <c r="Q194" s="42">
        <v>0</v>
      </c>
      <c r="R194" s="41">
        <v>0</v>
      </c>
      <c r="S194" s="41">
        <v>0</v>
      </c>
      <c r="T194" s="41">
        <v>0</v>
      </c>
      <c r="U194" s="41">
        <v>0</v>
      </c>
      <c r="V194" s="41">
        <v>0</v>
      </c>
      <c r="W194" s="41">
        <v>0</v>
      </c>
      <c r="X194" s="41">
        <v>0</v>
      </c>
      <c r="Y194" s="41">
        <v>0</v>
      </c>
      <c r="Z194" s="41">
        <v>0</v>
      </c>
      <c r="AA194" s="41">
        <v>0</v>
      </c>
      <c r="AB194" s="41">
        <v>0</v>
      </c>
      <c r="AC194" s="41">
        <f>SUM(BASE_INICIATIVAS_CONSOLIDADA!$Q194:$AB194)</f>
        <v>0</v>
      </c>
      <c r="AD194" s="41">
        <v>0</v>
      </c>
      <c r="AE194" s="41">
        <v>0</v>
      </c>
      <c r="AF194" s="41">
        <v>0</v>
      </c>
      <c r="AG194" s="41">
        <v>0</v>
      </c>
      <c r="AH194" s="41">
        <v>0</v>
      </c>
      <c r="AI194" s="41">
        <v>0</v>
      </c>
      <c r="AJ194" s="41">
        <f>SUM(BASE_INICIATIVAS_CONSOLIDADA!$AD194:$AI194)</f>
        <v>0</v>
      </c>
      <c r="AK194" s="41">
        <v>0</v>
      </c>
      <c r="AL194" s="41">
        <v>0</v>
      </c>
      <c r="AM194" s="41">
        <v>0</v>
      </c>
      <c r="AN194" s="41">
        <v>0</v>
      </c>
      <c r="AO194" s="41">
        <f>SUM(BASE_INICIATIVAS_CONSOLIDADA!$AK194:$AN194)</f>
        <v>0</v>
      </c>
      <c r="AP194" s="41">
        <v>0</v>
      </c>
      <c r="AQ194" s="41">
        <v>0</v>
      </c>
      <c r="AR194" s="41">
        <v>0</v>
      </c>
      <c r="AS194" s="41">
        <v>0</v>
      </c>
      <c r="AT194" s="41">
        <v>0</v>
      </c>
      <c r="AU194" s="41">
        <v>0</v>
      </c>
      <c r="AV194" s="41">
        <f>SUM(BASE_INICIATIVAS_CONSOLIDADA!$AP194:$AU194)</f>
        <v>0</v>
      </c>
      <c r="AW194" s="43">
        <v>0</v>
      </c>
      <c r="AX194" s="50">
        <v>1000000</v>
      </c>
      <c r="AY194" s="44">
        <f>SUM(BASE_INICIATIVAS_CONSOLIDADA!$AW194:$AX194)</f>
        <v>1000000</v>
      </c>
      <c r="AZ194" s="45">
        <v>0</v>
      </c>
      <c r="BA194" s="45">
        <f>BASE_INICIATIVAS_CONSOLIDADA!$AZ194</f>
        <v>0</v>
      </c>
      <c r="BB194" s="45">
        <v>0</v>
      </c>
      <c r="BC194" s="45">
        <v>0</v>
      </c>
      <c r="BD194" s="45">
        <f>SUM(BASE_INICIATIVAS_CONSOLIDADA!$BB194:$BC194)</f>
        <v>0</v>
      </c>
    </row>
    <row r="195" spans="1:56" ht="30" x14ac:dyDescent="0.25">
      <c r="A195" s="8" t="s">
        <v>65</v>
      </c>
      <c r="B195" s="8" t="s">
        <v>66</v>
      </c>
      <c r="C195" s="8">
        <v>16074110</v>
      </c>
      <c r="D195" s="8" t="s">
        <v>58</v>
      </c>
      <c r="E195" s="8" t="str">
        <f>_xlfn.XLOOKUP(BASE_INICIATIVAS_CONSOLIDADA!$G195,'[1]BASE DE DADOS'!A:A,'[1]BASE DE DADOS'!C:C)</f>
        <v>ESTACAO ECOLOGICA SERRA GERAL DO TOCANTINS</v>
      </c>
      <c r="F195" s="8" t="str">
        <f>_xlfn.XLOOKUP(BASE_INICIATIVAS_CONSOLIDADA!$G195,[1]!BASE_UCS[COD CNUC],[1]!BASE_UCS[CATEGORIA RESUMIDA])</f>
        <v>ESEC</v>
      </c>
      <c r="G195" s="8" t="s">
        <v>225</v>
      </c>
      <c r="H195" s="8" t="str">
        <f>_xlfn.XLOOKUP(BASE_INICIATIVAS_CONSOLIDADA!$G195,[1]!BASE_UCS[COD CNUC],[1]!BASE_UCS[GERÊNCIA REGIONAL])</f>
        <v>GR3 - Centro-Oeste</v>
      </c>
      <c r="I195" s="8" t="str">
        <f>_xlfn.XLOOKUP(BASE_INICIATIVAS_CONSOLIDADA!$G195,[1]!BASE_UCS[COD CNUC],[1]!BASE_UCS[BIOMAS])</f>
        <v>Cerrado</v>
      </c>
      <c r="J195" s="8" t="str">
        <f>_xlfn.XLOOKUP(BASE_INICIATIVAS_CONSOLIDADA!$G195,[1]!BASE_UCS[COD CNUC],[1]!BASE_UCS[UF])</f>
        <v>BA/TO</v>
      </c>
      <c r="K195" s="8"/>
      <c r="L195" s="36">
        <v>1000000</v>
      </c>
      <c r="M195" s="36">
        <v>0</v>
      </c>
      <c r="N195" s="36">
        <f>BASE_INICIATIVAS_CONSOLIDADA!$L195-BASE_INICIATIVAS_CONSOLIDADA!$M195</f>
        <v>1000000</v>
      </c>
      <c r="O195" s="37">
        <f>BASE_INICIATIVAS_CONSOLIDADA!$AC195+BASE_INICIATIVAS_CONSOLIDADA!$AJ195+BASE_INICIATIVAS_CONSOLIDADA!$AO195+BASE_INICIATIVAS_CONSOLIDADA!$AV195+BASE_INICIATIVAS_CONSOLIDADA!$AY195+BASE_INICIATIVAS_CONSOLIDADA!$BA195+BASE_INICIATIVAS_CONSOLIDADA!$BD195</f>
        <v>1500000</v>
      </c>
      <c r="P195" s="36">
        <f>IF(BASE_INICIATIVAS_CONSOLIDADA!$N195-BASE_INICIATIVAS_CONSOLIDADA!$O195&lt;0,0,BASE_INICIATIVAS_CONSOLIDADA!$N195-BASE_INICIATIVAS_CONSOLIDADA!$O195)</f>
        <v>0</v>
      </c>
      <c r="Q195" s="38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f>SUM(BASE_INICIATIVAS_CONSOLIDADA!$Q195:$AB195)</f>
        <v>0</v>
      </c>
      <c r="AD195" s="37">
        <v>0</v>
      </c>
      <c r="AE195" s="37">
        <v>0</v>
      </c>
      <c r="AF195" s="37">
        <v>0</v>
      </c>
      <c r="AG195" s="37">
        <v>0</v>
      </c>
      <c r="AH195" s="37">
        <v>0</v>
      </c>
      <c r="AI195" s="37">
        <v>0</v>
      </c>
      <c r="AJ195" s="37">
        <f>SUM(BASE_INICIATIVAS_CONSOLIDADA!$AD195:$AI195)</f>
        <v>0</v>
      </c>
      <c r="AK195" s="37">
        <v>0</v>
      </c>
      <c r="AL195" s="37">
        <v>0</v>
      </c>
      <c r="AM195" s="37">
        <v>0</v>
      </c>
      <c r="AN195" s="37">
        <v>0</v>
      </c>
      <c r="AO195" s="37">
        <f>SUM(BASE_INICIATIVAS_CONSOLIDADA!$AK195:$AN195)</f>
        <v>0</v>
      </c>
      <c r="AP195" s="37">
        <v>0</v>
      </c>
      <c r="AQ195" s="37">
        <v>0</v>
      </c>
      <c r="AR195" s="37">
        <v>0</v>
      </c>
      <c r="AS195" s="37">
        <v>0</v>
      </c>
      <c r="AT195" s="37">
        <v>0</v>
      </c>
      <c r="AU195" s="37">
        <v>0</v>
      </c>
      <c r="AV195" s="37">
        <f>SUM(BASE_INICIATIVAS_CONSOLIDADA!$AP195:$AU195)</f>
        <v>0</v>
      </c>
      <c r="AW195" s="39">
        <f>1000000+500000</f>
        <v>1500000</v>
      </c>
      <c r="AX195" s="48">
        <v>0</v>
      </c>
      <c r="AY195" s="40">
        <f>SUM(BASE_INICIATIVAS_CONSOLIDADA!$AW195:$AX195)</f>
        <v>1500000</v>
      </c>
      <c r="AZ195" s="4">
        <v>0</v>
      </c>
      <c r="BA195" s="4">
        <f>BASE_INICIATIVAS_CONSOLIDADA!$AZ195</f>
        <v>0</v>
      </c>
      <c r="BB195" s="4">
        <v>0</v>
      </c>
      <c r="BC195" s="4">
        <v>0</v>
      </c>
      <c r="BD195" s="4">
        <f>SUM(BASE_INICIATIVAS_CONSOLIDADA!$BB195:$BC195)</f>
        <v>0</v>
      </c>
    </row>
    <row r="196" spans="1:56" ht="30" x14ac:dyDescent="0.25">
      <c r="A196" s="29" t="s">
        <v>65</v>
      </c>
      <c r="B196" s="29" t="s">
        <v>66</v>
      </c>
      <c r="C196" s="29">
        <v>16074110</v>
      </c>
      <c r="D196" s="29" t="s">
        <v>58</v>
      </c>
      <c r="E196" s="29" t="str">
        <f>_xlfn.XLOOKUP(BASE_INICIATIVAS_CONSOLIDADA!$G196,'[1]BASE DE DADOS'!A:A,'[1]BASE DE DADOS'!C:C)</f>
        <v>FLONA DE BRASÍLIA</v>
      </c>
      <c r="F196" s="29" t="str">
        <f>_xlfn.XLOOKUP(BASE_INICIATIVAS_CONSOLIDADA!$G196,[1]!BASE_UCS[COD CNUC],[1]!BASE_UCS[CATEGORIA RESUMIDA])</f>
        <v>FLONA</v>
      </c>
      <c r="G196" s="29" t="s">
        <v>226</v>
      </c>
      <c r="H196" s="29" t="str">
        <f>_xlfn.XLOOKUP(BASE_INICIATIVAS_CONSOLIDADA!$G196,[1]!BASE_UCS[COD CNUC],[1]!BASE_UCS[GERÊNCIA REGIONAL])</f>
        <v>GR3 - Centro-Oeste</v>
      </c>
      <c r="I196" s="29" t="str">
        <f>_xlfn.XLOOKUP(BASE_INICIATIVAS_CONSOLIDADA!$G196,[1]!BASE_UCS[COD CNUC],[1]!BASE_UCS[BIOMAS])</f>
        <v>Cerrado</v>
      </c>
      <c r="J196" s="29" t="str">
        <f>_xlfn.XLOOKUP(BASE_INICIATIVAS_CONSOLIDADA!$G196,[1]!BASE_UCS[COD CNUC],[1]!BASE_UCS[UF])</f>
        <v>DF/GO</v>
      </c>
      <c r="K196" s="29"/>
      <c r="L196" s="30">
        <v>2000000</v>
      </c>
      <c r="M196" s="30">
        <v>0</v>
      </c>
      <c r="N196" s="30">
        <f>BASE_INICIATIVAS_CONSOLIDADA!$L196-BASE_INICIATIVAS_CONSOLIDADA!$M196</f>
        <v>2000000</v>
      </c>
      <c r="O196" s="41">
        <f>BASE_INICIATIVAS_CONSOLIDADA!$AC196+BASE_INICIATIVAS_CONSOLIDADA!$AJ196+BASE_INICIATIVAS_CONSOLIDADA!$AO196+BASE_INICIATIVAS_CONSOLIDADA!$AV196+BASE_INICIATIVAS_CONSOLIDADA!$AY196+BASE_INICIATIVAS_CONSOLIDADA!$BA196+BASE_INICIATIVAS_CONSOLIDADA!$BD196</f>
        <v>2000000</v>
      </c>
      <c r="P196" s="30">
        <f>IF(BASE_INICIATIVAS_CONSOLIDADA!$N196-BASE_INICIATIVAS_CONSOLIDADA!$O196&lt;0,0,BASE_INICIATIVAS_CONSOLIDADA!$N196-BASE_INICIATIVAS_CONSOLIDADA!$O196)</f>
        <v>0</v>
      </c>
      <c r="Q196" s="42">
        <v>0</v>
      </c>
      <c r="R196" s="41">
        <v>0</v>
      </c>
      <c r="S196" s="41">
        <v>0</v>
      </c>
      <c r="T196" s="41">
        <v>0</v>
      </c>
      <c r="U196" s="41">
        <v>0</v>
      </c>
      <c r="V196" s="41">
        <v>0</v>
      </c>
      <c r="W196" s="41">
        <v>0</v>
      </c>
      <c r="X196" s="41">
        <v>0</v>
      </c>
      <c r="Y196" s="41">
        <v>0</v>
      </c>
      <c r="Z196" s="41">
        <v>0</v>
      </c>
      <c r="AA196" s="41">
        <v>0</v>
      </c>
      <c r="AB196" s="41">
        <v>0</v>
      </c>
      <c r="AC196" s="41">
        <f>SUM(BASE_INICIATIVAS_CONSOLIDADA!$Q196:$AB196)</f>
        <v>0</v>
      </c>
      <c r="AD196" s="41">
        <v>0</v>
      </c>
      <c r="AE196" s="41">
        <v>0</v>
      </c>
      <c r="AF196" s="30">
        <v>2000000</v>
      </c>
      <c r="AG196" s="41">
        <v>0</v>
      </c>
      <c r="AH196" s="41">
        <v>0</v>
      </c>
      <c r="AI196" s="41">
        <v>0</v>
      </c>
      <c r="AJ196" s="41">
        <f>SUM(BASE_INICIATIVAS_CONSOLIDADA!$AD196:$AI196)</f>
        <v>2000000</v>
      </c>
      <c r="AK196" s="41">
        <v>0</v>
      </c>
      <c r="AL196" s="41">
        <v>0</v>
      </c>
      <c r="AM196" s="41">
        <v>0</v>
      </c>
      <c r="AN196" s="41">
        <v>0</v>
      </c>
      <c r="AO196" s="41">
        <f>SUM(BASE_INICIATIVAS_CONSOLIDADA!$AK196:$AN196)</f>
        <v>0</v>
      </c>
      <c r="AP196" s="41">
        <v>0</v>
      </c>
      <c r="AQ196" s="41">
        <v>0</v>
      </c>
      <c r="AR196" s="41">
        <v>0</v>
      </c>
      <c r="AS196" s="41">
        <v>0</v>
      </c>
      <c r="AT196" s="41">
        <v>0</v>
      </c>
      <c r="AU196" s="41">
        <v>0</v>
      </c>
      <c r="AV196" s="41">
        <f>SUM(BASE_INICIATIVAS_CONSOLIDADA!$AP196:$AU196)</f>
        <v>0</v>
      </c>
      <c r="AW196" s="43">
        <v>0</v>
      </c>
      <c r="AX196" s="43">
        <v>0</v>
      </c>
      <c r="AY196" s="44">
        <f>SUM(BASE_INICIATIVAS_CONSOLIDADA!$AW196:$AX196)</f>
        <v>0</v>
      </c>
      <c r="AZ196" s="45">
        <v>0</v>
      </c>
      <c r="BA196" s="45">
        <f>BASE_INICIATIVAS_CONSOLIDADA!$AZ196</f>
        <v>0</v>
      </c>
      <c r="BB196" s="45">
        <v>0</v>
      </c>
      <c r="BC196" s="45">
        <v>0</v>
      </c>
      <c r="BD196" s="45">
        <f>SUM(BASE_INICIATIVAS_CONSOLIDADA!$BB196:$BC196)</f>
        <v>0</v>
      </c>
    </row>
    <row r="197" spans="1:56" ht="30" x14ac:dyDescent="0.25">
      <c r="A197" s="8" t="s">
        <v>65</v>
      </c>
      <c r="B197" s="8" t="s">
        <v>66</v>
      </c>
      <c r="C197" s="8">
        <v>16074110</v>
      </c>
      <c r="D197" s="8" t="s">
        <v>58</v>
      </c>
      <c r="E197" s="8" t="str">
        <f>_xlfn.XLOOKUP(BASE_INICIATIVAS_CONSOLIDADA!$G197,'[1]BASE DE DADOS'!A:A,'[1]BASE DE DADOS'!C:C)</f>
        <v>PARNA DE BRASÍLIA</v>
      </c>
      <c r="F197" s="8" t="str">
        <f>_xlfn.XLOOKUP(BASE_INICIATIVAS_CONSOLIDADA!$G197,[1]!BASE_UCS[COD CNUC],[1]!BASE_UCS[CATEGORIA RESUMIDA])</f>
        <v>PARNA</v>
      </c>
      <c r="G197" s="8" t="s">
        <v>227</v>
      </c>
      <c r="H197" s="8" t="str">
        <f>_xlfn.XLOOKUP(BASE_INICIATIVAS_CONSOLIDADA!$G197,[1]!BASE_UCS[COD CNUC],[1]!BASE_UCS[GERÊNCIA REGIONAL])</f>
        <v>GR3 - Centro-Oeste</v>
      </c>
      <c r="I197" s="8" t="str">
        <f>_xlfn.XLOOKUP(BASE_INICIATIVAS_CONSOLIDADA!$G197,[1]!BASE_UCS[COD CNUC],[1]!BASE_UCS[BIOMAS])</f>
        <v>Cerrado</v>
      </c>
      <c r="J197" s="8" t="str">
        <f>_xlfn.XLOOKUP(BASE_INICIATIVAS_CONSOLIDADA!$G197,[1]!BASE_UCS[COD CNUC],[1]!BASE_UCS[UF])</f>
        <v>DF/GO</v>
      </c>
      <c r="K197" s="8"/>
      <c r="L197" s="36">
        <v>1000000</v>
      </c>
      <c r="M197" s="36">
        <v>0</v>
      </c>
      <c r="N197" s="36">
        <f>BASE_INICIATIVAS_CONSOLIDADA!$L197-BASE_INICIATIVAS_CONSOLIDADA!$M197</f>
        <v>1000000</v>
      </c>
      <c r="O197" s="37">
        <f>BASE_INICIATIVAS_CONSOLIDADA!$AC197+BASE_INICIATIVAS_CONSOLIDADA!$AJ197+BASE_INICIATIVAS_CONSOLIDADA!$AO197+BASE_INICIATIVAS_CONSOLIDADA!$AV197+BASE_INICIATIVAS_CONSOLIDADA!$AY197+BASE_INICIATIVAS_CONSOLIDADA!$BA197+BASE_INICIATIVAS_CONSOLIDADA!$BD197</f>
        <v>1000000</v>
      </c>
      <c r="P197" s="36">
        <f>IF(BASE_INICIATIVAS_CONSOLIDADA!$N197-BASE_INICIATIVAS_CONSOLIDADA!$O197&lt;0,0,BASE_INICIATIVAS_CONSOLIDADA!$N197-BASE_INICIATIVAS_CONSOLIDADA!$O197)</f>
        <v>0</v>
      </c>
      <c r="Q197" s="38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f>SUM(BASE_INICIATIVAS_CONSOLIDADA!$Q197:$AB197)</f>
        <v>0</v>
      </c>
      <c r="AD197" s="37">
        <v>0</v>
      </c>
      <c r="AE197" s="37">
        <v>0</v>
      </c>
      <c r="AF197" s="47">
        <v>0</v>
      </c>
      <c r="AG197" s="37">
        <v>0</v>
      </c>
      <c r="AH197" s="37">
        <v>1000000</v>
      </c>
      <c r="AI197" s="37">
        <v>0</v>
      </c>
      <c r="AJ197" s="37">
        <f>SUM(BASE_INICIATIVAS_CONSOLIDADA!$AD197:$AI197)</f>
        <v>1000000</v>
      </c>
      <c r="AK197" s="37">
        <v>0</v>
      </c>
      <c r="AL197" s="37">
        <v>0</v>
      </c>
      <c r="AM197" s="37">
        <v>0</v>
      </c>
      <c r="AN197" s="37">
        <v>0</v>
      </c>
      <c r="AO197" s="37">
        <f>SUM(BASE_INICIATIVAS_CONSOLIDADA!$AK197:$AN197)</f>
        <v>0</v>
      </c>
      <c r="AP197" s="37">
        <v>0</v>
      </c>
      <c r="AQ197" s="37">
        <v>0</v>
      </c>
      <c r="AR197" s="37">
        <v>0</v>
      </c>
      <c r="AS197" s="37">
        <v>0</v>
      </c>
      <c r="AT197" s="37">
        <v>0</v>
      </c>
      <c r="AU197" s="37">
        <v>0</v>
      </c>
      <c r="AV197" s="37">
        <f>SUM(BASE_INICIATIVAS_CONSOLIDADA!$AP197:$AU197)</f>
        <v>0</v>
      </c>
      <c r="AW197" s="39">
        <v>0</v>
      </c>
      <c r="AX197" s="39">
        <v>0</v>
      </c>
      <c r="AY197" s="40">
        <f>SUM(BASE_INICIATIVAS_CONSOLIDADA!$AW197:$AX197)</f>
        <v>0</v>
      </c>
      <c r="AZ197" s="4">
        <v>0</v>
      </c>
      <c r="BA197" s="4">
        <f>BASE_INICIATIVAS_CONSOLIDADA!$AZ197</f>
        <v>0</v>
      </c>
      <c r="BB197" s="4">
        <v>0</v>
      </c>
      <c r="BC197" s="4">
        <v>0</v>
      </c>
      <c r="BD197" s="4">
        <f>SUM(BASE_INICIATIVAS_CONSOLIDADA!$BB197:$BC197)</f>
        <v>0</v>
      </c>
    </row>
    <row r="198" spans="1:56" ht="30" x14ac:dyDescent="0.25">
      <c r="A198" s="29" t="s">
        <v>65</v>
      </c>
      <c r="B198" s="29" t="s">
        <v>66</v>
      </c>
      <c r="C198" s="29">
        <v>16074110</v>
      </c>
      <c r="D198" s="29" t="s">
        <v>58</v>
      </c>
      <c r="E198" s="29" t="str">
        <f>_xlfn.XLOOKUP(BASE_INICIATIVAS_CONSOLIDADA!$G198,'[1]BASE DE DADOS'!A:A,'[1]BASE DE DADOS'!C:C)</f>
        <v>REVIS VEREDAS DO OESTE BAIANO</v>
      </c>
      <c r="F198" s="29" t="str">
        <f>_xlfn.XLOOKUP(BASE_INICIATIVAS_CONSOLIDADA!$G198,[1]!BASE_UCS[COD CNUC],[1]!BASE_UCS[CATEGORIA RESUMIDA])</f>
        <v>REVIS</v>
      </c>
      <c r="G198" s="29" t="s">
        <v>117</v>
      </c>
      <c r="H198" s="29" t="str">
        <f>_xlfn.XLOOKUP(BASE_INICIATIVAS_CONSOLIDADA!$G198,[1]!BASE_UCS[COD CNUC],[1]!BASE_UCS[GERÊNCIA REGIONAL])</f>
        <v>GR3 - Centro-Oeste</v>
      </c>
      <c r="I198" s="29" t="str">
        <f>_xlfn.XLOOKUP(BASE_INICIATIVAS_CONSOLIDADA!$G198,[1]!BASE_UCS[COD CNUC],[1]!BASE_UCS[BIOMAS])</f>
        <v>Cerrado</v>
      </c>
      <c r="J198" s="29" t="str">
        <f>_xlfn.XLOOKUP(BASE_INICIATIVAS_CONSOLIDADA!$G198,[1]!BASE_UCS[COD CNUC],[1]!BASE_UCS[UF])</f>
        <v>BA</v>
      </c>
      <c r="K198" s="29"/>
      <c r="L198" s="30">
        <v>1500000</v>
      </c>
      <c r="M198" s="30">
        <v>0</v>
      </c>
      <c r="N198" s="30">
        <f>BASE_INICIATIVAS_CONSOLIDADA!$L198-BASE_INICIATIVAS_CONSOLIDADA!$M198</f>
        <v>1500000</v>
      </c>
      <c r="O198" s="41">
        <f>BASE_INICIATIVAS_CONSOLIDADA!$AC198+BASE_INICIATIVAS_CONSOLIDADA!$AJ198+BASE_INICIATIVAS_CONSOLIDADA!$AO198+BASE_INICIATIVAS_CONSOLIDADA!$AV198+BASE_INICIATIVAS_CONSOLIDADA!$AY198+BASE_INICIATIVAS_CONSOLIDADA!$BA198+BASE_INICIATIVAS_CONSOLIDADA!$BD198</f>
        <v>1500000</v>
      </c>
      <c r="P198" s="30">
        <f>IF(BASE_INICIATIVAS_CONSOLIDADA!$N198-BASE_INICIATIVAS_CONSOLIDADA!$O198&lt;0,0,BASE_INICIATIVAS_CONSOLIDADA!$N198-BASE_INICIATIVAS_CONSOLIDADA!$O198)</f>
        <v>0</v>
      </c>
      <c r="Q198" s="42">
        <v>0</v>
      </c>
      <c r="R198" s="41">
        <v>0</v>
      </c>
      <c r="S198" s="41">
        <v>0</v>
      </c>
      <c r="T198" s="41">
        <v>0</v>
      </c>
      <c r="U198" s="41">
        <v>0</v>
      </c>
      <c r="V198" s="41">
        <v>0</v>
      </c>
      <c r="W198" s="41">
        <v>0</v>
      </c>
      <c r="X198" s="41">
        <v>0</v>
      </c>
      <c r="Y198" s="41">
        <v>0</v>
      </c>
      <c r="Z198" s="41">
        <v>0</v>
      </c>
      <c r="AA198" s="41">
        <v>0</v>
      </c>
      <c r="AB198" s="41">
        <v>0</v>
      </c>
      <c r="AC198" s="41">
        <f>SUM(BASE_INICIATIVAS_CONSOLIDADA!$Q198:$AB198)</f>
        <v>0</v>
      </c>
      <c r="AD198" s="41">
        <v>0</v>
      </c>
      <c r="AE198" s="41">
        <v>0</v>
      </c>
      <c r="AF198" s="41">
        <v>1500000</v>
      </c>
      <c r="AG198" s="41">
        <v>0</v>
      </c>
      <c r="AH198" s="41">
        <v>0</v>
      </c>
      <c r="AI198" s="41">
        <v>0</v>
      </c>
      <c r="AJ198" s="41">
        <f>SUM(BASE_INICIATIVAS_CONSOLIDADA!$AD198:$AI198)</f>
        <v>1500000</v>
      </c>
      <c r="AK198" s="41">
        <v>0</v>
      </c>
      <c r="AL198" s="41">
        <v>0</v>
      </c>
      <c r="AM198" s="41">
        <v>0</v>
      </c>
      <c r="AN198" s="41">
        <v>0</v>
      </c>
      <c r="AO198" s="41">
        <f>SUM(BASE_INICIATIVAS_CONSOLIDADA!$AK198:$AN198)</f>
        <v>0</v>
      </c>
      <c r="AP198" s="41">
        <v>0</v>
      </c>
      <c r="AQ198" s="41">
        <v>0</v>
      </c>
      <c r="AR198" s="41">
        <v>0</v>
      </c>
      <c r="AS198" s="41">
        <v>0</v>
      </c>
      <c r="AT198" s="41">
        <v>0</v>
      </c>
      <c r="AU198" s="41">
        <v>0</v>
      </c>
      <c r="AV198" s="41">
        <f>SUM(BASE_INICIATIVAS_CONSOLIDADA!$AP198:$AU198)</f>
        <v>0</v>
      </c>
      <c r="AW198" s="43">
        <v>0</v>
      </c>
      <c r="AX198" s="43">
        <v>0</v>
      </c>
      <c r="AY198" s="44">
        <f>SUM(BASE_INICIATIVAS_CONSOLIDADA!$AW198:$AX198)</f>
        <v>0</v>
      </c>
      <c r="AZ198" s="45">
        <v>0</v>
      </c>
      <c r="BA198" s="45">
        <f>BASE_INICIATIVAS_CONSOLIDADA!$AZ198</f>
        <v>0</v>
      </c>
      <c r="BB198" s="45">
        <v>0</v>
      </c>
      <c r="BC198" s="45">
        <v>0</v>
      </c>
      <c r="BD198" s="45">
        <f>SUM(BASE_INICIATIVAS_CONSOLIDADA!$BB198:$BC198)</f>
        <v>0</v>
      </c>
    </row>
    <row r="199" spans="1:56" ht="30" x14ac:dyDescent="0.25">
      <c r="A199" s="8" t="s">
        <v>65</v>
      </c>
      <c r="B199" s="8" t="s">
        <v>66</v>
      </c>
      <c r="C199" s="8">
        <v>16074110</v>
      </c>
      <c r="D199" s="8" t="s">
        <v>58</v>
      </c>
      <c r="E199" s="8" t="str">
        <f>_xlfn.XLOOKUP(BASE_INICIATIVAS_CONSOLIDADA!$G199,'[1]BASE DE DADOS'!A:A,'[1]BASE DE DADOS'!C:C)</f>
        <v>PARNA DO PANTANAL MATOGROSSENSE</v>
      </c>
      <c r="F199" s="8" t="str">
        <f>_xlfn.XLOOKUP(BASE_INICIATIVAS_CONSOLIDADA!$G199,[1]!BASE_UCS[COD CNUC],[1]!BASE_UCS[CATEGORIA RESUMIDA])</f>
        <v>PARNA</v>
      </c>
      <c r="G199" s="8" t="s">
        <v>99</v>
      </c>
      <c r="H199" s="8" t="str">
        <f>_xlfn.XLOOKUP(BASE_INICIATIVAS_CONSOLIDADA!$G199,[1]!BASE_UCS[COD CNUC],[1]!BASE_UCS[GERÊNCIA REGIONAL])</f>
        <v>GR3 - Centro-Oeste</v>
      </c>
      <c r="I199" s="8" t="str">
        <f>_xlfn.XLOOKUP(BASE_INICIATIVAS_CONSOLIDADA!$G199,[1]!BASE_UCS[COD CNUC],[1]!BASE_UCS[BIOMAS])</f>
        <v>Pantanal</v>
      </c>
      <c r="J199" s="8" t="str">
        <f>_xlfn.XLOOKUP(BASE_INICIATIVAS_CONSOLIDADA!$G199,[1]!BASE_UCS[COD CNUC],[1]!BASE_UCS[UF])</f>
        <v>MT/MS</v>
      </c>
      <c r="K199" s="8"/>
      <c r="L199" s="36">
        <v>1000000</v>
      </c>
      <c r="M199" s="36">
        <v>0</v>
      </c>
      <c r="N199" s="36">
        <f>BASE_INICIATIVAS_CONSOLIDADA!$L199-BASE_INICIATIVAS_CONSOLIDADA!$M199</f>
        <v>1000000</v>
      </c>
      <c r="O199" s="37">
        <f>BASE_INICIATIVAS_CONSOLIDADA!$AC199+BASE_INICIATIVAS_CONSOLIDADA!$AJ199+BASE_INICIATIVAS_CONSOLIDADA!$AO199+BASE_INICIATIVAS_CONSOLIDADA!$AV199+BASE_INICIATIVAS_CONSOLIDADA!$AY199+BASE_INICIATIVAS_CONSOLIDADA!$BA199+BASE_INICIATIVAS_CONSOLIDADA!$BD199</f>
        <v>1000000</v>
      </c>
      <c r="P199" s="36">
        <f>IF(BASE_INICIATIVAS_CONSOLIDADA!$N199-BASE_INICIATIVAS_CONSOLIDADA!$O199&lt;0,0,BASE_INICIATIVAS_CONSOLIDADA!$N199-BASE_INICIATIVAS_CONSOLIDADA!$O199)</f>
        <v>0</v>
      </c>
      <c r="Q199" s="38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f>SUM(BASE_INICIATIVAS_CONSOLIDADA!$Q199:$AB199)</f>
        <v>0</v>
      </c>
      <c r="AD199" s="37">
        <v>0</v>
      </c>
      <c r="AE199" s="37">
        <v>0</v>
      </c>
      <c r="AF199" s="36">
        <v>1000000</v>
      </c>
      <c r="AG199" s="37">
        <v>0</v>
      </c>
      <c r="AH199" s="37">
        <v>0</v>
      </c>
      <c r="AI199" s="37">
        <v>0</v>
      </c>
      <c r="AJ199" s="37">
        <f>SUM(BASE_INICIATIVAS_CONSOLIDADA!$AD199:$AI199)</f>
        <v>1000000</v>
      </c>
      <c r="AK199" s="37">
        <v>0</v>
      </c>
      <c r="AL199" s="37">
        <v>0</v>
      </c>
      <c r="AM199" s="37">
        <v>0</v>
      </c>
      <c r="AN199" s="37">
        <v>0</v>
      </c>
      <c r="AO199" s="37">
        <f>SUM(BASE_INICIATIVAS_CONSOLIDADA!$AK199:$AN199)</f>
        <v>0</v>
      </c>
      <c r="AP199" s="37">
        <v>0</v>
      </c>
      <c r="AQ199" s="37">
        <v>0</v>
      </c>
      <c r="AR199" s="37">
        <v>0</v>
      </c>
      <c r="AS199" s="37">
        <v>0</v>
      </c>
      <c r="AT199" s="37">
        <v>0</v>
      </c>
      <c r="AU199" s="37">
        <v>0</v>
      </c>
      <c r="AV199" s="37">
        <f>SUM(BASE_INICIATIVAS_CONSOLIDADA!$AP199:$AU199)</f>
        <v>0</v>
      </c>
      <c r="AW199" s="39">
        <v>0</v>
      </c>
      <c r="AX199" s="39">
        <v>0</v>
      </c>
      <c r="AY199" s="40">
        <f>SUM(BASE_INICIATIVAS_CONSOLIDADA!$AW199:$AX199)</f>
        <v>0</v>
      </c>
      <c r="AZ199" s="4">
        <v>0</v>
      </c>
      <c r="BA199" s="4">
        <f>BASE_INICIATIVAS_CONSOLIDADA!$AZ199</f>
        <v>0</v>
      </c>
      <c r="BB199" s="4">
        <v>0</v>
      </c>
      <c r="BC199" s="4">
        <v>0</v>
      </c>
      <c r="BD199" s="4">
        <f>SUM(BASE_INICIATIVAS_CONSOLIDADA!$BB199:$BC199)</f>
        <v>0</v>
      </c>
    </row>
    <row r="200" spans="1:56" ht="30" x14ac:dyDescent="0.25">
      <c r="A200" s="29" t="s">
        <v>65</v>
      </c>
      <c r="B200" s="29" t="s">
        <v>66</v>
      </c>
      <c r="C200" s="29">
        <v>16074110</v>
      </c>
      <c r="D200" s="29" t="s">
        <v>58</v>
      </c>
      <c r="E200" s="29" t="str">
        <f>_xlfn.XLOOKUP(BASE_INICIATIVAS_CONSOLIDADA!$G200,'[1]BASE DE DADOS'!A:A,'[1]BASE DE DADOS'!C:C)</f>
        <v>PARNA DA SERRA DA BODOQUENA</v>
      </c>
      <c r="F200" s="29" t="str">
        <f>_xlfn.XLOOKUP(BASE_INICIATIVAS_CONSOLIDADA!$G200,[1]!BASE_UCS[COD CNUC],[1]!BASE_UCS[CATEGORIA RESUMIDA])</f>
        <v>PARNA</v>
      </c>
      <c r="G200" s="29" t="s">
        <v>75</v>
      </c>
      <c r="H200" s="29" t="str">
        <f>_xlfn.XLOOKUP(BASE_INICIATIVAS_CONSOLIDADA!$G200,[1]!BASE_UCS[COD CNUC],[1]!BASE_UCS[GERÊNCIA REGIONAL])</f>
        <v>GR3 - Centro-Oeste</v>
      </c>
      <c r="I200" s="29" t="str">
        <f>_xlfn.XLOOKUP(BASE_INICIATIVAS_CONSOLIDADA!$G200,[1]!BASE_UCS[COD CNUC],[1]!BASE_UCS[BIOMAS])</f>
        <v>Cerrado</v>
      </c>
      <c r="J200" s="29" t="str">
        <f>_xlfn.XLOOKUP(BASE_INICIATIVAS_CONSOLIDADA!$G200,[1]!BASE_UCS[COD CNUC],[1]!BASE_UCS[UF])</f>
        <v>MS</v>
      </c>
      <c r="K200" s="29"/>
      <c r="L200" s="30">
        <v>1000000</v>
      </c>
      <c r="M200" s="30">
        <v>0</v>
      </c>
      <c r="N200" s="30">
        <f>BASE_INICIATIVAS_CONSOLIDADA!$L200-BASE_INICIATIVAS_CONSOLIDADA!$M200</f>
        <v>1000000</v>
      </c>
      <c r="O200" s="41">
        <f>BASE_INICIATIVAS_CONSOLIDADA!$AC200+BASE_INICIATIVAS_CONSOLIDADA!$AJ200+BASE_INICIATIVAS_CONSOLIDADA!$AO200+BASE_INICIATIVAS_CONSOLIDADA!$AV200+BASE_INICIATIVAS_CONSOLIDADA!$AY200+BASE_INICIATIVAS_CONSOLIDADA!$BA200+BASE_INICIATIVAS_CONSOLIDADA!$BD200</f>
        <v>1000000</v>
      </c>
      <c r="P200" s="30">
        <f>IF(BASE_INICIATIVAS_CONSOLIDADA!$N200-BASE_INICIATIVAS_CONSOLIDADA!$O200&lt;0,0,BASE_INICIATIVAS_CONSOLIDADA!$N200-BASE_INICIATIVAS_CONSOLIDADA!$O200)</f>
        <v>0</v>
      </c>
      <c r="Q200" s="42">
        <v>0</v>
      </c>
      <c r="R200" s="41">
        <v>0</v>
      </c>
      <c r="S200" s="41">
        <v>0</v>
      </c>
      <c r="T200" s="41">
        <v>0</v>
      </c>
      <c r="U200" s="41">
        <v>0</v>
      </c>
      <c r="V200" s="41">
        <v>0</v>
      </c>
      <c r="W200" s="41">
        <v>0</v>
      </c>
      <c r="X200" s="41">
        <v>0</v>
      </c>
      <c r="Y200" s="41">
        <v>0</v>
      </c>
      <c r="Z200" s="41">
        <v>0</v>
      </c>
      <c r="AA200" s="41">
        <v>0</v>
      </c>
      <c r="AB200" s="41">
        <v>0</v>
      </c>
      <c r="AC200" s="41">
        <f>SUM(BASE_INICIATIVAS_CONSOLIDADA!$Q200:$AB200)</f>
        <v>0</v>
      </c>
      <c r="AD200" s="41">
        <v>0</v>
      </c>
      <c r="AE200" s="41">
        <v>0</v>
      </c>
      <c r="AF200" s="46">
        <v>1000000</v>
      </c>
      <c r="AG200" s="41">
        <v>0</v>
      </c>
      <c r="AH200" s="41">
        <v>0</v>
      </c>
      <c r="AI200" s="41">
        <v>0</v>
      </c>
      <c r="AJ200" s="41">
        <f>SUM(BASE_INICIATIVAS_CONSOLIDADA!$AD200:$AI200)</f>
        <v>1000000</v>
      </c>
      <c r="AK200" s="41">
        <v>0</v>
      </c>
      <c r="AL200" s="41">
        <v>0</v>
      </c>
      <c r="AM200" s="41">
        <v>0</v>
      </c>
      <c r="AN200" s="41">
        <v>0</v>
      </c>
      <c r="AO200" s="41">
        <f>SUM(BASE_INICIATIVAS_CONSOLIDADA!$AK200:$AN200)</f>
        <v>0</v>
      </c>
      <c r="AP200" s="41">
        <v>0</v>
      </c>
      <c r="AQ200" s="41">
        <v>0</v>
      </c>
      <c r="AR200" s="41">
        <v>0</v>
      </c>
      <c r="AS200" s="41">
        <v>0</v>
      </c>
      <c r="AT200" s="41">
        <v>0</v>
      </c>
      <c r="AU200" s="41">
        <v>0</v>
      </c>
      <c r="AV200" s="41">
        <f>SUM(BASE_INICIATIVAS_CONSOLIDADA!$AP200:$AU200)</f>
        <v>0</v>
      </c>
      <c r="AW200" s="43">
        <v>0</v>
      </c>
      <c r="AX200" s="43">
        <v>0</v>
      </c>
      <c r="AY200" s="44">
        <f>SUM(BASE_INICIATIVAS_CONSOLIDADA!$AW200:$AX200)</f>
        <v>0</v>
      </c>
      <c r="AZ200" s="45">
        <v>0</v>
      </c>
      <c r="BA200" s="45">
        <f>BASE_INICIATIVAS_CONSOLIDADA!$AZ200</f>
        <v>0</v>
      </c>
      <c r="BB200" s="45">
        <v>0</v>
      </c>
      <c r="BC200" s="45">
        <v>0</v>
      </c>
      <c r="BD200" s="45">
        <f>SUM(BASE_INICIATIVAS_CONSOLIDADA!$BB200:$BC200)</f>
        <v>0</v>
      </c>
    </row>
    <row r="201" spans="1:56" ht="30" x14ac:dyDescent="0.25">
      <c r="A201" s="8" t="s">
        <v>65</v>
      </c>
      <c r="B201" s="8" t="s">
        <v>66</v>
      </c>
      <c r="C201" s="8">
        <v>16074110</v>
      </c>
      <c r="D201" s="8" t="s">
        <v>58</v>
      </c>
      <c r="E201" s="8" t="str">
        <f>_xlfn.XLOOKUP(BASE_INICIATIVAS_CONSOLIDADA!$G201,'[1]BASE DE DADOS'!A:A,'[1]BASE DE DADOS'!C:C)</f>
        <v>ESEC MICO LEÃO PRETO</v>
      </c>
      <c r="F201" s="8" t="str">
        <f>_xlfn.XLOOKUP(BASE_INICIATIVAS_CONSOLIDADA!$G201,[1]!BASE_UCS[COD CNUC],[1]!BASE_UCS[CATEGORIA RESUMIDA])</f>
        <v>ESEC</v>
      </c>
      <c r="G201" s="8" t="s">
        <v>228</v>
      </c>
      <c r="H201" s="8" t="str">
        <f>_xlfn.XLOOKUP(BASE_INICIATIVAS_CONSOLIDADA!$G201,[1]!BASE_UCS[COD CNUC],[1]!BASE_UCS[GERÊNCIA REGIONAL])</f>
        <v>GR4 - Sudeste</v>
      </c>
      <c r="I201" s="8" t="str">
        <f>_xlfn.XLOOKUP(BASE_INICIATIVAS_CONSOLIDADA!$G201,[1]!BASE_UCS[COD CNUC],[1]!BASE_UCS[BIOMAS])</f>
        <v>Mata Atlântica</v>
      </c>
      <c r="J201" s="8" t="str">
        <f>_xlfn.XLOOKUP(BASE_INICIATIVAS_CONSOLIDADA!$G201,[1]!BASE_UCS[COD CNUC],[1]!BASE_UCS[UF])</f>
        <v>SP</v>
      </c>
      <c r="K201" s="8"/>
      <c r="L201" s="36">
        <v>500000</v>
      </c>
      <c r="M201" s="36">
        <v>0</v>
      </c>
      <c r="N201" s="36">
        <f>BASE_INICIATIVAS_CONSOLIDADA!$L201-BASE_INICIATIVAS_CONSOLIDADA!$M201</f>
        <v>500000</v>
      </c>
      <c r="O201" s="37">
        <f>BASE_INICIATIVAS_CONSOLIDADA!$AC201+BASE_INICIATIVAS_CONSOLIDADA!$AJ201+BASE_INICIATIVAS_CONSOLIDADA!$AO201+BASE_INICIATIVAS_CONSOLIDADA!$AV201+BASE_INICIATIVAS_CONSOLIDADA!$AY201+BASE_INICIATIVAS_CONSOLIDADA!$BA201+BASE_INICIATIVAS_CONSOLIDADA!$BD201</f>
        <v>0</v>
      </c>
      <c r="P201" s="36">
        <f>IF(BASE_INICIATIVAS_CONSOLIDADA!$N201-BASE_INICIATIVAS_CONSOLIDADA!$O201&lt;0,0,BASE_INICIATIVAS_CONSOLIDADA!$N201-BASE_INICIATIVAS_CONSOLIDADA!$O201)</f>
        <v>500000</v>
      </c>
      <c r="Q201" s="38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f>SUM(BASE_INICIATIVAS_CONSOLIDADA!$Q201:$AB201)</f>
        <v>0</v>
      </c>
      <c r="AD201" s="37">
        <v>0</v>
      </c>
      <c r="AE201" s="37">
        <v>0</v>
      </c>
      <c r="AF201" s="37">
        <v>0</v>
      </c>
      <c r="AG201" s="37">
        <v>0</v>
      </c>
      <c r="AH201" s="37">
        <v>0</v>
      </c>
      <c r="AI201" s="37">
        <v>0</v>
      </c>
      <c r="AJ201" s="37">
        <f>SUM(BASE_INICIATIVAS_CONSOLIDADA!$AD201:$AI201)</f>
        <v>0</v>
      </c>
      <c r="AK201" s="37">
        <v>0</v>
      </c>
      <c r="AL201" s="37">
        <v>0</v>
      </c>
      <c r="AM201" s="37">
        <v>0</v>
      </c>
      <c r="AN201" s="37">
        <v>0</v>
      </c>
      <c r="AO201" s="37">
        <f>SUM(BASE_INICIATIVAS_CONSOLIDADA!$AK201:$AN201)</f>
        <v>0</v>
      </c>
      <c r="AP201" s="37">
        <v>0</v>
      </c>
      <c r="AQ201" s="37">
        <v>0</v>
      </c>
      <c r="AR201" s="37">
        <v>0</v>
      </c>
      <c r="AS201" s="37">
        <v>0</v>
      </c>
      <c r="AT201" s="37">
        <v>0</v>
      </c>
      <c r="AU201" s="37">
        <v>0</v>
      </c>
      <c r="AV201" s="37">
        <f>SUM(BASE_INICIATIVAS_CONSOLIDADA!$AP201:$AU201)</f>
        <v>0</v>
      </c>
      <c r="AW201" s="39">
        <v>0</v>
      </c>
      <c r="AX201" s="39">
        <v>0</v>
      </c>
      <c r="AY201" s="40">
        <f>SUM(BASE_INICIATIVAS_CONSOLIDADA!$AW201:$AX201)</f>
        <v>0</v>
      </c>
      <c r="AZ201" s="4">
        <v>0</v>
      </c>
      <c r="BA201" s="4">
        <f>BASE_INICIATIVAS_CONSOLIDADA!$AZ201</f>
        <v>0</v>
      </c>
      <c r="BB201" s="4">
        <v>0</v>
      </c>
      <c r="BC201" s="4">
        <v>0</v>
      </c>
      <c r="BD201" s="4">
        <f>SUM(BASE_INICIATIVAS_CONSOLIDADA!$BB201:$BC201)</f>
        <v>0</v>
      </c>
    </row>
    <row r="202" spans="1:56" ht="345" x14ac:dyDescent="0.25">
      <c r="A202" s="29" t="s">
        <v>133</v>
      </c>
      <c r="B202" s="29" t="s">
        <v>134</v>
      </c>
      <c r="C202" s="29" t="s">
        <v>70</v>
      </c>
      <c r="D202" s="29" t="s">
        <v>58</v>
      </c>
      <c r="E202" s="29" t="str">
        <f>_xlfn.XLOOKUP(BASE_INICIATIVAS_CONSOLIDADA!$G202,'[1]BASE DE DADOS'!A:A,'[1]BASE DE DADOS'!C:C)</f>
        <v>RESEX ACAú-GOIANA</v>
      </c>
      <c r="F202" s="29" t="str">
        <f>_xlfn.XLOOKUP(BASE_INICIATIVAS_CONSOLIDADA!$G202,[1]!BASE_UCS[COD CNUC],[1]!BASE_UCS[CATEGORIA RESUMIDA])</f>
        <v>RESEX</v>
      </c>
      <c r="G202" s="29" t="s">
        <v>229</v>
      </c>
      <c r="H202" s="29" t="str">
        <f>_xlfn.XLOOKUP(BASE_INICIATIVAS_CONSOLIDADA!$G202,[1]!BASE_UCS[COD CNUC],[1]!BASE_UCS[GERÊNCIA REGIONAL])</f>
        <v>GR2 - Nordeste</v>
      </c>
      <c r="I202" s="29" t="str">
        <f>_xlfn.XLOOKUP(BASE_INICIATIVAS_CONSOLIDADA!$G202,[1]!BASE_UCS[COD CNUC],[1]!BASE_UCS[BIOMAS])</f>
        <v>Área Marinha - Mata Atlântica</v>
      </c>
      <c r="J202" s="29" t="str">
        <f>_xlfn.XLOOKUP(BASE_INICIATIVAS_CONSOLIDADA!$G202,[1]!BASE_UCS[COD CNUC],[1]!BASE_UCS[UF])</f>
        <v>PB/PE</v>
      </c>
      <c r="K202" s="29" t="s">
        <v>135</v>
      </c>
      <c r="L202" s="52">
        <v>1000000</v>
      </c>
      <c r="M202" s="30">
        <v>0</v>
      </c>
      <c r="N202" s="30">
        <f>BASE_INICIATIVAS_CONSOLIDADA!$L202-BASE_INICIATIVAS_CONSOLIDADA!$M202</f>
        <v>1000000</v>
      </c>
      <c r="O202" s="41">
        <f>BASE_INICIATIVAS_CONSOLIDADA!$AC202+BASE_INICIATIVAS_CONSOLIDADA!$AJ202+BASE_INICIATIVAS_CONSOLIDADA!$AO202+BASE_INICIATIVAS_CONSOLIDADA!$AV202+BASE_INICIATIVAS_CONSOLIDADA!$AY202+BASE_INICIATIVAS_CONSOLIDADA!$BA202+BASE_INICIATIVAS_CONSOLIDADA!$BD202</f>
        <v>1000000</v>
      </c>
      <c r="P202" s="30">
        <f>IF(BASE_INICIATIVAS_CONSOLIDADA!$N202-BASE_INICIATIVAS_CONSOLIDADA!$O202&lt;0,0,BASE_INICIATIVAS_CONSOLIDADA!$N202-BASE_INICIATIVAS_CONSOLIDADA!$O202)</f>
        <v>0</v>
      </c>
      <c r="Q202" s="42">
        <v>0</v>
      </c>
      <c r="R202" s="41">
        <v>0</v>
      </c>
      <c r="S202" s="41">
        <v>0</v>
      </c>
      <c r="T202" s="41">
        <v>0</v>
      </c>
      <c r="U202" s="41">
        <v>0</v>
      </c>
      <c r="V202" s="41">
        <v>0</v>
      </c>
      <c r="W202" s="41">
        <v>0</v>
      </c>
      <c r="X202" s="41">
        <v>0</v>
      </c>
      <c r="Y202" s="41">
        <v>0</v>
      </c>
      <c r="Z202" s="41">
        <v>1000000</v>
      </c>
      <c r="AA202" s="41">
        <v>0</v>
      </c>
      <c r="AB202" s="41">
        <v>0</v>
      </c>
      <c r="AC202" s="41">
        <f>SUM(BASE_INICIATIVAS_CONSOLIDADA!$Q202:$AB202)</f>
        <v>1000000</v>
      </c>
      <c r="AD202" s="41">
        <v>0</v>
      </c>
      <c r="AE202" s="41">
        <v>0</v>
      </c>
      <c r="AF202" s="41">
        <v>0</v>
      </c>
      <c r="AG202" s="41">
        <v>0</v>
      </c>
      <c r="AH202" s="41">
        <v>0</v>
      </c>
      <c r="AI202" s="41">
        <v>0</v>
      </c>
      <c r="AJ202" s="41">
        <f>SUM(BASE_INICIATIVAS_CONSOLIDADA!$AD202:$AI202)</f>
        <v>0</v>
      </c>
      <c r="AK202" s="41">
        <v>0</v>
      </c>
      <c r="AL202" s="41">
        <v>0</v>
      </c>
      <c r="AM202" s="41">
        <v>0</v>
      </c>
      <c r="AN202" s="41">
        <v>0</v>
      </c>
      <c r="AO202" s="41">
        <f>SUM(BASE_INICIATIVAS_CONSOLIDADA!$AK202:$AN202)</f>
        <v>0</v>
      </c>
      <c r="AP202" s="41">
        <v>0</v>
      </c>
      <c r="AQ202" s="41">
        <v>0</v>
      </c>
      <c r="AR202" s="41">
        <v>0</v>
      </c>
      <c r="AS202" s="41">
        <v>0</v>
      </c>
      <c r="AT202" s="41">
        <v>0</v>
      </c>
      <c r="AU202" s="41">
        <v>0</v>
      </c>
      <c r="AV202" s="41">
        <f>SUM(BASE_INICIATIVAS_CONSOLIDADA!$AP202:$AU202)</f>
        <v>0</v>
      </c>
      <c r="AW202" s="43">
        <v>0</v>
      </c>
      <c r="AX202" s="43">
        <v>0</v>
      </c>
      <c r="AY202" s="44">
        <f>SUM(BASE_INICIATIVAS_CONSOLIDADA!$AW202:$AX202)</f>
        <v>0</v>
      </c>
      <c r="AZ202" s="45">
        <v>0</v>
      </c>
      <c r="BA202" s="45">
        <f>BASE_INICIATIVAS_CONSOLIDADA!$AZ202</f>
        <v>0</v>
      </c>
      <c r="BB202" s="45">
        <v>0</v>
      </c>
      <c r="BC202" s="45">
        <v>0</v>
      </c>
      <c r="BD202" s="45">
        <f>SUM(BASE_INICIATIVAS_CONSOLIDADA!$BB202:$BC202)</f>
        <v>0</v>
      </c>
    </row>
    <row r="203" spans="1:56" ht="30" x14ac:dyDescent="0.25">
      <c r="A203" s="8" t="s">
        <v>112</v>
      </c>
      <c r="B203" s="8" t="s">
        <v>113</v>
      </c>
      <c r="C203" s="8">
        <v>16093982</v>
      </c>
      <c r="D203" s="8" t="s">
        <v>58</v>
      </c>
      <c r="E203" s="8" t="str">
        <f>_xlfn.XLOOKUP(BASE_INICIATIVAS_CONSOLIDADA!$G203,'[1]BASE DE DADOS'!A:A,'[1]BASE DE DADOS'!C:C)</f>
        <v>PARNA DA SERRA DA BOCAINA</v>
      </c>
      <c r="F203" s="8" t="str">
        <f>_xlfn.XLOOKUP(BASE_INICIATIVAS_CONSOLIDADA!$G203,[1]!BASE_UCS[COD CNUC],[1]!BASE_UCS[CATEGORIA RESUMIDA])</f>
        <v>PARNA</v>
      </c>
      <c r="G203" s="8" t="s">
        <v>108</v>
      </c>
      <c r="H203" s="8" t="str">
        <f>_xlfn.XLOOKUP(BASE_INICIATIVAS_CONSOLIDADA!$G203,[1]!BASE_UCS[COD CNUC],[1]!BASE_UCS[GERÊNCIA REGIONAL])</f>
        <v>GR4 - Sudeste</v>
      </c>
      <c r="I203" s="8" t="str">
        <f>_xlfn.XLOOKUP(BASE_INICIATIVAS_CONSOLIDADA!$G203,[1]!BASE_UCS[COD CNUC],[1]!BASE_UCS[BIOMAS])</f>
        <v>Área Marinha - Mata Atlântica</v>
      </c>
      <c r="J203" s="8" t="str">
        <f>_xlfn.XLOOKUP(BASE_INICIATIVAS_CONSOLIDADA!$G203,[1]!BASE_UCS[COD CNUC],[1]!BASE_UCS[UF])</f>
        <v>RJ/SP</v>
      </c>
      <c r="K203" s="8" t="s">
        <v>230</v>
      </c>
      <c r="L203" s="36">
        <v>100000</v>
      </c>
      <c r="M203" s="36">
        <v>0</v>
      </c>
      <c r="N203" s="36">
        <f>BASE_INICIATIVAS_CONSOLIDADA!$L203-BASE_INICIATIVAS_CONSOLIDADA!$M203</f>
        <v>100000</v>
      </c>
      <c r="O203" s="37">
        <f>BASE_INICIATIVAS_CONSOLIDADA!$AC203+BASE_INICIATIVAS_CONSOLIDADA!$AJ203+BASE_INICIATIVAS_CONSOLIDADA!$AO203+BASE_INICIATIVAS_CONSOLIDADA!$AV203+BASE_INICIATIVAS_CONSOLIDADA!$AY203+BASE_INICIATIVAS_CONSOLIDADA!$BA203+BASE_INICIATIVAS_CONSOLIDADA!$BD203</f>
        <v>350000</v>
      </c>
      <c r="P203" s="36">
        <f>IF(BASE_INICIATIVAS_CONSOLIDADA!$N203-BASE_INICIATIVAS_CONSOLIDADA!$O203&lt;0,0,BASE_INICIATIVAS_CONSOLIDADA!$N203-BASE_INICIATIVAS_CONSOLIDADA!$O203)</f>
        <v>0</v>
      </c>
      <c r="Q203" s="38">
        <v>0</v>
      </c>
      <c r="R203" s="37">
        <v>50000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300000</v>
      </c>
      <c r="Z203" s="37">
        <v>0</v>
      </c>
      <c r="AA203" s="37">
        <v>0</v>
      </c>
      <c r="AB203" s="37">
        <v>0</v>
      </c>
      <c r="AC203" s="37">
        <f>SUM(BASE_INICIATIVAS_CONSOLIDADA!$Q203:$AB203)</f>
        <v>350000</v>
      </c>
      <c r="AD203" s="37">
        <v>0</v>
      </c>
      <c r="AE203" s="37">
        <v>0</v>
      </c>
      <c r="AF203" s="37">
        <v>0</v>
      </c>
      <c r="AG203" s="37">
        <v>0</v>
      </c>
      <c r="AH203" s="37">
        <v>0</v>
      </c>
      <c r="AI203" s="36">
        <v>0</v>
      </c>
      <c r="AJ203" s="37">
        <f>SUM(BASE_INICIATIVAS_CONSOLIDADA!$AD203:$AI203)</f>
        <v>0</v>
      </c>
      <c r="AK203" s="37">
        <v>0</v>
      </c>
      <c r="AL203" s="37">
        <v>0</v>
      </c>
      <c r="AM203" s="37">
        <v>0</v>
      </c>
      <c r="AN203" s="37">
        <v>0</v>
      </c>
      <c r="AO203" s="37">
        <f>SUM(BASE_INICIATIVAS_CONSOLIDADA!$AK203:$AN203)</f>
        <v>0</v>
      </c>
      <c r="AP203" s="37">
        <v>0</v>
      </c>
      <c r="AQ203" s="37">
        <v>0</v>
      </c>
      <c r="AR203" s="37">
        <v>0</v>
      </c>
      <c r="AS203" s="37">
        <v>0</v>
      </c>
      <c r="AT203" s="37">
        <v>0</v>
      </c>
      <c r="AU203" s="37">
        <v>0</v>
      </c>
      <c r="AV203" s="37">
        <f>SUM(BASE_INICIATIVAS_CONSOLIDADA!$AP203:$AU203)</f>
        <v>0</v>
      </c>
      <c r="AW203" s="39">
        <v>0</v>
      </c>
      <c r="AX203" s="39">
        <v>0</v>
      </c>
      <c r="AY203" s="40">
        <f>SUM(BASE_INICIATIVAS_CONSOLIDADA!$AW203:$AX203)</f>
        <v>0</v>
      </c>
      <c r="AZ203" s="4">
        <v>0</v>
      </c>
      <c r="BA203" s="4">
        <f>BASE_INICIATIVAS_CONSOLIDADA!$AZ203</f>
        <v>0</v>
      </c>
      <c r="BB203" s="4">
        <v>0</v>
      </c>
      <c r="BC203" s="4">
        <v>0</v>
      </c>
      <c r="BD203" s="4">
        <f>SUM(BASE_INICIATIVAS_CONSOLIDADA!$BB203:$BC203)</f>
        <v>0</v>
      </c>
    </row>
    <row r="204" spans="1:56" ht="180" x14ac:dyDescent="0.25">
      <c r="A204" s="29" t="s">
        <v>152</v>
      </c>
      <c r="B204" s="29" t="s">
        <v>153</v>
      </c>
      <c r="C204" s="29" t="s">
        <v>70</v>
      </c>
      <c r="D204" s="29" t="s">
        <v>58</v>
      </c>
      <c r="E204" s="29" t="str">
        <f>_xlfn.XLOOKUP(BASE_INICIATIVAS_CONSOLIDADA!$G204,'[1]BASE DE DADOS'!A:A,'[1]BASE DE DADOS'!C:C)</f>
        <v>PARNA DA SERRA GERAL</v>
      </c>
      <c r="F204" s="29" t="str">
        <f>_xlfn.XLOOKUP(BASE_INICIATIVAS_CONSOLIDADA!$G204,[1]!BASE_UCS[COD CNUC],[1]!BASE_UCS[CATEGORIA RESUMIDA])</f>
        <v>PARNA</v>
      </c>
      <c r="G204" s="29" t="s">
        <v>207</v>
      </c>
      <c r="H204" s="29" t="str">
        <f>_xlfn.XLOOKUP(BASE_INICIATIVAS_CONSOLIDADA!$G204,[1]!BASE_UCS[COD CNUC],[1]!BASE_UCS[GERÊNCIA REGIONAL])</f>
        <v>GR5 - Sul</v>
      </c>
      <c r="I204" s="29" t="str">
        <f>_xlfn.XLOOKUP(BASE_INICIATIVAS_CONSOLIDADA!$G204,[1]!BASE_UCS[COD CNUC],[1]!BASE_UCS[BIOMAS])</f>
        <v>Mata Atlântica</v>
      </c>
      <c r="J204" s="29" t="str">
        <f>_xlfn.XLOOKUP(BASE_INICIATIVAS_CONSOLIDADA!$G204,[1]!BASE_UCS[COD CNUC],[1]!BASE_UCS[UF])</f>
        <v>RS/SC</v>
      </c>
      <c r="K204" s="29" t="s">
        <v>231</v>
      </c>
      <c r="L204" s="30">
        <v>5000000</v>
      </c>
      <c r="M204" s="30">
        <v>0</v>
      </c>
      <c r="N204" s="30">
        <f>BASE_INICIATIVAS_CONSOLIDADA!$L204-BASE_INICIATIVAS_CONSOLIDADA!$M204</f>
        <v>5000000</v>
      </c>
      <c r="O204" s="41">
        <f>BASE_INICIATIVAS_CONSOLIDADA!$AC204+BASE_INICIATIVAS_CONSOLIDADA!$AJ204+BASE_INICIATIVAS_CONSOLIDADA!$AO204+BASE_INICIATIVAS_CONSOLIDADA!$AV204+BASE_INICIATIVAS_CONSOLIDADA!$AY204+BASE_INICIATIVAS_CONSOLIDADA!$BA204+BASE_INICIATIVAS_CONSOLIDADA!$BD204</f>
        <v>5000000</v>
      </c>
      <c r="P204" s="30">
        <f>IF(BASE_INICIATIVAS_CONSOLIDADA!$N204-BASE_INICIATIVAS_CONSOLIDADA!$O204&lt;0,0,BASE_INICIATIVAS_CONSOLIDADA!$N204-BASE_INICIATIVAS_CONSOLIDADA!$O204)</f>
        <v>0</v>
      </c>
      <c r="Q204" s="42">
        <v>0</v>
      </c>
      <c r="R204" s="41">
        <v>0</v>
      </c>
      <c r="S204" s="41">
        <v>0</v>
      </c>
      <c r="T204" s="41">
        <v>0</v>
      </c>
      <c r="U204" s="41">
        <v>0</v>
      </c>
      <c r="V204" s="41">
        <v>0</v>
      </c>
      <c r="W204" s="41">
        <v>0</v>
      </c>
      <c r="X204" s="41">
        <v>0</v>
      </c>
      <c r="Y204" s="41">
        <v>0</v>
      </c>
      <c r="Z204" s="41">
        <v>0</v>
      </c>
      <c r="AA204" s="41">
        <v>0</v>
      </c>
      <c r="AB204" s="41">
        <v>0</v>
      </c>
      <c r="AC204" s="41">
        <f>SUM(BASE_INICIATIVAS_CONSOLIDADA!$Q204:$AB204)</f>
        <v>0</v>
      </c>
      <c r="AD204" s="30">
        <v>0</v>
      </c>
      <c r="AE204" s="30">
        <v>0</v>
      </c>
      <c r="AF204" s="30">
        <v>5000000</v>
      </c>
      <c r="AG204" s="30">
        <v>0</v>
      </c>
      <c r="AH204" s="30">
        <v>0</v>
      </c>
      <c r="AI204" s="46">
        <v>0</v>
      </c>
      <c r="AJ204" s="41">
        <f>SUM(BASE_INICIATIVAS_CONSOLIDADA!$AD204:$AI204)</f>
        <v>5000000</v>
      </c>
      <c r="AK204" s="41">
        <v>0</v>
      </c>
      <c r="AL204" s="41">
        <v>0</v>
      </c>
      <c r="AM204" s="41">
        <v>0</v>
      </c>
      <c r="AN204" s="41">
        <v>0</v>
      </c>
      <c r="AO204" s="41">
        <f>SUM(BASE_INICIATIVAS_CONSOLIDADA!$AK204:$AN204)</f>
        <v>0</v>
      </c>
      <c r="AP204" s="41">
        <v>0</v>
      </c>
      <c r="AQ204" s="41">
        <v>0</v>
      </c>
      <c r="AR204" s="41">
        <v>0</v>
      </c>
      <c r="AS204" s="41">
        <v>0</v>
      </c>
      <c r="AT204" s="41">
        <v>0</v>
      </c>
      <c r="AU204" s="41">
        <v>0</v>
      </c>
      <c r="AV204" s="41">
        <f>SUM(BASE_INICIATIVAS_CONSOLIDADA!$AP204:$AU204)</f>
        <v>0</v>
      </c>
      <c r="AW204" s="43">
        <v>0</v>
      </c>
      <c r="AX204" s="43">
        <v>0</v>
      </c>
      <c r="AY204" s="44">
        <f>SUM(BASE_INICIATIVAS_CONSOLIDADA!$AW204:$AX204)</f>
        <v>0</v>
      </c>
      <c r="AZ204" s="45">
        <v>0</v>
      </c>
      <c r="BA204" s="45">
        <f>BASE_INICIATIVAS_CONSOLIDADA!$AZ204</f>
        <v>0</v>
      </c>
      <c r="BB204" s="45">
        <v>0</v>
      </c>
      <c r="BC204" s="45">
        <v>0</v>
      </c>
      <c r="BD204" s="45">
        <f>SUM(BASE_INICIATIVAS_CONSOLIDADA!$BB204:$BC204)</f>
        <v>0</v>
      </c>
    </row>
    <row r="205" spans="1:56" ht="180" x14ac:dyDescent="0.25">
      <c r="A205" s="8" t="s">
        <v>87</v>
      </c>
      <c r="B205" s="8" t="s">
        <v>88</v>
      </c>
      <c r="C205" s="8" t="s">
        <v>70</v>
      </c>
      <c r="D205" s="8" t="s">
        <v>58</v>
      </c>
      <c r="E205" s="8" t="str">
        <f>_xlfn.XLOOKUP(BASE_INICIATIVAS_CONSOLIDADA!$G205,'[1]BASE DE DADOS'!A:A,'[1]BASE DE DADOS'!C:C)</f>
        <v>RESEX ACAú-GOIANA</v>
      </c>
      <c r="F205" s="8" t="str">
        <f>_xlfn.XLOOKUP(BASE_INICIATIVAS_CONSOLIDADA!$G205,[1]!BASE_UCS[COD CNUC],[1]!BASE_UCS[CATEGORIA RESUMIDA])</f>
        <v>RESEX</v>
      </c>
      <c r="G205" s="8" t="s">
        <v>229</v>
      </c>
      <c r="H205" s="8" t="str">
        <f>_xlfn.XLOOKUP(BASE_INICIATIVAS_CONSOLIDADA!$G205,[1]!BASE_UCS[COD CNUC],[1]!BASE_UCS[GERÊNCIA REGIONAL])</f>
        <v>GR2 - Nordeste</v>
      </c>
      <c r="I205" s="8" t="str">
        <f>_xlfn.XLOOKUP(BASE_INICIATIVAS_CONSOLIDADA!$G205,[1]!BASE_UCS[COD CNUC],[1]!BASE_UCS[BIOMAS])</f>
        <v>Área Marinha - Mata Atlântica</v>
      </c>
      <c r="J205" s="8" t="str">
        <f>_xlfn.XLOOKUP(BASE_INICIATIVAS_CONSOLIDADA!$G205,[1]!BASE_UCS[COD CNUC],[1]!BASE_UCS[UF])</f>
        <v>PB/PE</v>
      </c>
      <c r="K205" s="8" t="s">
        <v>232</v>
      </c>
      <c r="L205" s="36">
        <v>100000</v>
      </c>
      <c r="M205" s="36">
        <v>0</v>
      </c>
      <c r="N205" s="36">
        <f>BASE_INICIATIVAS_CONSOLIDADA!$L205-BASE_INICIATIVAS_CONSOLIDADA!$M205</f>
        <v>100000</v>
      </c>
      <c r="O205" s="37">
        <f>BASE_INICIATIVAS_CONSOLIDADA!$AC205+BASE_INICIATIVAS_CONSOLIDADA!$AJ205+BASE_INICIATIVAS_CONSOLIDADA!$AO205+BASE_INICIATIVAS_CONSOLIDADA!$AV205+BASE_INICIATIVAS_CONSOLIDADA!$AY205+BASE_INICIATIVAS_CONSOLIDADA!$BA205+BASE_INICIATIVAS_CONSOLIDADA!$BD205</f>
        <v>0</v>
      </c>
      <c r="P205" s="36">
        <f>IF(BASE_INICIATIVAS_CONSOLIDADA!$N205-BASE_INICIATIVAS_CONSOLIDADA!$O205&lt;0,0,BASE_INICIATIVAS_CONSOLIDADA!$N205-BASE_INICIATIVAS_CONSOLIDADA!$O205)</f>
        <v>100000</v>
      </c>
      <c r="Q205" s="38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f>SUM(BASE_INICIATIVAS_CONSOLIDADA!$Q205:$AB205)</f>
        <v>0</v>
      </c>
      <c r="AD205" s="47">
        <v>0</v>
      </c>
      <c r="AE205" s="47">
        <v>0</v>
      </c>
      <c r="AF205" s="47">
        <v>0</v>
      </c>
      <c r="AG205" s="47">
        <v>0</v>
      </c>
      <c r="AH205" s="47">
        <v>0</v>
      </c>
      <c r="AI205" s="37">
        <v>0</v>
      </c>
      <c r="AJ205" s="37">
        <f>SUM(BASE_INICIATIVAS_CONSOLIDADA!$AD205:$AI205)</f>
        <v>0</v>
      </c>
      <c r="AK205" s="37">
        <v>0</v>
      </c>
      <c r="AL205" s="37">
        <v>0</v>
      </c>
      <c r="AM205" s="37">
        <v>0</v>
      </c>
      <c r="AN205" s="37">
        <v>0</v>
      </c>
      <c r="AO205" s="37">
        <f>SUM(BASE_INICIATIVAS_CONSOLIDADA!$AK205:$AN205)</f>
        <v>0</v>
      </c>
      <c r="AP205" s="37">
        <v>0</v>
      </c>
      <c r="AQ205" s="37">
        <v>0</v>
      </c>
      <c r="AR205" s="37">
        <v>0</v>
      </c>
      <c r="AS205" s="37">
        <v>0</v>
      </c>
      <c r="AT205" s="37">
        <v>0</v>
      </c>
      <c r="AU205" s="37">
        <v>0</v>
      </c>
      <c r="AV205" s="37">
        <f>SUM(BASE_INICIATIVAS_CONSOLIDADA!$AP205:$AU205)</f>
        <v>0</v>
      </c>
      <c r="AW205" s="39">
        <v>0</v>
      </c>
      <c r="AX205" s="39">
        <v>0</v>
      </c>
      <c r="AY205" s="40">
        <f>SUM(BASE_INICIATIVAS_CONSOLIDADA!$AW205:$AX205)</f>
        <v>0</v>
      </c>
      <c r="AZ205" s="4">
        <v>0</v>
      </c>
      <c r="BA205" s="4">
        <f>BASE_INICIATIVAS_CONSOLIDADA!$AZ205</f>
        <v>0</v>
      </c>
      <c r="BB205" s="4">
        <v>0</v>
      </c>
      <c r="BC205" s="4">
        <v>0</v>
      </c>
      <c r="BD205" s="4">
        <f>SUM(BASE_INICIATIVAS_CONSOLIDADA!$BB205:$BC205)</f>
        <v>0</v>
      </c>
    </row>
    <row r="206" spans="1:56" ht="30" x14ac:dyDescent="0.25">
      <c r="A206" s="29" t="s">
        <v>65</v>
      </c>
      <c r="B206" s="29" t="s">
        <v>66</v>
      </c>
      <c r="C206" s="29">
        <v>16074110</v>
      </c>
      <c r="D206" s="29" t="s">
        <v>58</v>
      </c>
      <c r="E206" s="29" t="str">
        <f>_xlfn.XLOOKUP(BASE_INICIATIVAS_CONSOLIDADA!$G206,'[1]BASE DE DADOS'!A:A,'[1]BASE DE DADOS'!C:C)</f>
        <v>PARNA DE CAPARAO</v>
      </c>
      <c r="F206" s="29" t="str">
        <f>_xlfn.XLOOKUP(BASE_INICIATIVAS_CONSOLIDADA!$G206,[1]!BASE_UCS[COD CNUC],[1]!BASE_UCS[CATEGORIA RESUMIDA])</f>
        <v>PARNA</v>
      </c>
      <c r="G206" s="29" t="s">
        <v>79</v>
      </c>
      <c r="H206" s="29" t="str">
        <f>_xlfn.XLOOKUP(BASE_INICIATIVAS_CONSOLIDADA!$G206,[1]!BASE_UCS[COD CNUC],[1]!BASE_UCS[GERÊNCIA REGIONAL])</f>
        <v>GR4 - Sudeste</v>
      </c>
      <c r="I206" s="29" t="str">
        <f>_xlfn.XLOOKUP(BASE_INICIATIVAS_CONSOLIDADA!$G206,[1]!BASE_UCS[COD CNUC],[1]!BASE_UCS[BIOMAS])</f>
        <v>Mata Atlântica</v>
      </c>
      <c r="J206" s="29" t="str">
        <f>_xlfn.XLOOKUP(BASE_INICIATIVAS_CONSOLIDADA!$G206,[1]!BASE_UCS[COD CNUC],[1]!BASE_UCS[UF])</f>
        <v>ES/MG</v>
      </c>
      <c r="K206" s="29"/>
      <c r="L206" s="30">
        <v>1500000</v>
      </c>
      <c r="M206" s="30">
        <v>0</v>
      </c>
      <c r="N206" s="30">
        <f>BASE_INICIATIVAS_CONSOLIDADA!$L206-BASE_INICIATIVAS_CONSOLIDADA!$M206</f>
        <v>1500000</v>
      </c>
      <c r="O206" s="41">
        <f>BASE_INICIATIVAS_CONSOLIDADA!$AC206+BASE_INICIATIVAS_CONSOLIDADA!$AJ206+BASE_INICIATIVAS_CONSOLIDADA!$AO206+BASE_INICIATIVAS_CONSOLIDADA!$AV206+BASE_INICIATIVAS_CONSOLIDADA!$AY206+BASE_INICIATIVAS_CONSOLIDADA!$BA206+BASE_INICIATIVAS_CONSOLIDADA!$BD206</f>
        <v>1500000</v>
      </c>
      <c r="P206" s="30">
        <f>IF(BASE_INICIATIVAS_CONSOLIDADA!$N206-BASE_INICIATIVAS_CONSOLIDADA!$O206&lt;0,0,BASE_INICIATIVAS_CONSOLIDADA!$N206-BASE_INICIATIVAS_CONSOLIDADA!$O206)</f>
        <v>0</v>
      </c>
      <c r="Q206" s="42">
        <v>0</v>
      </c>
      <c r="R206" s="41">
        <v>0</v>
      </c>
      <c r="S206" s="41">
        <v>0</v>
      </c>
      <c r="T206" s="41">
        <v>0</v>
      </c>
      <c r="U206" s="41">
        <v>0</v>
      </c>
      <c r="V206" s="41">
        <v>0</v>
      </c>
      <c r="W206" s="41">
        <v>0</v>
      </c>
      <c r="X206" s="41">
        <v>0</v>
      </c>
      <c r="Y206" s="41">
        <v>0</v>
      </c>
      <c r="Z206" s="41">
        <v>0</v>
      </c>
      <c r="AA206" s="41">
        <v>0</v>
      </c>
      <c r="AB206" s="41">
        <v>0</v>
      </c>
      <c r="AC206" s="41">
        <f>SUM(BASE_INICIATIVAS_CONSOLIDADA!$Q206:$AB206)</f>
        <v>0</v>
      </c>
      <c r="AD206" s="41">
        <v>0</v>
      </c>
      <c r="AE206" s="41">
        <v>0</v>
      </c>
      <c r="AF206" s="30">
        <v>1500000</v>
      </c>
      <c r="AG206" s="41">
        <v>0</v>
      </c>
      <c r="AH206" s="41">
        <v>0</v>
      </c>
      <c r="AI206" s="41">
        <v>0</v>
      </c>
      <c r="AJ206" s="41">
        <f>SUM(BASE_INICIATIVAS_CONSOLIDADA!$AD206:$AI206)</f>
        <v>1500000</v>
      </c>
      <c r="AK206" s="41">
        <v>0</v>
      </c>
      <c r="AL206" s="41">
        <v>0</v>
      </c>
      <c r="AM206" s="41">
        <v>0</v>
      </c>
      <c r="AN206" s="41">
        <v>0</v>
      </c>
      <c r="AO206" s="41">
        <f>SUM(BASE_INICIATIVAS_CONSOLIDADA!$AK206:$AN206)</f>
        <v>0</v>
      </c>
      <c r="AP206" s="41">
        <v>0</v>
      </c>
      <c r="AQ206" s="41">
        <v>0</v>
      </c>
      <c r="AR206" s="41">
        <v>0</v>
      </c>
      <c r="AS206" s="41">
        <v>0</v>
      </c>
      <c r="AT206" s="41">
        <v>0</v>
      </c>
      <c r="AU206" s="41">
        <v>0</v>
      </c>
      <c r="AV206" s="41">
        <f>SUM(BASE_INICIATIVAS_CONSOLIDADA!$AP206:$AU206)</f>
        <v>0</v>
      </c>
      <c r="AW206" s="43">
        <v>0</v>
      </c>
      <c r="AX206" s="43">
        <v>0</v>
      </c>
      <c r="AY206" s="44">
        <f>SUM(BASE_INICIATIVAS_CONSOLIDADA!$AW206:$AX206)</f>
        <v>0</v>
      </c>
      <c r="AZ206" s="45">
        <v>0</v>
      </c>
      <c r="BA206" s="45">
        <f>BASE_INICIATIVAS_CONSOLIDADA!$AZ206</f>
        <v>0</v>
      </c>
      <c r="BB206" s="45">
        <v>0</v>
      </c>
      <c r="BC206" s="45">
        <v>0</v>
      </c>
      <c r="BD206" s="45">
        <f>SUM(BASE_INICIATIVAS_CONSOLIDADA!$BB206:$BC206)</f>
        <v>0</v>
      </c>
    </row>
    <row r="207" spans="1:56" ht="30" x14ac:dyDescent="0.25">
      <c r="A207" s="8" t="s">
        <v>65</v>
      </c>
      <c r="B207" s="8" t="s">
        <v>66</v>
      </c>
      <c r="C207" s="8">
        <v>16074110</v>
      </c>
      <c r="D207" s="8" t="s">
        <v>58</v>
      </c>
      <c r="E207" s="8" t="str">
        <f>_xlfn.XLOOKUP(BASE_INICIATIVAS_CONSOLIDADA!$G207,'[1]BASE DE DADOS'!A:A,'[1]BASE DE DADOS'!C:C)</f>
        <v>PARNA GRANDE SERTÃO VEREDAS</v>
      </c>
      <c r="F207" s="8" t="str">
        <f>_xlfn.XLOOKUP(BASE_INICIATIVAS_CONSOLIDADA!$G207,[1]!BASE_UCS[COD CNUC],[1]!BASE_UCS[CATEGORIA RESUMIDA])</f>
        <v>PARNA</v>
      </c>
      <c r="G207" s="8" t="s">
        <v>233</v>
      </c>
      <c r="H207" s="8" t="str">
        <f>_xlfn.XLOOKUP(BASE_INICIATIVAS_CONSOLIDADA!$G207,[1]!BASE_UCS[COD CNUC],[1]!BASE_UCS[GERÊNCIA REGIONAL])</f>
        <v>GR4 - Sudeste</v>
      </c>
      <c r="I207" s="8" t="str">
        <f>_xlfn.XLOOKUP(BASE_INICIATIVAS_CONSOLIDADA!$G207,[1]!BASE_UCS[COD CNUC],[1]!BASE_UCS[BIOMAS])</f>
        <v>Cerrado</v>
      </c>
      <c r="J207" s="8" t="str">
        <f>_xlfn.XLOOKUP(BASE_INICIATIVAS_CONSOLIDADA!$G207,[1]!BASE_UCS[COD CNUC],[1]!BASE_UCS[UF])</f>
        <v>MG</v>
      </c>
      <c r="K207" s="8"/>
      <c r="L207" s="36">
        <v>1500000</v>
      </c>
      <c r="M207" s="36">
        <v>0</v>
      </c>
      <c r="N207" s="36">
        <f>BASE_INICIATIVAS_CONSOLIDADA!$L207-BASE_INICIATIVAS_CONSOLIDADA!$M207</f>
        <v>1500000</v>
      </c>
      <c r="O207" s="37">
        <f>BASE_INICIATIVAS_CONSOLIDADA!$AC207+BASE_INICIATIVAS_CONSOLIDADA!$AJ207+BASE_INICIATIVAS_CONSOLIDADA!$AO207+BASE_INICIATIVAS_CONSOLIDADA!$AV207+BASE_INICIATIVAS_CONSOLIDADA!$AY207+BASE_INICIATIVAS_CONSOLIDADA!$BA207+BASE_INICIATIVAS_CONSOLIDADA!$BD207</f>
        <v>1500000</v>
      </c>
      <c r="P207" s="36">
        <f>IF(BASE_INICIATIVAS_CONSOLIDADA!$N207-BASE_INICIATIVAS_CONSOLIDADA!$O207&lt;0,0,BASE_INICIATIVAS_CONSOLIDADA!$N207-BASE_INICIATIVAS_CONSOLIDADA!$O207)</f>
        <v>0</v>
      </c>
      <c r="Q207" s="38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f>SUM(BASE_INICIATIVAS_CONSOLIDADA!$Q207:$AB207)</f>
        <v>0</v>
      </c>
      <c r="AD207" s="37">
        <v>0</v>
      </c>
      <c r="AE207" s="37">
        <v>0</v>
      </c>
      <c r="AF207" s="47">
        <v>1500000</v>
      </c>
      <c r="AG207" s="37">
        <v>0</v>
      </c>
      <c r="AH207" s="37">
        <v>0</v>
      </c>
      <c r="AI207" s="37">
        <v>0</v>
      </c>
      <c r="AJ207" s="37">
        <f>SUM(BASE_INICIATIVAS_CONSOLIDADA!$AD207:$AI207)</f>
        <v>1500000</v>
      </c>
      <c r="AK207" s="37">
        <v>0</v>
      </c>
      <c r="AL207" s="37">
        <v>0</v>
      </c>
      <c r="AM207" s="37">
        <v>0</v>
      </c>
      <c r="AN207" s="37">
        <v>0</v>
      </c>
      <c r="AO207" s="37">
        <f>SUM(BASE_INICIATIVAS_CONSOLIDADA!$AK207:$AN207)</f>
        <v>0</v>
      </c>
      <c r="AP207" s="37">
        <v>0</v>
      </c>
      <c r="AQ207" s="37">
        <v>0</v>
      </c>
      <c r="AR207" s="37">
        <v>0</v>
      </c>
      <c r="AS207" s="37">
        <v>0</v>
      </c>
      <c r="AT207" s="37">
        <v>0</v>
      </c>
      <c r="AU207" s="37">
        <v>0</v>
      </c>
      <c r="AV207" s="37">
        <f>SUM(BASE_INICIATIVAS_CONSOLIDADA!$AP207:$AU207)</f>
        <v>0</v>
      </c>
      <c r="AW207" s="39">
        <v>0</v>
      </c>
      <c r="AX207" s="39">
        <v>0</v>
      </c>
      <c r="AY207" s="40">
        <f>SUM(BASE_INICIATIVAS_CONSOLIDADA!$AW207:$AX207)</f>
        <v>0</v>
      </c>
      <c r="AZ207" s="4">
        <v>0</v>
      </c>
      <c r="BA207" s="4">
        <f>BASE_INICIATIVAS_CONSOLIDADA!$AZ207</f>
        <v>0</v>
      </c>
      <c r="BB207" s="4">
        <v>0</v>
      </c>
      <c r="BC207" s="4">
        <v>0</v>
      </c>
      <c r="BD207" s="4">
        <f>SUM(BASE_INICIATIVAS_CONSOLIDADA!$BB207:$BC207)</f>
        <v>0</v>
      </c>
    </row>
    <row r="208" spans="1:56" ht="30" x14ac:dyDescent="0.25">
      <c r="A208" s="29" t="s">
        <v>65</v>
      </c>
      <c r="B208" s="29" t="s">
        <v>66</v>
      </c>
      <c r="C208" s="29">
        <v>16074110</v>
      </c>
      <c r="D208" s="29" t="s">
        <v>58</v>
      </c>
      <c r="E208" s="29" t="str">
        <f>_xlfn.XLOOKUP(BASE_INICIATIVAS_CONSOLIDADA!$G208,'[1]BASE DE DADOS'!A:A,'[1]BASE DE DADOS'!C:C)</f>
        <v>PARNA DO ITATIAIA</v>
      </c>
      <c r="F208" s="29" t="str">
        <f>_xlfn.XLOOKUP(BASE_INICIATIVAS_CONSOLIDADA!$G208,[1]!BASE_UCS[COD CNUC],[1]!BASE_UCS[CATEGORIA RESUMIDA])</f>
        <v>PARNA</v>
      </c>
      <c r="G208" s="29" t="s">
        <v>101</v>
      </c>
      <c r="H208" s="29" t="str">
        <f>_xlfn.XLOOKUP(BASE_INICIATIVAS_CONSOLIDADA!$G208,[1]!BASE_UCS[COD CNUC],[1]!BASE_UCS[GERÊNCIA REGIONAL])</f>
        <v>GR4 - Sudeste</v>
      </c>
      <c r="I208" s="29" t="str">
        <f>_xlfn.XLOOKUP(BASE_INICIATIVAS_CONSOLIDADA!$G208,[1]!BASE_UCS[COD CNUC],[1]!BASE_UCS[BIOMAS])</f>
        <v>Mata Atlântica</v>
      </c>
      <c r="J208" s="29" t="str">
        <f>_xlfn.XLOOKUP(BASE_INICIATIVAS_CONSOLIDADA!$G208,[1]!BASE_UCS[COD CNUC],[1]!BASE_UCS[UF])</f>
        <v>MG/RJ</v>
      </c>
      <c r="K208" s="29"/>
      <c r="L208" s="30">
        <v>1500000</v>
      </c>
      <c r="M208" s="30">
        <v>0</v>
      </c>
      <c r="N208" s="30">
        <f>BASE_INICIATIVAS_CONSOLIDADA!$L208-BASE_INICIATIVAS_CONSOLIDADA!$M208</f>
        <v>1500000</v>
      </c>
      <c r="O208" s="41">
        <f>BASE_INICIATIVAS_CONSOLIDADA!$AC208+BASE_INICIATIVAS_CONSOLIDADA!$AJ208+BASE_INICIATIVAS_CONSOLIDADA!$AO208+BASE_INICIATIVAS_CONSOLIDADA!$AV208+BASE_INICIATIVAS_CONSOLIDADA!$AY208+BASE_INICIATIVAS_CONSOLIDADA!$BA208+BASE_INICIATIVAS_CONSOLIDADA!$BD208</f>
        <v>1500000</v>
      </c>
      <c r="P208" s="30">
        <f>IF(BASE_INICIATIVAS_CONSOLIDADA!$N208-BASE_INICIATIVAS_CONSOLIDADA!$O208&lt;0,0,BASE_INICIATIVAS_CONSOLIDADA!$N208-BASE_INICIATIVAS_CONSOLIDADA!$O208)</f>
        <v>0</v>
      </c>
      <c r="Q208" s="42">
        <v>0</v>
      </c>
      <c r="R208" s="41">
        <v>0</v>
      </c>
      <c r="S208" s="41">
        <v>0</v>
      </c>
      <c r="T208" s="41">
        <v>0</v>
      </c>
      <c r="U208" s="41">
        <v>0</v>
      </c>
      <c r="V208" s="41">
        <v>0</v>
      </c>
      <c r="W208" s="41">
        <v>0</v>
      </c>
      <c r="X208" s="41">
        <v>0</v>
      </c>
      <c r="Y208" s="41">
        <v>0</v>
      </c>
      <c r="Z208" s="41">
        <v>0</v>
      </c>
      <c r="AA208" s="41">
        <v>0</v>
      </c>
      <c r="AB208" s="41">
        <v>0</v>
      </c>
      <c r="AC208" s="41">
        <f>SUM(BASE_INICIATIVAS_CONSOLIDADA!$Q208:$AB208)</f>
        <v>0</v>
      </c>
      <c r="AD208" s="41">
        <v>0</v>
      </c>
      <c r="AE208" s="41">
        <v>0</v>
      </c>
      <c r="AF208" s="30">
        <v>1500000</v>
      </c>
      <c r="AG208" s="41">
        <v>0</v>
      </c>
      <c r="AH208" s="41">
        <v>0</v>
      </c>
      <c r="AI208" s="41">
        <v>0</v>
      </c>
      <c r="AJ208" s="41">
        <f>SUM(BASE_INICIATIVAS_CONSOLIDADA!$AD208:$AI208)</f>
        <v>1500000</v>
      </c>
      <c r="AK208" s="41">
        <v>0</v>
      </c>
      <c r="AL208" s="41">
        <v>0</v>
      </c>
      <c r="AM208" s="41">
        <v>0</v>
      </c>
      <c r="AN208" s="41">
        <v>0</v>
      </c>
      <c r="AO208" s="41">
        <f>SUM(BASE_INICIATIVAS_CONSOLIDADA!$AK208:$AN208)</f>
        <v>0</v>
      </c>
      <c r="AP208" s="41">
        <v>0</v>
      </c>
      <c r="AQ208" s="41">
        <v>0</v>
      </c>
      <c r="AR208" s="41">
        <v>0</v>
      </c>
      <c r="AS208" s="41">
        <v>0</v>
      </c>
      <c r="AT208" s="41">
        <v>0</v>
      </c>
      <c r="AU208" s="41">
        <v>0</v>
      </c>
      <c r="AV208" s="41">
        <f>SUM(BASE_INICIATIVAS_CONSOLIDADA!$AP208:$AU208)</f>
        <v>0</v>
      </c>
      <c r="AW208" s="43">
        <v>0</v>
      </c>
      <c r="AX208" s="43">
        <v>0</v>
      </c>
      <c r="AY208" s="44">
        <f>SUM(BASE_INICIATIVAS_CONSOLIDADA!$AW208:$AX208)</f>
        <v>0</v>
      </c>
      <c r="AZ208" s="45">
        <v>0</v>
      </c>
      <c r="BA208" s="45">
        <f>BASE_INICIATIVAS_CONSOLIDADA!$AZ208</f>
        <v>0</v>
      </c>
      <c r="BB208" s="45">
        <v>0</v>
      </c>
      <c r="BC208" s="45">
        <v>0</v>
      </c>
      <c r="BD208" s="45">
        <f>SUM(BASE_INICIATIVAS_CONSOLIDADA!$BB208:$BC208)</f>
        <v>0</v>
      </c>
    </row>
    <row r="209" spans="1:56" ht="30" x14ac:dyDescent="0.25">
      <c r="A209" s="8" t="s">
        <v>94</v>
      </c>
      <c r="B209" s="8" t="s">
        <v>95</v>
      </c>
      <c r="C209" s="8">
        <v>16081613</v>
      </c>
      <c r="D209" s="8" t="s">
        <v>96</v>
      </c>
      <c r="E209" s="8" t="str">
        <f>_xlfn.XLOOKUP(BASE_INICIATIVAS_CONSOLIDADA!$G209,'[1]BASE DE DADOS'!A:A,'[1]BASE DE DADOS'!C:C)</f>
        <v>PARNA DE SAINT-HILAIRE/LANGE</v>
      </c>
      <c r="F209" s="8" t="str">
        <f>_xlfn.XLOOKUP(BASE_INICIATIVAS_CONSOLIDADA!$G209,[1]!BASE_UCS[COD CNUC],[1]!BASE_UCS[CATEGORIA RESUMIDA])</f>
        <v>PARNA</v>
      </c>
      <c r="G209" s="8" t="s">
        <v>222</v>
      </c>
      <c r="H209" s="8" t="str">
        <f>_xlfn.XLOOKUP(BASE_INICIATIVAS_CONSOLIDADA!$G209,[1]!BASE_UCS[COD CNUC],[1]!BASE_UCS[GERÊNCIA REGIONAL])</f>
        <v>GR5 - Sul</v>
      </c>
      <c r="I209" s="8" t="str">
        <f>_xlfn.XLOOKUP(BASE_INICIATIVAS_CONSOLIDADA!$G209,[1]!BASE_UCS[COD CNUC],[1]!BASE_UCS[BIOMAS])</f>
        <v>Mata Atlântica</v>
      </c>
      <c r="J209" s="8" t="str">
        <f>_xlfn.XLOOKUP(BASE_INICIATIVAS_CONSOLIDADA!$G209,[1]!BASE_UCS[COD CNUC],[1]!BASE_UCS[UF])</f>
        <v>PR</v>
      </c>
      <c r="K209" s="8"/>
      <c r="L209" s="36">
        <v>400000</v>
      </c>
      <c r="M209" s="36">
        <v>0</v>
      </c>
      <c r="N209" s="36">
        <f>BASE_INICIATIVAS_CONSOLIDADA!$L209-BASE_INICIATIVAS_CONSOLIDADA!$M209</f>
        <v>400000</v>
      </c>
      <c r="O209" s="37">
        <f>BASE_INICIATIVAS_CONSOLIDADA!$AC209+BASE_INICIATIVAS_CONSOLIDADA!$AJ209+BASE_INICIATIVAS_CONSOLIDADA!$AO209+BASE_INICIATIVAS_CONSOLIDADA!$AV209+BASE_INICIATIVAS_CONSOLIDADA!$AY209+BASE_INICIATIVAS_CONSOLIDADA!$BA209+BASE_INICIATIVAS_CONSOLIDADA!$BD209</f>
        <v>400000</v>
      </c>
      <c r="P209" s="36">
        <f>IF(BASE_INICIATIVAS_CONSOLIDADA!$N209-BASE_INICIATIVAS_CONSOLIDADA!$O209&lt;0,0,BASE_INICIATIVAS_CONSOLIDADA!$N209-BASE_INICIATIVAS_CONSOLIDADA!$O209)</f>
        <v>0</v>
      </c>
      <c r="Q209" s="38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f>SUM(BASE_INICIATIVAS_CONSOLIDADA!$Q209:$AB209)</f>
        <v>0</v>
      </c>
      <c r="AD209" s="37">
        <v>0</v>
      </c>
      <c r="AE209" s="37">
        <v>0</v>
      </c>
      <c r="AF209" s="47">
        <v>0</v>
      </c>
      <c r="AG209" s="37">
        <v>0</v>
      </c>
      <c r="AH209" s="37">
        <v>0</v>
      </c>
      <c r="AI209" s="37">
        <v>0</v>
      </c>
      <c r="AJ209" s="37">
        <f>SUM(BASE_INICIATIVAS_CONSOLIDADA!$AD209:$AI209)</f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f>SUM(BASE_INICIATIVAS_CONSOLIDADA!$AK209:$AN209)</f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6">
        <v>400000</v>
      </c>
      <c r="AV209" s="37">
        <f>SUM(BASE_INICIATIVAS_CONSOLIDADA!$AP209:$AU209)</f>
        <v>400000</v>
      </c>
      <c r="AW209" s="39">
        <v>0</v>
      </c>
      <c r="AX209" s="39">
        <v>0</v>
      </c>
      <c r="AY209" s="40">
        <f>SUM(BASE_INICIATIVAS_CONSOLIDADA!$AW209:$AX209)</f>
        <v>0</v>
      </c>
      <c r="AZ209" s="4">
        <v>0</v>
      </c>
      <c r="BA209" s="4">
        <f>BASE_INICIATIVAS_CONSOLIDADA!$AZ209</f>
        <v>0</v>
      </c>
      <c r="BB209" s="4">
        <v>0</v>
      </c>
      <c r="BC209" s="4">
        <v>0</v>
      </c>
      <c r="BD209" s="4">
        <f>SUM(BASE_INICIATIVAS_CONSOLIDADA!$BB209:$BC209)</f>
        <v>0</v>
      </c>
    </row>
    <row r="210" spans="1:56" ht="30" x14ac:dyDescent="0.25">
      <c r="A210" s="29" t="s">
        <v>65</v>
      </c>
      <c r="B210" s="29" t="s">
        <v>66</v>
      </c>
      <c r="C210" s="29">
        <v>16074110</v>
      </c>
      <c r="D210" s="29" t="s">
        <v>58</v>
      </c>
      <c r="E210" s="29" t="str">
        <f>_xlfn.XLOOKUP(BASE_INICIATIVAS_CONSOLIDADA!$G210,'[1]BASE DE DADOS'!A:A,'[1]BASE DE DADOS'!C:C)</f>
        <v>PARNA DAS SEMPRE VIVAS</v>
      </c>
      <c r="F210" s="29" t="str">
        <f>_xlfn.XLOOKUP(BASE_INICIATIVAS_CONSOLIDADA!$G210,[1]!BASE_UCS[COD CNUC],[1]!BASE_UCS[CATEGORIA RESUMIDA])</f>
        <v>PARNA</v>
      </c>
      <c r="G210" s="29" t="s">
        <v>234</v>
      </c>
      <c r="H210" s="29" t="str">
        <f>_xlfn.XLOOKUP(BASE_INICIATIVAS_CONSOLIDADA!$G210,[1]!BASE_UCS[COD CNUC],[1]!BASE_UCS[GERÊNCIA REGIONAL])</f>
        <v>GR4 - Sudeste</v>
      </c>
      <c r="I210" s="29" t="str">
        <f>_xlfn.XLOOKUP(BASE_INICIATIVAS_CONSOLIDADA!$G210,[1]!BASE_UCS[COD CNUC],[1]!BASE_UCS[BIOMAS])</f>
        <v>Cerrado</v>
      </c>
      <c r="J210" s="29" t="str">
        <f>_xlfn.XLOOKUP(BASE_INICIATIVAS_CONSOLIDADA!$G210,[1]!BASE_UCS[COD CNUC],[1]!BASE_UCS[UF])</f>
        <v>MG</v>
      </c>
      <c r="K210" s="29"/>
      <c r="L210" s="30">
        <v>2000000</v>
      </c>
      <c r="M210" s="30">
        <v>0</v>
      </c>
      <c r="N210" s="30">
        <f>BASE_INICIATIVAS_CONSOLIDADA!$L210-BASE_INICIATIVAS_CONSOLIDADA!$M210</f>
        <v>2000000</v>
      </c>
      <c r="O210" s="41">
        <f>BASE_INICIATIVAS_CONSOLIDADA!$AC210+BASE_INICIATIVAS_CONSOLIDADA!$AJ210+BASE_INICIATIVAS_CONSOLIDADA!$AO210+BASE_INICIATIVAS_CONSOLIDADA!$AV210+BASE_INICIATIVAS_CONSOLIDADA!$AY210+BASE_INICIATIVAS_CONSOLIDADA!$BA210+BASE_INICIATIVAS_CONSOLIDADA!$BD210</f>
        <v>2000000</v>
      </c>
      <c r="P210" s="30">
        <f>IF(BASE_INICIATIVAS_CONSOLIDADA!$N210-BASE_INICIATIVAS_CONSOLIDADA!$O210&lt;0,0,BASE_INICIATIVAS_CONSOLIDADA!$N210-BASE_INICIATIVAS_CONSOLIDADA!$O210)</f>
        <v>0</v>
      </c>
      <c r="Q210" s="42">
        <v>0</v>
      </c>
      <c r="R210" s="41">
        <v>0</v>
      </c>
      <c r="S210" s="41">
        <v>0</v>
      </c>
      <c r="T210" s="41">
        <v>0</v>
      </c>
      <c r="U210" s="41">
        <v>0</v>
      </c>
      <c r="V210" s="41">
        <v>0</v>
      </c>
      <c r="W210" s="41">
        <v>0</v>
      </c>
      <c r="X210" s="41">
        <v>0</v>
      </c>
      <c r="Y210" s="41">
        <v>0</v>
      </c>
      <c r="Z210" s="41">
        <v>0</v>
      </c>
      <c r="AA210" s="41">
        <v>0</v>
      </c>
      <c r="AB210" s="41">
        <v>0</v>
      </c>
      <c r="AC210" s="41">
        <f>SUM(BASE_INICIATIVAS_CONSOLIDADA!$Q210:$AB210)</f>
        <v>0</v>
      </c>
      <c r="AD210" s="41">
        <v>0</v>
      </c>
      <c r="AE210" s="41">
        <v>0</v>
      </c>
      <c r="AF210" s="30">
        <v>2000000</v>
      </c>
      <c r="AG210" s="41">
        <v>0</v>
      </c>
      <c r="AH210" s="41">
        <v>0</v>
      </c>
      <c r="AI210" s="41">
        <v>0</v>
      </c>
      <c r="AJ210" s="41">
        <f>SUM(BASE_INICIATIVAS_CONSOLIDADA!$AD210:$AI210)</f>
        <v>2000000</v>
      </c>
      <c r="AK210" s="41">
        <v>0</v>
      </c>
      <c r="AL210" s="41">
        <v>0</v>
      </c>
      <c r="AM210" s="41">
        <v>0</v>
      </c>
      <c r="AN210" s="41">
        <v>0</v>
      </c>
      <c r="AO210" s="41">
        <f>SUM(BASE_INICIATIVAS_CONSOLIDADA!$AK210:$AN210)</f>
        <v>0</v>
      </c>
      <c r="AP210" s="41">
        <v>0</v>
      </c>
      <c r="AQ210" s="41">
        <v>0</v>
      </c>
      <c r="AR210" s="41">
        <v>0</v>
      </c>
      <c r="AS210" s="41">
        <v>0</v>
      </c>
      <c r="AT210" s="41">
        <v>0</v>
      </c>
      <c r="AU210" s="46">
        <v>0</v>
      </c>
      <c r="AV210" s="41">
        <f>SUM(BASE_INICIATIVAS_CONSOLIDADA!$AP210:$AU210)</f>
        <v>0</v>
      </c>
      <c r="AW210" s="43">
        <v>0</v>
      </c>
      <c r="AX210" s="43">
        <v>0</v>
      </c>
      <c r="AY210" s="44">
        <f>SUM(BASE_INICIATIVAS_CONSOLIDADA!$AW210:$AX210)</f>
        <v>0</v>
      </c>
      <c r="AZ210" s="45">
        <v>0</v>
      </c>
      <c r="BA210" s="45">
        <f>BASE_INICIATIVAS_CONSOLIDADA!$AZ210</f>
        <v>0</v>
      </c>
      <c r="BB210" s="45">
        <v>0</v>
      </c>
      <c r="BC210" s="45">
        <v>0</v>
      </c>
      <c r="BD210" s="45">
        <f>SUM(BASE_INICIATIVAS_CONSOLIDADA!$BB210:$BC210)</f>
        <v>0</v>
      </c>
    </row>
    <row r="211" spans="1:56" ht="30" x14ac:dyDescent="0.25">
      <c r="A211" s="8" t="s">
        <v>65</v>
      </c>
      <c r="B211" s="8" t="s">
        <v>66</v>
      </c>
      <c r="C211" s="8">
        <v>16074110</v>
      </c>
      <c r="D211" s="8" t="s">
        <v>58</v>
      </c>
      <c r="E211" s="8" t="str">
        <f>_xlfn.XLOOKUP(BASE_INICIATIVAS_CONSOLIDADA!$G211,'[1]BASE DE DADOS'!A:A,'[1]BASE DE DADOS'!C:C)</f>
        <v>PARNA DA SERRA DO GANDARELA</v>
      </c>
      <c r="F211" s="8" t="str">
        <f>_xlfn.XLOOKUP(BASE_INICIATIVAS_CONSOLIDADA!$G211,[1]!BASE_UCS[COD CNUC],[1]!BASE_UCS[CATEGORIA RESUMIDA])</f>
        <v>PARNA</v>
      </c>
      <c r="G211" s="8" t="s">
        <v>132</v>
      </c>
      <c r="H211" s="8" t="str">
        <f>_xlfn.XLOOKUP(BASE_INICIATIVAS_CONSOLIDADA!$G211,[1]!BASE_UCS[COD CNUC],[1]!BASE_UCS[GERÊNCIA REGIONAL])</f>
        <v>GR4 - Sudeste</v>
      </c>
      <c r="I211" s="8" t="str">
        <f>_xlfn.XLOOKUP(BASE_INICIATIVAS_CONSOLIDADA!$G211,[1]!BASE_UCS[COD CNUC],[1]!BASE_UCS[BIOMAS])</f>
        <v>Mata Atlântica</v>
      </c>
      <c r="J211" s="8" t="str">
        <f>_xlfn.XLOOKUP(BASE_INICIATIVAS_CONSOLIDADA!$G211,[1]!BASE_UCS[COD CNUC],[1]!BASE_UCS[UF])</f>
        <v>MG</v>
      </c>
      <c r="K211" s="8"/>
      <c r="L211" s="36">
        <v>1000000</v>
      </c>
      <c r="M211" s="36">
        <v>0</v>
      </c>
      <c r="N211" s="36">
        <f>BASE_INICIATIVAS_CONSOLIDADA!$L211-BASE_INICIATIVAS_CONSOLIDADA!$M211</f>
        <v>1000000</v>
      </c>
      <c r="O211" s="37">
        <f>BASE_INICIATIVAS_CONSOLIDADA!$AC211+BASE_INICIATIVAS_CONSOLIDADA!$AJ211+BASE_INICIATIVAS_CONSOLIDADA!$AO211+BASE_INICIATIVAS_CONSOLIDADA!$AV211+BASE_INICIATIVAS_CONSOLIDADA!$AY211+BASE_INICIATIVAS_CONSOLIDADA!$BA211+BASE_INICIATIVAS_CONSOLIDADA!$BD211</f>
        <v>1000000</v>
      </c>
      <c r="P211" s="36">
        <f>IF(BASE_INICIATIVAS_CONSOLIDADA!$N211-BASE_INICIATIVAS_CONSOLIDADA!$O211&lt;0,0,BASE_INICIATIVAS_CONSOLIDADA!$N211-BASE_INICIATIVAS_CONSOLIDADA!$O211)</f>
        <v>0</v>
      </c>
      <c r="Q211" s="38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f>SUM(BASE_INICIATIVAS_CONSOLIDADA!$Q211:$AB211)</f>
        <v>0</v>
      </c>
      <c r="AD211" s="37">
        <v>0</v>
      </c>
      <c r="AE211" s="37">
        <v>0</v>
      </c>
      <c r="AF211" s="47">
        <v>1000000</v>
      </c>
      <c r="AG211" s="37">
        <v>0</v>
      </c>
      <c r="AH211" s="37">
        <v>0</v>
      </c>
      <c r="AI211" s="37">
        <v>0</v>
      </c>
      <c r="AJ211" s="37">
        <f>SUM(BASE_INICIATIVAS_CONSOLIDADA!$AD211:$AI211)</f>
        <v>1000000</v>
      </c>
      <c r="AK211" s="37">
        <v>0</v>
      </c>
      <c r="AL211" s="37">
        <v>0</v>
      </c>
      <c r="AM211" s="37">
        <v>0</v>
      </c>
      <c r="AN211" s="37">
        <v>0</v>
      </c>
      <c r="AO211" s="37">
        <f>SUM(BASE_INICIATIVAS_CONSOLIDADA!$AK211:$AN211)</f>
        <v>0</v>
      </c>
      <c r="AP211" s="37">
        <v>0</v>
      </c>
      <c r="AQ211" s="37">
        <v>0</v>
      </c>
      <c r="AR211" s="37">
        <v>0</v>
      </c>
      <c r="AS211" s="37">
        <v>0</v>
      </c>
      <c r="AT211" s="37">
        <v>0</v>
      </c>
      <c r="AU211" s="37">
        <v>0</v>
      </c>
      <c r="AV211" s="37">
        <f>SUM(BASE_INICIATIVAS_CONSOLIDADA!$AP211:$AU211)</f>
        <v>0</v>
      </c>
      <c r="AW211" s="39">
        <v>0</v>
      </c>
      <c r="AX211" s="39">
        <v>0</v>
      </c>
      <c r="AY211" s="40">
        <f>SUM(BASE_INICIATIVAS_CONSOLIDADA!$AW211:$AX211)</f>
        <v>0</v>
      </c>
      <c r="AZ211" s="4">
        <v>0</v>
      </c>
      <c r="BA211" s="4">
        <f>BASE_INICIATIVAS_CONSOLIDADA!$AZ211</f>
        <v>0</v>
      </c>
      <c r="BB211" s="4">
        <v>0</v>
      </c>
      <c r="BC211" s="4">
        <v>0</v>
      </c>
      <c r="BD211" s="4">
        <f>SUM(BASE_INICIATIVAS_CONSOLIDADA!$BB211:$BC211)</f>
        <v>0</v>
      </c>
    </row>
    <row r="212" spans="1:56" ht="30" x14ac:dyDescent="0.25">
      <c r="A212" s="29" t="s">
        <v>65</v>
      </c>
      <c r="B212" s="29" t="s">
        <v>66</v>
      </c>
      <c r="C212" s="29">
        <v>16074110</v>
      </c>
      <c r="D212" s="29" t="s">
        <v>58</v>
      </c>
      <c r="E212" s="29" t="str">
        <f>_xlfn.XLOOKUP(BASE_INICIATIVAS_CONSOLIDADA!$G212,'[1]BASE DE DADOS'!A:A,'[1]BASE DE DADOS'!C:C)</f>
        <v>PARNA DO CABO ORANGE</v>
      </c>
      <c r="F212" s="29" t="str">
        <f>_xlfn.XLOOKUP(BASE_INICIATIVAS_CONSOLIDADA!$G212,[1]!BASE_UCS[COD CNUC],[1]!BASE_UCS[CATEGORIA RESUMIDA])</f>
        <v>PARNA</v>
      </c>
      <c r="G212" s="29" t="s">
        <v>235</v>
      </c>
      <c r="H212" s="29" t="str">
        <f>_xlfn.XLOOKUP(BASE_INICIATIVAS_CONSOLIDADA!$G212,[1]!BASE_UCS[COD CNUC],[1]!BASE_UCS[GERÊNCIA REGIONAL])</f>
        <v>GR1 - Norte</v>
      </c>
      <c r="I212" s="29" t="str">
        <f>_xlfn.XLOOKUP(BASE_INICIATIVAS_CONSOLIDADA!$G212,[1]!BASE_UCS[COD CNUC],[1]!BASE_UCS[BIOMAS])</f>
        <v>Amazônia - Área Marinha</v>
      </c>
      <c r="J212" s="29" t="str">
        <f>_xlfn.XLOOKUP(BASE_INICIATIVAS_CONSOLIDADA!$G212,[1]!BASE_UCS[COD CNUC],[1]!BASE_UCS[UF])</f>
        <v>AP</v>
      </c>
      <c r="K212" s="29"/>
      <c r="L212" s="30">
        <v>200000</v>
      </c>
      <c r="M212" s="30">
        <v>0</v>
      </c>
      <c r="N212" s="30">
        <f>BASE_INICIATIVAS_CONSOLIDADA!$L212-BASE_INICIATIVAS_CONSOLIDADA!$M212</f>
        <v>200000</v>
      </c>
      <c r="O212" s="41">
        <f>BASE_INICIATIVAS_CONSOLIDADA!$AC212+BASE_INICIATIVAS_CONSOLIDADA!$AJ212+BASE_INICIATIVAS_CONSOLIDADA!$AO212+BASE_INICIATIVAS_CONSOLIDADA!$AV212+BASE_INICIATIVAS_CONSOLIDADA!$AY212+BASE_INICIATIVAS_CONSOLIDADA!$BA212+BASE_INICIATIVAS_CONSOLIDADA!$BD212</f>
        <v>200000</v>
      </c>
      <c r="P212" s="30">
        <f>IF(BASE_INICIATIVAS_CONSOLIDADA!$N212-BASE_INICIATIVAS_CONSOLIDADA!$O212&lt;0,0,BASE_INICIATIVAS_CONSOLIDADA!$N212-BASE_INICIATIVAS_CONSOLIDADA!$O212)</f>
        <v>0</v>
      </c>
      <c r="Q212" s="42">
        <v>0</v>
      </c>
      <c r="R212" s="41">
        <v>0</v>
      </c>
      <c r="S212" s="41">
        <v>0</v>
      </c>
      <c r="T212" s="41">
        <v>0</v>
      </c>
      <c r="U212" s="41">
        <v>0</v>
      </c>
      <c r="V212" s="41">
        <v>0</v>
      </c>
      <c r="W212" s="41">
        <v>0</v>
      </c>
      <c r="X212" s="41">
        <v>0</v>
      </c>
      <c r="Y212" s="41">
        <v>0</v>
      </c>
      <c r="Z212" s="41">
        <v>0</v>
      </c>
      <c r="AA212" s="41">
        <v>0</v>
      </c>
      <c r="AB212" s="41">
        <v>0</v>
      </c>
      <c r="AC212" s="41">
        <f>SUM(BASE_INICIATIVAS_CONSOLIDADA!$Q212:$AB212)</f>
        <v>0</v>
      </c>
      <c r="AD212" s="41">
        <v>0</v>
      </c>
      <c r="AE212" s="41">
        <v>0</v>
      </c>
      <c r="AF212" s="41">
        <v>0</v>
      </c>
      <c r="AG212" s="41">
        <v>0</v>
      </c>
      <c r="AH212" s="41">
        <v>0</v>
      </c>
      <c r="AI212" s="41">
        <v>0</v>
      </c>
      <c r="AJ212" s="41">
        <f>SUM(BASE_INICIATIVAS_CONSOLIDADA!$AD212:$AI212)</f>
        <v>0</v>
      </c>
      <c r="AK212" s="41">
        <v>0</v>
      </c>
      <c r="AL212" s="41">
        <v>0</v>
      </c>
      <c r="AM212" s="41">
        <v>0</v>
      </c>
      <c r="AN212" s="41">
        <v>0</v>
      </c>
      <c r="AO212" s="41">
        <f>SUM(BASE_INICIATIVAS_CONSOLIDADA!$AK212:$AN212)</f>
        <v>0</v>
      </c>
      <c r="AP212" s="41">
        <v>0</v>
      </c>
      <c r="AQ212" s="41">
        <v>0</v>
      </c>
      <c r="AR212" s="41">
        <v>0</v>
      </c>
      <c r="AS212" s="41">
        <v>0</v>
      </c>
      <c r="AT212" s="41">
        <v>0</v>
      </c>
      <c r="AU212" s="30">
        <v>200000</v>
      </c>
      <c r="AV212" s="41">
        <f>SUM(BASE_INICIATIVAS_CONSOLIDADA!$AP212:$AU212)</f>
        <v>200000</v>
      </c>
      <c r="AW212" s="43">
        <v>0</v>
      </c>
      <c r="AX212" s="43">
        <v>0</v>
      </c>
      <c r="AY212" s="44">
        <f>SUM(BASE_INICIATIVAS_CONSOLIDADA!$AW212:$AX212)</f>
        <v>0</v>
      </c>
      <c r="AZ212" s="45">
        <v>0</v>
      </c>
      <c r="BA212" s="45">
        <f>BASE_INICIATIVAS_CONSOLIDADA!$AZ212</f>
        <v>0</v>
      </c>
      <c r="BB212" s="45">
        <v>0</v>
      </c>
      <c r="BC212" s="45">
        <v>0</v>
      </c>
      <c r="BD212" s="45">
        <f>SUM(BASE_INICIATIVAS_CONSOLIDADA!$BB212:$BC212)</f>
        <v>0</v>
      </c>
    </row>
    <row r="213" spans="1:56" ht="30" x14ac:dyDescent="0.25">
      <c r="A213" s="8" t="s">
        <v>94</v>
      </c>
      <c r="B213" s="8" t="s">
        <v>95</v>
      </c>
      <c r="C213" s="8">
        <v>16081613</v>
      </c>
      <c r="D213" s="8" t="s">
        <v>96</v>
      </c>
      <c r="E213" s="8" t="str">
        <f>_xlfn.XLOOKUP(BASE_INICIATIVAS_CONSOLIDADA!$G213,'[1]BASE DE DADOS'!A:A,'[1]BASE DE DADOS'!C:C)</f>
        <v>PARNA DO CABO ORANGE</v>
      </c>
      <c r="F213" s="8" t="str">
        <f>_xlfn.XLOOKUP(BASE_INICIATIVAS_CONSOLIDADA!$G213,[1]!BASE_UCS[COD CNUC],[1]!BASE_UCS[CATEGORIA RESUMIDA])</f>
        <v>PARNA</v>
      </c>
      <c r="G213" s="8" t="s">
        <v>235</v>
      </c>
      <c r="H213" s="8" t="str">
        <f>_xlfn.XLOOKUP(BASE_INICIATIVAS_CONSOLIDADA!$G213,[1]!BASE_UCS[COD CNUC],[1]!BASE_UCS[GERÊNCIA REGIONAL])</f>
        <v>GR1 - Norte</v>
      </c>
      <c r="I213" s="8" t="str">
        <f>_xlfn.XLOOKUP(BASE_INICIATIVAS_CONSOLIDADA!$G213,[1]!BASE_UCS[COD CNUC],[1]!BASE_UCS[BIOMAS])</f>
        <v>Amazônia - Área Marinha</v>
      </c>
      <c r="J213" s="8" t="str">
        <f>_xlfn.XLOOKUP(BASE_INICIATIVAS_CONSOLIDADA!$G213,[1]!BASE_UCS[COD CNUC],[1]!BASE_UCS[UF])</f>
        <v>AP</v>
      </c>
      <c r="K213" s="8"/>
      <c r="L213" s="36">
        <v>500000</v>
      </c>
      <c r="M213" s="36">
        <v>0</v>
      </c>
      <c r="N213" s="36">
        <f>BASE_INICIATIVAS_CONSOLIDADA!$L213-BASE_INICIATIVAS_CONSOLIDADA!$M213</f>
        <v>500000</v>
      </c>
      <c r="O213" s="37">
        <f>BASE_INICIATIVAS_CONSOLIDADA!$AC213+BASE_INICIATIVAS_CONSOLIDADA!$AJ213+BASE_INICIATIVAS_CONSOLIDADA!$AO213+BASE_INICIATIVAS_CONSOLIDADA!$AV213+BASE_INICIATIVAS_CONSOLIDADA!$AY213+BASE_INICIATIVAS_CONSOLIDADA!$BA213+BASE_INICIATIVAS_CONSOLIDADA!$BD213</f>
        <v>500000</v>
      </c>
      <c r="P213" s="36">
        <f>IF(BASE_INICIATIVAS_CONSOLIDADA!$N213-BASE_INICIATIVAS_CONSOLIDADA!$O213&lt;0,0,BASE_INICIATIVAS_CONSOLIDADA!$N213-BASE_INICIATIVAS_CONSOLIDADA!$O213)</f>
        <v>0</v>
      </c>
      <c r="Q213" s="38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f>SUM(BASE_INICIATIVAS_CONSOLIDADA!$Q213:$AB213)</f>
        <v>0</v>
      </c>
      <c r="AD213" s="37">
        <v>0</v>
      </c>
      <c r="AE213" s="37">
        <v>0</v>
      </c>
      <c r="AF213" s="37">
        <v>0</v>
      </c>
      <c r="AG213" s="37">
        <v>0</v>
      </c>
      <c r="AH213" s="37">
        <v>0</v>
      </c>
      <c r="AI213" s="37">
        <v>0</v>
      </c>
      <c r="AJ213" s="37">
        <f>SUM(BASE_INICIATIVAS_CONSOLIDADA!$AD213:$AI213)</f>
        <v>0</v>
      </c>
      <c r="AK213" s="37">
        <v>0</v>
      </c>
      <c r="AL213" s="37">
        <v>0</v>
      </c>
      <c r="AM213" s="37">
        <v>0</v>
      </c>
      <c r="AN213" s="37">
        <v>0</v>
      </c>
      <c r="AO213" s="37">
        <f>SUM(BASE_INICIATIVAS_CONSOLIDADA!$AK213:$AN213)</f>
        <v>0</v>
      </c>
      <c r="AP213" s="37">
        <v>0</v>
      </c>
      <c r="AQ213" s="37">
        <v>0</v>
      </c>
      <c r="AR213" s="37">
        <v>0</v>
      </c>
      <c r="AS213" s="37">
        <v>0</v>
      </c>
      <c r="AT213" s="37">
        <v>0</v>
      </c>
      <c r="AU213" s="36">
        <v>500000</v>
      </c>
      <c r="AV213" s="37">
        <f>SUM(BASE_INICIATIVAS_CONSOLIDADA!$AP213:$AU213)</f>
        <v>500000</v>
      </c>
      <c r="AW213" s="39">
        <v>0</v>
      </c>
      <c r="AX213" s="39">
        <v>0</v>
      </c>
      <c r="AY213" s="40">
        <f>SUM(BASE_INICIATIVAS_CONSOLIDADA!$AW213:$AX213)</f>
        <v>0</v>
      </c>
      <c r="AZ213" s="4">
        <v>0</v>
      </c>
      <c r="BA213" s="4">
        <f>BASE_INICIATIVAS_CONSOLIDADA!$AZ213</f>
        <v>0</v>
      </c>
      <c r="BB213" s="4">
        <v>0</v>
      </c>
      <c r="BC213" s="4">
        <v>0</v>
      </c>
      <c r="BD213" s="4">
        <f>SUM(BASE_INICIATIVAS_CONSOLIDADA!$BB213:$BC213)</f>
        <v>0</v>
      </c>
    </row>
    <row r="214" spans="1:56" ht="30" x14ac:dyDescent="0.25">
      <c r="A214" s="29" t="s">
        <v>65</v>
      </c>
      <c r="B214" s="29" t="s">
        <v>66</v>
      </c>
      <c r="C214" s="29">
        <v>16074110</v>
      </c>
      <c r="D214" s="29" t="s">
        <v>58</v>
      </c>
      <c r="E214" s="29" t="str">
        <f>_xlfn.XLOOKUP(BASE_INICIATIVAS_CONSOLIDADA!$G214,'[1]BASE DE DADOS'!A:A,'[1]BASE DE DADOS'!C:C)</f>
        <v>REBIO DA MATA ESCURA</v>
      </c>
      <c r="F214" s="29" t="str">
        <f>_xlfn.XLOOKUP(BASE_INICIATIVAS_CONSOLIDADA!$G214,[1]!BASE_UCS[COD CNUC],[1]!BASE_UCS[CATEGORIA RESUMIDA])</f>
        <v>REBIO</v>
      </c>
      <c r="G214" s="29" t="s">
        <v>236</v>
      </c>
      <c r="H214" s="29" t="str">
        <f>_xlfn.XLOOKUP(BASE_INICIATIVAS_CONSOLIDADA!$G214,[1]!BASE_UCS[COD CNUC],[1]!BASE_UCS[GERÊNCIA REGIONAL])</f>
        <v>GR4 - Sudeste</v>
      </c>
      <c r="I214" s="29" t="str">
        <f>_xlfn.XLOOKUP(BASE_INICIATIVAS_CONSOLIDADA!$G214,[1]!BASE_UCS[COD CNUC],[1]!BASE_UCS[BIOMAS])</f>
        <v>Mata Atlântica</v>
      </c>
      <c r="J214" s="29" t="str">
        <f>_xlfn.XLOOKUP(BASE_INICIATIVAS_CONSOLIDADA!$G214,[1]!BASE_UCS[COD CNUC],[1]!BASE_UCS[UF])</f>
        <v>MG</v>
      </c>
      <c r="K214" s="29"/>
      <c r="L214" s="30">
        <v>1000000</v>
      </c>
      <c r="M214" s="30">
        <v>0</v>
      </c>
      <c r="N214" s="30">
        <f>BASE_INICIATIVAS_CONSOLIDADA!$L214-BASE_INICIATIVAS_CONSOLIDADA!$M214</f>
        <v>1000000</v>
      </c>
      <c r="O214" s="41">
        <f>BASE_INICIATIVAS_CONSOLIDADA!$AC214+BASE_INICIATIVAS_CONSOLIDADA!$AJ214+BASE_INICIATIVAS_CONSOLIDADA!$AO214+BASE_INICIATIVAS_CONSOLIDADA!$AV214+BASE_INICIATIVAS_CONSOLIDADA!$AY214+BASE_INICIATIVAS_CONSOLIDADA!$BA214+BASE_INICIATIVAS_CONSOLIDADA!$BD214</f>
        <v>0</v>
      </c>
      <c r="P214" s="30">
        <f>IF(BASE_INICIATIVAS_CONSOLIDADA!$N214-BASE_INICIATIVAS_CONSOLIDADA!$O214&lt;0,0,BASE_INICIATIVAS_CONSOLIDADA!$N214-BASE_INICIATIVAS_CONSOLIDADA!$O214)</f>
        <v>1000000</v>
      </c>
      <c r="Q214" s="42">
        <v>0</v>
      </c>
      <c r="R214" s="41">
        <v>0</v>
      </c>
      <c r="S214" s="41">
        <v>0</v>
      </c>
      <c r="T214" s="41">
        <v>0</v>
      </c>
      <c r="U214" s="41">
        <v>0</v>
      </c>
      <c r="V214" s="41">
        <v>0</v>
      </c>
      <c r="W214" s="41">
        <v>0</v>
      </c>
      <c r="X214" s="41">
        <v>0</v>
      </c>
      <c r="Y214" s="41">
        <v>0</v>
      </c>
      <c r="Z214" s="41">
        <v>0</v>
      </c>
      <c r="AA214" s="41">
        <v>0</v>
      </c>
      <c r="AB214" s="41">
        <v>0</v>
      </c>
      <c r="AC214" s="41">
        <f>SUM(BASE_INICIATIVAS_CONSOLIDADA!$Q214:$AB214)</f>
        <v>0</v>
      </c>
      <c r="AD214" s="41">
        <v>0</v>
      </c>
      <c r="AE214" s="41">
        <v>0</v>
      </c>
      <c r="AF214" s="41">
        <v>0</v>
      </c>
      <c r="AG214" s="41">
        <v>0</v>
      </c>
      <c r="AH214" s="41">
        <v>0</v>
      </c>
      <c r="AI214" s="41">
        <v>0</v>
      </c>
      <c r="AJ214" s="41">
        <f>SUM(BASE_INICIATIVAS_CONSOLIDADA!$AD214:$AI214)</f>
        <v>0</v>
      </c>
      <c r="AK214" s="41">
        <v>0</v>
      </c>
      <c r="AL214" s="41">
        <v>0</v>
      </c>
      <c r="AM214" s="41">
        <v>0</v>
      </c>
      <c r="AN214" s="41">
        <v>0</v>
      </c>
      <c r="AO214" s="41">
        <f>SUM(BASE_INICIATIVAS_CONSOLIDADA!$AK214:$AN214)</f>
        <v>0</v>
      </c>
      <c r="AP214" s="41">
        <v>0</v>
      </c>
      <c r="AQ214" s="41">
        <v>0</v>
      </c>
      <c r="AR214" s="41">
        <v>0</v>
      </c>
      <c r="AS214" s="41">
        <v>0</v>
      </c>
      <c r="AT214" s="41">
        <v>0</v>
      </c>
      <c r="AU214" s="46">
        <v>0</v>
      </c>
      <c r="AV214" s="41">
        <f>SUM(BASE_INICIATIVAS_CONSOLIDADA!$AP214:$AU214)</f>
        <v>0</v>
      </c>
      <c r="AW214" s="43">
        <v>0</v>
      </c>
      <c r="AX214" s="43">
        <v>0</v>
      </c>
      <c r="AY214" s="44">
        <f>SUM(BASE_INICIATIVAS_CONSOLIDADA!$AW214:$AX214)</f>
        <v>0</v>
      </c>
      <c r="AZ214" s="45">
        <v>0</v>
      </c>
      <c r="BA214" s="45">
        <f>BASE_INICIATIVAS_CONSOLIDADA!$AZ214</f>
        <v>0</v>
      </c>
      <c r="BB214" s="45">
        <v>0</v>
      </c>
      <c r="BC214" s="45">
        <v>0</v>
      </c>
      <c r="BD214" s="45">
        <f>SUM(BASE_INICIATIVAS_CONSOLIDADA!$BB214:$BC214)</f>
        <v>0</v>
      </c>
    </row>
    <row r="215" spans="1:56" ht="30" x14ac:dyDescent="0.25">
      <c r="A215" s="8" t="s">
        <v>65</v>
      </c>
      <c r="B215" s="8" t="s">
        <v>66</v>
      </c>
      <c r="C215" s="8">
        <v>16074110</v>
      </c>
      <c r="D215" s="8" t="s">
        <v>58</v>
      </c>
      <c r="E215" s="8" t="str">
        <f>_xlfn.XLOOKUP(BASE_INICIATIVAS_CONSOLIDADA!$G215,'[1]BASE DE DADOS'!A:A,'[1]BASE DE DADOS'!C:C)</f>
        <v>PARNA DO DESCOBRIMENTO</v>
      </c>
      <c r="F215" s="8" t="str">
        <f>_xlfn.XLOOKUP(BASE_INICIATIVAS_CONSOLIDADA!$G215,[1]!BASE_UCS[COD CNUC],[1]!BASE_UCS[CATEGORIA RESUMIDA])</f>
        <v>PARNA</v>
      </c>
      <c r="G215" s="8" t="s">
        <v>237</v>
      </c>
      <c r="H215" s="8" t="str">
        <f>_xlfn.XLOOKUP(BASE_INICIATIVAS_CONSOLIDADA!$G215,[1]!BASE_UCS[COD CNUC],[1]!BASE_UCS[GERÊNCIA REGIONAL])</f>
        <v>GR2 - Nordeste</v>
      </c>
      <c r="I215" s="8" t="str">
        <f>_xlfn.XLOOKUP(BASE_INICIATIVAS_CONSOLIDADA!$G215,[1]!BASE_UCS[COD CNUC],[1]!BASE_UCS[BIOMAS])</f>
        <v>Mata Atlântica</v>
      </c>
      <c r="J215" s="8" t="str">
        <f>_xlfn.XLOOKUP(BASE_INICIATIVAS_CONSOLIDADA!$G215,[1]!BASE_UCS[COD CNUC],[1]!BASE_UCS[UF])</f>
        <v>BA</v>
      </c>
      <c r="K215" s="8"/>
      <c r="L215" s="36">
        <v>500000</v>
      </c>
      <c r="M215" s="36">
        <v>0</v>
      </c>
      <c r="N215" s="36">
        <f>BASE_INICIATIVAS_CONSOLIDADA!$L215-BASE_INICIATIVAS_CONSOLIDADA!$M215</f>
        <v>500000</v>
      </c>
      <c r="O215" s="37">
        <f>BASE_INICIATIVAS_CONSOLIDADA!$AC215+BASE_INICIATIVAS_CONSOLIDADA!$AJ215+BASE_INICIATIVAS_CONSOLIDADA!$AO215+BASE_INICIATIVAS_CONSOLIDADA!$AV215+BASE_INICIATIVAS_CONSOLIDADA!$AY215+BASE_INICIATIVAS_CONSOLIDADA!$BA215+BASE_INICIATIVAS_CONSOLIDADA!$BD215</f>
        <v>500000</v>
      </c>
      <c r="P215" s="36">
        <f>IF(BASE_INICIATIVAS_CONSOLIDADA!$N215-BASE_INICIATIVAS_CONSOLIDADA!$O215&lt;0,0,BASE_INICIATIVAS_CONSOLIDADA!$N215-BASE_INICIATIVAS_CONSOLIDADA!$O215)</f>
        <v>0</v>
      </c>
      <c r="Q215" s="38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f>SUM(BASE_INICIATIVAS_CONSOLIDADA!$Q215:$AB215)</f>
        <v>0</v>
      </c>
      <c r="AD215" s="37">
        <v>0</v>
      </c>
      <c r="AE215" s="37">
        <v>0</v>
      </c>
      <c r="AF215" s="37">
        <v>0</v>
      </c>
      <c r="AG215" s="37">
        <v>0</v>
      </c>
      <c r="AH215" s="37">
        <v>0</v>
      </c>
      <c r="AI215" s="37">
        <v>0</v>
      </c>
      <c r="AJ215" s="37">
        <f>SUM(BASE_INICIATIVAS_CONSOLIDADA!$AD215:$AI215)</f>
        <v>0</v>
      </c>
      <c r="AK215" s="37">
        <v>0</v>
      </c>
      <c r="AL215" s="37">
        <v>0</v>
      </c>
      <c r="AM215" s="37">
        <v>0</v>
      </c>
      <c r="AN215" s="37">
        <v>0</v>
      </c>
      <c r="AO215" s="37">
        <f>SUM(BASE_INICIATIVAS_CONSOLIDADA!$AK215:$AN215)</f>
        <v>0</v>
      </c>
      <c r="AP215" s="37">
        <v>0</v>
      </c>
      <c r="AQ215" s="37">
        <v>0</v>
      </c>
      <c r="AR215" s="37">
        <v>0</v>
      </c>
      <c r="AS215" s="37">
        <v>0</v>
      </c>
      <c r="AT215" s="37">
        <v>0</v>
      </c>
      <c r="AU215" s="36">
        <v>500000</v>
      </c>
      <c r="AV215" s="37">
        <f>SUM(BASE_INICIATIVAS_CONSOLIDADA!$AP215:$AU215)</f>
        <v>500000</v>
      </c>
      <c r="AW215" s="39">
        <v>0</v>
      </c>
      <c r="AX215" s="39">
        <v>0</v>
      </c>
      <c r="AY215" s="40">
        <f>SUM(BASE_INICIATIVAS_CONSOLIDADA!$AW215:$AX215)</f>
        <v>0</v>
      </c>
      <c r="AZ215" s="4">
        <v>0</v>
      </c>
      <c r="BA215" s="4">
        <f>BASE_INICIATIVAS_CONSOLIDADA!$AZ215</f>
        <v>0</v>
      </c>
      <c r="BB215" s="4">
        <v>0</v>
      </c>
      <c r="BC215" s="4">
        <v>0</v>
      </c>
      <c r="BD215" s="4">
        <f>SUM(BASE_INICIATIVAS_CONSOLIDADA!$BB215:$BC215)</f>
        <v>0</v>
      </c>
    </row>
    <row r="216" spans="1:56" ht="409.5" x14ac:dyDescent="0.25">
      <c r="A216" s="29" t="s">
        <v>87</v>
      </c>
      <c r="B216" s="29" t="s">
        <v>88</v>
      </c>
      <c r="C216" s="29" t="s">
        <v>70</v>
      </c>
      <c r="D216" s="29" t="s">
        <v>58</v>
      </c>
      <c r="E216" s="29" t="str">
        <f>_xlfn.XLOOKUP(BASE_INICIATIVAS_CONSOLIDADA!$G216,'[1]BASE DE DADOS'!A:A,'[1]BASE DE DADOS'!C:C)</f>
        <v>PARNA DA SERRA DA BOCAINA</v>
      </c>
      <c r="F216" s="29" t="str">
        <f>_xlfn.XLOOKUP(BASE_INICIATIVAS_CONSOLIDADA!$G216,[1]!BASE_UCS[COD CNUC],[1]!BASE_UCS[CATEGORIA RESUMIDA])</f>
        <v>PARNA</v>
      </c>
      <c r="G216" s="29" t="s">
        <v>108</v>
      </c>
      <c r="H216" s="29" t="str">
        <f>_xlfn.XLOOKUP(BASE_INICIATIVAS_CONSOLIDADA!$G216,[1]!BASE_UCS[COD CNUC],[1]!BASE_UCS[GERÊNCIA REGIONAL])</f>
        <v>GR4 - Sudeste</v>
      </c>
      <c r="I216" s="29" t="str">
        <f>_xlfn.XLOOKUP(BASE_INICIATIVAS_CONSOLIDADA!$G216,[1]!BASE_UCS[COD CNUC],[1]!BASE_UCS[BIOMAS])</f>
        <v>Área Marinha - Mata Atlântica</v>
      </c>
      <c r="J216" s="29" t="str">
        <f>_xlfn.XLOOKUP(BASE_INICIATIVAS_CONSOLIDADA!$G216,[1]!BASE_UCS[COD CNUC],[1]!BASE_UCS[UF])</f>
        <v>RJ/SP</v>
      </c>
      <c r="K216" s="29" t="s">
        <v>238</v>
      </c>
      <c r="L216" s="30">
        <v>400000</v>
      </c>
      <c r="M216" s="30">
        <v>0</v>
      </c>
      <c r="N216" s="30">
        <f>BASE_INICIATIVAS_CONSOLIDADA!$L216-BASE_INICIATIVAS_CONSOLIDADA!$M216</f>
        <v>400000</v>
      </c>
      <c r="O216" s="41">
        <f>BASE_INICIATIVAS_CONSOLIDADA!$AC216+BASE_INICIATIVAS_CONSOLIDADA!$AJ216+BASE_INICIATIVAS_CONSOLIDADA!$AO216+BASE_INICIATIVAS_CONSOLIDADA!$AV216+BASE_INICIATIVAS_CONSOLIDADA!$AY216+BASE_INICIATIVAS_CONSOLIDADA!$BA216+BASE_INICIATIVAS_CONSOLIDADA!$BD216</f>
        <v>400000</v>
      </c>
      <c r="P216" s="30">
        <f>IF(BASE_INICIATIVAS_CONSOLIDADA!$N216-BASE_INICIATIVAS_CONSOLIDADA!$O216&lt;0,0,BASE_INICIATIVAS_CONSOLIDADA!$N216-BASE_INICIATIVAS_CONSOLIDADA!$O216)</f>
        <v>0</v>
      </c>
      <c r="Q216" s="42">
        <v>0</v>
      </c>
      <c r="R216" s="41">
        <v>0</v>
      </c>
      <c r="S216" s="41">
        <v>0</v>
      </c>
      <c r="T216" s="41">
        <v>0</v>
      </c>
      <c r="U216" s="41">
        <v>0</v>
      </c>
      <c r="V216" s="41">
        <v>0</v>
      </c>
      <c r="W216" s="41">
        <v>0</v>
      </c>
      <c r="X216" s="41">
        <v>0</v>
      </c>
      <c r="Y216" s="41">
        <v>0</v>
      </c>
      <c r="Z216" s="41">
        <v>0</v>
      </c>
      <c r="AA216" s="41">
        <v>0</v>
      </c>
      <c r="AB216" s="41">
        <v>0</v>
      </c>
      <c r="AC216" s="41">
        <f>SUM(BASE_INICIATIVAS_CONSOLIDADA!$Q216:$AB216)</f>
        <v>0</v>
      </c>
      <c r="AD216" s="41">
        <v>0</v>
      </c>
      <c r="AE216" s="41">
        <v>0</v>
      </c>
      <c r="AF216" s="41">
        <v>0</v>
      </c>
      <c r="AG216" s="41">
        <v>0</v>
      </c>
      <c r="AH216" s="41">
        <v>0</v>
      </c>
      <c r="AI216" s="41">
        <v>0</v>
      </c>
      <c r="AJ216" s="41">
        <f>SUM(BASE_INICIATIVAS_CONSOLIDADA!$AD216:$AI216)</f>
        <v>0</v>
      </c>
      <c r="AK216" s="41">
        <v>0</v>
      </c>
      <c r="AL216" s="41">
        <v>0</v>
      </c>
      <c r="AM216" s="41">
        <v>400000</v>
      </c>
      <c r="AN216" s="41">
        <v>0</v>
      </c>
      <c r="AO216" s="41">
        <f>SUM(BASE_INICIATIVAS_CONSOLIDADA!$AK216:$AN216)</f>
        <v>400000</v>
      </c>
      <c r="AP216" s="41">
        <v>0</v>
      </c>
      <c r="AQ216" s="41">
        <v>0</v>
      </c>
      <c r="AR216" s="41">
        <v>0</v>
      </c>
      <c r="AS216" s="41">
        <v>0</v>
      </c>
      <c r="AT216" s="41">
        <v>0</v>
      </c>
      <c r="AU216" s="46">
        <v>0</v>
      </c>
      <c r="AV216" s="41">
        <f>SUM(BASE_INICIATIVAS_CONSOLIDADA!$AP216:$AU216)</f>
        <v>0</v>
      </c>
      <c r="AW216" s="43">
        <v>0</v>
      </c>
      <c r="AX216" s="43">
        <v>0</v>
      </c>
      <c r="AY216" s="44">
        <f>SUM(BASE_INICIATIVAS_CONSOLIDADA!$AW216:$AX216)</f>
        <v>0</v>
      </c>
      <c r="AZ216" s="45">
        <v>0</v>
      </c>
      <c r="BA216" s="45">
        <f>BASE_INICIATIVAS_CONSOLIDADA!$AZ216</f>
        <v>0</v>
      </c>
      <c r="BB216" s="45">
        <v>0</v>
      </c>
      <c r="BC216" s="45">
        <v>0</v>
      </c>
      <c r="BD216" s="45">
        <f>SUM(BASE_INICIATIVAS_CONSOLIDADA!$BB216:$BC216)</f>
        <v>0</v>
      </c>
    </row>
    <row r="217" spans="1:56" ht="30" x14ac:dyDescent="0.25">
      <c r="A217" s="8" t="s">
        <v>65</v>
      </c>
      <c r="B217" s="8" t="s">
        <v>66</v>
      </c>
      <c r="C217" s="8">
        <v>16074110</v>
      </c>
      <c r="D217" s="8" t="s">
        <v>58</v>
      </c>
      <c r="E217" s="8" t="str">
        <f>_xlfn.XLOOKUP(BASE_INICIATIVAS_CONSOLIDADA!$G217,'[1]BASE DE DADOS'!A:A,'[1]BASE DE DADOS'!C:C)</f>
        <v>PARNA DA SERRA DOS ORGÃOS</v>
      </c>
      <c r="F217" s="8" t="str">
        <f>_xlfn.XLOOKUP(BASE_INICIATIVAS_CONSOLIDADA!$G217,[1]!BASE_UCS[COD CNUC],[1]!BASE_UCS[CATEGORIA RESUMIDA])</f>
        <v>PARNA</v>
      </c>
      <c r="G217" s="8" t="s">
        <v>239</v>
      </c>
      <c r="H217" s="8" t="str">
        <f>_xlfn.XLOOKUP(BASE_INICIATIVAS_CONSOLIDADA!$G217,[1]!BASE_UCS[COD CNUC],[1]!BASE_UCS[GERÊNCIA REGIONAL])</f>
        <v>GR4 - Sudeste</v>
      </c>
      <c r="I217" s="8" t="str">
        <f>_xlfn.XLOOKUP(BASE_INICIATIVAS_CONSOLIDADA!$G217,[1]!BASE_UCS[COD CNUC],[1]!BASE_UCS[BIOMAS])</f>
        <v>Mata Atlântica</v>
      </c>
      <c r="J217" s="8" t="str">
        <f>_xlfn.XLOOKUP(BASE_INICIATIVAS_CONSOLIDADA!$G217,[1]!BASE_UCS[COD CNUC],[1]!BASE_UCS[UF])</f>
        <v>RJ</v>
      </c>
      <c r="K217" s="8"/>
      <c r="L217" s="36">
        <v>1500000</v>
      </c>
      <c r="M217" s="36">
        <v>0</v>
      </c>
      <c r="N217" s="36">
        <f>BASE_INICIATIVAS_CONSOLIDADA!$L217-BASE_INICIATIVAS_CONSOLIDADA!$M217</f>
        <v>1500000</v>
      </c>
      <c r="O217" s="37">
        <f>BASE_INICIATIVAS_CONSOLIDADA!$AC217+BASE_INICIATIVAS_CONSOLIDADA!$AJ217+BASE_INICIATIVAS_CONSOLIDADA!$AO217+BASE_INICIATIVAS_CONSOLIDADA!$AV217+BASE_INICIATIVAS_CONSOLIDADA!$AY217+BASE_INICIATIVAS_CONSOLIDADA!$BA217+BASE_INICIATIVAS_CONSOLIDADA!$BD217</f>
        <v>1500000</v>
      </c>
      <c r="P217" s="36">
        <f>IF(BASE_INICIATIVAS_CONSOLIDADA!$N217-BASE_INICIATIVAS_CONSOLIDADA!$O217&lt;0,0,BASE_INICIATIVAS_CONSOLIDADA!$N217-BASE_INICIATIVAS_CONSOLIDADA!$O217)</f>
        <v>0</v>
      </c>
      <c r="Q217" s="38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1500000</v>
      </c>
      <c r="Z217" s="37">
        <v>0</v>
      </c>
      <c r="AA217" s="37">
        <v>0</v>
      </c>
      <c r="AB217" s="37">
        <v>0</v>
      </c>
      <c r="AC217" s="37">
        <f>SUM(BASE_INICIATIVAS_CONSOLIDADA!$Q217:$AB217)</f>
        <v>1500000</v>
      </c>
      <c r="AD217" s="37">
        <v>0</v>
      </c>
      <c r="AE217" s="37">
        <v>0</v>
      </c>
      <c r="AF217" s="37">
        <v>0</v>
      </c>
      <c r="AG217" s="37">
        <v>0</v>
      </c>
      <c r="AH217" s="37">
        <v>0</v>
      </c>
      <c r="AI217" s="37">
        <v>0</v>
      </c>
      <c r="AJ217" s="37">
        <f>SUM(BASE_INICIATIVAS_CONSOLIDADA!$AD217:$AI217)</f>
        <v>0</v>
      </c>
      <c r="AK217" s="37">
        <v>0</v>
      </c>
      <c r="AL217" s="37">
        <v>0</v>
      </c>
      <c r="AM217" s="37">
        <v>0</v>
      </c>
      <c r="AN217" s="37">
        <v>0</v>
      </c>
      <c r="AO217" s="37">
        <f>SUM(BASE_INICIATIVAS_CONSOLIDADA!$AK217:$AN217)</f>
        <v>0</v>
      </c>
      <c r="AP217" s="37">
        <v>0</v>
      </c>
      <c r="AQ217" s="37">
        <v>0</v>
      </c>
      <c r="AR217" s="37">
        <v>0</v>
      </c>
      <c r="AS217" s="37">
        <v>0</v>
      </c>
      <c r="AT217" s="37">
        <v>0</v>
      </c>
      <c r="AU217" s="37">
        <v>0</v>
      </c>
      <c r="AV217" s="37">
        <f>SUM(BASE_INICIATIVAS_CONSOLIDADA!$AP217:$AU217)</f>
        <v>0</v>
      </c>
      <c r="AW217" s="39">
        <v>0</v>
      </c>
      <c r="AX217" s="39">
        <v>0</v>
      </c>
      <c r="AY217" s="40">
        <f>SUM(BASE_INICIATIVAS_CONSOLIDADA!$AW217:$AX217)</f>
        <v>0</v>
      </c>
      <c r="AZ217" s="4">
        <v>0</v>
      </c>
      <c r="BA217" s="4">
        <f>BASE_INICIATIVAS_CONSOLIDADA!$AZ217</f>
        <v>0</v>
      </c>
      <c r="BB217" s="4">
        <v>0</v>
      </c>
      <c r="BC217" s="4">
        <v>0</v>
      </c>
      <c r="BD217" s="4">
        <f>SUM(BASE_INICIATIVAS_CONSOLIDADA!$BB217:$BC217)</f>
        <v>0</v>
      </c>
    </row>
    <row r="218" spans="1:56" ht="30" x14ac:dyDescent="0.25">
      <c r="A218" s="29" t="s">
        <v>65</v>
      </c>
      <c r="B218" s="29" t="s">
        <v>66</v>
      </c>
      <c r="C218" s="29">
        <v>16074110</v>
      </c>
      <c r="D218" s="29" t="s">
        <v>58</v>
      </c>
      <c r="E218" s="29" t="str">
        <f>_xlfn.XLOOKUP(BASE_INICIATIVAS_CONSOLIDADA!$G218,'[1]BASE DE DADOS'!A:A,'[1]BASE DE DADOS'!C:C)</f>
        <v>FLONA DE MÁRIO XAVIER</v>
      </c>
      <c r="F218" s="29" t="str">
        <f>_xlfn.XLOOKUP(BASE_INICIATIVAS_CONSOLIDADA!$G218,[1]!BASE_UCS[COD CNUC],[1]!BASE_UCS[CATEGORIA RESUMIDA])</f>
        <v>FLONA</v>
      </c>
      <c r="G218" s="29" t="s">
        <v>84</v>
      </c>
      <c r="H218" s="29" t="str">
        <f>_xlfn.XLOOKUP(BASE_INICIATIVAS_CONSOLIDADA!$G218,[1]!BASE_UCS[COD CNUC],[1]!BASE_UCS[GERÊNCIA REGIONAL])</f>
        <v>GR4 - Sudeste</v>
      </c>
      <c r="I218" s="29" t="str">
        <f>_xlfn.XLOOKUP(BASE_INICIATIVAS_CONSOLIDADA!$G218,[1]!BASE_UCS[COD CNUC],[1]!BASE_UCS[BIOMAS])</f>
        <v>Mata Atlântica</v>
      </c>
      <c r="J218" s="29" t="str">
        <f>_xlfn.XLOOKUP(BASE_INICIATIVAS_CONSOLIDADA!$G218,[1]!BASE_UCS[COD CNUC],[1]!BASE_UCS[UF])</f>
        <v>RJ</v>
      </c>
      <c r="K218" s="29"/>
      <c r="L218" s="30">
        <v>500000</v>
      </c>
      <c r="M218" s="30">
        <v>0</v>
      </c>
      <c r="N218" s="30">
        <f>BASE_INICIATIVAS_CONSOLIDADA!$L218-BASE_INICIATIVAS_CONSOLIDADA!$M218</f>
        <v>500000</v>
      </c>
      <c r="O218" s="41">
        <f>BASE_INICIATIVAS_CONSOLIDADA!$AC218+BASE_INICIATIVAS_CONSOLIDADA!$AJ218+BASE_INICIATIVAS_CONSOLIDADA!$AO218+BASE_INICIATIVAS_CONSOLIDADA!$AV218+BASE_INICIATIVAS_CONSOLIDADA!$AY218+BASE_INICIATIVAS_CONSOLIDADA!$BA218+BASE_INICIATIVAS_CONSOLIDADA!$BD218</f>
        <v>500000</v>
      </c>
      <c r="P218" s="30">
        <f>IF(BASE_INICIATIVAS_CONSOLIDADA!$N218-BASE_INICIATIVAS_CONSOLIDADA!$O218&lt;0,0,BASE_INICIATIVAS_CONSOLIDADA!$N218-BASE_INICIATIVAS_CONSOLIDADA!$O218)</f>
        <v>0</v>
      </c>
      <c r="Q218" s="42">
        <v>0</v>
      </c>
      <c r="R218" s="41">
        <v>0</v>
      </c>
      <c r="S218" s="41">
        <v>0</v>
      </c>
      <c r="T218" s="41">
        <v>0</v>
      </c>
      <c r="U218" s="41">
        <v>0</v>
      </c>
      <c r="V218" s="41">
        <v>0</v>
      </c>
      <c r="W218" s="41">
        <v>0</v>
      </c>
      <c r="X218" s="41">
        <v>0</v>
      </c>
      <c r="Y218" s="41">
        <v>0</v>
      </c>
      <c r="Z218" s="41">
        <v>0</v>
      </c>
      <c r="AA218" s="41">
        <v>0</v>
      </c>
      <c r="AB218" s="41">
        <v>0</v>
      </c>
      <c r="AC218" s="41">
        <f>SUM(BASE_INICIATIVAS_CONSOLIDADA!$Q218:$AB218)</f>
        <v>0</v>
      </c>
      <c r="AD218" s="41">
        <v>0</v>
      </c>
      <c r="AE218" s="41">
        <v>0</v>
      </c>
      <c r="AF218" s="41">
        <v>0</v>
      </c>
      <c r="AG218" s="41">
        <v>0</v>
      </c>
      <c r="AH218" s="41">
        <v>0</v>
      </c>
      <c r="AI218" s="41">
        <v>0</v>
      </c>
      <c r="AJ218" s="41">
        <f>SUM(BASE_INICIATIVAS_CONSOLIDADA!$AD218:$AI218)</f>
        <v>0</v>
      </c>
      <c r="AK218" s="41">
        <v>0</v>
      </c>
      <c r="AL218" s="41">
        <v>0</v>
      </c>
      <c r="AM218" s="41">
        <v>0</v>
      </c>
      <c r="AN218" s="41">
        <v>0</v>
      </c>
      <c r="AO218" s="41">
        <f>SUM(BASE_INICIATIVAS_CONSOLIDADA!$AK218:$AN218)</f>
        <v>0</v>
      </c>
      <c r="AP218" s="41">
        <v>0</v>
      </c>
      <c r="AQ218" s="41">
        <v>0</v>
      </c>
      <c r="AR218" s="30">
        <v>500000</v>
      </c>
      <c r="AS218" s="41">
        <v>0</v>
      </c>
      <c r="AT218" s="41">
        <v>0</v>
      </c>
      <c r="AU218" s="41">
        <v>0</v>
      </c>
      <c r="AV218" s="41">
        <f>SUM(BASE_INICIATIVAS_CONSOLIDADA!$AP218:$AU218)</f>
        <v>500000</v>
      </c>
      <c r="AW218" s="43">
        <v>0</v>
      </c>
      <c r="AX218" s="43">
        <v>0</v>
      </c>
      <c r="AY218" s="44">
        <f>SUM(BASE_INICIATIVAS_CONSOLIDADA!$AW218:$AX218)</f>
        <v>0</v>
      </c>
      <c r="AZ218" s="45">
        <v>0</v>
      </c>
      <c r="BA218" s="45">
        <f>BASE_INICIATIVAS_CONSOLIDADA!$AZ218</f>
        <v>0</v>
      </c>
      <c r="BB218" s="45">
        <v>0</v>
      </c>
      <c r="BC218" s="45">
        <v>0</v>
      </c>
      <c r="BD218" s="45">
        <f>SUM(BASE_INICIATIVAS_CONSOLIDADA!$BB218:$BC218)</f>
        <v>0</v>
      </c>
    </row>
    <row r="219" spans="1:56" ht="150" x14ac:dyDescent="0.25">
      <c r="A219" s="8" t="s">
        <v>56</v>
      </c>
      <c r="B219" s="8" t="s">
        <v>57</v>
      </c>
      <c r="C219" s="8">
        <v>16076447</v>
      </c>
      <c r="D219" s="8" t="s">
        <v>58</v>
      </c>
      <c r="E219" s="8" t="str">
        <f>_xlfn.XLOOKUP(BASE_INICIATIVAS_CONSOLIDADA!$G219,'[1]BASE DE DADOS'!A:A,'[1]BASE DE DADOS'!C:C)</f>
        <v>PARNA DA SERRA DOS ORGÃOS</v>
      </c>
      <c r="F219" s="8" t="str">
        <f>_xlfn.XLOOKUP(BASE_INICIATIVAS_CONSOLIDADA!$G219,[1]!BASE_UCS[COD CNUC],[1]!BASE_UCS[CATEGORIA RESUMIDA])</f>
        <v>PARNA</v>
      </c>
      <c r="G219" s="8" t="s">
        <v>239</v>
      </c>
      <c r="H219" s="8" t="str">
        <f>_xlfn.XLOOKUP(BASE_INICIATIVAS_CONSOLIDADA!$G219,[1]!BASE_UCS[COD CNUC],[1]!BASE_UCS[GERÊNCIA REGIONAL])</f>
        <v>GR4 - Sudeste</v>
      </c>
      <c r="I219" s="8" t="str">
        <f>_xlfn.XLOOKUP(BASE_INICIATIVAS_CONSOLIDADA!$G219,[1]!BASE_UCS[COD CNUC],[1]!BASE_UCS[BIOMAS])</f>
        <v>Mata Atlântica</v>
      </c>
      <c r="J219" s="8" t="str">
        <f>_xlfn.XLOOKUP(BASE_INICIATIVAS_CONSOLIDADA!$G219,[1]!BASE_UCS[COD CNUC],[1]!BASE_UCS[UF])</f>
        <v>RJ</v>
      </c>
      <c r="K219" s="8" t="s">
        <v>240</v>
      </c>
      <c r="L219" s="36">
        <v>318000</v>
      </c>
      <c r="M219" s="36">
        <v>0</v>
      </c>
      <c r="N219" s="36">
        <f>BASE_INICIATIVAS_CONSOLIDADA!$L219-BASE_INICIATIVAS_CONSOLIDADA!$M219</f>
        <v>318000</v>
      </c>
      <c r="O219" s="37">
        <f>BASE_INICIATIVAS_CONSOLIDADA!$AC219+BASE_INICIATIVAS_CONSOLIDADA!$AJ219+BASE_INICIATIVAS_CONSOLIDADA!$AO219+BASE_INICIATIVAS_CONSOLIDADA!$AV219+BASE_INICIATIVAS_CONSOLIDADA!$AY219+BASE_INICIATIVAS_CONSOLIDADA!$BA219+BASE_INICIATIVAS_CONSOLIDADA!$BD219</f>
        <v>318000</v>
      </c>
      <c r="P219" s="36">
        <f>IF(BASE_INICIATIVAS_CONSOLIDADA!$N219-BASE_INICIATIVAS_CONSOLIDADA!$O219&lt;0,0,BASE_INICIATIVAS_CONSOLIDADA!$N219-BASE_INICIATIVAS_CONSOLIDADA!$O219)</f>
        <v>0</v>
      </c>
      <c r="Q219" s="38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318000</v>
      </c>
      <c r="Z219" s="37">
        <v>0</v>
      </c>
      <c r="AA219" s="37">
        <v>0</v>
      </c>
      <c r="AB219" s="37">
        <v>0</v>
      </c>
      <c r="AC219" s="37">
        <f>SUM(BASE_INICIATIVAS_CONSOLIDADA!$Q219:$AB219)</f>
        <v>318000</v>
      </c>
      <c r="AD219" s="37">
        <v>0</v>
      </c>
      <c r="AE219" s="37">
        <v>0</v>
      </c>
      <c r="AF219" s="37">
        <v>0</v>
      </c>
      <c r="AG219" s="37">
        <v>0</v>
      </c>
      <c r="AH219" s="37">
        <v>0</v>
      </c>
      <c r="AI219" s="37">
        <v>0</v>
      </c>
      <c r="AJ219" s="37">
        <f>SUM(BASE_INICIATIVAS_CONSOLIDADA!$AD219:$AI219)</f>
        <v>0</v>
      </c>
      <c r="AK219" s="37">
        <v>0</v>
      </c>
      <c r="AL219" s="37">
        <v>0</v>
      </c>
      <c r="AM219" s="37">
        <v>0</v>
      </c>
      <c r="AN219" s="37">
        <v>0</v>
      </c>
      <c r="AO219" s="37">
        <f>SUM(BASE_INICIATIVAS_CONSOLIDADA!$AK219:$AN219)</f>
        <v>0</v>
      </c>
      <c r="AP219" s="37">
        <v>0</v>
      </c>
      <c r="AQ219" s="37">
        <v>0</v>
      </c>
      <c r="AR219" s="47">
        <v>0</v>
      </c>
      <c r="AS219" s="37">
        <v>0</v>
      </c>
      <c r="AT219" s="37">
        <v>0</v>
      </c>
      <c r="AU219" s="37">
        <v>0</v>
      </c>
      <c r="AV219" s="37">
        <f>SUM(BASE_INICIATIVAS_CONSOLIDADA!$AP219:$AU219)</f>
        <v>0</v>
      </c>
      <c r="AW219" s="39">
        <v>0</v>
      </c>
      <c r="AX219" s="39">
        <v>0</v>
      </c>
      <c r="AY219" s="40">
        <f>SUM(BASE_INICIATIVAS_CONSOLIDADA!$AW219:$AX219)</f>
        <v>0</v>
      </c>
      <c r="AZ219" s="4">
        <v>0</v>
      </c>
      <c r="BA219" s="4">
        <f>BASE_INICIATIVAS_CONSOLIDADA!$AZ219</f>
        <v>0</v>
      </c>
      <c r="BB219" s="4">
        <v>0</v>
      </c>
      <c r="BC219" s="4">
        <v>0</v>
      </c>
      <c r="BD219" s="4">
        <f>SUM(BASE_INICIATIVAS_CONSOLIDADA!$BB219:$BC219)</f>
        <v>0</v>
      </c>
    </row>
    <row r="220" spans="1:56" ht="30" x14ac:dyDescent="0.25">
      <c r="A220" s="29" t="s">
        <v>65</v>
      </c>
      <c r="B220" s="29" t="s">
        <v>66</v>
      </c>
      <c r="C220" s="29">
        <v>16074110</v>
      </c>
      <c r="D220" s="29" t="s">
        <v>58</v>
      </c>
      <c r="E220" s="29" t="str">
        <f>_xlfn.XLOOKUP(BASE_INICIATIVAS_CONSOLIDADA!$G220,'[1]BASE DE DADOS'!A:A,'[1]BASE DE DADOS'!C:C)</f>
        <v>FLONA DE PASSO FUNDO</v>
      </c>
      <c r="F220" s="29" t="str">
        <f>_xlfn.XLOOKUP(BASE_INICIATIVAS_CONSOLIDADA!$G220,[1]!BASE_UCS[COD CNUC],[1]!BASE_UCS[CATEGORIA RESUMIDA])</f>
        <v>FLONA</v>
      </c>
      <c r="G220" s="29" t="s">
        <v>241</v>
      </c>
      <c r="H220" s="29" t="str">
        <f>_xlfn.XLOOKUP(BASE_INICIATIVAS_CONSOLIDADA!$G220,[1]!BASE_UCS[COD CNUC],[1]!BASE_UCS[GERÊNCIA REGIONAL])</f>
        <v>GR5 - Sul</v>
      </c>
      <c r="I220" s="29" t="str">
        <f>_xlfn.XLOOKUP(BASE_INICIATIVAS_CONSOLIDADA!$G220,[1]!BASE_UCS[COD CNUC],[1]!BASE_UCS[BIOMAS])</f>
        <v>Mata Atlântica</v>
      </c>
      <c r="J220" s="29" t="str">
        <f>_xlfn.XLOOKUP(BASE_INICIATIVAS_CONSOLIDADA!$G220,[1]!BASE_UCS[COD CNUC],[1]!BASE_UCS[UF])</f>
        <v>RS</v>
      </c>
      <c r="K220" s="29"/>
      <c r="L220" s="30">
        <v>500000</v>
      </c>
      <c r="M220" s="30">
        <v>0</v>
      </c>
      <c r="N220" s="30">
        <f>BASE_INICIATIVAS_CONSOLIDADA!$L220-BASE_INICIATIVAS_CONSOLIDADA!$M220</f>
        <v>500000</v>
      </c>
      <c r="O220" s="41">
        <f>BASE_INICIATIVAS_CONSOLIDADA!$AC220+BASE_INICIATIVAS_CONSOLIDADA!$AJ220+BASE_INICIATIVAS_CONSOLIDADA!$AO220+BASE_INICIATIVAS_CONSOLIDADA!$AV220+BASE_INICIATIVAS_CONSOLIDADA!$AY220+BASE_INICIATIVAS_CONSOLIDADA!$BA220+BASE_INICIATIVAS_CONSOLIDADA!$BD220</f>
        <v>0</v>
      </c>
      <c r="P220" s="30">
        <f>IF(BASE_INICIATIVAS_CONSOLIDADA!$N220-BASE_INICIATIVAS_CONSOLIDADA!$O220&lt;0,0,BASE_INICIATIVAS_CONSOLIDADA!$N220-BASE_INICIATIVAS_CONSOLIDADA!$O220)</f>
        <v>500000</v>
      </c>
      <c r="Q220" s="42">
        <v>0</v>
      </c>
      <c r="R220" s="41">
        <v>0</v>
      </c>
      <c r="S220" s="41">
        <v>0</v>
      </c>
      <c r="T220" s="41">
        <v>0</v>
      </c>
      <c r="U220" s="41">
        <v>0</v>
      </c>
      <c r="V220" s="41">
        <v>0</v>
      </c>
      <c r="W220" s="41">
        <v>0</v>
      </c>
      <c r="X220" s="41">
        <v>0</v>
      </c>
      <c r="Y220" s="41">
        <v>0</v>
      </c>
      <c r="Z220" s="41">
        <v>0</v>
      </c>
      <c r="AA220" s="41">
        <v>0</v>
      </c>
      <c r="AB220" s="41">
        <v>0</v>
      </c>
      <c r="AC220" s="41">
        <f>SUM(BASE_INICIATIVAS_CONSOLIDADA!$Q220:$AB220)</f>
        <v>0</v>
      </c>
      <c r="AD220" s="41">
        <v>0</v>
      </c>
      <c r="AE220" s="41">
        <v>0</v>
      </c>
      <c r="AF220" s="41">
        <v>0</v>
      </c>
      <c r="AG220" s="41">
        <v>0</v>
      </c>
      <c r="AH220" s="41">
        <v>0</v>
      </c>
      <c r="AI220" s="41">
        <v>0</v>
      </c>
      <c r="AJ220" s="41">
        <f>SUM(BASE_INICIATIVAS_CONSOLIDADA!$AD220:$AI220)</f>
        <v>0</v>
      </c>
      <c r="AK220" s="41">
        <v>0</v>
      </c>
      <c r="AL220" s="41">
        <v>0</v>
      </c>
      <c r="AM220" s="41">
        <v>0</v>
      </c>
      <c r="AN220" s="41">
        <v>0</v>
      </c>
      <c r="AO220" s="41">
        <f>SUM(BASE_INICIATIVAS_CONSOLIDADA!$AK220:$AN220)</f>
        <v>0</v>
      </c>
      <c r="AP220" s="41">
        <v>0</v>
      </c>
      <c r="AQ220" s="41">
        <v>0</v>
      </c>
      <c r="AR220" s="41">
        <v>0</v>
      </c>
      <c r="AS220" s="41">
        <v>0</v>
      </c>
      <c r="AT220" s="41">
        <v>0</v>
      </c>
      <c r="AU220" s="41">
        <v>0</v>
      </c>
      <c r="AV220" s="41">
        <f>SUM(BASE_INICIATIVAS_CONSOLIDADA!$AP220:$AU220)</f>
        <v>0</v>
      </c>
      <c r="AW220" s="43">
        <v>0</v>
      </c>
      <c r="AX220" s="43">
        <v>0</v>
      </c>
      <c r="AY220" s="44">
        <f>SUM(BASE_INICIATIVAS_CONSOLIDADA!$AW220:$AX220)</f>
        <v>0</v>
      </c>
      <c r="AZ220" s="45">
        <v>0</v>
      </c>
      <c r="BA220" s="45">
        <f>BASE_INICIATIVAS_CONSOLIDADA!$AZ220</f>
        <v>0</v>
      </c>
      <c r="BB220" s="45">
        <v>0</v>
      </c>
      <c r="BC220" s="45">
        <v>0</v>
      </c>
      <c r="BD220" s="45">
        <f>SUM(BASE_INICIATIVAS_CONSOLIDADA!$BB220:$BC220)</f>
        <v>0</v>
      </c>
    </row>
    <row r="221" spans="1:56" ht="195" x14ac:dyDescent="0.25">
      <c r="A221" s="8" t="s">
        <v>56</v>
      </c>
      <c r="B221" s="8" t="s">
        <v>57</v>
      </c>
      <c r="C221" s="8">
        <v>16076447</v>
      </c>
      <c r="D221" s="8" t="s">
        <v>58</v>
      </c>
      <c r="E221" s="8" t="str">
        <f>_xlfn.XLOOKUP(BASE_INICIATIVAS_CONSOLIDADA!$G221,'[1]BASE DE DADOS'!A:A,'[1]BASE DE DADOS'!C:C)</f>
        <v>PARNA DA SERRA DOS ORGÃOS</v>
      </c>
      <c r="F221" s="8" t="str">
        <f>_xlfn.XLOOKUP(BASE_INICIATIVAS_CONSOLIDADA!$G221,[1]!BASE_UCS[COD CNUC],[1]!BASE_UCS[CATEGORIA RESUMIDA])</f>
        <v>PARNA</v>
      </c>
      <c r="G221" s="8" t="s">
        <v>239</v>
      </c>
      <c r="H221" s="8" t="str">
        <f>_xlfn.XLOOKUP(BASE_INICIATIVAS_CONSOLIDADA!$G221,[1]!BASE_UCS[COD CNUC],[1]!BASE_UCS[GERÊNCIA REGIONAL])</f>
        <v>GR4 - Sudeste</v>
      </c>
      <c r="I221" s="8" t="str">
        <f>_xlfn.XLOOKUP(BASE_INICIATIVAS_CONSOLIDADA!$G221,[1]!BASE_UCS[COD CNUC],[1]!BASE_UCS[BIOMAS])</f>
        <v>Mata Atlântica</v>
      </c>
      <c r="J221" s="8" t="str">
        <f>_xlfn.XLOOKUP(BASE_INICIATIVAS_CONSOLIDADA!$G221,[1]!BASE_UCS[COD CNUC],[1]!BASE_UCS[UF])</f>
        <v>RJ</v>
      </c>
      <c r="K221" s="8" t="s">
        <v>109</v>
      </c>
      <c r="L221" s="36">
        <v>120000</v>
      </c>
      <c r="M221" s="36">
        <v>0</v>
      </c>
      <c r="N221" s="36">
        <f>BASE_INICIATIVAS_CONSOLIDADA!$L221-BASE_INICIATIVAS_CONSOLIDADA!$M221</f>
        <v>120000</v>
      </c>
      <c r="O221" s="37">
        <f>BASE_INICIATIVAS_CONSOLIDADA!$AC221+BASE_INICIATIVAS_CONSOLIDADA!$AJ221+BASE_INICIATIVAS_CONSOLIDADA!$AO221+BASE_INICIATIVAS_CONSOLIDADA!$AV221+BASE_INICIATIVAS_CONSOLIDADA!$AY221+BASE_INICIATIVAS_CONSOLIDADA!$BA221+BASE_INICIATIVAS_CONSOLIDADA!$BD221</f>
        <v>120000</v>
      </c>
      <c r="P221" s="36">
        <f>IF(BASE_INICIATIVAS_CONSOLIDADA!$N221-BASE_INICIATIVAS_CONSOLIDADA!$O221&lt;0,0,BASE_INICIATIVAS_CONSOLIDADA!$N221-BASE_INICIATIVAS_CONSOLIDADA!$O221)</f>
        <v>0</v>
      </c>
      <c r="Q221" s="38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120000</v>
      </c>
      <c r="Z221" s="37">
        <v>0</v>
      </c>
      <c r="AA221" s="37">
        <v>0</v>
      </c>
      <c r="AB221" s="37">
        <v>0</v>
      </c>
      <c r="AC221" s="37">
        <f>SUM(BASE_INICIATIVAS_CONSOLIDADA!$Q221:$AB221)</f>
        <v>120000</v>
      </c>
      <c r="AD221" s="37">
        <v>0</v>
      </c>
      <c r="AE221" s="37">
        <v>0</v>
      </c>
      <c r="AF221" s="37">
        <v>0</v>
      </c>
      <c r="AG221" s="37">
        <v>0</v>
      </c>
      <c r="AH221" s="37">
        <v>0</v>
      </c>
      <c r="AI221" s="37">
        <v>0</v>
      </c>
      <c r="AJ221" s="37">
        <f>SUM(BASE_INICIATIVAS_CONSOLIDADA!$AD221:$AI221)</f>
        <v>0</v>
      </c>
      <c r="AK221" s="37">
        <v>0</v>
      </c>
      <c r="AL221" s="37">
        <v>0</v>
      </c>
      <c r="AM221" s="37">
        <v>0</v>
      </c>
      <c r="AN221" s="37">
        <v>0</v>
      </c>
      <c r="AO221" s="37">
        <f>SUM(BASE_INICIATIVAS_CONSOLIDADA!$AK221:$AN221)</f>
        <v>0</v>
      </c>
      <c r="AP221" s="37">
        <v>0</v>
      </c>
      <c r="AQ221" s="37">
        <v>0</v>
      </c>
      <c r="AR221" s="37">
        <v>0</v>
      </c>
      <c r="AS221" s="37">
        <v>0</v>
      </c>
      <c r="AT221" s="37">
        <v>0</v>
      </c>
      <c r="AU221" s="37">
        <v>0</v>
      </c>
      <c r="AV221" s="37">
        <f>SUM(BASE_INICIATIVAS_CONSOLIDADA!$AP221:$AU221)</f>
        <v>0</v>
      </c>
      <c r="AW221" s="39">
        <v>0</v>
      </c>
      <c r="AX221" s="39">
        <v>0</v>
      </c>
      <c r="AY221" s="40">
        <f>SUM(BASE_INICIATIVAS_CONSOLIDADA!$AW221:$AX221)</f>
        <v>0</v>
      </c>
      <c r="AZ221" s="4">
        <v>0</v>
      </c>
      <c r="BA221" s="4">
        <f>BASE_INICIATIVAS_CONSOLIDADA!$AZ221</f>
        <v>0</v>
      </c>
      <c r="BB221" s="4">
        <v>0</v>
      </c>
      <c r="BC221" s="4">
        <v>0</v>
      </c>
      <c r="BD221" s="4">
        <f>SUM(BASE_INICIATIVAS_CONSOLIDADA!$BB221:$BC221)</f>
        <v>0</v>
      </c>
    </row>
    <row r="222" spans="1:56" ht="30" x14ac:dyDescent="0.25">
      <c r="A222" s="29" t="s">
        <v>65</v>
      </c>
      <c r="B222" s="29" t="s">
        <v>66</v>
      </c>
      <c r="C222" s="29">
        <v>16074110</v>
      </c>
      <c r="D222" s="29" t="s">
        <v>58</v>
      </c>
      <c r="E222" s="29" t="str">
        <f>_xlfn.XLOOKUP(BASE_INICIATIVAS_CONSOLIDADA!$G222,'[1]BASE DE DADOS'!A:A,'[1]BASE DE DADOS'!C:C)</f>
        <v>PARNA DO ARAGUAIA</v>
      </c>
      <c r="F222" s="29" t="str">
        <f>_xlfn.XLOOKUP(BASE_INICIATIVAS_CONSOLIDADA!$G222,[1]!BASE_UCS[COD CNUC],[1]!BASE_UCS[CATEGORIA RESUMIDA])</f>
        <v>PARNA</v>
      </c>
      <c r="G222" s="29" t="s">
        <v>242</v>
      </c>
      <c r="H222" s="29" t="str">
        <f>_xlfn.XLOOKUP(BASE_INICIATIVAS_CONSOLIDADA!$G222,[1]!BASE_UCS[COD CNUC],[1]!BASE_UCS[GERÊNCIA REGIONAL])</f>
        <v>GR3 - Centro-Oeste</v>
      </c>
      <c r="I222" s="29" t="str">
        <f>_xlfn.XLOOKUP(BASE_INICIATIVAS_CONSOLIDADA!$G222,[1]!BASE_UCS[COD CNUC],[1]!BASE_UCS[BIOMAS])</f>
        <v>Cerrado</v>
      </c>
      <c r="J222" s="29" t="str">
        <f>_xlfn.XLOOKUP(BASE_INICIATIVAS_CONSOLIDADA!$G222,[1]!BASE_UCS[COD CNUC],[1]!BASE_UCS[UF])</f>
        <v>TO</v>
      </c>
      <c r="K222" s="29"/>
      <c r="L222" s="30">
        <v>2000000</v>
      </c>
      <c r="M222" s="30">
        <v>0</v>
      </c>
      <c r="N222" s="30">
        <f>BASE_INICIATIVAS_CONSOLIDADA!$L222-BASE_INICIATIVAS_CONSOLIDADA!$M222</f>
        <v>2000000</v>
      </c>
      <c r="O222" s="41">
        <f>BASE_INICIATIVAS_CONSOLIDADA!$AC222+BASE_INICIATIVAS_CONSOLIDADA!$AJ222+BASE_INICIATIVAS_CONSOLIDADA!$AO222+BASE_INICIATIVAS_CONSOLIDADA!$AV222+BASE_INICIATIVAS_CONSOLIDADA!$AY222+BASE_INICIATIVAS_CONSOLIDADA!$BA222+BASE_INICIATIVAS_CONSOLIDADA!$BD222</f>
        <v>6044000</v>
      </c>
      <c r="P222" s="30">
        <f>IF(BASE_INICIATIVAS_CONSOLIDADA!$N222-BASE_INICIATIVAS_CONSOLIDADA!$O222&lt;0,0,BASE_INICIATIVAS_CONSOLIDADA!$N222-BASE_INICIATIVAS_CONSOLIDADA!$O222)</f>
        <v>0</v>
      </c>
      <c r="Q222" s="42">
        <v>0</v>
      </c>
      <c r="R222" s="41">
        <v>0</v>
      </c>
      <c r="S222" s="41">
        <v>0</v>
      </c>
      <c r="T222" s="41">
        <v>0</v>
      </c>
      <c r="U222" s="41">
        <v>0</v>
      </c>
      <c r="V222" s="41">
        <v>0</v>
      </c>
      <c r="W222" s="41">
        <v>0</v>
      </c>
      <c r="X222" s="41">
        <v>0</v>
      </c>
      <c r="Y222" s="41">
        <v>0</v>
      </c>
      <c r="Z222" s="41">
        <v>0</v>
      </c>
      <c r="AA222" s="41">
        <v>0</v>
      </c>
      <c r="AB222" s="41">
        <v>0</v>
      </c>
      <c r="AC222" s="41">
        <f>SUM(BASE_INICIATIVAS_CONSOLIDADA!$Q222:$AB222)</f>
        <v>0</v>
      </c>
      <c r="AD222" s="41">
        <v>0</v>
      </c>
      <c r="AE222" s="41">
        <v>0</v>
      </c>
      <c r="AF222" s="41">
        <v>2000000</v>
      </c>
      <c r="AG222" s="41">
        <v>0</v>
      </c>
      <c r="AH222" s="41">
        <v>0</v>
      </c>
      <c r="AI222" s="41">
        <v>0</v>
      </c>
      <c r="AJ222" s="41">
        <f>SUM(BASE_INICIATIVAS_CONSOLIDADA!$AD222:$AI222)</f>
        <v>2000000</v>
      </c>
      <c r="AK222" s="41">
        <v>0</v>
      </c>
      <c r="AL222" s="41">
        <v>0</v>
      </c>
      <c r="AM222" s="41">
        <v>0</v>
      </c>
      <c r="AN222" s="41">
        <v>0</v>
      </c>
      <c r="AO222" s="41">
        <f>SUM(BASE_INICIATIVAS_CONSOLIDADA!$AK222:$AN222)</f>
        <v>0</v>
      </c>
      <c r="AP222" s="41">
        <v>0</v>
      </c>
      <c r="AQ222" s="41">
        <v>0</v>
      </c>
      <c r="AR222" s="41">
        <v>0</v>
      </c>
      <c r="AS222" s="41">
        <v>0</v>
      </c>
      <c r="AT222" s="41">
        <v>0</v>
      </c>
      <c r="AU222" s="41">
        <v>0</v>
      </c>
      <c r="AV222" s="41">
        <f>SUM(BASE_INICIATIVAS_CONSOLIDADA!$AP222:$AU222)</f>
        <v>0</v>
      </c>
      <c r="AW222" s="43">
        <v>1500000</v>
      </c>
      <c r="AX222" s="43">
        <v>0</v>
      </c>
      <c r="AY222" s="44">
        <f>SUM(BASE_INICIATIVAS_CONSOLIDADA!$AW222:$AX222)</f>
        <v>1500000</v>
      </c>
      <c r="AZ222" s="45">
        <v>0</v>
      </c>
      <c r="BA222" s="45">
        <f>BASE_INICIATIVAS_CONSOLIDADA!$AZ222</f>
        <v>0</v>
      </c>
      <c r="BB222" s="45">
        <v>2544000</v>
      </c>
      <c r="BC222" s="45">
        <v>0</v>
      </c>
      <c r="BD222" s="45">
        <f>SUM(BASE_INICIATIVAS_CONSOLIDADA!$BB222:$BC222)</f>
        <v>2544000</v>
      </c>
    </row>
    <row r="223" spans="1:56" ht="30" x14ac:dyDescent="0.25">
      <c r="A223" s="8" t="s">
        <v>65</v>
      </c>
      <c r="B223" s="8" t="s">
        <v>66</v>
      </c>
      <c r="C223" s="8">
        <v>16074110</v>
      </c>
      <c r="D223" s="8" t="s">
        <v>58</v>
      </c>
      <c r="E223" s="8" t="str">
        <f>_xlfn.XLOOKUP(BASE_INICIATIVAS_CONSOLIDADA!$G223,'[1]BASE DE DADOS'!A:A,'[1]BASE DE DADOS'!C:C)</f>
        <v>PARNA DE ILHA GRANDE</v>
      </c>
      <c r="F223" s="8" t="str">
        <f>_xlfn.XLOOKUP(BASE_INICIATIVAS_CONSOLIDADA!$G223,[1]!BASE_UCS[COD CNUC],[1]!BASE_UCS[CATEGORIA RESUMIDA])</f>
        <v>PARNA</v>
      </c>
      <c r="G223" s="8" t="s">
        <v>81</v>
      </c>
      <c r="H223" s="8" t="str">
        <f>_xlfn.XLOOKUP(BASE_INICIATIVAS_CONSOLIDADA!$G223,[1]!BASE_UCS[COD CNUC],[1]!BASE_UCS[GERÊNCIA REGIONAL])</f>
        <v>GR5 - Sul</v>
      </c>
      <c r="I223" s="8" t="str">
        <f>_xlfn.XLOOKUP(BASE_INICIATIVAS_CONSOLIDADA!$G223,[1]!BASE_UCS[COD CNUC],[1]!BASE_UCS[BIOMAS])</f>
        <v>Mata Atlântica</v>
      </c>
      <c r="J223" s="8" t="str">
        <f>_xlfn.XLOOKUP(BASE_INICIATIVAS_CONSOLIDADA!$G223,[1]!BASE_UCS[COD CNUC],[1]!BASE_UCS[UF])</f>
        <v>MS/PA</v>
      </c>
      <c r="K223" s="8"/>
      <c r="L223" s="36">
        <v>1500000</v>
      </c>
      <c r="M223" s="36">
        <v>0</v>
      </c>
      <c r="N223" s="36">
        <f>BASE_INICIATIVAS_CONSOLIDADA!$L223-BASE_INICIATIVAS_CONSOLIDADA!$M223</f>
        <v>1500000</v>
      </c>
      <c r="O223" s="37">
        <f>BASE_INICIATIVAS_CONSOLIDADA!$AC223+BASE_INICIATIVAS_CONSOLIDADA!$AJ223+BASE_INICIATIVAS_CONSOLIDADA!$AO223+BASE_INICIATIVAS_CONSOLIDADA!$AV223+BASE_INICIATIVAS_CONSOLIDADA!$AY223+BASE_INICIATIVAS_CONSOLIDADA!$BA223+BASE_INICIATIVAS_CONSOLIDADA!$BD223</f>
        <v>0</v>
      </c>
      <c r="P223" s="36">
        <f>IF(BASE_INICIATIVAS_CONSOLIDADA!$N223-BASE_INICIATIVAS_CONSOLIDADA!$O223&lt;0,0,BASE_INICIATIVAS_CONSOLIDADA!$N223-BASE_INICIATIVAS_CONSOLIDADA!$O223)</f>
        <v>1500000</v>
      </c>
      <c r="Q223" s="38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f>SUM(BASE_INICIATIVAS_CONSOLIDADA!$Q223:$AB223)</f>
        <v>0</v>
      </c>
      <c r="AD223" s="37">
        <v>0</v>
      </c>
      <c r="AE223" s="37">
        <v>0</v>
      </c>
      <c r="AF223" s="37">
        <v>0</v>
      </c>
      <c r="AG223" s="37">
        <v>0</v>
      </c>
      <c r="AH223" s="37">
        <v>0</v>
      </c>
      <c r="AI223" s="37">
        <v>0</v>
      </c>
      <c r="AJ223" s="37">
        <f>SUM(BASE_INICIATIVAS_CONSOLIDADA!$AD223:$AI223)</f>
        <v>0</v>
      </c>
      <c r="AK223" s="37">
        <v>0</v>
      </c>
      <c r="AL223" s="37">
        <v>0</v>
      </c>
      <c r="AM223" s="37">
        <v>0</v>
      </c>
      <c r="AN223" s="37">
        <v>0</v>
      </c>
      <c r="AO223" s="37">
        <f>SUM(BASE_INICIATIVAS_CONSOLIDADA!$AK223:$AN223)</f>
        <v>0</v>
      </c>
      <c r="AP223" s="37">
        <v>0</v>
      </c>
      <c r="AQ223" s="37">
        <v>0</v>
      </c>
      <c r="AR223" s="37">
        <v>0</v>
      </c>
      <c r="AS223" s="37">
        <v>0</v>
      </c>
      <c r="AT223" s="37">
        <v>0</v>
      </c>
      <c r="AU223" s="37">
        <v>0</v>
      </c>
      <c r="AV223" s="37">
        <f>SUM(BASE_INICIATIVAS_CONSOLIDADA!$AP223:$AU223)</f>
        <v>0</v>
      </c>
      <c r="AW223" s="39">
        <v>0</v>
      </c>
      <c r="AX223" s="39">
        <v>0</v>
      </c>
      <c r="AY223" s="40">
        <f>SUM(BASE_INICIATIVAS_CONSOLIDADA!$AW223:$AX223)</f>
        <v>0</v>
      </c>
      <c r="AZ223" s="4">
        <v>0</v>
      </c>
      <c r="BA223" s="4">
        <f>BASE_INICIATIVAS_CONSOLIDADA!$AZ223</f>
        <v>0</v>
      </c>
      <c r="BB223" s="4">
        <v>0</v>
      </c>
      <c r="BC223" s="4">
        <v>0</v>
      </c>
      <c r="BD223" s="4">
        <f>SUM(BASE_INICIATIVAS_CONSOLIDADA!$BB223:$BC223)</f>
        <v>0</v>
      </c>
    </row>
    <row r="224" spans="1:56" ht="30" x14ac:dyDescent="0.25">
      <c r="A224" s="29" t="s">
        <v>65</v>
      </c>
      <c r="B224" s="29" t="s">
        <v>66</v>
      </c>
      <c r="C224" s="29">
        <v>16074110</v>
      </c>
      <c r="D224" s="29" t="s">
        <v>58</v>
      </c>
      <c r="E224" s="29" t="str">
        <f>_xlfn.XLOOKUP(BASE_INICIATIVAS_CONSOLIDADA!$G224,'[1]BASE DE DADOS'!A:A,'[1]BASE DE DADOS'!C:C)</f>
        <v>PARNA DE SÃO JOAQUIM</v>
      </c>
      <c r="F224" s="29" t="str">
        <f>_xlfn.XLOOKUP(BASE_INICIATIVAS_CONSOLIDADA!$G224,[1]!BASE_UCS[COD CNUC],[1]!BASE_UCS[CATEGORIA RESUMIDA])</f>
        <v>PARNA</v>
      </c>
      <c r="G224" s="29" t="s">
        <v>76</v>
      </c>
      <c r="H224" s="29" t="str">
        <f>_xlfn.XLOOKUP(BASE_INICIATIVAS_CONSOLIDADA!$G224,[1]!BASE_UCS[COD CNUC],[1]!BASE_UCS[GERÊNCIA REGIONAL])</f>
        <v>GR5 - Sul</v>
      </c>
      <c r="I224" s="29" t="str">
        <f>_xlfn.XLOOKUP(BASE_INICIATIVAS_CONSOLIDADA!$G224,[1]!BASE_UCS[COD CNUC],[1]!BASE_UCS[BIOMAS])</f>
        <v>Mata Atlântica</v>
      </c>
      <c r="J224" s="29" t="str">
        <f>_xlfn.XLOOKUP(BASE_INICIATIVAS_CONSOLIDADA!$G224,[1]!BASE_UCS[COD CNUC],[1]!BASE_UCS[UF])</f>
        <v>SC</v>
      </c>
      <c r="K224" s="29"/>
      <c r="L224" s="30">
        <v>1000000</v>
      </c>
      <c r="M224" s="30">
        <v>0</v>
      </c>
      <c r="N224" s="30">
        <f>BASE_INICIATIVAS_CONSOLIDADA!$L224-BASE_INICIATIVAS_CONSOLIDADA!$M224</f>
        <v>1000000</v>
      </c>
      <c r="O224" s="41">
        <f>BASE_INICIATIVAS_CONSOLIDADA!$AC224+BASE_INICIATIVAS_CONSOLIDADA!$AJ224+BASE_INICIATIVAS_CONSOLIDADA!$AO224+BASE_INICIATIVAS_CONSOLIDADA!$AV224+BASE_INICIATIVAS_CONSOLIDADA!$AY224+BASE_INICIATIVAS_CONSOLIDADA!$BA224+BASE_INICIATIVAS_CONSOLIDADA!$BD224</f>
        <v>1000000</v>
      </c>
      <c r="P224" s="30">
        <f>IF(BASE_INICIATIVAS_CONSOLIDADA!$N224-BASE_INICIATIVAS_CONSOLIDADA!$O224&lt;0,0,BASE_INICIATIVAS_CONSOLIDADA!$N224-BASE_INICIATIVAS_CONSOLIDADA!$O224)</f>
        <v>0</v>
      </c>
      <c r="Q224" s="42">
        <v>0</v>
      </c>
      <c r="R224" s="41">
        <v>0</v>
      </c>
      <c r="S224" s="41">
        <v>0</v>
      </c>
      <c r="T224" s="41">
        <v>0</v>
      </c>
      <c r="U224" s="41">
        <v>0</v>
      </c>
      <c r="V224" s="41">
        <v>0</v>
      </c>
      <c r="W224" s="41">
        <v>0</v>
      </c>
      <c r="X224" s="41">
        <v>0</v>
      </c>
      <c r="Y224" s="41">
        <v>0</v>
      </c>
      <c r="Z224" s="41">
        <v>0</v>
      </c>
      <c r="AA224" s="41">
        <v>0</v>
      </c>
      <c r="AB224" s="41">
        <v>0</v>
      </c>
      <c r="AC224" s="41">
        <f>SUM(BASE_INICIATIVAS_CONSOLIDADA!$Q224:$AB224)</f>
        <v>0</v>
      </c>
      <c r="AD224" s="41">
        <v>0</v>
      </c>
      <c r="AE224" s="41">
        <v>0</v>
      </c>
      <c r="AF224" s="41">
        <v>0</v>
      </c>
      <c r="AG224" s="41">
        <v>0</v>
      </c>
      <c r="AH224" s="41">
        <v>1000000</v>
      </c>
      <c r="AI224" s="30">
        <v>0</v>
      </c>
      <c r="AJ224" s="41">
        <f>SUM(BASE_INICIATIVAS_CONSOLIDADA!$AD224:$AI224)</f>
        <v>1000000</v>
      </c>
      <c r="AK224" s="41">
        <v>0</v>
      </c>
      <c r="AL224" s="41">
        <v>0</v>
      </c>
      <c r="AM224" s="41">
        <v>0</v>
      </c>
      <c r="AN224" s="41">
        <v>0</v>
      </c>
      <c r="AO224" s="41">
        <f>SUM(BASE_INICIATIVAS_CONSOLIDADA!$AK224:$AN224)</f>
        <v>0</v>
      </c>
      <c r="AP224" s="41">
        <v>0</v>
      </c>
      <c r="AQ224" s="41">
        <v>0</v>
      </c>
      <c r="AR224" s="41">
        <v>0</v>
      </c>
      <c r="AS224" s="41">
        <v>0</v>
      </c>
      <c r="AT224" s="41">
        <v>0</v>
      </c>
      <c r="AU224" s="41">
        <v>0</v>
      </c>
      <c r="AV224" s="41">
        <f>SUM(BASE_INICIATIVAS_CONSOLIDADA!$AP224:$AU224)</f>
        <v>0</v>
      </c>
      <c r="AW224" s="43">
        <v>0</v>
      </c>
      <c r="AX224" s="43">
        <v>0</v>
      </c>
      <c r="AY224" s="44">
        <f>SUM(BASE_INICIATIVAS_CONSOLIDADA!$AW224:$AX224)</f>
        <v>0</v>
      </c>
      <c r="AZ224" s="45">
        <v>0</v>
      </c>
      <c r="BA224" s="45">
        <f>BASE_INICIATIVAS_CONSOLIDADA!$AZ224</f>
        <v>0</v>
      </c>
      <c r="BB224" s="45">
        <v>0</v>
      </c>
      <c r="BC224" s="45">
        <v>0</v>
      </c>
      <c r="BD224" s="45">
        <f>SUM(BASE_INICIATIVAS_CONSOLIDADA!$BB224:$BC224)</f>
        <v>0</v>
      </c>
    </row>
    <row r="225" spans="1:56" ht="409.5" x14ac:dyDescent="0.25">
      <c r="A225" s="8" t="s">
        <v>87</v>
      </c>
      <c r="B225" s="8" t="s">
        <v>88</v>
      </c>
      <c r="C225" s="8" t="s">
        <v>70</v>
      </c>
      <c r="D225" s="8" t="s">
        <v>58</v>
      </c>
      <c r="E225" s="8" t="str">
        <f>_xlfn.XLOOKUP(BASE_INICIATIVAS_CONSOLIDADA!$G225,'[1]BASE DE DADOS'!A:A,'[1]BASE DE DADOS'!C:C)</f>
        <v>PARNA DA SERRA GERAL</v>
      </c>
      <c r="F225" s="8" t="str">
        <f>_xlfn.XLOOKUP(BASE_INICIATIVAS_CONSOLIDADA!$G225,[1]!BASE_UCS[COD CNUC],[1]!BASE_UCS[CATEGORIA RESUMIDA])</f>
        <v>PARNA</v>
      </c>
      <c r="G225" s="8" t="s">
        <v>207</v>
      </c>
      <c r="H225" s="8" t="str">
        <f>_xlfn.XLOOKUP(BASE_INICIATIVAS_CONSOLIDADA!$G225,[1]!BASE_UCS[COD CNUC],[1]!BASE_UCS[GERÊNCIA REGIONAL])</f>
        <v>GR5 - Sul</v>
      </c>
      <c r="I225" s="8" t="str">
        <f>_xlfn.XLOOKUP(BASE_INICIATIVAS_CONSOLIDADA!$G225,[1]!BASE_UCS[COD CNUC],[1]!BASE_UCS[BIOMAS])</f>
        <v>Mata Atlântica</v>
      </c>
      <c r="J225" s="8" t="str">
        <f>_xlfn.XLOOKUP(BASE_INICIATIVAS_CONSOLIDADA!$G225,[1]!BASE_UCS[COD CNUC],[1]!BASE_UCS[UF])</f>
        <v>RS/SC</v>
      </c>
      <c r="K225" s="8" t="s">
        <v>243</v>
      </c>
      <c r="L225" s="36">
        <v>100000</v>
      </c>
      <c r="M225" s="36">
        <v>0</v>
      </c>
      <c r="N225" s="36">
        <f>BASE_INICIATIVAS_CONSOLIDADA!$L225-BASE_INICIATIVAS_CONSOLIDADA!$M225</f>
        <v>100000</v>
      </c>
      <c r="O225" s="37">
        <f>BASE_INICIATIVAS_CONSOLIDADA!$AC225+BASE_INICIATIVAS_CONSOLIDADA!$AJ225+BASE_INICIATIVAS_CONSOLIDADA!$AO225+BASE_INICIATIVAS_CONSOLIDADA!$AV225+BASE_INICIATIVAS_CONSOLIDADA!$AY225+BASE_INICIATIVAS_CONSOLIDADA!$BA225+BASE_INICIATIVAS_CONSOLIDADA!$BD225</f>
        <v>100000</v>
      </c>
      <c r="P225" s="36">
        <f>IF(BASE_INICIATIVAS_CONSOLIDADA!$N225-BASE_INICIATIVAS_CONSOLIDADA!$O225&lt;0,0,BASE_INICIATIVAS_CONSOLIDADA!$N225-BASE_INICIATIVAS_CONSOLIDADA!$O225)</f>
        <v>0</v>
      </c>
      <c r="Q225" s="38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0</v>
      </c>
      <c r="AC225" s="37">
        <f>SUM(BASE_INICIATIVAS_CONSOLIDADA!$Q225:$AB225)</f>
        <v>0</v>
      </c>
      <c r="AD225" s="36">
        <v>0</v>
      </c>
      <c r="AE225" s="36">
        <v>0</v>
      </c>
      <c r="AF225" s="36">
        <v>100000</v>
      </c>
      <c r="AG225" s="36">
        <v>0</v>
      </c>
      <c r="AH225" s="36">
        <v>0</v>
      </c>
      <c r="AI225" s="56">
        <v>0</v>
      </c>
      <c r="AJ225" s="37">
        <f>SUM(BASE_INICIATIVAS_CONSOLIDADA!$AD225:$AI225)</f>
        <v>100000</v>
      </c>
      <c r="AK225" s="37">
        <v>0</v>
      </c>
      <c r="AL225" s="37">
        <v>0</v>
      </c>
      <c r="AM225" s="37">
        <v>0</v>
      </c>
      <c r="AN225" s="37">
        <v>0</v>
      </c>
      <c r="AO225" s="37">
        <f>SUM(BASE_INICIATIVAS_CONSOLIDADA!$AK225:$AN225)</f>
        <v>0</v>
      </c>
      <c r="AP225" s="37">
        <v>0</v>
      </c>
      <c r="AQ225" s="37">
        <v>0</v>
      </c>
      <c r="AR225" s="37">
        <v>0</v>
      </c>
      <c r="AS225" s="37">
        <v>0</v>
      </c>
      <c r="AT225" s="37">
        <v>0</v>
      </c>
      <c r="AU225" s="37">
        <v>0</v>
      </c>
      <c r="AV225" s="37">
        <f>SUM(BASE_INICIATIVAS_CONSOLIDADA!$AP225:$AU225)</f>
        <v>0</v>
      </c>
      <c r="AW225" s="39">
        <v>0</v>
      </c>
      <c r="AX225" s="39">
        <v>0</v>
      </c>
      <c r="AY225" s="40">
        <f>SUM(BASE_INICIATIVAS_CONSOLIDADA!$AW225:$AX225)</f>
        <v>0</v>
      </c>
      <c r="AZ225" s="4">
        <v>0</v>
      </c>
      <c r="BA225" s="4">
        <f>BASE_INICIATIVAS_CONSOLIDADA!$AZ225</f>
        <v>0</v>
      </c>
      <c r="BB225" s="4">
        <v>0</v>
      </c>
      <c r="BC225" s="4">
        <v>0</v>
      </c>
      <c r="BD225" s="4">
        <f>SUM(BASE_INICIATIVAS_CONSOLIDADA!$BB225:$BC225)</f>
        <v>0</v>
      </c>
    </row>
    <row r="226" spans="1:56" ht="30" x14ac:dyDescent="0.25">
      <c r="A226" s="29" t="s">
        <v>65</v>
      </c>
      <c r="B226" s="29" t="s">
        <v>66</v>
      </c>
      <c r="C226" s="29">
        <v>16074110</v>
      </c>
      <c r="D226" s="29" t="s">
        <v>58</v>
      </c>
      <c r="E226" s="29" t="str">
        <f>_xlfn.XLOOKUP(BASE_INICIATIVAS_CONSOLIDADA!$G226,'[1]BASE DE DADOS'!A:A,'[1]BASE DE DADOS'!C:C)</f>
        <v>PARNA DE APARADOS DA SERRA</v>
      </c>
      <c r="F226" s="29" t="str">
        <f>_xlfn.XLOOKUP(BASE_INICIATIVAS_CONSOLIDADA!$G226,[1]!BASE_UCS[COD CNUC],[1]!BASE_UCS[CATEGORIA RESUMIDA])</f>
        <v>PARNA</v>
      </c>
      <c r="G226" s="29" t="s">
        <v>244</v>
      </c>
      <c r="H226" s="29" t="str">
        <f>_xlfn.XLOOKUP(BASE_INICIATIVAS_CONSOLIDADA!$G226,[1]!BASE_UCS[COD CNUC],[1]!BASE_UCS[GERÊNCIA REGIONAL])</f>
        <v>GR5 - Sul</v>
      </c>
      <c r="I226" s="29" t="str">
        <f>_xlfn.XLOOKUP(BASE_INICIATIVAS_CONSOLIDADA!$G226,[1]!BASE_UCS[COD CNUC],[1]!BASE_UCS[BIOMAS])</f>
        <v>Mata Atlântica</v>
      </c>
      <c r="J226" s="29" t="str">
        <f>_xlfn.XLOOKUP(BASE_INICIATIVAS_CONSOLIDADA!$G226,[1]!BASE_UCS[COD CNUC],[1]!BASE_UCS[UF])</f>
        <v>RS/SC</v>
      </c>
      <c r="K226" s="29"/>
      <c r="L226" s="30">
        <v>1000000</v>
      </c>
      <c r="M226" s="30">
        <v>0</v>
      </c>
      <c r="N226" s="30">
        <f>BASE_INICIATIVAS_CONSOLIDADA!$L226-BASE_INICIATIVAS_CONSOLIDADA!$M226</f>
        <v>1000000</v>
      </c>
      <c r="O226" s="41">
        <f>BASE_INICIATIVAS_CONSOLIDADA!$AC226+BASE_INICIATIVAS_CONSOLIDADA!$AJ226+BASE_INICIATIVAS_CONSOLIDADA!$AO226+BASE_INICIATIVAS_CONSOLIDADA!$AV226+BASE_INICIATIVAS_CONSOLIDADA!$AY226+BASE_INICIATIVAS_CONSOLIDADA!$BA226+BASE_INICIATIVAS_CONSOLIDADA!$BD226</f>
        <v>1000000</v>
      </c>
      <c r="P226" s="30">
        <f>IF(BASE_INICIATIVAS_CONSOLIDADA!$N226-BASE_INICIATIVAS_CONSOLIDADA!$O226&lt;0,0,BASE_INICIATIVAS_CONSOLIDADA!$N226-BASE_INICIATIVAS_CONSOLIDADA!$O226)</f>
        <v>0</v>
      </c>
      <c r="Q226" s="42">
        <v>0</v>
      </c>
      <c r="R226" s="41">
        <v>0</v>
      </c>
      <c r="S226" s="41">
        <v>0</v>
      </c>
      <c r="T226" s="41">
        <v>0</v>
      </c>
      <c r="U226" s="41">
        <v>0</v>
      </c>
      <c r="V226" s="41">
        <v>0</v>
      </c>
      <c r="W226" s="41">
        <v>0</v>
      </c>
      <c r="X226" s="41">
        <v>0</v>
      </c>
      <c r="Y226" s="41">
        <v>0</v>
      </c>
      <c r="Z226" s="41">
        <v>0</v>
      </c>
      <c r="AA226" s="41">
        <v>0</v>
      </c>
      <c r="AB226" s="41">
        <v>0</v>
      </c>
      <c r="AC226" s="57">
        <f>SUM(BASE_INICIATIVAS_CONSOLIDADA!$Q226:$AB226)</f>
        <v>0</v>
      </c>
      <c r="AD226" s="56">
        <v>0</v>
      </c>
      <c r="AE226" s="46">
        <v>0</v>
      </c>
      <c r="AF226" s="30">
        <v>1000000</v>
      </c>
      <c r="AG226" s="56">
        <v>0</v>
      </c>
      <c r="AH226" s="56">
        <v>0</v>
      </c>
      <c r="AI226" s="41">
        <v>0</v>
      </c>
      <c r="AJ226" s="41">
        <f>SUM(BASE_INICIATIVAS_CONSOLIDADA!$AD226:$AI226)</f>
        <v>1000000</v>
      </c>
      <c r="AK226" s="41">
        <v>0</v>
      </c>
      <c r="AL226" s="41">
        <v>0</v>
      </c>
      <c r="AM226" s="41">
        <v>0</v>
      </c>
      <c r="AN226" s="41">
        <v>0</v>
      </c>
      <c r="AO226" s="41">
        <f>SUM(BASE_INICIATIVAS_CONSOLIDADA!$AK226:$AN226)</f>
        <v>0</v>
      </c>
      <c r="AP226" s="41">
        <v>0</v>
      </c>
      <c r="AQ226" s="41">
        <v>0</v>
      </c>
      <c r="AR226" s="41">
        <v>0</v>
      </c>
      <c r="AS226" s="41">
        <v>0</v>
      </c>
      <c r="AT226" s="41">
        <v>0</v>
      </c>
      <c r="AU226" s="41">
        <v>0</v>
      </c>
      <c r="AV226" s="41">
        <f>SUM(BASE_INICIATIVAS_CONSOLIDADA!$AP226:$AU226)</f>
        <v>0</v>
      </c>
      <c r="AW226" s="43">
        <v>0</v>
      </c>
      <c r="AX226" s="43">
        <v>0</v>
      </c>
      <c r="AY226" s="44">
        <f>SUM(BASE_INICIATIVAS_CONSOLIDADA!$AW226:$AX226)</f>
        <v>0</v>
      </c>
      <c r="AZ226" s="45">
        <v>0</v>
      </c>
      <c r="BA226" s="45">
        <f>BASE_INICIATIVAS_CONSOLIDADA!$AZ226</f>
        <v>0</v>
      </c>
      <c r="BB226" s="45">
        <v>0</v>
      </c>
      <c r="BC226" s="45">
        <v>0</v>
      </c>
      <c r="BD226" s="45">
        <f>SUM(BASE_INICIATIVAS_CONSOLIDADA!$BB226:$BC226)</f>
        <v>0</v>
      </c>
    </row>
    <row r="227" spans="1:56" ht="30" x14ac:dyDescent="0.25">
      <c r="A227" s="8" t="s">
        <v>65</v>
      </c>
      <c r="B227" s="8" t="s">
        <v>66</v>
      </c>
      <c r="C227" s="8">
        <v>16074110</v>
      </c>
      <c r="D227" s="8" t="s">
        <v>58</v>
      </c>
      <c r="E227" s="8" t="str">
        <f>_xlfn.XLOOKUP(BASE_INICIATIVAS_CONSOLIDADA!$G227,'[1]BASE DE DADOS'!A:A,'[1]BASE DE DADOS'!C:C)</f>
        <v>PARNA DA CHAPADA DOS GUIMARÃES</v>
      </c>
      <c r="F227" s="8" t="str">
        <f>_xlfn.XLOOKUP(BASE_INICIATIVAS_CONSOLIDADA!$G227,[1]!BASE_UCS[COD CNUC],[1]!BASE_UCS[CATEGORIA RESUMIDA])</f>
        <v>PARNA</v>
      </c>
      <c r="G227" s="8" t="s">
        <v>245</v>
      </c>
      <c r="H227" s="8" t="str">
        <f>_xlfn.XLOOKUP(BASE_INICIATIVAS_CONSOLIDADA!$G227,[1]!BASE_UCS[COD CNUC],[1]!BASE_UCS[GERÊNCIA REGIONAL])</f>
        <v>GR3 - Centro-Oeste</v>
      </c>
      <c r="I227" s="8" t="str">
        <f>_xlfn.XLOOKUP(BASE_INICIATIVAS_CONSOLIDADA!$G227,[1]!BASE_UCS[COD CNUC],[1]!BASE_UCS[BIOMAS])</f>
        <v>Cerrado</v>
      </c>
      <c r="J227" s="8" t="str">
        <f>_xlfn.XLOOKUP(BASE_INICIATIVAS_CONSOLIDADA!$G227,[1]!BASE_UCS[COD CNUC],[1]!BASE_UCS[UF])</f>
        <v>MT</v>
      </c>
      <c r="K227" s="8"/>
      <c r="L227" s="36">
        <v>2000000</v>
      </c>
      <c r="M227" s="36">
        <v>0</v>
      </c>
      <c r="N227" s="36">
        <f>BASE_INICIATIVAS_CONSOLIDADA!$L227-BASE_INICIATIVAS_CONSOLIDADA!$M227</f>
        <v>2000000</v>
      </c>
      <c r="O227" s="37">
        <f>BASE_INICIATIVAS_CONSOLIDADA!$AC227+BASE_INICIATIVAS_CONSOLIDADA!$AJ227+BASE_INICIATIVAS_CONSOLIDADA!$AO227+BASE_INICIATIVAS_CONSOLIDADA!$AV227+BASE_INICIATIVAS_CONSOLIDADA!$AY227+BASE_INICIATIVAS_CONSOLIDADA!$BA227+BASE_INICIATIVAS_CONSOLIDADA!$BD227</f>
        <v>2000000</v>
      </c>
      <c r="P227" s="36">
        <f>IF(BASE_INICIATIVAS_CONSOLIDADA!$N227-BASE_INICIATIVAS_CONSOLIDADA!$O227&lt;0,0,BASE_INICIATIVAS_CONSOLIDADA!$N227-BASE_INICIATIVAS_CONSOLIDADA!$O227)</f>
        <v>0</v>
      </c>
      <c r="Q227" s="38">
        <v>0</v>
      </c>
      <c r="R227" s="37">
        <v>0</v>
      </c>
      <c r="S227" s="37">
        <v>0</v>
      </c>
      <c r="T227" s="37">
        <v>0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f>SUM(BASE_INICIATIVAS_CONSOLIDADA!$Q227:$AB227)</f>
        <v>0</v>
      </c>
      <c r="AD227" s="37">
        <v>0</v>
      </c>
      <c r="AE227" s="37">
        <v>0</v>
      </c>
      <c r="AF227" s="36">
        <v>2000000</v>
      </c>
      <c r="AG227" s="37">
        <v>0</v>
      </c>
      <c r="AH227" s="37">
        <v>0</v>
      </c>
      <c r="AI227" s="37">
        <v>0</v>
      </c>
      <c r="AJ227" s="37">
        <f>SUM(BASE_INICIATIVAS_CONSOLIDADA!$AD227:$AI227)</f>
        <v>2000000</v>
      </c>
      <c r="AK227" s="37">
        <v>0</v>
      </c>
      <c r="AL227" s="37">
        <v>0</v>
      </c>
      <c r="AM227" s="37">
        <v>0</v>
      </c>
      <c r="AN227" s="37">
        <v>0</v>
      </c>
      <c r="AO227" s="37">
        <f>SUM(BASE_INICIATIVAS_CONSOLIDADA!$AK227:$AN227)</f>
        <v>0</v>
      </c>
      <c r="AP227" s="37">
        <v>0</v>
      </c>
      <c r="AQ227" s="37">
        <v>0</v>
      </c>
      <c r="AR227" s="37">
        <v>0</v>
      </c>
      <c r="AS227" s="37">
        <v>0</v>
      </c>
      <c r="AT227" s="37">
        <v>0</v>
      </c>
      <c r="AU227" s="37">
        <v>0</v>
      </c>
      <c r="AV227" s="37">
        <f>SUM(BASE_INICIATIVAS_CONSOLIDADA!$AP227:$AU227)</f>
        <v>0</v>
      </c>
      <c r="AW227" s="39">
        <v>0</v>
      </c>
      <c r="AX227" s="39">
        <v>0</v>
      </c>
      <c r="AY227" s="40">
        <f>SUM(BASE_INICIATIVAS_CONSOLIDADA!$AW227:$AX227)</f>
        <v>0</v>
      </c>
      <c r="AZ227" s="4">
        <v>0</v>
      </c>
      <c r="BA227" s="4">
        <f>BASE_INICIATIVAS_CONSOLIDADA!$AZ227</f>
        <v>0</v>
      </c>
      <c r="BB227" s="4">
        <v>0</v>
      </c>
      <c r="BC227" s="4">
        <v>0</v>
      </c>
      <c r="BD227" s="4">
        <f>SUM(BASE_INICIATIVAS_CONSOLIDADA!$BB227:$BC227)</f>
        <v>0</v>
      </c>
    </row>
    <row r="228" spans="1:56" ht="30" x14ac:dyDescent="0.25">
      <c r="A228" s="29" t="s">
        <v>112</v>
      </c>
      <c r="B228" s="29" t="s">
        <v>113</v>
      </c>
      <c r="C228" s="29">
        <v>16093982</v>
      </c>
      <c r="D228" s="29" t="s">
        <v>58</v>
      </c>
      <c r="E228" s="29" t="str">
        <f>_xlfn.XLOOKUP(BASE_INICIATIVAS_CONSOLIDADA!$G228,'[1]BASE DE DADOS'!A:A,'[1]BASE DE DADOS'!C:C)</f>
        <v>PARNA DA SERRA DOS ORGÃOS</v>
      </c>
      <c r="F228" s="29" t="str">
        <f>_xlfn.XLOOKUP(BASE_INICIATIVAS_CONSOLIDADA!$G228,[1]!BASE_UCS[COD CNUC],[1]!BASE_UCS[CATEGORIA RESUMIDA])</f>
        <v>PARNA</v>
      </c>
      <c r="G228" s="29" t="s">
        <v>239</v>
      </c>
      <c r="H228" s="29" t="str">
        <f>_xlfn.XLOOKUP(BASE_INICIATIVAS_CONSOLIDADA!$G228,[1]!BASE_UCS[COD CNUC],[1]!BASE_UCS[GERÊNCIA REGIONAL])</f>
        <v>GR4 - Sudeste</v>
      </c>
      <c r="I228" s="29" t="str">
        <f>_xlfn.XLOOKUP(BASE_INICIATIVAS_CONSOLIDADA!$G228,[1]!BASE_UCS[COD CNUC],[1]!BASE_UCS[BIOMAS])</f>
        <v>Mata Atlântica</v>
      </c>
      <c r="J228" s="29" t="str">
        <f>_xlfn.XLOOKUP(BASE_INICIATIVAS_CONSOLIDADA!$G228,[1]!BASE_UCS[COD CNUC],[1]!BASE_UCS[UF])</f>
        <v>RJ</v>
      </c>
      <c r="K228" s="29" t="s">
        <v>114</v>
      </c>
      <c r="L228" s="30">
        <v>100000</v>
      </c>
      <c r="M228" s="30">
        <v>0</v>
      </c>
      <c r="N228" s="30">
        <f>BASE_INICIATIVAS_CONSOLIDADA!$L228-BASE_INICIATIVAS_CONSOLIDADA!$M228</f>
        <v>100000</v>
      </c>
      <c r="O228" s="41">
        <f>BASE_INICIATIVAS_CONSOLIDADA!$AC228+BASE_INICIATIVAS_CONSOLIDADA!$AJ228+BASE_INICIATIVAS_CONSOLIDADA!$AO228+BASE_INICIATIVAS_CONSOLIDADA!$AV228+BASE_INICIATIVAS_CONSOLIDADA!$AY228+BASE_INICIATIVAS_CONSOLIDADA!$BA228+BASE_INICIATIVAS_CONSOLIDADA!$BD228</f>
        <v>100000</v>
      </c>
      <c r="P228" s="30">
        <f>IF(BASE_INICIATIVAS_CONSOLIDADA!$N228-BASE_INICIATIVAS_CONSOLIDADA!$O228&lt;0,0,BASE_INICIATIVAS_CONSOLIDADA!$N228-BASE_INICIATIVAS_CONSOLIDADA!$O228)</f>
        <v>0</v>
      </c>
      <c r="Q228" s="42">
        <v>0</v>
      </c>
      <c r="R228" s="41">
        <v>0</v>
      </c>
      <c r="S228" s="41">
        <v>0</v>
      </c>
      <c r="T228" s="41">
        <v>0</v>
      </c>
      <c r="U228" s="41">
        <v>0</v>
      </c>
      <c r="V228" s="41">
        <v>0</v>
      </c>
      <c r="W228" s="41">
        <v>0</v>
      </c>
      <c r="X228" s="41">
        <v>0</v>
      </c>
      <c r="Y228" s="41">
        <v>0</v>
      </c>
      <c r="Z228" s="41">
        <v>0</v>
      </c>
      <c r="AA228" s="41">
        <v>0</v>
      </c>
      <c r="AB228" s="41">
        <v>0</v>
      </c>
      <c r="AC228" s="41">
        <f>SUM(BASE_INICIATIVAS_CONSOLIDADA!$Q228:$AB228)</f>
        <v>0</v>
      </c>
      <c r="AD228" s="41">
        <v>0</v>
      </c>
      <c r="AE228" s="41">
        <v>0</v>
      </c>
      <c r="AF228" s="46">
        <v>0</v>
      </c>
      <c r="AG228" s="41">
        <v>0</v>
      </c>
      <c r="AH228" s="41">
        <v>0</v>
      </c>
      <c r="AI228" s="41">
        <v>0</v>
      </c>
      <c r="AJ228" s="41">
        <f>SUM(BASE_INICIATIVAS_CONSOLIDADA!$AD228:$AI228)</f>
        <v>0</v>
      </c>
      <c r="AK228" s="41">
        <v>0</v>
      </c>
      <c r="AL228" s="41">
        <v>0</v>
      </c>
      <c r="AM228" s="41">
        <v>0</v>
      </c>
      <c r="AN228" s="41">
        <v>0</v>
      </c>
      <c r="AO228" s="41">
        <f>SUM(BASE_INICIATIVAS_CONSOLIDADA!$AK228:$AN228)</f>
        <v>0</v>
      </c>
      <c r="AP228" s="41">
        <v>0</v>
      </c>
      <c r="AQ228" s="41">
        <v>0</v>
      </c>
      <c r="AR228" s="41">
        <v>0</v>
      </c>
      <c r="AS228" s="41">
        <v>0</v>
      </c>
      <c r="AT228" s="41">
        <v>0</v>
      </c>
      <c r="AU228" s="30">
        <v>100000</v>
      </c>
      <c r="AV228" s="41">
        <f>SUM(BASE_INICIATIVAS_CONSOLIDADA!$AP228:$AU228)</f>
        <v>100000</v>
      </c>
      <c r="AW228" s="43">
        <v>0</v>
      </c>
      <c r="AX228" s="43">
        <v>0</v>
      </c>
      <c r="AY228" s="44">
        <f>SUM(BASE_INICIATIVAS_CONSOLIDADA!$AW228:$AX228)</f>
        <v>0</v>
      </c>
      <c r="AZ228" s="45">
        <v>0</v>
      </c>
      <c r="BA228" s="45">
        <f>BASE_INICIATIVAS_CONSOLIDADA!$AZ228</f>
        <v>0</v>
      </c>
      <c r="BB228" s="45">
        <v>0</v>
      </c>
      <c r="BC228" s="45">
        <v>0</v>
      </c>
      <c r="BD228" s="45">
        <f>SUM(BASE_INICIATIVAS_CONSOLIDADA!$BB228:$BC228)</f>
        <v>0</v>
      </c>
    </row>
    <row r="229" spans="1:56" ht="60" x14ac:dyDescent="0.25">
      <c r="A229" s="8" t="s">
        <v>61</v>
      </c>
      <c r="B229" s="8" t="s">
        <v>62</v>
      </c>
      <c r="C229" s="8">
        <v>16105166</v>
      </c>
      <c r="D229" s="8" t="s">
        <v>63</v>
      </c>
      <c r="E229" s="8" t="str">
        <f>_xlfn.XLOOKUP(BASE_INICIATIVAS_CONSOLIDADA!$G229,'[1]BASE DE DADOS'!A:A,'[1]BASE DE DADOS'!C:C)</f>
        <v>PARNA DO SUPERAGUI</v>
      </c>
      <c r="F229" s="8" t="str">
        <f>_xlfn.XLOOKUP(BASE_INICIATIVAS_CONSOLIDADA!$G229,[1]!BASE_UCS[COD CNUC],[1]!BASE_UCS[CATEGORIA RESUMIDA])</f>
        <v>PARNA</v>
      </c>
      <c r="G229" s="8" t="s">
        <v>246</v>
      </c>
      <c r="H229" s="8" t="str">
        <f>_xlfn.XLOOKUP(BASE_INICIATIVAS_CONSOLIDADA!$G229,[1]!BASE_UCS[COD CNUC],[1]!BASE_UCS[GERÊNCIA REGIONAL])</f>
        <v>GR5 - Sul</v>
      </c>
      <c r="I229" s="8" t="str">
        <f>_xlfn.XLOOKUP(BASE_INICIATIVAS_CONSOLIDADA!$G229,[1]!BASE_UCS[COD CNUC],[1]!BASE_UCS[BIOMAS])</f>
        <v>Área Marinha - Mata Atlântica</v>
      </c>
      <c r="J229" s="8" t="str">
        <f>_xlfn.XLOOKUP(BASE_INICIATIVAS_CONSOLIDADA!$G229,[1]!BASE_UCS[COD CNUC],[1]!BASE_UCS[UF])</f>
        <v>PR</v>
      </c>
      <c r="K229" s="8"/>
      <c r="L229" s="48">
        <v>378039.56</v>
      </c>
      <c r="M229" s="36">
        <v>0</v>
      </c>
      <c r="N229" s="36">
        <f>BASE_INICIATIVAS_CONSOLIDADA!$L229-BASE_INICIATIVAS_CONSOLIDADA!$M229</f>
        <v>378039.56</v>
      </c>
      <c r="O229" s="37">
        <f>BASE_INICIATIVAS_CONSOLIDADA!$AC229+BASE_INICIATIVAS_CONSOLIDADA!$AJ229+BASE_INICIATIVAS_CONSOLIDADA!$AO229+BASE_INICIATIVAS_CONSOLIDADA!$AV229+BASE_INICIATIVAS_CONSOLIDADA!$AY229+BASE_INICIATIVAS_CONSOLIDADA!$BA229+BASE_INICIATIVAS_CONSOLIDADA!$BD229</f>
        <v>378039.56</v>
      </c>
      <c r="P229" s="36">
        <f>IF(BASE_INICIATIVAS_CONSOLIDADA!$N229-BASE_INICIATIVAS_CONSOLIDADA!$O229&lt;0,0,BASE_INICIATIVAS_CONSOLIDADA!$N229-BASE_INICIATIVAS_CONSOLIDADA!$O229)</f>
        <v>0</v>
      </c>
      <c r="Q229" s="38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f>SUM(BASE_INICIATIVAS_CONSOLIDADA!$Q229:$AB229)</f>
        <v>0</v>
      </c>
      <c r="AD229" s="37">
        <v>0</v>
      </c>
      <c r="AE229" s="37">
        <v>0</v>
      </c>
      <c r="AF229" s="37">
        <v>0</v>
      </c>
      <c r="AG229" s="37">
        <v>0</v>
      </c>
      <c r="AH229" s="37">
        <v>0</v>
      </c>
      <c r="AI229" s="37">
        <v>0</v>
      </c>
      <c r="AJ229" s="37">
        <f>SUM(BASE_INICIATIVAS_CONSOLIDADA!$AD229:$AI229)</f>
        <v>0</v>
      </c>
      <c r="AK229" s="37">
        <v>0</v>
      </c>
      <c r="AL229" s="37">
        <v>0</v>
      </c>
      <c r="AM229" s="37">
        <v>378039.56</v>
      </c>
      <c r="AN229" s="37">
        <v>0</v>
      </c>
      <c r="AO229" s="37">
        <f>SUM(BASE_INICIATIVAS_CONSOLIDADA!$AK229:$AN229)</f>
        <v>378039.56</v>
      </c>
      <c r="AP229" s="37">
        <v>0</v>
      </c>
      <c r="AQ229" s="37">
        <v>0</v>
      </c>
      <c r="AR229" s="37">
        <v>0</v>
      </c>
      <c r="AS229" s="37">
        <v>0</v>
      </c>
      <c r="AT229" s="37">
        <v>0</v>
      </c>
      <c r="AU229" s="47">
        <v>0</v>
      </c>
      <c r="AV229" s="37">
        <f>SUM(BASE_INICIATIVAS_CONSOLIDADA!$AP229:$AU229)</f>
        <v>0</v>
      </c>
      <c r="AW229" s="39">
        <v>0</v>
      </c>
      <c r="AX229" s="39">
        <v>0</v>
      </c>
      <c r="AY229" s="40">
        <f>SUM(BASE_INICIATIVAS_CONSOLIDADA!$AW229:$AX229)</f>
        <v>0</v>
      </c>
      <c r="AZ229" s="4">
        <v>0</v>
      </c>
      <c r="BA229" s="4">
        <f>BASE_INICIATIVAS_CONSOLIDADA!$AZ229</f>
        <v>0</v>
      </c>
      <c r="BB229" s="4">
        <v>0</v>
      </c>
      <c r="BC229" s="4">
        <v>0</v>
      </c>
      <c r="BD229" s="4">
        <f>SUM(BASE_INICIATIVAS_CONSOLIDADA!$BB229:$BC229)</f>
        <v>0</v>
      </c>
    </row>
    <row r="230" spans="1:56" ht="210" x14ac:dyDescent="0.25">
      <c r="A230" s="29" t="s">
        <v>112</v>
      </c>
      <c r="B230" s="29" t="s">
        <v>113</v>
      </c>
      <c r="C230" s="29">
        <v>16093982</v>
      </c>
      <c r="D230" s="29" t="s">
        <v>58</v>
      </c>
      <c r="E230" s="29" t="str">
        <f>_xlfn.XLOOKUP(BASE_INICIATIVAS_CONSOLIDADA!$G230,'[1]BASE DE DADOS'!A:A,'[1]BASE DE DADOS'!C:C)</f>
        <v>PARNA DO SUPERAGUI</v>
      </c>
      <c r="F230" s="29" t="str">
        <f>_xlfn.XLOOKUP(BASE_INICIATIVAS_CONSOLIDADA!$G230,[1]!BASE_UCS[COD CNUC],[1]!BASE_UCS[CATEGORIA RESUMIDA])</f>
        <v>PARNA</v>
      </c>
      <c r="G230" s="29" t="s">
        <v>246</v>
      </c>
      <c r="H230" s="29" t="str">
        <f>_xlfn.XLOOKUP(BASE_INICIATIVAS_CONSOLIDADA!$G230,[1]!BASE_UCS[COD CNUC],[1]!BASE_UCS[GERÊNCIA REGIONAL])</f>
        <v>GR5 - Sul</v>
      </c>
      <c r="I230" s="29" t="str">
        <f>_xlfn.XLOOKUP(BASE_INICIATIVAS_CONSOLIDADA!$G230,[1]!BASE_UCS[COD CNUC],[1]!BASE_UCS[BIOMAS])</f>
        <v>Área Marinha - Mata Atlântica</v>
      </c>
      <c r="J230" s="29" t="str">
        <f>_xlfn.XLOOKUP(BASE_INICIATIVAS_CONSOLIDADA!$G230,[1]!BASE_UCS[COD CNUC],[1]!BASE_UCS[UF])</f>
        <v>PR</v>
      </c>
      <c r="K230" s="29" t="s">
        <v>247</v>
      </c>
      <c r="L230" s="50">
        <v>100000</v>
      </c>
      <c r="M230" s="30">
        <v>0</v>
      </c>
      <c r="N230" s="30">
        <f>BASE_INICIATIVAS_CONSOLIDADA!$L230-BASE_INICIATIVAS_CONSOLIDADA!$M230</f>
        <v>100000</v>
      </c>
      <c r="O230" s="41">
        <f>BASE_INICIATIVAS_CONSOLIDADA!$AC230+BASE_INICIATIVAS_CONSOLIDADA!$AJ230+BASE_INICIATIVAS_CONSOLIDADA!$AO230+BASE_INICIATIVAS_CONSOLIDADA!$AV230+BASE_INICIATIVAS_CONSOLIDADA!$AY230+BASE_INICIATIVAS_CONSOLIDADA!$BA230+BASE_INICIATIVAS_CONSOLIDADA!$BD230</f>
        <v>100000</v>
      </c>
      <c r="P230" s="30">
        <f>IF(BASE_INICIATIVAS_CONSOLIDADA!$N230-BASE_INICIATIVAS_CONSOLIDADA!$O230&lt;0,0,BASE_INICIATIVAS_CONSOLIDADA!$N230-BASE_INICIATIVAS_CONSOLIDADA!$O230)</f>
        <v>0</v>
      </c>
      <c r="Q230" s="42">
        <v>0</v>
      </c>
      <c r="R230" s="41">
        <v>0</v>
      </c>
      <c r="S230" s="41">
        <v>0</v>
      </c>
      <c r="T230" s="41">
        <v>0</v>
      </c>
      <c r="U230" s="41">
        <v>0</v>
      </c>
      <c r="V230" s="41">
        <v>0</v>
      </c>
      <c r="W230" s="41">
        <v>0</v>
      </c>
      <c r="X230" s="41">
        <v>0</v>
      </c>
      <c r="Y230" s="41">
        <v>0</v>
      </c>
      <c r="Z230" s="41">
        <v>0</v>
      </c>
      <c r="AA230" s="41">
        <v>0</v>
      </c>
      <c r="AB230" s="41">
        <v>0</v>
      </c>
      <c r="AC230" s="41">
        <f>SUM(BASE_INICIATIVAS_CONSOLIDADA!$Q230:$AB230)</f>
        <v>0</v>
      </c>
      <c r="AD230" s="41">
        <v>0</v>
      </c>
      <c r="AE230" s="41">
        <v>0</v>
      </c>
      <c r="AF230" s="41">
        <v>0</v>
      </c>
      <c r="AG230" s="41">
        <v>0</v>
      </c>
      <c r="AH230" s="41">
        <v>0</v>
      </c>
      <c r="AI230" s="41">
        <v>0</v>
      </c>
      <c r="AJ230" s="41">
        <f>SUM(BASE_INICIATIVAS_CONSOLIDADA!$AD230:$AI230)</f>
        <v>0</v>
      </c>
      <c r="AK230" s="41">
        <v>0</v>
      </c>
      <c r="AL230" s="41">
        <v>0</v>
      </c>
      <c r="AM230" s="41">
        <v>100000</v>
      </c>
      <c r="AN230" s="41">
        <v>0</v>
      </c>
      <c r="AO230" s="41">
        <f>SUM(BASE_INICIATIVAS_CONSOLIDADA!$AK230:$AN230)</f>
        <v>100000</v>
      </c>
      <c r="AP230" s="41">
        <v>0</v>
      </c>
      <c r="AQ230" s="41">
        <v>0</v>
      </c>
      <c r="AR230" s="41">
        <v>0</v>
      </c>
      <c r="AS230" s="41">
        <v>0</v>
      </c>
      <c r="AT230" s="41">
        <v>0</v>
      </c>
      <c r="AU230" s="41">
        <v>0</v>
      </c>
      <c r="AV230" s="41">
        <f>SUM(BASE_INICIATIVAS_CONSOLIDADA!$AP230:$AU230)</f>
        <v>0</v>
      </c>
      <c r="AW230" s="43">
        <v>0</v>
      </c>
      <c r="AX230" s="43">
        <v>0</v>
      </c>
      <c r="AY230" s="44">
        <f>SUM(BASE_INICIATIVAS_CONSOLIDADA!$AW230:$AX230)</f>
        <v>0</v>
      </c>
      <c r="AZ230" s="45">
        <v>0</v>
      </c>
      <c r="BA230" s="45">
        <f>BASE_INICIATIVAS_CONSOLIDADA!$AZ230</f>
        <v>0</v>
      </c>
      <c r="BB230" s="45">
        <v>0</v>
      </c>
      <c r="BC230" s="45">
        <v>0</v>
      </c>
      <c r="BD230" s="45">
        <f>SUM(BASE_INICIATIVAS_CONSOLIDADA!$BB230:$BC230)</f>
        <v>0</v>
      </c>
    </row>
    <row r="231" spans="1:56" ht="195" x14ac:dyDescent="0.25">
      <c r="A231" s="8" t="s">
        <v>152</v>
      </c>
      <c r="B231" s="8" t="s">
        <v>153</v>
      </c>
      <c r="C231" s="8" t="s">
        <v>70</v>
      </c>
      <c r="D231" s="8" t="s">
        <v>58</v>
      </c>
      <c r="E231" s="8" t="str">
        <f>_xlfn.XLOOKUP(BASE_INICIATIVAS_CONSOLIDADA!$G231,'[1]BASE DE DADOS'!A:A,'[1]BASE DE DADOS'!C:C)</f>
        <v>PARNA DA SERRA DOS ORGÃOS</v>
      </c>
      <c r="F231" s="8" t="str">
        <f>_xlfn.XLOOKUP(BASE_INICIATIVAS_CONSOLIDADA!$G231,[1]!BASE_UCS[COD CNUC],[1]!BASE_UCS[CATEGORIA RESUMIDA])</f>
        <v>PARNA</v>
      </c>
      <c r="G231" s="8" t="s">
        <v>239</v>
      </c>
      <c r="H231" s="8" t="str">
        <f>_xlfn.XLOOKUP(BASE_INICIATIVAS_CONSOLIDADA!$G231,[1]!BASE_UCS[COD CNUC],[1]!BASE_UCS[GERÊNCIA REGIONAL])</f>
        <v>GR4 - Sudeste</v>
      </c>
      <c r="I231" s="8" t="str">
        <f>_xlfn.XLOOKUP(BASE_INICIATIVAS_CONSOLIDADA!$G231,[1]!BASE_UCS[COD CNUC],[1]!BASE_UCS[BIOMAS])</f>
        <v>Mata Atlântica</v>
      </c>
      <c r="J231" s="8" t="str">
        <f>_xlfn.XLOOKUP(BASE_INICIATIVAS_CONSOLIDADA!$G231,[1]!BASE_UCS[COD CNUC],[1]!BASE_UCS[UF])</f>
        <v>RJ</v>
      </c>
      <c r="K231" s="8" t="s">
        <v>248</v>
      </c>
      <c r="L231" s="36">
        <v>100000</v>
      </c>
      <c r="M231" s="36">
        <v>0</v>
      </c>
      <c r="N231" s="36">
        <f>BASE_INICIATIVAS_CONSOLIDADA!$L231-BASE_INICIATIVAS_CONSOLIDADA!$M231</f>
        <v>100000</v>
      </c>
      <c r="O231" s="37">
        <f>BASE_INICIATIVAS_CONSOLIDADA!$AC231+BASE_INICIATIVAS_CONSOLIDADA!$AJ231+BASE_INICIATIVAS_CONSOLIDADA!$AO231+BASE_INICIATIVAS_CONSOLIDADA!$AV231+BASE_INICIATIVAS_CONSOLIDADA!$AY231+BASE_INICIATIVAS_CONSOLIDADA!$BA231+BASE_INICIATIVAS_CONSOLIDADA!$BD231</f>
        <v>100000</v>
      </c>
      <c r="P231" s="36">
        <f>IF(BASE_INICIATIVAS_CONSOLIDADA!$N231-BASE_INICIATIVAS_CONSOLIDADA!$O231&lt;0,0,BASE_INICIATIVAS_CONSOLIDADA!$N231-BASE_INICIATIVAS_CONSOLIDADA!$O231)</f>
        <v>0</v>
      </c>
      <c r="Q231" s="38">
        <v>0</v>
      </c>
      <c r="R231" s="37">
        <v>0</v>
      </c>
      <c r="S231" s="37">
        <v>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f>SUM(BASE_INICIATIVAS_CONSOLIDADA!$Q231:$AB231)</f>
        <v>0</v>
      </c>
      <c r="AD231" s="37">
        <v>0</v>
      </c>
      <c r="AE231" s="37">
        <v>0</v>
      </c>
      <c r="AF231" s="37">
        <v>0</v>
      </c>
      <c r="AG231" s="37">
        <v>0</v>
      </c>
      <c r="AH231" s="37">
        <v>0</v>
      </c>
      <c r="AI231" s="37">
        <v>0</v>
      </c>
      <c r="AJ231" s="37">
        <f>SUM(BASE_INICIATIVAS_CONSOLIDADA!$AD231:$AI231)</f>
        <v>0</v>
      </c>
      <c r="AK231" s="37">
        <v>0</v>
      </c>
      <c r="AL231" s="37">
        <v>0</v>
      </c>
      <c r="AM231" s="37">
        <v>0</v>
      </c>
      <c r="AN231" s="37">
        <v>0</v>
      </c>
      <c r="AO231" s="37">
        <f>SUM(BASE_INICIATIVAS_CONSOLIDADA!$AK231:$AN231)</f>
        <v>0</v>
      </c>
      <c r="AP231" s="37">
        <v>0</v>
      </c>
      <c r="AQ231" s="37">
        <v>0</v>
      </c>
      <c r="AR231" s="37">
        <v>0</v>
      </c>
      <c r="AS231" s="37">
        <v>0</v>
      </c>
      <c r="AT231" s="37">
        <v>0</v>
      </c>
      <c r="AU231" s="36">
        <v>100000</v>
      </c>
      <c r="AV231" s="37">
        <f>SUM(BASE_INICIATIVAS_CONSOLIDADA!$AP231:$AU231)</f>
        <v>100000</v>
      </c>
      <c r="AW231" s="39">
        <v>0</v>
      </c>
      <c r="AX231" s="39">
        <v>0</v>
      </c>
      <c r="AY231" s="40">
        <f>SUM(BASE_INICIATIVAS_CONSOLIDADA!$AW231:$AX231)</f>
        <v>0</v>
      </c>
      <c r="AZ231" s="4">
        <v>0</v>
      </c>
      <c r="BA231" s="4">
        <f>BASE_INICIATIVAS_CONSOLIDADA!$AZ231</f>
        <v>0</v>
      </c>
      <c r="BB231" s="4">
        <v>0</v>
      </c>
      <c r="BC231" s="4">
        <v>0</v>
      </c>
      <c r="BD231" s="4">
        <f>SUM(BASE_INICIATIVAS_CONSOLIDADA!$BB231:$BC231)</f>
        <v>0</v>
      </c>
    </row>
    <row r="232" spans="1:56" ht="405" x14ac:dyDescent="0.25">
      <c r="A232" s="29" t="s">
        <v>87</v>
      </c>
      <c r="B232" s="29" t="s">
        <v>88</v>
      </c>
      <c r="C232" s="29" t="s">
        <v>70</v>
      </c>
      <c r="D232" s="29" t="s">
        <v>58</v>
      </c>
      <c r="E232" s="29" t="str">
        <f>_xlfn.XLOOKUP(BASE_INICIATIVAS_CONSOLIDADA!$G232,'[1]BASE DE DADOS'!A:A,'[1]BASE DE DADOS'!C:C)</f>
        <v>PARNA DA SERRA DOS ORGÃOS</v>
      </c>
      <c r="F232" s="29" t="str">
        <f>_xlfn.XLOOKUP(BASE_INICIATIVAS_CONSOLIDADA!$G232,[1]!BASE_UCS[COD CNUC],[1]!BASE_UCS[CATEGORIA RESUMIDA])</f>
        <v>PARNA</v>
      </c>
      <c r="G232" s="29" t="s">
        <v>239</v>
      </c>
      <c r="H232" s="29" t="str">
        <f>_xlfn.XLOOKUP(BASE_INICIATIVAS_CONSOLIDADA!$G232,[1]!BASE_UCS[COD CNUC],[1]!BASE_UCS[GERÊNCIA REGIONAL])</f>
        <v>GR4 - Sudeste</v>
      </c>
      <c r="I232" s="29" t="str">
        <f>_xlfn.XLOOKUP(BASE_INICIATIVAS_CONSOLIDADA!$G232,[1]!BASE_UCS[COD CNUC],[1]!BASE_UCS[BIOMAS])</f>
        <v>Mata Atlântica</v>
      </c>
      <c r="J232" s="29" t="str">
        <f>_xlfn.XLOOKUP(BASE_INICIATIVAS_CONSOLIDADA!$G232,[1]!BASE_UCS[COD CNUC],[1]!BASE_UCS[UF])</f>
        <v>RJ</v>
      </c>
      <c r="K232" s="29" t="s">
        <v>249</v>
      </c>
      <c r="L232" s="30">
        <v>350000</v>
      </c>
      <c r="M232" s="30">
        <v>0</v>
      </c>
      <c r="N232" s="30">
        <f>BASE_INICIATIVAS_CONSOLIDADA!$L232-BASE_INICIATIVAS_CONSOLIDADA!$M232</f>
        <v>350000</v>
      </c>
      <c r="O232" s="41">
        <f>BASE_INICIATIVAS_CONSOLIDADA!$AC232+BASE_INICIATIVAS_CONSOLIDADA!$AJ232+BASE_INICIATIVAS_CONSOLIDADA!$AO232+BASE_INICIATIVAS_CONSOLIDADA!$AV232+BASE_INICIATIVAS_CONSOLIDADA!$AY232+BASE_INICIATIVAS_CONSOLIDADA!$BA232+BASE_INICIATIVAS_CONSOLIDADA!$BD232</f>
        <v>350000</v>
      </c>
      <c r="P232" s="30">
        <f>IF(BASE_INICIATIVAS_CONSOLIDADA!$N232-BASE_INICIATIVAS_CONSOLIDADA!$O232&lt;0,0,BASE_INICIATIVAS_CONSOLIDADA!$N232-BASE_INICIATIVAS_CONSOLIDADA!$O232)</f>
        <v>0</v>
      </c>
      <c r="Q232" s="42">
        <v>0</v>
      </c>
      <c r="R232" s="41">
        <v>0</v>
      </c>
      <c r="S232" s="41">
        <v>0</v>
      </c>
      <c r="T232" s="41">
        <v>0</v>
      </c>
      <c r="U232" s="41">
        <v>0</v>
      </c>
      <c r="V232" s="41">
        <v>0</v>
      </c>
      <c r="W232" s="41">
        <v>0</v>
      </c>
      <c r="X232" s="41">
        <v>0</v>
      </c>
      <c r="Y232" s="41">
        <v>0</v>
      </c>
      <c r="Z232" s="41">
        <v>0</v>
      </c>
      <c r="AA232" s="41">
        <v>0</v>
      </c>
      <c r="AB232" s="41">
        <v>0</v>
      </c>
      <c r="AC232" s="41">
        <f>SUM(BASE_INICIATIVAS_CONSOLIDADA!$Q232:$AB232)</f>
        <v>0</v>
      </c>
      <c r="AD232" s="41">
        <v>0</v>
      </c>
      <c r="AE232" s="41">
        <v>0</v>
      </c>
      <c r="AF232" s="41">
        <v>0</v>
      </c>
      <c r="AG232" s="41">
        <v>0</v>
      </c>
      <c r="AH232" s="41">
        <v>0</v>
      </c>
      <c r="AI232" s="30">
        <v>0</v>
      </c>
      <c r="AJ232" s="41">
        <f>SUM(BASE_INICIATIVAS_CONSOLIDADA!$AD232:$AI232)</f>
        <v>0</v>
      </c>
      <c r="AK232" s="41">
        <v>0</v>
      </c>
      <c r="AL232" s="41">
        <v>0</v>
      </c>
      <c r="AM232" s="41">
        <v>0</v>
      </c>
      <c r="AN232" s="41">
        <v>0</v>
      </c>
      <c r="AO232" s="41">
        <f>SUM(BASE_INICIATIVAS_CONSOLIDADA!$AK232:$AN232)</f>
        <v>0</v>
      </c>
      <c r="AP232" s="41">
        <v>0</v>
      </c>
      <c r="AQ232" s="41">
        <v>0</v>
      </c>
      <c r="AR232" s="41">
        <v>0</v>
      </c>
      <c r="AS232" s="41">
        <v>0</v>
      </c>
      <c r="AT232" s="41">
        <v>0</v>
      </c>
      <c r="AU232" s="30">
        <v>350000</v>
      </c>
      <c r="AV232" s="41">
        <f>SUM(BASE_INICIATIVAS_CONSOLIDADA!$AP232:$AU232)</f>
        <v>350000</v>
      </c>
      <c r="AW232" s="43">
        <v>0</v>
      </c>
      <c r="AX232" s="43">
        <v>0</v>
      </c>
      <c r="AY232" s="44">
        <f>SUM(BASE_INICIATIVAS_CONSOLIDADA!$AW232:$AX232)</f>
        <v>0</v>
      </c>
      <c r="AZ232" s="45">
        <v>0</v>
      </c>
      <c r="BA232" s="45">
        <f>BASE_INICIATIVAS_CONSOLIDADA!$AZ232</f>
        <v>0</v>
      </c>
      <c r="BB232" s="45">
        <v>0</v>
      </c>
      <c r="BC232" s="45">
        <v>0</v>
      </c>
      <c r="BD232" s="45">
        <f>SUM(BASE_INICIATIVAS_CONSOLIDADA!$BB232:$BC232)</f>
        <v>0</v>
      </c>
    </row>
    <row r="233" spans="1:56" ht="60" x14ac:dyDescent="0.25">
      <c r="A233" s="8" t="s">
        <v>56</v>
      </c>
      <c r="B233" s="8" t="s">
        <v>57</v>
      </c>
      <c r="C233" s="8">
        <v>16076447</v>
      </c>
      <c r="D233" s="8" t="s">
        <v>58</v>
      </c>
      <c r="E233" s="8" t="str">
        <f>_xlfn.XLOOKUP(BASE_INICIATIVAS_CONSOLIDADA!$G233,'[1]BASE DE DADOS'!A:A,'[1]BASE DE DADOS'!C:C)</f>
        <v>PARNA DOS CAMPOS GERAIS</v>
      </c>
      <c r="F233" s="8" t="str">
        <f>_xlfn.XLOOKUP(BASE_INICIATIVAS_CONSOLIDADA!$G233,[1]!BASE_UCS[COD CNUC],[1]!BASE_UCS[CATEGORIA RESUMIDA])</f>
        <v>PARNA</v>
      </c>
      <c r="G233" s="8" t="s">
        <v>250</v>
      </c>
      <c r="H233" s="8" t="str">
        <f>_xlfn.XLOOKUP(BASE_INICIATIVAS_CONSOLIDADA!$G233,[1]!BASE_UCS[COD CNUC],[1]!BASE_UCS[GERÊNCIA REGIONAL])</f>
        <v>GR5 - Sul</v>
      </c>
      <c r="I233" s="8" t="str">
        <f>_xlfn.XLOOKUP(BASE_INICIATIVAS_CONSOLIDADA!$G233,[1]!BASE_UCS[COD CNUC],[1]!BASE_UCS[BIOMAS])</f>
        <v>Mata Atlântica</v>
      </c>
      <c r="J233" s="8" t="str">
        <f>_xlfn.XLOOKUP(BASE_INICIATIVAS_CONSOLIDADA!$G233,[1]!BASE_UCS[COD CNUC],[1]!BASE_UCS[UF])</f>
        <v>PR</v>
      </c>
      <c r="K233" s="8" t="s">
        <v>251</v>
      </c>
      <c r="L233" s="36">
        <v>10000000</v>
      </c>
      <c r="M233" s="36">
        <v>0</v>
      </c>
      <c r="N233" s="36">
        <f>BASE_INICIATIVAS_CONSOLIDADA!$L233-BASE_INICIATIVAS_CONSOLIDADA!$M233</f>
        <v>10000000</v>
      </c>
      <c r="O233" s="37">
        <f>BASE_INICIATIVAS_CONSOLIDADA!$AC233+BASE_INICIATIVAS_CONSOLIDADA!$AJ233+BASE_INICIATIVAS_CONSOLIDADA!$AO233+BASE_INICIATIVAS_CONSOLIDADA!$AV233+BASE_INICIATIVAS_CONSOLIDADA!$AY233+BASE_INICIATIVAS_CONSOLIDADA!$BA233+BASE_INICIATIVAS_CONSOLIDADA!$BD233</f>
        <v>10000000</v>
      </c>
      <c r="P233" s="36">
        <f>IF(BASE_INICIATIVAS_CONSOLIDADA!$N233-BASE_INICIATIVAS_CONSOLIDADA!$O233&lt;0,0,BASE_INICIATIVAS_CONSOLIDADA!$N233-BASE_INICIATIVAS_CONSOLIDADA!$O233)</f>
        <v>0</v>
      </c>
      <c r="Q233" s="38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f>SUM(BASE_INICIATIVAS_CONSOLIDADA!$Q233:$AB233)</f>
        <v>0</v>
      </c>
      <c r="AD233" s="36">
        <v>0</v>
      </c>
      <c r="AE233" s="36">
        <v>0</v>
      </c>
      <c r="AF233" s="36">
        <v>10000000</v>
      </c>
      <c r="AG233" s="36">
        <v>0</v>
      </c>
      <c r="AH233" s="36">
        <v>0</v>
      </c>
      <c r="AI233" s="47">
        <v>0</v>
      </c>
      <c r="AJ233" s="37">
        <f>SUM(BASE_INICIATIVAS_CONSOLIDADA!$AD233:$AI233)</f>
        <v>10000000</v>
      </c>
      <c r="AK233" s="37">
        <v>0</v>
      </c>
      <c r="AL233" s="37">
        <v>0</v>
      </c>
      <c r="AM233" s="37">
        <v>0</v>
      </c>
      <c r="AN233" s="37">
        <v>0</v>
      </c>
      <c r="AO233" s="37">
        <f>SUM(BASE_INICIATIVAS_CONSOLIDADA!$AK233:$AN233)</f>
        <v>0</v>
      </c>
      <c r="AP233" s="37">
        <v>0</v>
      </c>
      <c r="AQ233" s="37">
        <v>0</v>
      </c>
      <c r="AR233" s="37">
        <v>0</v>
      </c>
      <c r="AS233" s="37">
        <v>0</v>
      </c>
      <c r="AT233" s="37">
        <v>0</v>
      </c>
      <c r="AU233" s="47">
        <v>0</v>
      </c>
      <c r="AV233" s="37">
        <f>SUM(BASE_INICIATIVAS_CONSOLIDADA!$AP233:$AU233)</f>
        <v>0</v>
      </c>
      <c r="AW233" s="39">
        <v>0</v>
      </c>
      <c r="AX233" s="39">
        <v>0</v>
      </c>
      <c r="AY233" s="40">
        <f>SUM(BASE_INICIATIVAS_CONSOLIDADA!$AW233:$AX233)</f>
        <v>0</v>
      </c>
      <c r="AZ233" s="4">
        <v>0</v>
      </c>
      <c r="BA233" s="4">
        <f>BASE_INICIATIVAS_CONSOLIDADA!$AZ233</f>
        <v>0</v>
      </c>
      <c r="BB233" s="4">
        <v>0</v>
      </c>
      <c r="BC233" s="4">
        <v>0</v>
      </c>
      <c r="BD233" s="4">
        <f>SUM(BASE_INICIATIVAS_CONSOLIDADA!$BB233:$BC233)</f>
        <v>0</v>
      </c>
    </row>
    <row r="234" spans="1:56" ht="30" x14ac:dyDescent="0.25">
      <c r="A234" s="29" t="s">
        <v>65</v>
      </c>
      <c r="B234" s="29" t="s">
        <v>66</v>
      </c>
      <c r="C234" s="29">
        <v>16074110</v>
      </c>
      <c r="D234" s="29" t="s">
        <v>58</v>
      </c>
      <c r="E234" s="29" t="str">
        <f>_xlfn.XLOOKUP(BASE_INICIATIVAS_CONSOLIDADA!$G234,'[1]BASE DE DADOS'!A:A,'[1]BASE DE DADOS'!C:C)</f>
        <v>PARNA DO MONTE PASCOAL</v>
      </c>
      <c r="F234" s="29" t="str">
        <f>_xlfn.XLOOKUP(BASE_INICIATIVAS_CONSOLIDADA!$G234,[1]!BASE_UCS[COD CNUC],[1]!BASE_UCS[CATEGORIA RESUMIDA])</f>
        <v>PARNA</v>
      </c>
      <c r="G234" s="29" t="s">
        <v>252</v>
      </c>
      <c r="H234" s="29" t="str">
        <f>_xlfn.XLOOKUP(BASE_INICIATIVAS_CONSOLIDADA!$G234,[1]!BASE_UCS[COD CNUC],[1]!BASE_UCS[GERÊNCIA REGIONAL])</f>
        <v>GR2 - Nordeste</v>
      </c>
      <c r="I234" s="29" t="str">
        <f>_xlfn.XLOOKUP(BASE_INICIATIVAS_CONSOLIDADA!$G234,[1]!BASE_UCS[COD CNUC],[1]!BASE_UCS[BIOMAS])</f>
        <v>Área Marinha - Mata Atlântica</v>
      </c>
      <c r="J234" s="29" t="str">
        <f>_xlfn.XLOOKUP(BASE_INICIATIVAS_CONSOLIDADA!$G234,[1]!BASE_UCS[COD CNUC],[1]!BASE_UCS[UF])</f>
        <v>BA</v>
      </c>
      <c r="K234" s="29"/>
      <c r="L234" s="30">
        <v>500000</v>
      </c>
      <c r="M234" s="30">
        <v>0</v>
      </c>
      <c r="N234" s="30">
        <f>BASE_INICIATIVAS_CONSOLIDADA!$L234-BASE_INICIATIVAS_CONSOLIDADA!$M234</f>
        <v>500000</v>
      </c>
      <c r="O234" s="41">
        <f>BASE_INICIATIVAS_CONSOLIDADA!$AC234+BASE_INICIATIVAS_CONSOLIDADA!$AJ234+BASE_INICIATIVAS_CONSOLIDADA!$AO234+BASE_INICIATIVAS_CONSOLIDADA!$AV234+BASE_INICIATIVAS_CONSOLIDADA!$AY234+BASE_INICIATIVAS_CONSOLIDADA!$BA234+BASE_INICIATIVAS_CONSOLIDADA!$BD234</f>
        <v>500000</v>
      </c>
      <c r="P234" s="30">
        <f>IF(BASE_INICIATIVAS_CONSOLIDADA!$N234-BASE_INICIATIVAS_CONSOLIDADA!$O234&lt;0,0,BASE_INICIATIVAS_CONSOLIDADA!$N234-BASE_INICIATIVAS_CONSOLIDADA!$O234)</f>
        <v>0</v>
      </c>
      <c r="Q234" s="42">
        <v>0</v>
      </c>
      <c r="R234" s="41">
        <v>0</v>
      </c>
      <c r="S234" s="41">
        <v>0</v>
      </c>
      <c r="T234" s="41">
        <v>0</v>
      </c>
      <c r="U234" s="41">
        <v>0</v>
      </c>
      <c r="V234" s="41">
        <v>0</v>
      </c>
      <c r="W234" s="41">
        <v>0</v>
      </c>
      <c r="X234" s="41">
        <v>0</v>
      </c>
      <c r="Y234" s="41">
        <v>500000</v>
      </c>
      <c r="Z234" s="41">
        <v>0</v>
      </c>
      <c r="AA234" s="41">
        <v>0</v>
      </c>
      <c r="AB234" s="41">
        <v>0</v>
      </c>
      <c r="AC234" s="41">
        <f>SUM(BASE_INICIATIVAS_CONSOLIDADA!$Q234:$AB234)</f>
        <v>500000</v>
      </c>
      <c r="AD234" s="46">
        <v>0</v>
      </c>
      <c r="AE234" s="46">
        <v>0</v>
      </c>
      <c r="AF234" s="46">
        <v>0</v>
      </c>
      <c r="AG234" s="46">
        <v>0</v>
      </c>
      <c r="AH234" s="46">
        <v>0</v>
      </c>
      <c r="AI234" s="41">
        <v>0</v>
      </c>
      <c r="AJ234" s="41">
        <f>SUM(BASE_INICIATIVAS_CONSOLIDADA!$AD234:$AI234)</f>
        <v>0</v>
      </c>
      <c r="AK234" s="41">
        <v>0</v>
      </c>
      <c r="AL234" s="41">
        <v>0</v>
      </c>
      <c r="AM234" s="41">
        <v>0</v>
      </c>
      <c r="AN234" s="41">
        <v>0</v>
      </c>
      <c r="AO234" s="41">
        <f>SUM(BASE_INICIATIVAS_CONSOLIDADA!$AK234:$AN234)</f>
        <v>0</v>
      </c>
      <c r="AP234" s="41">
        <v>0</v>
      </c>
      <c r="AQ234" s="41">
        <v>0</v>
      </c>
      <c r="AR234" s="41">
        <v>0</v>
      </c>
      <c r="AS234" s="41">
        <v>0</v>
      </c>
      <c r="AT234" s="41">
        <v>0</v>
      </c>
      <c r="AU234" s="41">
        <v>0</v>
      </c>
      <c r="AV234" s="41">
        <f>SUM(BASE_INICIATIVAS_CONSOLIDADA!$AP234:$AU234)</f>
        <v>0</v>
      </c>
      <c r="AW234" s="43">
        <v>0</v>
      </c>
      <c r="AX234" s="43">
        <v>0</v>
      </c>
      <c r="AY234" s="44">
        <f>SUM(BASE_INICIATIVAS_CONSOLIDADA!$AW234:$AX234)</f>
        <v>0</v>
      </c>
      <c r="AZ234" s="45">
        <v>0</v>
      </c>
      <c r="BA234" s="45">
        <f>BASE_INICIATIVAS_CONSOLIDADA!$AZ234</f>
        <v>0</v>
      </c>
      <c r="BB234" s="45">
        <v>0</v>
      </c>
      <c r="BC234" s="45">
        <v>0</v>
      </c>
      <c r="BD234" s="45">
        <f>SUM(BASE_INICIATIVAS_CONSOLIDADA!$BB234:$BC234)</f>
        <v>0</v>
      </c>
    </row>
    <row r="235" spans="1:56" ht="30" x14ac:dyDescent="0.25">
      <c r="A235" s="8" t="s">
        <v>56</v>
      </c>
      <c r="B235" s="8" t="s">
        <v>57</v>
      </c>
      <c r="C235" s="8">
        <v>16076447</v>
      </c>
      <c r="D235" s="8" t="s">
        <v>58</v>
      </c>
      <c r="E235" s="8" t="str">
        <f>_xlfn.XLOOKUP(BASE_INICIATIVAS_CONSOLIDADA!$G235,'[1]BASE DE DADOS'!A:A,'[1]BASE DE DADOS'!C:C)</f>
        <v>PARNA DO MONTE PASCOAL</v>
      </c>
      <c r="F235" s="8" t="str">
        <f>_xlfn.XLOOKUP(BASE_INICIATIVAS_CONSOLIDADA!$G235,[1]!BASE_UCS[COD CNUC],[1]!BASE_UCS[CATEGORIA RESUMIDA])</f>
        <v>PARNA</v>
      </c>
      <c r="G235" s="8" t="s">
        <v>252</v>
      </c>
      <c r="H235" s="8" t="str">
        <f>_xlfn.XLOOKUP(BASE_INICIATIVAS_CONSOLIDADA!$G235,[1]!BASE_UCS[COD CNUC],[1]!BASE_UCS[GERÊNCIA REGIONAL])</f>
        <v>GR2 - Nordeste</v>
      </c>
      <c r="I235" s="8" t="str">
        <f>_xlfn.XLOOKUP(BASE_INICIATIVAS_CONSOLIDADA!$G235,[1]!BASE_UCS[COD CNUC],[1]!BASE_UCS[BIOMAS])</f>
        <v>Área Marinha - Mata Atlântica</v>
      </c>
      <c r="J235" s="8" t="str">
        <f>_xlfn.XLOOKUP(BASE_INICIATIVAS_CONSOLIDADA!$G235,[1]!BASE_UCS[COD CNUC],[1]!BASE_UCS[UF])</f>
        <v>BA</v>
      </c>
      <c r="K235" s="8" t="s">
        <v>253</v>
      </c>
      <c r="L235" s="36">
        <v>75000</v>
      </c>
      <c r="M235" s="36">
        <v>0</v>
      </c>
      <c r="N235" s="36">
        <f>BASE_INICIATIVAS_CONSOLIDADA!$L235-BASE_INICIATIVAS_CONSOLIDADA!$M235</f>
        <v>75000</v>
      </c>
      <c r="O235" s="37">
        <f>BASE_INICIATIVAS_CONSOLIDADA!$AC235+BASE_INICIATIVAS_CONSOLIDADA!$AJ235+BASE_INICIATIVAS_CONSOLIDADA!$AO235+BASE_INICIATIVAS_CONSOLIDADA!$AV235+BASE_INICIATIVAS_CONSOLIDADA!$AY235+BASE_INICIATIVAS_CONSOLIDADA!$BA235+BASE_INICIATIVAS_CONSOLIDADA!$BD235</f>
        <v>75000</v>
      </c>
      <c r="P235" s="36">
        <f>IF(BASE_INICIATIVAS_CONSOLIDADA!$N235-BASE_INICIATIVAS_CONSOLIDADA!$O235&lt;0,0,BASE_INICIATIVAS_CONSOLIDADA!$N235-BASE_INICIATIVAS_CONSOLIDADA!$O235)</f>
        <v>0</v>
      </c>
      <c r="Q235" s="38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75000</v>
      </c>
      <c r="Z235" s="37">
        <v>0</v>
      </c>
      <c r="AA235" s="37">
        <v>0</v>
      </c>
      <c r="AB235" s="37">
        <v>0</v>
      </c>
      <c r="AC235" s="37">
        <f>SUM(BASE_INICIATIVAS_CONSOLIDADA!$Q235:$AB235)</f>
        <v>75000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57">
        <v>0</v>
      </c>
      <c r="AJ235" s="37">
        <f>SUM(BASE_INICIATIVAS_CONSOLIDADA!$AD235:$AI235)</f>
        <v>0</v>
      </c>
      <c r="AK235" s="37">
        <v>0</v>
      </c>
      <c r="AL235" s="37">
        <v>0</v>
      </c>
      <c r="AM235" s="37">
        <v>0</v>
      </c>
      <c r="AN235" s="37">
        <v>0</v>
      </c>
      <c r="AO235" s="37">
        <f>SUM(BASE_INICIATIVAS_CONSOLIDADA!$AK235:$AN235)</f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f>SUM(BASE_INICIATIVAS_CONSOLIDADA!$AP235:$AU235)</f>
        <v>0</v>
      </c>
      <c r="AW235" s="39">
        <v>0</v>
      </c>
      <c r="AX235" s="39">
        <v>0</v>
      </c>
      <c r="AY235" s="40">
        <f>SUM(BASE_INICIATIVAS_CONSOLIDADA!$AW235:$AX235)</f>
        <v>0</v>
      </c>
      <c r="AZ235" s="4">
        <v>0</v>
      </c>
      <c r="BA235" s="4">
        <f>BASE_INICIATIVAS_CONSOLIDADA!$AZ235</f>
        <v>0</v>
      </c>
      <c r="BB235" s="4">
        <v>0</v>
      </c>
      <c r="BC235" s="4">
        <v>0</v>
      </c>
      <c r="BD235" s="4">
        <f>SUM(BASE_INICIATIVAS_CONSOLIDADA!$BB235:$BC235)</f>
        <v>0</v>
      </c>
    </row>
    <row r="236" spans="1:56" ht="60" x14ac:dyDescent="0.25">
      <c r="A236" s="29" t="s">
        <v>56</v>
      </c>
      <c r="B236" s="29" t="s">
        <v>57</v>
      </c>
      <c r="C236" s="29">
        <v>16076447</v>
      </c>
      <c r="D236" s="29" t="s">
        <v>58</v>
      </c>
      <c r="E236" s="29" t="str">
        <f>_xlfn.XLOOKUP(BASE_INICIATIVAS_CONSOLIDADA!$G236,'[1]BASE DE DADOS'!A:A,'[1]BASE DE DADOS'!C:C)</f>
        <v>PARNA DE APARADOS DA SERRA</v>
      </c>
      <c r="F236" s="29" t="str">
        <f>_xlfn.XLOOKUP(BASE_INICIATIVAS_CONSOLIDADA!$G236,[1]!BASE_UCS[COD CNUC],[1]!BASE_UCS[CATEGORIA RESUMIDA])</f>
        <v>PARNA</v>
      </c>
      <c r="G236" s="29" t="s">
        <v>244</v>
      </c>
      <c r="H236" s="29" t="str">
        <f>_xlfn.XLOOKUP(BASE_INICIATIVAS_CONSOLIDADA!$G236,[1]!BASE_UCS[COD CNUC],[1]!BASE_UCS[GERÊNCIA REGIONAL])</f>
        <v>GR5 - Sul</v>
      </c>
      <c r="I236" s="29" t="str">
        <f>_xlfn.XLOOKUP(BASE_INICIATIVAS_CONSOLIDADA!$G236,[1]!BASE_UCS[COD CNUC],[1]!BASE_UCS[BIOMAS])</f>
        <v>Mata Atlântica</v>
      </c>
      <c r="J236" s="29" t="str">
        <f>_xlfn.XLOOKUP(BASE_INICIATIVAS_CONSOLIDADA!$G236,[1]!BASE_UCS[COD CNUC],[1]!BASE_UCS[UF])</f>
        <v>RS/SC</v>
      </c>
      <c r="K236" s="29" t="s">
        <v>254</v>
      </c>
      <c r="L236" s="30">
        <v>5000000</v>
      </c>
      <c r="M236" s="30">
        <v>0</v>
      </c>
      <c r="N236" s="30">
        <f>BASE_INICIATIVAS_CONSOLIDADA!$L236-BASE_INICIATIVAS_CONSOLIDADA!$M236</f>
        <v>5000000</v>
      </c>
      <c r="O236" s="41">
        <f>BASE_INICIATIVAS_CONSOLIDADA!$AC236+BASE_INICIATIVAS_CONSOLIDADA!$AJ236+BASE_INICIATIVAS_CONSOLIDADA!$AO236+BASE_INICIATIVAS_CONSOLIDADA!$AV236+BASE_INICIATIVAS_CONSOLIDADA!$AY236+BASE_INICIATIVAS_CONSOLIDADA!$BA236+BASE_INICIATIVAS_CONSOLIDADA!$BD236</f>
        <v>0</v>
      </c>
      <c r="P236" s="30">
        <f>IF(BASE_INICIATIVAS_CONSOLIDADA!$N236-BASE_INICIATIVAS_CONSOLIDADA!$O236&lt;0,0,BASE_INICIATIVAS_CONSOLIDADA!$N236-BASE_INICIATIVAS_CONSOLIDADA!$O236)</f>
        <v>5000000</v>
      </c>
      <c r="Q236" s="42">
        <v>0</v>
      </c>
      <c r="R236" s="41">
        <v>0</v>
      </c>
      <c r="S236" s="41">
        <v>0</v>
      </c>
      <c r="T236" s="41">
        <v>0</v>
      </c>
      <c r="U236" s="41">
        <v>0</v>
      </c>
      <c r="V236" s="41">
        <v>0</v>
      </c>
      <c r="W236" s="41">
        <v>0</v>
      </c>
      <c r="X236" s="41">
        <v>0</v>
      </c>
      <c r="Y236" s="41">
        <v>0</v>
      </c>
      <c r="Z236" s="41">
        <v>0</v>
      </c>
      <c r="AA236" s="41">
        <v>0</v>
      </c>
      <c r="AB236" s="41">
        <v>0</v>
      </c>
      <c r="AC236" s="57">
        <f>SUM(BASE_INICIATIVAS_CONSOLIDADA!$Q236:$AB236)</f>
        <v>0</v>
      </c>
      <c r="AD236" s="57">
        <v>0</v>
      </c>
      <c r="AE236" s="57">
        <v>0</v>
      </c>
      <c r="AF236" s="57">
        <v>0</v>
      </c>
      <c r="AG236" s="57">
        <v>0</v>
      </c>
      <c r="AH236" s="57">
        <v>0</v>
      </c>
      <c r="AI236" s="41">
        <v>0</v>
      </c>
      <c r="AJ236" s="41">
        <f>SUM(BASE_INICIATIVAS_CONSOLIDADA!$AD236:$AI236)</f>
        <v>0</v>
      </c>
      <c r="AK236" s="41">
        <v>0</v>
      </c>
      <c r="AL236" s="41">
        <v>0</v>
      </c>
      <c r="AM236" s="41">
        <v>0</v>
      </c>
      <c r="AN236" s="41">
        <v>0</v>
      </c>
      <c r="AO236" s="41">
        <f>SUM(BASE_INICIATIVAS_CONSOLIDADA!$AK236:$AN236)</f>
        <v>0</v>
      </c>
      <c r="AP236" s="41">
        <v>0</v>
      </c>
      <c r="AQ236" s="41">
        <v>0</v>
      </c>
      <c r="AR236" s="41">
        <v>0</v>
      </c>
      <c r="AS236" s="41">
        <v>0</v>
      </c>
      <c r="AT236" s="41">
        <v>0</v>
      </c>
      <c r="AU236" s="41">
        <v>0</v>
      </c>
      <c r="AV236" s="41">
        <f>SUM(BASE_INICIATIVAS_CONSOLIDADA!$AP236:$AU236)</f>
        <v>0</v>
      </c>
      <c r="AW236" s="43">
        <v>0</v>
      </c>
      <c r="AX236" s="43">
        <v>0</v>
      </c>
      <c r="AY236" s="44">
        <f>SUM(BASE_INICIATIVAS_CONSOLIDADA!$AW236:$AX236)</f>
        <v>0</v>
      </c>
      <c r="AZ236" s="45">
        <v>0</v>
      </c>
      <c r="BA236" s="45">
        <f>BASE_INICIATIVAS_CONSOLIDADA!$AZ236</f>
        <v>0</v>
      </c>
      <c r="BB236" s="45">
        <v>0</v>
      </c>
      <c r="BC236" s="45">
        <v>0</v>
      </c>
      <c r="BD236" s="45">
        <f>SUM(BASE_INICIATIVAS_CONSOLIDADA!$BB236:$BC236)</f>
        <v>0</v>
      </c>
    </row>
    <row r="237" spans="1:56" ht="105" x14ac:dyDescent="0.25">
      <c r="A237" s="8" t="s">
        <v>61</v>
      </c>
      <c r="B237" s="8" t="s">
        <v>62</v>
      </c>
      <c r="C237" s="8">
        <v>16105166</v>
      </c>
      <c r="D237" s="8" t="s">
        <v>63</v>
      </c>
      <c r="E237" s="8" t="str">
        <f>_xlfn.XLOOKUP(BASE_INICIATIVAS_CONSOLIDADA!$G237,'[1]BASE DE DADOS'!A:A,'[1]BASE DE DADOS'!C:C)</f>
        <v>PARNA GUARICANA</v>
      </c>
      <c r="F237" s="8" t="str">
        <f>_xlfn.XLOOKUP(BASE_INICIATIVAS_CONSOLIDADA!$G237,[1]!BASE_UCS[COD CNUC],[1]!BASE_UCS[CATEGORIA RESUMIDA])</f>
        <v>PARNA</v>
      </c>
      <c r="G237" s="8" t="s">
        <v>255</v>
      </c>
      <c r="H237" s="8" t="str">
        <f>_xlfn.XLOOKUP(BASE_INICIATIVAS_CONSOLIDADA!$G237,[1]!BASE_UCS[COD CNUC],[1]!BASE_UCS[GERÊNCIA REGIONAL])</f>
        <v>GR5 - Sul</v>
      </c>
      <c r="I237" s="8" t="str">
        <f>_xlfn.XLOOKUP(BASE_INICIATIVAS_CONSOLIDADA!$G237,[1]!BASE_UCS[COD CNUC],[1]!BASE_UCS[BIOMAS])</f>
        <v>Mata Atlântica</v>
      </c>
      <c r="J237" s="8" t="str">
        <f>_xlfn.XLOOKUP(BASE_INICIATIVAS_CONSOLIDADA!$G237,[1]!BASE_UCS[COD CNUC],[1]!BASE_UCS[UF])</f>
        <v>PR</v>
      </c>
      <c r="K237" s="8" t="s">
        <v>104</v>
      </c>
      <c r="L237" s="36">
        <v>529255.36</v>
      </c>
      <c r="M237" s="36">
        <v>529255.36</v>
      </c>
      <c r="N237" s="36">
        <f>BASE_INICIATIVAS_CONSOLIDADA!$L237-BASE_INICIATIVAS_CONSOLIDADA!$M237</f>
        <v>0</v>
      </c>
      <c r="O237" s="37">
        <f>BASE_INICIATIVAS_CONSOLIDADA!$AC237+BASE_INICIATIVAS_CONSOLIDADA!$AJ237+BASE_INICIATIVAS_CONSOLIDADA!$AO237+BASE_INICIATIVAS_CONSOLIDADA!$AV237+BASE_INICIATIVAS_CONSOLIDADA!$AY237+BASE_INICIATIVAS_CONSOLIDADA!$BA237+BASE_INICIATIVAS_CONSOLIDADA!$BD237</f>
        <v>0</v>
      </c>
      <c r="P237" s="36">
        <f>IF(BASE_INICIATIVAS_CONSOLIDADA!$N237-BASE_INICIATIVAS_CONSOLIDADA!$O237&lt;0,0,BASE_INICIATIVAS_CONSOLIDADA!$N237-BASE_INICIATIVAS_CONSOLIDADA!$O237)</f>
        <v>0</v>
      </c>
      <c r="Q237" s="38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f>SUM(BASE_INICIATIVAS_CONSOLIDADA!$Q237:$AB237)</f>
        <v>0</v>
      </c>
      <c r="AD237" s="37">
        <v>0</v>
      </c>
      <c r="AE237" s="37">
        <v>0</v>
      </c>
      <c r="AF237" s="37">
        <v>0</v>
      </c>
      <c r="AG237" s="37">
        <v>0</v>
      </c>
      <c r="AH237" s="37">
        <v>0</v>
      </c>
      <c r="AI237" s="37">
        <v>0</v>
      </c>
      <c r="AJ237" s="37">
        <f>SUM(BASE_INICIATIVAS_CONSOLIDADA!$AD237:$AI237)</f>
        <v>0</v>
      </c>
      <c r="AK237" s="37">
        <v>0</v>
      </c>
      <c r="AL237" s="37">
        <v>0</v>
      </c>
      <c r="AM237" s="37">
        <v>0</v>
      </c>
      <c r="AN237" s="37">
        <v>0</v>
      </c>
      <c r="AO237" s="37">
        <f>SUM(BASE_INICIATIVAS_CONSOLIDADA!$AK237:$AN237)</f>
        <v>0</v>
      </c>
      <c r="AP237" s="37">
        <v>0</v>
      </c>
      <c r="AQ237" s="37">
        <v>0</v>
      </c>
      <c r="AR237" s="37">
        <v>0</v>
      </c>
      <c r="AS237" s="37">
        <v>0</v>
      </c>
      <c r="AT237" s="37">
        <v>0</v>
      </c>
      <c r="AU237" s="37">
        <v>0</v>
      </c>
      <c r="AV237" s="37">
        <f>SUM(BASE_INICIATIVAS_CONSOLIDADA!$AP237:$AU237)</f>
        <v>0</v>
      </c>
      <c r="AW237" s="39">
        <v>0</v>
      </c>
      <c r="AX237" s="39">
        <v>0</v>
      </c>
      <c r="AY237" s="40">
        <f>SUM(BASE_INICIATIVAS_CONSOLIDADA!$AW237:$AX237)</f>
        <v>0</v>
      </c>
      <c r="AZ237" s="4">
        <v>0</v>
      </c>
      <c r="BA237" s="4">
        <f>BASE_INICIATIVAS_CONSOLIDADA!$AZ237</f>
        <v>0</v>
      </c>
      <c r="BB237" s="4">
        <v>0</v>
      </c>
      <c r="BC237" s="4">
        <v>0</v>
      </c>
      <c r="BD237" s="4">
        <f>SUM(BASE_INICIATIVAS_CONSOLIDADA!$BB237:$BC237)</f>
        <v>0</v>
      </c>
    </row>
    <row r="238" spans="1:56" ht="150" x14ac:dyDescent="0.25">
      <c r="A238" s="29" t="s">
        <v>56</v>
      </c>
      <c r="B238" s="29" t="s">
        <v>57</v>
      </c>
      <c r="C238" s="29">
        <v>16076447</v>
      </c>
      <c r="D238" s="29" t="s">
        <v>58</v>
      </c>
      <c r="E238" s="29" t="str">
        <f>_xlfn.XLOOKUP(BASE_INICIATIVAS_CONSOLIDADA!$G238,'[1]BASE DE DADOS'!A:A,'[1]BASE DE DADOS'!C:C)</f>
        <v>FLONA DE BRASÍLIA</v>
      </c>
      <c r="F238" s="29" t="str">
        <f>_xlfn.XLOOKUP(BASE_INICIATIVAS_CONSOLIDADA!$G238,[1]!BASE_UCS[COD CNUC],[1]!BASE_UCS[CATEGORIA RESUMIDA])</f>
        <v>FLONA</v>
      </c>
      <c r="G238" s="29" t="s">
        <v>226</v>
      </c>
      <c r="H238" s="29" t="str">
        <f>_xlfn.XLOOKUP(BASE_INICIATIVAS_CONSOLIDADA!$G238,[1]!BASE_UCS[COD CNUC],[1]!BASE_UCS[GERÊNCIA REGIONAL])</f>
        <v>GR3 - Centro-Oeste</v>
      </c>
      <c r="I238" s="29" t="str">
        <f>_xlfn.XLOOKUP(BASE_INICIATIVAS_CONSOLIDADA!$G238,[1]!BASE_UCS[COD CNUC],[1]!BASE_UCS[BIOMAS])</f>
        <v>Cerrado</v>
      </c>
      <c r="J238" s="29" t="str">
        <f>_xlfn.XLOOKUP(BASE_INICIATIVAS_CONSOLIDADA!$G238,[1]!BASE_UCS[COD CNUC],[1]!BASE_UCS[UF])</f>
        <v>DF/GO</v>
      </c>
      <c r="K238" s="29" t="s">
        <v>60</v>
      </c>
      <c r="L238" s="30">
        <v>636000</v>
      </c>
      <c r="M238" s="30">
        <v>0</v>
      </c>
      <c r="N238" s="30">
        <f>BASE_INICIATIVAS_CONSOLIDADA!$L238-BASE_INICIATIVAS_CONSOLIDADA!$M238</f>
        <v>636000</v>
      </c>
      <c r="O238" s="41">
        <f>BASE_INICIATIVAS_CONSOLIDADA!$AC238+BASE_INICIATIVAS_CONSOLIDADA!$AJ238+BASE_INICIATIVAS_CONSOLIDADA!$AO238+BASE_INICIATIVAS_CONSOLIDADA!$AV238+BASE_INICIATIVAS_CONSOLIDADA!$AY238+BASE_INICIATIVAS_CONSOLIDADA!$BA238+BASE_INICIATIVAS_CONSOLIDADA!$BD238</f>
        <v>636000</v>
      </c>
      <c r="P238" s="30">
        <f>IF(BASE_INICIATIVAS_CONSOLIDADA!$N238-BASE_INICIATIVAS_CONSOLIDADA!$O238&lt;0,0,BASE_INICIATIVAS_CONSOLIDADA!$N238-BASE_INICIATIVAS_CONSOLIDADA!$O238)</f>
        <v>0</v>
      </c>
      <c r="Q238" s="42">
        <v>0</v>
      </c>
      <c r="R238" s="41">
        <v>0</v>
      </c>
      <c r="S238" s="41">
        <v>0</v>
      </c>
      <c r="T238" s="41">
        <v>0</v>
      </c>
      <c r="U238" s="41">
        <v>0</v>
      </c>
      <c r="V238" s="41">
        <v>0</v>
      </c>
      <c r="W238" s="41">
        <v>0</v>
      </c>
      <c r="X238" s="41">
        <v>0</v>
      </c>
      <c r="Y238" s="41">
        <v>0</v>
      </c>
      <c r="Z238" s="41">
        <v>0</v>
      </c>
      <c r="AA238" s="41">
        <v>0</v>
      </c>
      <c r="AB238" s="41">
        <v>0</v>
      </c>
      <c r="AC238" s="41">
        <f>SUM(BASE_INICIATIVAS_CONSOLIDADA!$Q238:$AB238)</f>
        <v>0</v>
      </c>
      <c r="AD238" s="41">
        <v>0</v>
      </c>
      <c r="AE238" s="41">
        <v>0</v>
      </c>
      <c r="AF238" s="30">
        <v>636000</v>
      </c>
      <c r="AG238" s="41">
        <v>0</v>
      </c>
      <c r="AH238" s="41">
        <v>0</v>
      </c>
      <c r="AI238" s="41">
        <v>0</v>
      </c>
      <c r="AJ238" s="41">
        <f>SUM(BASE_INICIATIVAS_CONSOLIDADA!$AD238:$AI238)</f>
        <v>636000</v>
      </c>
      <c r="AK238" s="41">
        <v>0</v>
      </c>
      <c r="AL238" s="41">
        <v>0</v>
      </c>
      <c r="AM238" s="41">
        <v>0</v>
      </c>
      <c r="AN238" s="41">
        <v>0</v>
      </c>
      <c r="AO238" s="41">
        <f>SUM(BASE_INICIATIVAS_CONSOLIDADA!$AK238:$AN238)</f>
        <v>0</v>
      </c>
      <c r="AP238" s="41">
        <v>0</v>
      </c>
      <c r="AQ238" s="41">
        <v>0</v>
      </c>
      <c r="AR238" s="41">
        <v>0</v>
      </c>
      <c r="AS238" s="41">
        <v>0</v>
      </c>
      <c r="AT238" s="41">
        <v>0</v>
      </c>
      <c r="AU238" s="41">
        <v>0</v>
      </c>
      <c r="AV238" s="41">
        <f>SUM(BASE_INICIATIVAS_CONSOLIDADA!$AP238:$AU238)</f>
        <v>0</v>
      </c>
      <c r="AW238" s="43">
        <v>0</v>
      </c>
      <c r="AX238" s="43">
        <v>0</v>
      </c>
      <c r="AY238" s="44">
        <f>SUM(BASE_INICIATIVAS_CONSOLIDADA!$AW238:$AX238)</f>
        <v>0</v>
      </c>
      <c r="AZ238" s="45">
        <v>0</v>
      </c>
      <c r="BA238" s="45">
        <f>BASE_INICIATIVAS_CONSOLIDADA!$AZ238</f>
        <v>0</v>
      </c>
      <c r="BB238" s="45">
        <v>0</v>
      </c>
      <c r="BC238" s="45">
        <v>0</v>
      </c>
      <c r="BD238" s="45">
        <f>SUM(BASE_INICIATIVAS_CONSOLIDADA!$BB238:$BC238)</f>
        <v>0</v>
      </c>
    </row>
    <row r="239" spans="1:56" ht="150" x14ac:dyDescent="0.25">
      <c r="A239" s="8" t="s">
        <v>56</v>
      </c>
      <c r="B239" s="8" t="s">
        <v>57</v>
      </c>
      <c r="C239" s="8">
        <v>16076447</v>
      </c>
      <c r="D239" s="8" t="s">
        <v>58</v>
      </c>
      <c r="E239" s="8" t="str">
        <f>_xlfn.XLOOKUP(BASE_INICIATIVAS_CONSOLIDADA!$G239,'[1]BASE DE DADOS'!A:A,'[1]BASE DE DADOS'!C:C)</f>
        <v>PARNA DAS SEMPRE VIVAS</v>
      </c>
      <c r="F239" s="8" t="str">
        <f>_xlfn.XLOOKUP(BASE_INICIATIVAS_CONSOLIDADA!$G239,[1]!BASE_UCS[COD CNUC],[1]!BASE_UCS[CATEGORIA RESUMIDA])</f>
        <v>PARNA</v>
      </c>
      <c r="G239" s="8" t="s">
        <v>234</v>
      </c>
      <c r="H239" s="8" t="str">
        <f>_xlfn.XLOOKUP(BASE_INICIATIVAS_CONSOLIDADA!$G239,[1]!BASE_UCS[COD CNUC],[1]!BASE_UCS[GERÊNCIA REGIONAL])</f>
        <v>GR4 - Sudeste</v>
      </c>
      <c r="I239" s="8" t="str">
        <f>_xlfn.XLOOKUP(BASE_INICIATIVAS_CONSOLIDADA!$G239,[1]!BASE_UCS[COD CNUC],[1]!BASE_UCS[BIOMAS])</f>
        <v>Cerrado</v>
      </c>
      <c r="J239" s="8" t="str">
        <f>_xlfn.XLOOKUP(BASE_INICIATIVAS_CONSOLIDADA!$G239,[1]!BASE_UCS[COD CNUC],[1]!BASE_UCS[UF])</f>
        <v>MG</v>
      </c>
      <c r="K239" s="8" t="s">
        <v>60</v>
      </c>
      <c r="L239" s="36">
        <v>636000</v>
      </c>
      <c r="M239" s="36">
        <v>0</v>
      </c>
      <c r="N239" s="36">
        <f>BASE_INICIATIVAS_CONSOLIDADA!$L239-BASE_INICIATIVAS_CONSOLIDADA!$M239</f>
        <v>636000</v>
      </c>
      <c r="O239" s="37">
        <f>BASE_INICIATIVAS_CONSOLIDADA!$AC239+BASE_INICIATIVAS_CONSOLIDADA!$AJ239+BASE_INICIATIVAS_CONSOLIDADA!$AO239+BASE_INICIATIVAS_CONSOLIDADA!$AV239+BASE_INICIATIVAS_CONSOLIDADA!$AY239+BASE_INICIATIVAS_CONSOLIDADA!$BA239+BASE_INICIATIVAS_CONSOLIDADA!$BD239</f>
        <v>636000</v>
      </c>
      <c r="P239" s="36">
        <f>IF(BASE_INICIATIVAS_CONSOLIDADA!$N239-BASE_INICIATIVAS_CONSOLIDADA!$O239&lt;0,0,BASE_INICIATIVAS_CONSOLIDADA!$N239-BASE_INICIATIVAS_CONSOLIDADA!$O239)</f>
        <v>0</v>
      </c>
      <c r="Q239" s="38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0</v>
      </c>
      <c r="AA239" s="37">
        <v>0</v>
      </c>
      <c r="AB239" s="37">
        <v>0</v>
      </c>
      <c r="AC239" s="37">
        <f>SUM(BASE_INICIATIVAS_CONSOLIDADA!$Q239:$AB239)</f>
        <v>0</v>
      </c>
      <c r="AD239" s="37">
        <v>0</v>
      </c>
      <c r="AE239" s="37">
        <v>0</v>
      </c>
      <c r="AF239" s="36">
        <v>636000</v>
      </c>
      <c r="AG239" s="37">
        <v>0</v>
      </c>
      <c r="AH239" s="37">
        <v>0</v>
      </c>
      <c r="AI239" s="37">
        <v>0</v>
      </c>
      <c r="AJ239" s="37">
        <f>SUM(BASE_INICIATIVAS_CONSOLIDADA!$AD239:$AI239)</f>
        <v>636000</v>
      </c>
      <c r="AK239" s="37">
        <v>0</v>
      </c>
      <c r="AL239" s="37">
        <v>0</v>
      </c>
      <c r="AM239" s="37">
        <v>0</v>
      </c>
      <c r="AN239" s="37">
        <v>0</v>
      </c>
      <c r="AO239" s="37">
        <f>SUM(BASE_INICIATIVAS_CONSOLIDADA!$AK239:$AN239)</f>
        <v>0</v>
      </c>
      <c r="AP239" s="37">
        <v>0</v>
      </c>
      <c r="AQ239" s="37">
        <v>0</v>
      </c>
      <c r="AR239" s="37">
        <v>0</v>
      </c>
      <c r="AS239" s="37">
        <v>0</v>
      </c>
      <c r="AT239" s="37">
        <v>0</v>
      </c>
      <c r="AU239" s="37">
        <v>0</v>
      </c>
      <c r="AV239" s="37">
        <f>SUM(BASE_INICIATIVAS_CONSOLIDADA!$AP239:$AU239)</f>
        <v>0</v>
      </c>
      <c r="AW239" s="39">
        <v>0</v>
      </c>
      <c r="AX239" s="39">
        <v>0</v>
      </c>
      <c r="AY239" s="40">
        <f>SUM(BASE_INICIATIVAS_CONSOLIDADA!$AW239:$AX239)</f>
        <v>0</v>
      </c>
      <c r="AZ239" s="4">
        <v>0</v>
      </c>
      <c r="BA239" s="4">
        <f>BASE_INICIATIVAS_CONSOLIDADA!$AZ239</f>
        <v>0</v>
      </c>
      <c r="BB239" s="4">
        <v>0</v>
      </c>
      <c r="BC239" s="4">
        <v>0</v>
      </c>
      <c r="BD239" s="4">
        <f>SUM(BASE_INICIATIVAS_CONSOLIDADA!$BB239:$BC239)</f>
        <v>0</v>
      </c>
    </row>
    <row r="240" spans="1:56" ht="150" x14ac:dyDescent="0.25">
      <c r="A240" s="29" t="s">
        <v>56</v>
      </c>
      <c r="B240" s="29" t="s">
        <v>57</v>
      </c>
      <c r="C240" s="29">
        <v>16076447</v>
      </c>
      <c r="D240" s="29" t="s">
        <v>58</v>
      </c>
      <c r="E240" s="29" t="str">
        <f>_xlfn.XLOOKUP(BASE_INICIATIVAS_CONSOLIDADA!$G240,'[1]BASE DE DADOS'!A:A,'[1]BASE DE DADOS'!C:C)</f>
        <v>PARNA DA SERRA DA CAPIVARA</v>
      </c>
      <c r="F240" s="29" t="str">
        <f>_xlfn.XLOOKUP(BASE_INICIATIVAS_CONSOLIDADA!$G240,[1]!BASE_UCS[COD CNUC],[1]!BASE_UCS[CATEGORIA RESUMIDA])</f>
        <v>PARNA</v>
      </c>
      <c r="G240" s="29" t="s">
        <v>218</v>
      </c>
      <c r="H240" s="29" t="str">
        <f>_xlfn.XLOOKUP(BASE_INICIATIVAS_CONSOLIDADA!$G240,[1]!BASE_UCS[COD CNUC],[1]!BASE_UCS[GERÊNCIA REGIONAL])</f>
        <v>GR2 - Nordeste</v>
      </c>
      <c r="I240" s="29" t="str">
        <f>_xlfn.XLOOKUP(BASE_INICIATIVAS_CONSOLIDADA!$G240,[1]!BASE_UCS[COD CNUC],[1]!BASE_UCS[BIOMAS])</f>
        <v>Caatinga</v>
      </c>
      <c r="J240" s="29" t="str">
        <f>_xlfn.XLOOKUP(BASE_INICIATIVAS_CONSOLIDADA!$G240,[1]!BASE_UCS[COD CNUC],[1]!BASE_UCS[UF])</f>
        <v>PI</v>
      </c>
      <c r="K240" s="29" t="s">
        <v>60</v>
      </c>
      <c r="L240" s="30">
        <v>636000</v>
      </c>
      <c r="M240" s="30">
        <v>0</v>
      </c>
      <c r="N240" s="30">
        <f>BASE_INICIATIVAS_CONSOLIDADA!$L240-BASE_INICIATIVAS_CONSOLIDADA!$M240</f>
        <v>636000</v>
      </c>
      <c r="O240" s="41">
        <f>BASE_INICIATIVAS_CONSOLIDADA!$AC240+BASE_INICIATIVAS_CONSOLIDADA!$AJ240+BASE_INICIATIVAS_CONSOLIDADA!$AO240+BASE_INICIATIVAS_CONSOLIDADA!$AV240+BASE_INICIATIVAS_CONSOLIDADA!$AY240+BASE_INICIATIVAS_CONSOLIDADA!$BA240+BASE_INICIATIVAS_CONSOLIDADA!$BD240</f>
        <v>0</v>
      </c>
      <c r="P240" s="30">
        <f>IF(BASE_INICIATIVAS_CONSOLIDADA!$N240-BASE_INICIATIVAS_CONSOLIDADA!$O240&lt;0,0,BASE_INICIATIVAS_CONSOLIDADA!$N240-BASE_INICIATIVAS_CONSOLIDADA!$O240)</f>
        <v>636000</v>
      </c>
      <c r="Q240" s="42">
        <v>0</v>
      </c>
      <c r="R240" s="41">
        <v>0</v>
      </c>
      <c r="S240" s="41">
        <v>0</v>
      </c>
      <c r="T240" s="41">
        <v>0</v>
      </c>
      <c r="U240" s="41">
        <v>0</v>
      </c>
      <c r="V240" s="41">
        <v>0</v>
      </c>
      <c r="W240" s="41">
        <v>0</v>
      </c>
      <c r="X240" s="41">
        <v>0</v>
      </c>
      <c r="Y240" s="41">
        <v>0</v>
      </c>
      <c r="Z240" s="41">
        <v>0</v>
      </c>
      <c r="AA240" s="41">
        <v>0</v>
      </c>
      <c r="AB240" s="41">
        <v>0</v>
      </c>
      <c r="AC240" s="41">
        <f>SUM(BASE_INICIATIVAS_CONSOLIDADA!$Q240:$AB240)</f>
        <v>0</v>
      </c>
      <c r="AD240" s="41">
        <v>0</v>
      </c>
      <c r="AE240" s="41">
        <v>0</v>
      </c>
      <c r="AF240" s="46">
        <v>0</v>
      </c>
      <c r="AG240" s="41">
        <v>0</v>
      </c>
      <c r="AH240" s="41">
        <v>0</v>
      </c>
      <c r="AI240" s="41">
        <v>0</v>
      </c>
      <c r="AJ240" s="41">
        <f>SUM(BASE_INICIATIVAS_CONSOLIDADA!$AD240:$AI240)</f>
        <v>0</v>
      </c>
      <c r="AK240" s="41">
        <v>0</v>
      </c>
      <c r="AL240" s="41">
        <v>0</v>
      </c>
      <c r="AM240" s="41">
        <v>0</v>
      </c>
      <c r="AN240" s="41">
        <v>0</v>
      </c>
      <c r="AO240" s="41">
        <f>SUM(BASE_INICIATIVAS_CONSOLIDADA!$AK240:$AN240)</f>
        <v>0</v>
      </c>
      <c r="AP240" s="41">
        <v>0</v>
      </c>
      <c r="AQ240" s="41">
        <v>0</v>
      </c>
      <c r="AR240" s="41">
        <v>0</v>
      </c>
      <c r="AS240" s="41">
        <v>0</v>
      </c>
      <c r="AT240" s="41">
        <v>0</v>
      </c>
      <c r="AU240" s="41">
        <v>0</v>
      </c>
      <c r="AV240" s="41">
        <f>SUM(BASE_INICIATIVAS_CONSOLIDADA!$AP240:$AU240)</f>
        <v>0</v>
      </c>
      <c r="AW240" s="43">
        <v>0</v>
      </c>
      <c r="AX240" s="43">
        <v>0</v>
      </c>
      <c r="AY240" s="44">
        <f>SUM(BASE_INICIATIVAS_CONSOLIDADA!$AW240:$AX240)</f>
        <v>0</v>
      </c>
      <c r="AZ240" s="45">
        <v>0</v>
      </c>
      <c r="BA240" s="45">
        <f>BASE_INICIATIVAS_CONSOLIDADA!$AZ240</f>
        <v>0</v>
      </c>
      <c r="BB240" s="45">
        <v>0</v>
      </c>
      <c r="BC240" s="45">
        <v>0</v>
      </c>
      <c r="BD240" s="45">
        <f>SUM(BASE_INICIATIVAS_CONSOLIDADA!$BB240:$BC240)</f>
        <v>0</v>
      </c>
    </row>
    <row r="241" spans="1:56" ht="150" x14ac:dyDescent="0.25">
      <c r="A241" s="8" t="s">
        <v>56</v>
      </c>
      <c r="B241" s="8" t="s">
        <v>57</v>
      </c>
      <c r="C241" s="8">
        <v>16076447</v>
      </c>
      <c r="D241" s="8" t="s">
        <v>58</v>
      </c>
      <c r="E241" s="8" t="str">
        <f>_xlfn.XLOOKUP(BASE_INICIATIVAS_CONSOLIDADA!$G241,'[1]BASE DE DADOS'!A:A,'[1]BASE DE DADOS'!C:C)</f>
        <v>PARNA DE UBAJARA</v>
      </c>
      <c r="F241" s="8" t="str">
        <f>_xlfn.XLOOKUP(BASE_INICIATIVAS_CONSOLIDADA!$G241,[1]!BASE_UCS[COD CNUC],[1]!BASE_UCS[CATEGORIA RESUMIDA])</f>
        <v>PARNA</v>
      </c>
      <c r="G241" s="8" t="s">
        <v>221</v>
      </c>
      <c r="H241" s="8" t="str">
        <f>_xlfn.XLOOKUP(BASE_INICIATIVAS_CONSOLIDADA!$G241,[1]!BASE_UCS[COD CNUC],[1]!BASE_UCS[GERÊNCIA REGIONAL])</f>
        <v>GR2 - Nordeste</v>
      </c>
      <c r="I241" s="8" t="str">
        <f>_xlfn.XLOOKUP(BASE_INICIATIVAS_CONSOLIDADA!$G241,[1]!BASE_UCS[COD CNUC],[1]!BASE_UCS[BIOMAS])</f>
        <v>Caatinga</v>
      </c>
      <c r="J241" s="8" t="str">
        <f>_xlfn.XLOOKUP(BASE_INICIATIVAS_CONSOLIDADA!$G241,[1]!BASE_UCS[COD CNUC],[1]!BASE_UCS[UF])</f>
        <v>CE</v>
      </c>
      <c r="K241" s="8" t="s">
        <v>60</v>
      </c>
      <c r="L241" s="36">
        <v>636000</v>
      </c>
      <c r="M241" s="36">
        <v>0</v>
      </c>
      <c r="N241" s="36">
        <f>BASE_INICIATIVAS_CONSOLIDADA!$L241-BASE_INICIATIVAS_CONSOLIDADA!$M241</f>
        <v>636000</v>
      </c>
      <c r="O241" s="37">
        <f>BASE_INICIATIVAS_CONSOLIDADA!$AC241+BASE_INICIATIVAS_CONSOLIDADA!$AJ241+BASE_INICIATIVAS_CONSOLIDADA!$AO241+BASE_INICIATIVAS_CONSOLIDADA!$AV241+BASE_INICIATIVAS_CONSOLIDADA!$AY241+BASE_INICIATIVAS_CONSOLIDADA!$BA241+BASE_INICIATIVAS_CONSOLIDADA!$BD241</f>
        <v>0</v>
      </c>
      <c r="P241" s="36">
        <f>IF(BASE_INICIATIVAS_CONSOLIDADA!$N241-BASE_INICIATIVAS_CONSOLIDADA!$O241&lt;0,0,BASE_INICIATIVAS_CONSOLIDADA!$N241-BASE_INICIATIVAS_CONSOLIDADA!$O241)</f>
        <v>636000</v>
      </c>
      <c r="Q241" s="38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f>SUM(BASE_INICIATIVAS_CONSOLIDADA!$Q241:$AB241)</f>
        <v>0</v>
      </c>
      <c r="AD241" s="37">
        <v>0</v>
      </c>
      <c r="AE241" s="37">
        <v>0</v>
      </c>
      <c r="AF241" s="37">
        <v>0</v>
      </c>
      <c r="AG241" s="37">
        <v>0</v>
      </c>
      <c r="AH241" s="37">
        <v>0</v>
      </c>
      <c r="AI241" s="37">
        <v>0</v>
      </c>
      <c r="AJ241" s="37">
        <f>SUM(BASE_INICIATIVAS_CONSOLIDADA!$AD241:$AI241)</f>
        <v>0</v>
      </c>
      <c r="AK241" s="37">
        <v>0</v>
      </c>
      <c r="AL241" s="37">
        <v>0</v>
      </c>
      <c r="AM241" s="37">
        <v>0</v>
      </c>
      <c r="AN241" s="37">
        <v>0</v>
      </c>
      <c r="AO241" s="37">
        <f>SUM(BASE_INICIATIVAS_CONSOLIDADA!$AK241:$AN241)</f>
        <v>0</v>
      </c>
      <c r="AP241" s="37">
        <v>0</v>
      </c>
      <c r="AQ241" s="37">
        <v>0</v>
      </c>
      <c r="AR241" s="37">
        <v>0</v>
      </c>
      <c r="AS241" s="37">
        <v>0</v>
      </c>
      <c r="AT241" s="37">
        <v>0</v>
      </c>
      <c r="AU241" s="37">
        <v>0</v>
      </c>
      <c r="AV241" s="37">
        <f>SUM(BASE_INICIATIVAS_CONSOLIDADA!$AP241:$AU241)</f>
        <v>0</v>
      </c>
      <c r="AW241" s="39">
        <v>0</v>
      </c>
      <c r="AX241" s="39">
        <v>0</v>
      </c>
      <c r="AY241" s="40">
        <f>SUM(BASE_INICIATIVAS_CONSOLIDADA!$AW241:$AX241)</f>
        <v>0</v>
      </c>
      <c r="AZ241" s="4">
        <v>0</v>
      </c>
      <c r="BA241" s="4">
        <f>BASE_INICIATIVAS_CONSOLIDADA!$AZ241</f>
        <v>0</v>
      </c>
      <c r="BB241" s="4">
        <v>0</v>
      </c>
      <c r="BC241" s="4">
        <v>0</v>
      </c>
      <c r="BD241" s="4">
        <f>SUM(BASE_INICIATIVAS_CONSOLIDADA!$BB241:$BC241)</f>
        <v>0</v>
      </c>
    </row>
    <row r="242" spans="1:56" ht="150" x14ac:dyDescent="0.25">
      <c r="A242" s="29" t="s">
        <v>56</v>
      </c>
      <c r="B242" s="29" t="s">
        <v>57</v>
      </c>
      <c r="C242" s="29">
        <v>16076447</v>
      </c>
      <c r="D242" s="29" t="s">
        <v>58</v>
      </c>
      <c r="E242" s="29" t="str">
        <f>_xlfn.XLOOKUP(BASE_INICIATIVAS_CONSOLIDADA!$G242,'[1]BASE DE DADOS'!A:A,'[1]BASE DE DADOS'!C:C)</f>
        <v>APA DE PETRÓPOLIS</v>
      </c>
      <c r="F242" s="29" t="str">
        <f>_xlfn.XLOOKUP(BASE_INICIATIVAS_CONSOLIDADA!$G242,[1]!BASE_UCS[COD CNUC],[1]!BASE_UCS[CATEGORIA RESUMIDA])</f>
        <v>APA</v>
      </c>
      <c r="G242" s="29" t="s">
        <v>256</v>
      </c>
      <c r="H242" s="29" t="str">
        <f>_xlfn.XLOOKUP(BASE_INICIATIVAS_CONSOLIDADA!$G242,[1]!BASE_UCS[COD CNUC],[1]!BASE_UCS[GERÊNCIA REGIONAL])</f>
        <v>GR4 - Sudeste</v>
      </c>
      <c r="I242" s="29" t="str">
        <f>_xlfn.XLOOKUP(BASE_INICIATIVAS_CONSOLIDADA!$G242,[1]!BASE_UCS[COD CNUC],[1]!BASE_UCS[BIOMAS])</f>
        <v>Mata Atlântica</v>
      </c>
      <c r="J242" s="29" t="str">
        <f>_xlfn.XLOOKUP(BASE_INICIATIVAS_CONSOLIDADA!$G242,[1]!BASE_UCS[COD CNUC],[1]!BASE_UCS[UF])</f>
        <v>RJ</v>
      </c>
      <c r="K242" s="29" t="s">
        <v>240</v>
      </c>
      <c r="L242" s="30">
        <v>318000</v>
      </c>
      <c r="M242" s="30">
        <v>0</v>
      </c>
      <c r="N242" s="30">
        <f>BASE_INICIATIVAS_CONSOLIDADA!$L242-BASE_INICIATIVAS_CONSOLIDADA!$M242</f>
        <v>318000</v>
      </c>
      <c r="O242" s="41">
        <f>BASE_INICIATIVAS_CONSOLIDADA!$AC242+BASE_INICIATIVAS_CONSOLIDADA!$AJ242+BASE_INICIATIVAS_CONSOLIDADA!$AO242+BASE_INICIATIVAS_CONSOLIDADA!$AV242+BASE_INICIATIVAS_CONSOLIDADA!$AY242+BASE_INICIATIVAS_CONSOLIDADA!$BA242+BASE_INICIATIVAS_CONSOLIDADA!$BD242</f>
        <v>0</v>
      </c>
      <c r="P242" s="30">
        <f>IF(BASE_INICIATIVAS_CONSOLIDADA!$N242-BASE_INICIATIVAS_CONSOLIDADA!$O242&lt;0,0,BASE_INICIATIVAS_CONSOLIDADA!$N242-BASE_INICIATIVAS_CONSOLIDADA!$O242)</f>
        <v>318000</v>
      </c>
      <c r="Q242" s="42">
        <v>0</v>
      </c>
      <c r="R242" s="41">
        <v>0</v>
      </c>
      <c r="S242" s="41">
        <v>0</v>
      </c>
      <c r="T242" s="41">
        <v>0</v>
      </c>
      <c r="U242" s="41">
        <v>0</v>
      </c>
      <c r="V242" s="41">
        <v>0</v>
      </c>
      <c r="W242" s="41">
        <v>0</v>
      </c>
      <c r="X242" s="41">
        <v>0</v>
      </c>
      <c r="Y242" s="41">
        <v>0</v>
      </c>
      <c r="Z242" s="41">
        <v>0</v>
      </c>
      <c r="AA242" s="41">
        <v>0</v>
      </c>
      <c r="AB242" s="41">
        <v>0</v>
      </c>
      <c r="AC242" s="41">
        <f>SUM(BASE_INICIATIVAS_CONSOLIDADA!$Q242:$AB242)</f>
        <v>0</v>
      </c>
      <c r="AD242" s="41">
        <v>0</v>
      </c>
      <c r="AE242" s="41">
        <v>0</v>
      </c>
      <c r="AF242" s="41">
        <v>0</v>
      </c>
      <c r="AG242" s="41">
        <v>0</v>
      </c>
      <c r="AH242" s="41">
        <v>0</v>
      </c>
      <c r="AI242" s="41">
        <v>0</v>
      </c>
      <c r="AJ242" s="41">
        <f>SUM(BASE_INICIATIVAS_CONSOLIDADA!$AD242:$AI242)</f>
        <v>0</v>
      </c>
      <c r="AK242" s="41">
        <v>0</v>
      </c>
      <c r="AL242" s="41">
        <v>0</v>
      </c>
      <c r="AM242" s="41">
        <v>0</v>
      </c>
      <c r="AN242" s="41">
        <v>0</v>
      </c>
      <c r="AO242" s="41">
        <f>SUM(BASE_INICIATIVAS_CONSOLIDADA!$AK242:$AN242)</f>
        <v>0</v>
      </c>
      <c r="AP242" s="41">
        <v>0</v>
      </c>
      <c r="AQ242" s="41">
        <v>0</v>
      </c>
      <c r="AR242" s="41">
        <v>0</v>
      </c>
      <c r="AS242" s="41">
        <v>0</v>
      </c>
      <c r="AT242" s="41">
        <v>0</v>
      </c>
      <c r="AU242" s="41">
        <v>0</v>
      </c>
      <c r="AV242" s="41">
        <f>SUM(BASE_INICIATIVAS_CONSOLIDADA!$AP242:$AU242)</f>
        <v>0</v>
      </c>
      <c r="AW242" s="43">
        <v>0</v>
      </c>
      <c r="AX242" s="43">
        <v>0</v>
      </c>
      <c r="AY242" s="44">
        <f>SUM(BASE_INICIATIVAS_CONSOLIDADA!$AW242:$AX242)</f>
        <v>0</v>
      </c>
      <c r="AZ242" s="45">
        <v>0</v>
      </c>
      <c r="BA242" s="45">
        <f>BASE_INICIATIVAS_CONSOLIDADA!$AZ242</f>
        <v>0</v>
      </c>
      <c r="BB242" s="45">
        <v>0</v>
      </c>
      <c r="BC242" s="45">
        <v>0</v>
      </c>
      <c r="BD242" s="45">
        <f>SUM(BASE_INICIATIVAS_CONSOLIDADA!$BB242:$BC242)</f>
        <v>0</v>
      </c>
    </row>
    <row r="243" spans="1:56" ht="150" x14ac:dyDescent="0.25">
      <c r="A243" s="8" t="s">
        <v>56</v>
      </c>
      <c r="B243" s="8" t="s">
        <v>57</v>
      </c>
      <c r="C243" s="8">
        <v>16076447</v>
      </c>
      <c r="D243" s="8" t="s">
        <v>58</v>
      </c>
      <c r="E243" s="8" t="str">
        <f>_xlfn.XLOOKUP(BASE_INICIATIVAS_CONSOLIDADA!$G243,'[1]BASE DE DADOS'!A:A,'[1]BASE DE DADOS'!C:C)</f>
        <v>PARNA GUARICANA</v>
      </c>
      <c r="F243" s="8" t="str">
        <f>_xlfn.XLOOKUP(BASE_INICIATIVAS_CONSOLIDADA!$G243,[1]!BASE_UCS[COD CNUC],[1]!BASE_UCS[CATEGORIA RESUMIDA])</f>
        <v>PARNA</v>
      </c>
      <c r="G243" s="8" t="s">
        <v>255</v>
      </c>
      <c r="H243" s="8" t="str">
        <f>_xlfn.XLOOKUP(BASE_INICIATIVAS_CONSOLIDADA!$G243,[1]!BASE_UCS[COD CNUC],[1]!BASE_UCS[GERÊNCIA REGIONAL])</f>
        <v>GR5 - Sul</v>
      </c>
      <c r="I243" s="8" t="str">
        <f>_xlfn.XLOOKUP(BASE_INICIATIVAS_CONSOLIDADA!$G243,[1]!BASE_UCS[COD CNUC],[1]!BASE_UCS[BIOMAS])</f>
        <v>Mata Atlântica</v>
      </c>
      <c r="J243" s="8" t="str">
        <f>_xlfn.XLOOKUP(BASE_INICIATIVAS_CONSOLIDADA!$G243,[1]!BASE_UCS[COD CNUC],[1]!BASE_UCS[UF])</f>
        <v>PR</v>
      </c>
      <c r="K243" s="8" t="s">
        <v>60</v>
      </c>
      <c r="L243" s="36">
        <v>636000</v>
      </c>
      <c r="M243" s="36">
        <v>0</v>
      </c>
      <c r="N243" s="36">
        <f>BASE_INICIATIVAS_CONSOLIDADA!$L243-BASE_INICIATIVAS_CONSOLIDADA!$M243</f>
        <v>636000</v>
      </c>
      <c r="O243" s="37">
        <f>BASE_INICIATIVAS_CONSOLIDADA!$AC243+BASE_INICIATIVAS_CONSOLIDADA!$AJ243+BASE_INICIATIVAS_CONSOLIDADA!$AO243+BASE_INICIATIVAS_CONSOLIDADA!$AV243+BASE_INICIATIVAS_CONSOLIDADA!$AY243+BASE_INICIATIVAS_CONSOLIDADA!$BA243+BASE_INICIATIVAS_CONSOLIDADA!$BD243</f>
        <v>636000</v>
      </c>
      <c r="P243" s="36">
        <f>IF(BASE_INICIATIVAS_CONSOLIDADA!$N243-BASE_INICIATIVAS_CONSOLIDADA!$O243&lt;0,0,BASE_INICIATIVAS_CONSOLIDADA!$N243-BASE_INICIATIVAS_CONSOLIDADA!$O243)</f>
        <v>0</v>
      </c>
      <c r="Q243" s="38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0</v>
      </c>
      <c r="AA243" s="37">
        <v>0</v>
      </c>
      <c r="AB243" s="37">
        <v>0</v>
      </c>
      <c r="AC243" s="37">
        <f>SUM(BASE_INICIATIVAS_CONSOLIDADA!$Q243:$AB243)</f>
        <v>0</v>
      </c>
      <c r="AD243" s="37">
        <v>0</v>
      </c>
      <c r="AE243" s="37">
        <v>0</v>
      </c>
      <c r="AF243" s="37">
        <v>0</v>
      </c>
      <c r="AG243" s="37">
        <v>0</v>
      </c>
      <c r="AH243" s="37">
        <v>0</v>
      </c>
      <c r="AI243" s="37">
        <v>0</v>
      </c>
      <c r="AJ243" s="37">
        <f>SUM(BASE_INICIATIVAS_CONSOLIDADA!$AD243:$AI243)</f>
        <v>0</v>
      </c>
      <c r="AK243" s="37">
        <v>0</v>
      </c>
      <c r="AL243" s="37">
        <v>0</v>
      </c>
      <c r="AM243" s="37">
        <v>0</v>
      </c>
      <c r="AN243" s="37">
        <v>0</v>
      </c>
      <c r="AO243" s="37">
        <f>SUM(BASE_INICIATIVAS_CONSOLIDADA!$AK243:$AN243)</f>
        <v>0</v>
      </c>
      <c r="AP243" s="37">
        <v>0</v>
      </c>
      <c r="AQ243" s="37">
        <v>0</v>
      </c>
      <c r="AR243" s="37">
        <v>0</v>
      </c>
      <c r="AS243" s="37">
        <v>0</v>
      </c>
      <c r="AT243" s="37">
        <v>0</v>
      </c>
      <c r="AU243" s="37">
        <v>0</v>
      </c>
      <c r="AV243" s="37">
        <f>SUM(BASE_INICIATIVAS_CONSOLIDADA!$AP243:$AU243)</f>
        <v>0</v>
      </c>
      <c r="AW243" s="39">
        <v>0</v>
      </c>
      <c r="AX243" s="39">
        <v>0</v>
      </c>
      <c r="AY243" s="40">
        <f>SUM(BASE_INICIATIVAS_CONSOLIDADA!$AW243:$AX243)</f>
        <v>0</v>
      </c>
      <c r="AZ243" s="4">
        <v>0</v>
      </c>
      <c r="BA243" s="4">
        <f>BASE_INICIATIVAS_CONSOLIDADA!$AZ243</f>
        <v>0</v>
      </c>
      <c r="BB243" s="4">
        <v>636000</v>
      </c>
      <c r="BC243" s="4">
        <v>0</v>
      </c>
      <c r="BD243" s="4">
        <f>SUM(BASE_INICIATIVAS_CONSOLIDADA!$BB243:$BC243)</f>
        <v>636000</v>
      </c>
    </row>
    <row r="244" spans="1:56" ht="195" x14ac:dyDescent="0.25">
      <c r="A244" s="29" t="s">
        <v>56</v>
      </c>
      <c r="B244" s="29" t="s">
        <v>57</v>
      </c>
      <c r="C244" s="29">
        <v>16076447</v>
      </c>
      <c r="D244" s="29" t="s">
        <v>58</v>
      </c>
      <c r="E244" s="29" t="str">
        <f>_xlfn.XLOOKUP(BASE_INICIATIVAS_CONSOLIDADA!$G244,'[1]BASE DE DADOS'!A:A,'[1]BASE DE DADOS'!C:C)</f>
        <v>PARNA MAR. DE FERNANDO DE NORONHA</v>
      </c>
      <c r="F244" s="29" t="str">
        <f>_xlfn.XLOOKUP(BASE_INICIATIVAS_CONSOLIDADA!$G244,[1]!BASE_UCS[COD CNUC],[1]!BASE_UCS[CATEGORIA RESUMIDA])</f>
        <v>PARNA</v>
      </c>
      <c r="G244" s="29" t="s">
        <v>257</v>
      </c>
      <c r="H244" s="29" t="str">
        <f>_xlfn.XLOOKUP(BASE_INICIATIVAS_CONSOLIDADA!$G244,[1]!BASE_UCS[COD CNUC],[1]!BASE_UCS[GERÊNCIA REGIONAL])</f>
        <v>GR2 - Nordeste</v>
      </c>
      <c r="I244" s="29" t="str">
        <f>_xlfn.XLOOKUP(BASE_INICIATIVAS_CONSOLIDADA!$G244,[1]!BASE_UCS[COD CNUC],[1]!BASE_UCS[BIOMAS])</f>
        <v>Área Marinha - Mata Atlântica</v>
      </c>
      <c r="J244" s="29" t="str">
        <f>_xlfn.XLOOKUP(BASE_INICIATIVAS_CONSOLIDADA!$G244,[1]!BASE_UCS[COD CNUC],[1]!BASE_UCS[UF])</f>
        <v>PE</v>
      </c>
      <c r="K244" s="29" t="s">
        <v>109</v>
      </c>
      <c r="L244" s="30">
        <v>120000</v>
      </c>
      <c r="M244" s="30">
        <v>0</v>
      </c>
      <c r="N244" s="30">
        <f>BASE_INICIATIVAS_CONSOLIDADA!$L244-BASE_INICIATIVAS_CONSOLIDADA!$M244</f>
        <v>120000</v>
      </c>
      <c r="O244" s="41">
        <f>BASE_INICIATIVAS_CONSOLIDADA!$AC244+BASE_INICIATIVAS_CONSOLIDADA!$AJ244+BASE_INICIATIVAS_CONSOLIDADA!$AO244+BASE_INICIATIVAS_CONSOLIDADA!$AV244+BASE_INICIATIVAS_CONSOLIDADA!$AY244+BASE_INICIATIVAS_CONSOLIDADA!$BA244+BASE_INICIATIVAS_CONSOLIDADA!$BD244</f>
        <v>120000</v>
      </c>
      <c r="P244" s="30">
        <f>IF(BASE_INICIATIVAS_CONSOLIDADA!$N244-BASE_INICIATIVAS_CONSOLIDADA!$O244&lt;0,0,BASE_INICIATIVAS_CONSOLIDADA!$N244-BASE_INICIATIVAS_CONSOLIDADA!$O244)</f>
        <v>0</v>
      </c>
      <c r="Q244" s="42">
        <v>0</v>
      </c>
      <c r="R244" s="41">
        <v>0</v>
      </c>
      <c r="S244" s="41">
        <v>0</v>
      </c>
      <c r="T244" s="41">
        <v>0</v>
      </c>
      <c r="U244" s="41">
        <v>0</v>
      </c>
      <c r="V244" s="41">
        <v>0</v>
      </c>
      <c r="W244" s="41">
        <v>0</v>
      </c>
      <c r="X244" s="41">
        <v>0</v>
      </c>
      <c r="Y244" s="41">
        <v>0</v>
      </c>
      <c r="Z244" s="41">
        <v>0</v>
      </c>
      <c r="AA244" s="41">
        <v>0</v>
      </c>
      <c r="AB244" s="41">
        <v>0</v>
      </c>
      <c r="AC244" s="41">
        <f>SUM(BASE_INICIATIVAS_CONSOLIDADA!$Q244:$AB244)</f>
        <v>0</v>
      </c>
      <c r="AD244" s="41">
        <v>0</v>
      </c>
      <c r="AE244" s="41">
        <v>0</v>
      </c>
      <c r="AF244" s="41">
        <v>0</v>
      </c>
      <c r="AG244" s="41">
        <v>0</v>
      </c>
      <c r="AH244" s="41">
        <v>0</v>
      </c>
      <c r="AI244" s="41">
        <v>0</v>
      </c>
      <c r="AJ244" s="41">
        <f>SUM(BASE_INICIATIVAS_CONSOLIDADA!$AD244:$AI244)</f>
        <v>0</v>
      </c>
      <c r="AK244" s="41">
        <v>0</v>
      </c>
      <c r="AL244" s="41">
        <v>0</v>
      </c>
      <c r="AM244" s="41">
        <v>0</v>
      </c>
      <c r="AN244" s="41">
        <v>0</v>
      </c>
      <c r="AO244" s="41">
        <f>SUM(BASE_INICIATIVAS_CONSOLIDADA!$AK244:$AN244)</f>
        <v>0</v>
      </c>
      <c r="AP244" s="41">
        <v>0</v>
      </c>
      <c r="AQ244" s="41">
        <v>0</v>
      </c>
      <c r="AR244" s="41">
        <v>0</v>
      </c>
      <c r="AS244" s="41">
        <v>0</v>
      </c>
      <c r="AT244" s="41">
        <v>0</v>
      </c>
      <c r="AU244" s="41">
        <v>0</v>
      </c>
      <c r="AV244" s="41">
        <f>SUM(BASE_INICIATIVAS_CONSOLIDADA!$AP244:$AU244)</f>
        <v>0</v>
      </c>
      <c r="AW244" s="43">
        <v>0</v>
      </c>
      <c r="AX244" s="43">
        <v>0</v>
      </c>
      <c r="AY244" s="44">
        <f>SUM(BASE_INICIATIVAS_CONSOLIDADA!$AW244:$AX244)</f>
        <v>0</v>
      </c>
      <c r="AZ244" s="45">
        <v>0</v>
      </c>
      <c r="BA244" s="45">
        <f>BASE_INICIATIVAS_CONSOLIDADA!$AZ244</f>
        <v>0</v>
      </c>
      <c r="BB244" s="45">
        <v>120000</v>
      </c>
      <c r="BC244" s="45">
        <v>0</v>
      </c>
      <c r="BD244" s="45">
        <f>SUM(BASE_INICIATIVAS_CONSOLIDADA!$BB244:$BC244)</f>
        <v>120000</v>
      </c>
    </row>
    <row r="245" spans="1:56" ht="150" x14ac:dyDescent="0.25">
      <c r="A245" s="8" t="s">
        <v>56</v>
      </c>
      <c r="B245" s="8" t="s">
        <v>57</v>
      </c>
      <c r="C245" s="8">
        <v>16076447</v>
      </c>
      <c r="D245" s="8" t="s">
        <v>58</v>
      </c>
      <c r="E245" s="8" t="str">
        <f>_xlfn.XLOOKUP(BASE_INICIATIVAS_CONSOLIDADA!$G245,'[1]BASE DE DADOS'!A:A,'[1]BASE DE DADOS'!C:C)</f>
        <v>PARNA DA CHAPADA DOS GUIMARÃES</v>
      </c>
      <c r="F245" s="8" t="str">
        <f>_xlfn.XLOOKUP(BASE_INICIATIVAS_CONSOLIDADA!$G245,[1]!BASE_UCS[COD CNUC],[1]!BASE_UCS[CATEGORIA RESUMIDA])</f>
        <v>PARNA</v>
      </c>
      <c r="G245" s="8" t="s">
        <v>245</v>
      </c>
      <c r="H245" s="8" t="str">
        <f>_xlfn.XLOOKUP(BASE_INICIATIVAS_CONSOLIDADA!$G245,[1]!BASE_UCS[COD CNUC],[1]!BASE_UCS[GERÊNCIA REGIONAL])</f>
        <v>GR3 - Centro-Oeste</v>
      </c>
      <c r="I245" s="8" t="str">
        <f>_xlfn.XLOOKUP(BASE_INICIATIVAS_CONSOLIDADA!$G245,[1]!BASE_UCS[COD CNUC],[1]!BASE_UCS[BIOMAS])</f>
        <v>Cerrado</v>
      </c>
      <c r="J245" s="8" t="str">
        <f>_xlfn.XLOOKUP(BASE_INICIATIVAS_CONSOLIDADA!$G245,[1]!BASE_UCS[COD CNUC],[1]!BASE_UCS[UF])</f>
        <v>MT</v>
      </c>
      <c r="K245" s="8" t="s">
        <v>60</v>
      </c>
      <c r="L245" s="36">
        <v>636000</v>
      </c>
      <c r="M245" s="36">
        <v>0</v>
      </c>
      <c r="N245" s="36">
        <f>BASE_INICIATIVAS_CONSOLIDADA!$L245-BASE_INICIATIVAS_CONSOLIDADA!$M245</f>
        <v>636000</v>
      </c>
      <c r="O245" s="37">
        <f>BASE_INICIATIVAS_CONSOLIDADA!$AC245+BASE_INICIATIVAS_CONSOLIDADA!$AJ245+BASE_INICIATIVAS_CONSOLIDADA!$AO245+BASE_INICIATIVAS_CONSOLIDADA!$AV245+BASE_INICIATIVAS_CONSOLIDADA!$AY245+BASE_INICIATIVAS_CONSOLIDADA!$BA245+BASE_INICIATIVAS_CONSOLIDADA!$BD245</f>
        <v>0</v>
      </c>
      <c r="P245" s="36">
        <f>IF(BASE_INICIATIVAS_CONSOLIDADA!$N245-BASE_INICIATIVAS_CONSOLIDADA!$O245&lt;0,0,BASE_INICIATIVAS_CONSOLIDADA!$N245-BASE_INICIATIVAS_CONSOLIDADA!$O245)</f>
        <v>636000</v>
      </c>
      <c r="Q245" s="38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f>SUM(BASE_INICIATIVAS_CONSOLIDADA!$Q245:$AB245)</f>
        <v>0</v>
      </c>
      <c r="AD245" s="37">
        <v>0</v>
      </c>
      <c r="AE245" s="37">
        <v>0</v>
      </c>
      <c r="AF245" s="36">
        <v>0</v>
      </c>
      <c r="AG245" s="37">
        <v>0</v>
      </c>
      <c r="AH245" s="37">
        <v>0</v>
      </c>
      <c r="AI245" s="37">
        <v>0</v>
      </c>
      <c r="AJ245" s="37">
        <f>SUM(BASE_INICIATIVAS_CONSOLIDADA!$AD245:$AI245)</f>
        <v>0</v>
      </c>
      <c r="AK245" s="37">
        <v>0</v>
      </c>
      <c r="AL245" s="37">
        <v>0</v>
      </c>
      <c r="AM245" s="37">
        <v>0</v>
      </c>
      <c r="AN245" s="37">
        <v>0</v>
      </c>
      <c r="AO245" s="37">
        <f>SUM(BASE_INICIATIVAS_CONSOLIDADA!$AK245:$AN245)</f>
        <v>0</v>
      </c>
      <c r="AP245" s="37">
        <v>0</v>
      </c>
      <c r="AQ245" s="37">
        <v>0</v>
      </c>
      <c r="AR245" s="37">
        <v>0</v>
      </c>
      <c r="AS245" s="37">
        <v>0</v>
      </c>
      <c r="AT245" s="37">
        <v>0</v>
      </c>
      <c r="AU245" s="37">
        <v>0</v>
      </c>
      <c r="AV245" s="37">
        <f>SUM(BASE_INICIATIVAS_CONSOLIDADA!$AP245:$AU245)</f>
        <v>0</v>
      </c>
      <c r="AW245" s="39">
        <v>0</v>
      </c>
      <c r="AX245" s="39">
        <v>0</v>
      </c>
      <c r="AY245" s="40">
        <f>SUM(BASE_INICIATIVAS_CONSOLIDADA!$AW245:$AX245)</f>
        <v>0</v>
      </c>
      <c r="AZ245" s="4">
        <v>0</v>
      </c>
      <c r="BA245" s="4">
        <f>BASE_INICIATIVAS_CONSOLIDADA!$AZ245</f>
        <v>0</v>
      </c>
      <c r="BB245" s="4">
        <v>0</v>
      </c>
      <c r="BC245" s="4">
        <v>0</v>
      </c>
      <c r="BD245" s="4">
        <f>SUM(BASE_INICIATIVAS_CONSOLIDADA!$BB245:$BC245)</f>
        <v>0</v>
      </c>
    </row>
    <row r="246" spans="1:56" ht="345" x14ac:dyDescent="0.25">
      <c r="A246" s="29" t="s">
        <v>133</v>
      </c>
      <c r="B246" s="29" t="s">
        <v>134</v>
      </c>
      <c r="C246" s="29" t="s">
        <v>70</v>
      </c>
      <c r="D246" s="29" t="s">
        <v>58</v>
      </c>
      <c r="E246" s="29" t="str">
        <f>_xlfn.XLOOKUP(BASE_INICIATIVAS_CONSOLIDADA!$G246,'[1]BASE DE DADOS'!A:A,'[1]BASE DE DADOS'!C:C)</f>
        <v>RESEX CHICO MENDES</v>
      </c>
      <c r="F246" s="29" t="str">
        <f>_xlfn.XLOOKUP(BASE_INICIATIVAS_CONSOLIDADA!$G246,[1]!BASE_UCS[COD CNUC],[1]!BASE_UCS[CATEGORIA RESUMIDA])</f>
        <v>RESEX</v>
      </c>
      <c r="G246" s="29" t="s">
        <v>220</v>
      </c>
      <c r="H246" s="29" t="str">
        <f>_xlfn.XLOOKUP(BASE_INICIATIVAS_CONSOLIDADA!$G246,[1]!BASE_UCS[COD CNUC],[1]!BASE_UCS[GERÊNCIA REGIONAL])</f>
        <v>GR1 - Norte</v>
      </c>
      <c r="I246" s="29" t="str">
        <f>_xlfn.XLOOKUP(BASE_INICIATIVAS_CONSOLIDADA!$G246,[1]!BASE_UCS[COD CNUC],[1]!BASE_UCS[BIOMAS])</f>
        <v>Amazônia</v>
      </c>
      <c r="J246" s="29" t="str">
        <f>_xlfn.XLOOKUP(BASE_INICIATIVAS_CONSOLIDADA!$G246,[1]!BASE_UCS[COD CNUC],[1]!BASE_UCS[UF])</f>
        <v>AC</v>
      </c>
      <c r="K246" s="29" t="s">
        <v>135</v>
      </c>
      <c r="L246" s="52">
        <v>3000000</v>
      </c>
      <c r="M246" s="30">
        <v>0</v>
      </c>
      <c r="N246" s="30">
        <f>BASE_INICIATIVAS_CONSOLIDADA!$L246-BASE_INICIATIVAS_CONSOLIDADA!$M246</f>
        <v>3000000</v>
      </c>
      <c r="O246" s="41">
        <f>BASE_INICIATIVAS_CONSOLIDADA!$AC246+BASE_INICIATIVAS_CONSOLIDADA!$AJ246+BASE_INICIATIVAS_CONSOLIDADA!$AO246+BASE_INICIATIVAS_CONSOLIDADA!$AV246+BASE_INICIATIVAS_CONSOLIDADA!$AY246+BASE_INICIATIVAS_CONSOLIDADA!$BA246+BASE_INICIATIVAS_CONSOLIDADA!$BD246</f>
        <v>3000000</v>
      </c>
      <c r="P246" s="30">
        <f>IF(BASE_INICIATIVAS_CONSOLIDADA!$N246-BASE_INICIATIVAS_CONSOLIDADA!$O246&lt;0,0,BASE_INICIATIVAS_CONSOLIDADA!$N246-BASE_INICIATIVAS_CONSOLIDADA!$O246)</f>
        <v>0</v>
      </c>
      <c r="Q246" s="42">
        <v>0</v>
      </c>
      <c r="R246" s="41">
        <v>0</v>
      </c>
      <c r="S246" s="41">
        <v>0</v>
      </c>
      <c r="T246" s="41">
        <v>0</v>
      </c>
      <c r="U246" s="41">
        <v>0</v>
      </c>
      <c r="V246" s="41">
        <v>0</v>
      </c>
      <c r="W246" s="41">
        <v>0</v>
      </c>
      <c r="X246" s="41">
        <v>0</v>
      </c>
      <c r="Y246" s="41">
        <v>0</v>
      </c>
      <c r="Z246" s="41">
        <v>3000000</v>
      </c>
      <c r="AA246" s="41">
        <v>0</v>
      </c>
      <c r="AB246" s="41">
        <v>0</v>
      </c>
      <c r="AC246" s="41">
        <f>SUM(BASE_INICIATIVAS_CONSOLIDADA!$Q246:$AB246)</f>
        <v>3000000</v>
      </c>
      <c r="AD246" s="41">
        <v>0</v>
      </c>
      <c r="AE246" s="41">
        <v>0</v>
      </c>
      <c r="AF246" s="46">
        <v>0</v>
      </c>
      <c r="AG246" s="41">
        <v>0</v>
      </c>
      <c r="AH246" s="41">
        <v>0</v>
      </c>
      <c r="AI246" s="57">
        <v>0</v>
      </c>
      <c r="AJ246" s="41">
        <f>SUM(BASE_INICIATIVAS_CONSOLIDADA!$AD246:$AI246)</f>
        <v>0</v>
      </c>
      <c r="AK246" s="41">
        <v>0</v>
      </c>
      <c r="AL246" s="41">
        <v>0</v>
      </c>
      <c r="AM246" s="41">
        <v>0</v>
      </c>
      <c r="AN246" s="41">
        <v>0</v>
      </c>
      <c r="AO246" s="41">
        <f>SUM(BASE_INICIATIVAS_CONSOLIDADA!$AK246:$AN246)</f>
        <v>0</v>
      </c>
      <c r="AP246" s="41">
        <v>0</v>
      </c>
      <c r="AQ246" s="41">
        <v>0</v>
      </c>
      <c r="AR246" s="41">
        <v>0</v>
      </c>
      <c r="AS246" s="41">
        <v>0</v>
      </c>
      <c r="AT246" s="41">
        <v>0</v>
      </c>
      <c r="AU246" s="41">
        <v>0</v>
      </c>
      <c r="AV246" s="41">
        <f>SUM(BASE_INICIATIVAS_CONSOLIDADA!$AP246:$AU246)</f>
        <v>0</v>
      </c>
      <c r="AW246" s="43">
        <v>0</v>
      </c>
      <c r="AX246" s="43">
        <v>0</v>
      </c>
      <c r="AY246" s="44">
        <f>SUM(BASE_INICIATIVAS_CONSOLIDADA!$AW246:$AX246)</f>
        <v>0</v>
      </c>
      <c r="AZ246" s="45">
        <v>0</v>
      </c>
      <c r="BA246" s="45">
        <f>BASE_INICIATIVAS_CONSOLIDADA!$AZ246</f>
        <v>0</v>
      </c>
      <c r="BB246" s="45">
        <v>0</v>
      </c>
      <c r="BC246" s="45">
        <v>0</v>
      </c>
      <c r="BD246" s="45">
        <f>SUM(BASE_INICIATIVAS_CONSOLIDADA!$BB246:$BC246)</f>
        <v>0</v>
      </c>
    </row>
    <row r="247" spans="1:56" ht="150" x14ac:dyDescent="0.25">
      <c r="A247" s="8" t="s">
        <v>56</v>
      </c>
      <c r="B247" s="8" t="s">
        <v>57</v>
      </c>
      <c r="C247" s="8">
        <v>16076447</v>
      </c>
      <c r="D247" s="8" t="s">
        <v>58</v>
      </c>
      <c r="E247" s="8" t="str">
        <f>_xlfn.XLOOKUP(BASE_INICIATIVAS_CONSOLIDADA!$G247,'[1]BASE DE DADOS'!A:A,'[1]BASE DE DADOS'!C:C)</f>
        <v>PARNA DE APARADOS DA SERRA</v>
      </c>
      <c r="F247" s="8" t="str">
        <f>_xlfn.XLOOKUP(BASE_INICIATIVAS_CONSOLIDADA!$G247,[1]!BASE_UCS[COD CNUC],[1]!BASE_UCS[CATEGORIA RESUMIDA])</f>
        <v>PARNA</v>
      </c>
      <c r="G247" s="8" t="s">
        <v>244</v>
      </c>
      <c r="H247" s="8" t="str">
        <f>_xlfn.XLOOKUP(BASE_INICIATIVAS_CONSOLIDADA!$G247,[1]!BASE_UCS[COD CNUC],[1]!BASE_UCS[GERÊNCIA REGIONAL])</f>
        <v>GR5 - Sul</v>
      </c>
      <c r="I247" s="8" t="str">
        <f>_xlfn.XLOOKUP(BASE_INICIATIVAS_CONSOLIDADA!$G247,[1]!BASE_UCS[COD CNUC],[1]!BASE_UCS[BIOMAS])</f>
        <v>Mata Atlântica</v>
      </c>
      <c r="J247" s="8" t="str">
        <f>_xlfn.XLOOKUP(BASE_INICIATIVAS_CONSOLIDADA!$G247,[1]!BASE_UCS[COD CNUC],[1]!BASE_UCS[UF])</f>
        <v>RS/SC</v>
      </c>
      <c r="K247" s="8" t="s">
        <v>60</v>
      </c>
      <c r="L247" s="36">
        <v>636000</v>
      </c>
      <c r="M247" s="36">
        <v>0</v>
      </c>
      <c r="N247" s="36">
        <f>BASE_INICIATIVAS_CONSOLIDADA!$L247-BASE_INICIATIVAS_CONSOLIDADA!$M247</f>
        <v>636000</v>
      </c>
      <c r="O247" s="37">
        <f>BASE_INICIATIVAS_CONSOLIDADA!$AC247+BASE_INICIATIVAS_CONSOLIDADA!$AJ247+BASE_INICIATIVAS_CONSOLIDADA!$AO247+BASE_INICIATIVAS_CONSOLIDADA!$AV247+BASE_INICIATIVAS_CONSOLIDADA!$AY247+BASE_INICIATIVAS_CONSOLIDADA!$BA247+BASE_INICIATIVAS_CONSOLIDADA!$BD247</f>
        <v>0</v>
      </c>
      <c r="P247" s="36">
        <f>IF(BASE_INICIATIVAS_CONSOLIDADA!$N247-BASE_INICIATIVAS_CONSOLIDADA!$O247&lt;0,0,BASE_INICIATIVAS_CONSOLIDADA!$N247-BASE_INICIATIVAS_CONSOLIDADA!$O247)</f>
        <v>636000</v>
      </c>
      <c r="Q247" s="38">
        <v>0</v>
      </c>
      <c r="R247" s="37">
        <v>0</v>
      </c>
      <c r="S247" s="37">
        <v>0</v>
      </c>
      <c r="T247" s="37">
        <v>0</v>
      </c>
      <c r="U247" s="37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0</v>
      </c>
      <c r="AA247" s="37">
        <v>0</v>
      </c>
      <c r="AB247" s="37">
        <v>0</v>
      </c>
      <c r="AC247" s="57">
        <f>SUM(BASE_INICIATIVAS_CONSOLIDADA!$Q247:$AB247)</f>
        <v>0</v>
      </c>
      <c r="AD247" s="57">
        <v>0</v>
      </c>
      <c r="AE247" s="57">
        <v>0</v>
      </c>
      <c r="AF247" s="57">
        <v>0</v>
      </c>
      <c r="AG247" s="57">
        <v>0</v>
      </c>
      <c r="AH247" s="57">
        <v>0</v>
      </c>
      <c r="AI247" s="37">
        <v>0</v>
      </c>
      <c r="AJ247" s="37">
        <f>SUM(BASE_INICIATIVAS_CONSOLIDADA!$AD247:$AI247)</f>
        <v>0</v>
      </c>
      <c r="AK247" s="37">
        <v>0</v>
      </c>
      <c r="AL247" s="37">
        <v>0</v>
      </c>
      <c r="AM247" s="37">
        <v>0</v>
      </c>
      <c r="AN247" s="37">
        <v>0</v>
      </c>
      <c r="AO247" s="37">
        <f>SUM(BASE_INICIATIVAS_CONSOLIDADA!$AK247:$AN247)</f>
        <v>0</v>
      </c>
      <c r="AP247" s="37">
        <v>0</v>
      </c>
      <c r="AQ247" s="37">
        <v>0</v>
      </c>
      <c r="AR247" s="37">
        <v>0</v>
      </c>
      <c r="AS247" s="37">
        <v>0</v>
      </c>
      <c r="AT247" s="37">
        <v>0</v>
      </c>
      <c r="AU247" s="37">
        <v>0</v>
      </c>
      <c r="AV247" s="37">
        <f>SUM(BASE_INICIATIVAS_CONSOLIDADA!$AP247:$AU247)</f>
        <v>0</v>
      </c>
      <c r="AW247" s="39">
        <v>0</v>
      </c>
      <c r="AX247" s="39">
        <v>0</v>
      </c>
      <c r="AY247" s="40">
        <f>SUM(BASE_INICIATIVAS_CONSOLIDADA!$AW247:$AX247)</f>
        <v>0</v>
      </c>
      <c r="AZ247" s="4">
        <v>0</v>
      </c>
      <c r="BA247" s="4">
        <f>BASE_INICIATIVAS_CONSOLIDADA!$AZ247</f>
        <v>0</v>
      </c>
      <c r="BB247" s="4">
        <v>0</v>
      </c>
      <c r="BC247" s="4">
        <v>0</v>
      </c>
      <c r="BD247" s="4">
        <f>SUM(BASE_INICIATIVAS_CONSOLIDADA!$BB247:$BC247)</f>
        <v>0</v>
      </c>
    </row>
    <row r="248" spans="1:56" ht="150" x14ac:dyDescent="0.25">
      <c r="A248" s="29" t="s">
        <v>56</v>
      </c>
      <c r="B248" s="29" t="s">
        <v>57</v>
      </c>
      <c r="C248" s="29">
        <v>16076447</v>
      </c>
      <c r="D248" s="29" t="s">
        <v>58</v>
      </c>
      <c r="E248" s="29" t="str">
        <f>_xlfn.XLOOKUP(BASE_INICIATIVAS_CONSOLIDADA!$G248,'[1]BASE DE DADOS'!A:A,'[1]BASE DE DADOS'!C:C)</f>
        <v>PARNA CAVERNAS DO PERUAÇU</v>
      </c>
      <c r="F248" s="29" t="str">
        <f>_xlfn.XLOOKUP(BASE_INICIATIVAS_CONSOLIDADA!$G248,[1]!BASE_UCS[COD CNUC],[1]!BASE_UCS[CATEGORIA RESUMIDA])</f>
        <v>PARNA</v>
      </c>
      <c r="G248" s="29" t="s">
        <v>216</v>
      </c>
      <c r="H248" s="29" t="str">
        <f>_xlfn.XLOOKUP(BASE_INICIATIVAS_CONSOLIDADA!$G248,[1]!BASE_UCS[COD CNUC],[1]!BASE_UCS[GERÊNCIA REGIONAL])</f>
        <v>GR4 - Sudeste</v>
      </c>
      <c r="I248" s="29" t="str">
        <f>_xlfn.XLOOKUP(BASE_INICIATIVAS_CONSOLIDADA!$G248,[1]!BASE_UCS[COD CNUC],[1]!BASE_UCS[BIOMAS])</f>
        <v>Caatinga - Cerrado</v>
      </c>
      <c r="J248" s="29" t="str">
        <f>_xlfn.XLOOKUP(BASE_INICIATIVAS_CONSOLIDADA!$G248,[1]!BASE_UCS[COD CNUC],[1]!BASE_UCS[UF])</f>
        <v>MG</v>
      </c>
      <c r="K248" s="29" t="s">
        <v>60</v>
      </c>
      <c r="L248" s="30">
        <v>636000</v>
      </c>
      <c r="M248" s="30">
        <v>0</v>
      </c>
      <c r="N248" s="30">
        <f>BASE_INICIATIVAS_CONSOLIDADA!$L248-BASE_INICIATIVAS_CONSOLIDADA!$M248</f>
        <v>636000</v>
      </c>
      <c r="O248" s="41">
        <f>BASE_INICIATIVAS_CONSOLIDADA!$AC248+BASE_INICIATIVAS_CONSOLIDADA!$AJ248+BASE_INICIATIVAS_CONSOLIDADA!$AO248+BASE_INICIATIVAS_CONSOLIDADA!$AV248+BASE_INICIATIVAS_CONSOLIDADA!$AY248+BASE_INICIATIVAS_CONSOLIDADA!$BA248+BASE_INICIATIVAS_CONSOLIDADA!$BD248</f>
        <v>0</v>
      </c>
      <c r="P248" s="30">
        <f>IF(BASE_INICIATIVAS_CONSOLIDADA!$N248-BASE_INICIATIVAS_CONSOLIDADA!$O248&lt;0,0,BASE_INICIATIVAS_CONSOLIDADA!$N248-BASE_INICIATIVAS_CONSOLIDADA!$O248)</f>
        <v>636000</v>
      </c>
      <c r="Q248" s="42">
        <v>0</v>
      </c>
      <c r="R248" s="41">
        <v>0</v>
      </c>
      <c r="S248" s="41">
        <v>0</v>
      </c>
      <c r="T248" s="41">
        <v>0</v>
      </c>
      <c r="U248" s="41">
        <v>0</v>
      </c>
      <c r="V248" s="41">
        <v>0</v>
      </c>
      <c r="W248" s="41">
        <v>0</v>
      </c>
      <c r="X248" s="41">
        <v>0</v>
      </c>
      <c r="Y248" s="41">
        <v>0</v>
      </c>
      <c r="Z248" s="41">
        <v>0</v>
      </c>
      <c r="AA248" s="41">
        <v>0</v>
      </c>
      <c r="AB248" s="41">
        <v>0</v>
      </c>
      <c r="AC248" s="41">
        <f>SUM(BASE_INICIATIVAS_CONSOLIDADA!$Q248:$AB248)</f>
        <v>0</v>
      </c>
      <c r="AD248" s="41">
        <v>0</v>
      </c>
      <c r="AE248" s="41">
        <v>0</v>
      </c>
      <c r="AF248" s="41">
        <v>0</v>
      </c>
      <c r="AG248" s="41">
        <v>0</v>
      </c>
      <c r="AH248" s="41">
        <v>0</v>
      </c>
      <c r="AI248" s="41">
        <v>0</v>
      </c>
      <c r="AJ248" s="41">
        <f>SUM(BASE_INICIATIVAS_CONSOLIDADA!$AD248:$AI248)</f>
        <v>0</v>
      </c>
      <c r="AK248" s="41">
        <v>0</v>
      </c>
      <c r="AL248" s="41">
        <v>0</v>
      </c>
      <c r="AM248" s="41">
        <v>0</v>
      </c>
      <c r="AN248" s="41">
        <v>0</v>
      </c>
      <c r="AO248" s="41">
        <f>SUM(BASE_INICIATIVAS_CONSOLIDADA!$AK248:$AN248)</f>
        <v>0</v>
      </c>
      <c r="AP248" s="41">
        <v>0</v>
      </c>
      <c r="AQ248" s="41">
        <v>0</v>
      </c>
      <c r="AR248" s="41">
        <v>0</v>
      </c>
      <c r="AS248" s="41">
        <v>0</v>
      </c>
      <c r="AT248" s="41">
        <v>0</v>
      </c>
      <c r="AU248" s="41">
        <v>0</v>
      </c>
      <c r="AV248" s="41">
        <f>SUM(BASE_INICIATIVAS_CONSOLIDADA!$AP248:$AU248)</f>
        <v>0</v>
      </c>
      <c r="AW248" s="43">
        <v>0</v>
      </c>
      <c r="AX248" s="43">
        <v>0</v>
      </c>
      <c r="AY248" s="44">
        <f>SUM(BASE_INICIATIVAS_CONSOLIDADA!$AW248:$AX248)</f>
        <v>0</v>
      </c>
      <c r="AZ248" s="45">
        <v>0</v>
      </c>
      <c r="BA248" s="45">
        <f>BASE_INICIATIVAS_CONSOLIDADA!$AZ248</f>
        <v>0</v>
      </c>
      <c r="BB248" s="45">
        <v>0</v>
      </c>
      <c r="BC248" s="45">
        <v>0</v>
      </c>
      <c r="BD248" s="45">
        <f>SUM(BASE_INICIATIVAS_CONSOLIDADA!$BB248:$BC248)</f>
        <v>0</v>
      </c>
    </row>
    <row r="249" spans="1:56" ht="150" x14ac:dyDescent="0.25">
      <c r="A249" s="8" t="s">
        <v>56</v>
      </c>
      <c r="B249" s="8" t="s">
        <v>57</v>
      </c>
      <c r="C249" s="8">
        <v>16076447</v>
      </c>
      <c r="D249" s="8" t="s">
        <v>58</v>
      </c>
      <c r="E249" s="8" t="str">
        <f>_xlfn.XLOOKUP(BASE_INICIATIVAS_CONSOLIDADA!$G249,'[1]BASE DE DADOS'!A:A,'[1]BASE DE DADOS'!C:C)</f>
        <v>PARNA DO MONTE PASCOAL</v>
      </c>
      <c r="F249" s="8" t="str">
        <f>_xlfn.XLOOKUP(BASE_INICIATIVAS_CONSOLIDADA!$G249,[1]!BASE_UCS[COD CNUC],[1]!BASE_UCS[CATEGORIA RESUMIDA])</f>
        <v>PARNA</v>
      </c>
      <c r="G249" s="8" t="s">
        <v>252</v>
      </c>
      <c r="H249" s="8" t="str">
        <f>_xlfn.XLOOKUP(BASE_INICIATIVAS_CONSOLIDADA!$G249,[1]!BASE_UCS[COD CNUC],[1]!BASE_UCS[GERÊNCIA REGIONAL])</f>
        <v>GR2 - Nordeste</v>
      </c>
      <c r="I249" s="8" t="str">
        <f>_xlfn.XLOOKUP(BASE_INICIATIVAS_CONSOLIDADA!$G249,[1]!BASE_UCS[COD CNUC],[1]!BASE_UCS[BIOMAS])</f>
        <v>Área Marinha - Mata Atlântica</v>
      </c>
      <c r="J249" s="8" t="str">
        <f>_xlfn.XLOOKUP(BASE_INICIATIVAS_CONSOLIDADA!$G249,[1]!BASE_UCS[COD CNUC],[1]!BASE_UCS[UF])</f>
        <v>BA</v>
      </c>
      <c r="K249" s="8" t="s">
        <v>60</v>
      </c>
      <c r="L249" s="36">
        <v>636000</v>
      </c>
      <c r="M249" s="36">
        <v>0</v>
      </c>
      <c r="N249" s="36">
        <f>BASE_INICIATIVAS_CONSOLIDADA!$L249-BASE_INICIATIVAS_CONSOLIDADA!$M249</f>
        <v>636000</v>
      </c>
      <c r="O249" s="37">
        <f>BASE_INICIATIVAS_CONSOLIDADA!$AC249+BASE_INICIATIVAS_CONSOLIDADA!$AJ249+BASE_INICIATIVAS_CONSOLIDADA!$AO249+BASE_INICIATIVAS_CONSOLIDADA!$AV249+BASE_INICIATIVAS_CONSOLIDADA!$AY249+BASE_INICIATIVAS_CONSOLIDADA!$BA249+BASE_INICIATIVAS_CONSOLIDADA!$BD249</f>
        <v>636000</v>
      </c>
      <c r="P249" s="36">
        <f>IF(BASE_INICIATIVAS_CONSOLIDADA!$N249-BASE_INICIATIVAS_CONSOLIDADA!$O249&lt;0,0,BASE_INICIATIVAS_CONSOLIDADA!$N249-BASE_INICIATIVAS_CONSOLIDADA!$O249)</f>
        <v>0</v>
      </c>
      <c r="Q249" s="38">
        <v>0</v>
      </c>
      <c r="R249" s="37">
        <v>0</v>
      </c>
      <c r="S249" s="37">
        <v>0</v>
      </c>
      <c r="T249" s="37">
        <v>0</v>
      </c>
      <c r="U249" s="37">
        <v>0</v>
      </c>
      <c r="V249" s="37">
        <v>0</v>
      </c>
      <c r="W249" s="37">
        <v>0</v>
      </c>
      <c r="X249" s="37">
        <v>0</v>
      </c>
      <c r="Y249" s="37">
        <v>636000</v>
      </c>
      <c r="Z249" s="37">
        <v>0</v>
      </c>
      <c r="AA249" s="37">
        <v>0</v>
      </c>
      <c r="AB249" s="37">
        <v>0</v>
      </c>
      <c r="AC249" s="37">
        <f>SUM(BASE_INICIATIVAS_CONSOLIDADA!$Q249:$AB249)</f>
        <v>636000</v>
      </c>
      <c r="AD249" s="37">
        <v>0</v>
      </c>
      <c r="AE249" s="37">
        <v>0</v>
      </c>
      <c r="AF249" s="37">
        <v>0</v>
      </c>
      <c r="AG249" s="37">
        <v>0</v>
      </c>
      <c r="AH249" s="37">
        <v>0</v>
      </c>
      <c r="AI249" s="37">
        <v>0</v>
      </c>
      <c r="AJ249" s="37">
        <f>SUM(BASE_INICIATIVAS_CONSOLIDADA!$AD249:$AI249)</f>
        <v>0</v>
      </c>
      <c r="AK249" s="37">
        <v>0</v>
      </c>
      <c r="AL249" s="37">
        <v>0</v>
      </c>
      <c r="AM249" s="37">
        <v>0</v>
      </c>
      <c r="AN249" s="37">
        <v>0</v>
      </c>
      <c r="AO249" s="37">
        <f>SUM(BASE_INICIATIVAS_CONSOLIDADA!$AK249:$AN249)</f>
        <v>0</v>
      </c>
      <c r="AP249" s="37">
        <v>0</v>
      </c>
      <c r="AQ249" s="37">
        <v>0</v>
      </c>
      <c r="AR249" s="37">
        <v>0</v>
      </c>
      <c r="AS249" s="37">
        <v>0</v>
      </c>
      <c r="AT249" s="37">
        <v>0</v>
      </c>
      <c r="AU249" s="37">
        <v>0</v>
      </c>
      <c r="AV249" s="37">
        <f>SUM(BASE_INICIATIVAS_CONSOLIDADA!$AP249:$AU249)</f>
        <v>0</v>
      </c>
      <c r="AW249" s="39">
        <v>0</v>
      </c>
      <c r="AX249" s="39">
        <v>0</v>
      </c>
      <c r="AY249" s="40">
        <f>SUM(BASE_INICIATIVAS_CONSOLIDADA!$AW249:$AX249)</f>
        <v>0</v>
      </c>
      <c r="AZ249" s="4">
        <v>0</v>
      </c>
      <c r="BA249" s="4">
        <f>BASE_INICIATIVAS_CONSOLIDADA!$AZ249</f>
        <v>0</v>
      </c>
      <c r="BB249" s="4">
        <v>0</v>
      </c>
      <c r="BC249" s="4">
        <v>0</v>
      </c>
      <c r="BD249" s="4">
        <f>SUM(BASE_INICIATIVAS_CONSOLIDADA!$BB249:$BC249)</f>
        <v>0</v>
      </c>
    </row>
    <row r="250" spans="1:56" ht="150" x14ac:dyDescent="0.25">
      <c r="A250" s="29" t="s">
        <v>56</v>
      </c>
      <c r="B250" s="29" t="s">
        <v>57</v>
      </c>
      <c r="C250" s="29">
        <v>16076447</v>
      </c>
      <c r="D250" s="29" t="s">
        <v>58</v>
      </c>
      <c r="E250" s="29" t="str">
        <f>_xlfn.XLOOKUP(BASE_INICIATIVAS_CONSOLIDADA!$G250,'[1]BASE DE DADOS'!A:A,'[1]BASE DE DADOS'!C:C)</f>
        <v>PARNA DO ITATIAIA</v>
      </c>
      <c r="F250" s="29" t="str">
        <f>_xlfn.XLOOKUP(BASE_INICIATIVAS_CONSOLIDADA!$G250,[1]!BASE_UCS[COD CNUC],[1]!BASE_UCS[CATEGORIA RESUMIDA])</f>
        <v>PARNA</v>
      </c>
      <c r="G250" s="29" t="s">
        <v>101</v>
      </c>
      <c r="H250" s="29" t="str">
        <f>_xlfn.XLOOKUP(BASE_INICIATIVAS_CONSOLIDADA!$G250,[1]!BASE_UCS[COD CNUC],[1]!BASE_UCS[GERÊNCIA REGIONAL])</f>
        <v>GR4 - Sudeste</v>
      </c>
      <c r="I250" s="29" t="str">
        <f>_xlfn.XLOOKUP(BASE_INICIATIVAS_CONSOLIDADA!$G250,[1]!BASE_UCS[COD CNUC],[1]!BASE_UCS[BIOMAS])</f>
        <v>Mata Atlântica</v>
      </c>
      <c r="J250" s="29" t="str">
        <f>_xlfn.XLOOKUP(BASE_INICIATIVAS_CONSOLIDADA!$G250,[1]!BASE_UCS[COD CNUC],[1]!BASE_UCS[UF])</f>
        <v>MG/RJ</v>
      </c>
      <c r="K250" s="29" t="s">
        <v>60</v>
      </c>
      <c r="L250" s="30">
        <v>636000</v>
      </c>
      <c r="M250" s="30">
        <v>0</v>
      </c>
      <c r="N250" s="30">
        <f>BASE_INICIATIVAS_CONSOLIDADA!$L250-BASE_INICIATIVAS_CONSOLIDADA!$M250</f>
        <v>636000</v>
      </c>
      <c r="O250" s="41">
        <f>BASE_INICIATIVAS_CONSOLIDADA!$AC250+BASE_INICIATIVAS_CONSOLIDADA!$AJ250+BASE_INICIATIVAS_CONSOLIDADA!$AO250+BASE_INICIATIVAS_CONSOLIDADA!$AV250+BASE_INICIATIVAS_CONSOLIDADA!$AY250+BASE_INICIATIVAS_CONSOLIDADA!$BA250+BASE_INICIATIVAS_CONSOLIDADA!$BD250</f>
        <v>0</v>
      </c>
      <c r="P250" s="30">
        <f>IF(BASE_INICIATIVAS_CONSOLIDADA!$N250-BASE_INICIATIVAS_CONSOLIDADA!$O250&lt;0,0,BASE_INICIATIVAS_CONSOLIDADA!$N250-BASE_INICIATIVAS_CONSOLIDADA!$O250)</f>
        <v>636000</v>
      </c>
      <c r="Q250" s="42">
        <v>0</v>
      </c>
      <c r="R250" s="41">
        <v>0</v>
      </c>
      <c r="S250" s="41">
        <v>0</v>
      </c>
      <c r="T250" s="41">
        <v>0</v>
      </c>
      <c r="U250" s="41">
        <v>0</v>
      </c>
      <c r="V250" s="41">
        <v>0</v>
      </c>
      <c r="W250" s="41">
        <v>0</v>
      </c>
      <c r="X250" s="41">
        <v>0</v>
      </c>
      <c r="Y250" s="41">
        <v>0</v>
      </c>
      <c r="Z250" s="41">
        <v>0</v>
      </c>
      <c r="AA250" s="41">
        <v>0</v>
      </c>
      <c r="AB250" s="41">
        <v>0</v>
      </c>
      <c r="AC250" s="41">
        <f>SUM(BASE_INICIATIVAS_CONSOLIDADA!$Q250:$AB250)</f>
        <v>0</v>
      </c>
      <c r="AD250" s="41">
        <v>0</v>
      </c>
      <c r="AE250" s="41">
        <v>0</v>
      </c>
      <c r="AF250" s="41">
        <v>0</v>
      </c>
      <c r="AG250" s="41">
        <v>0</v>
      </c>
      <c r="AH250" s="41">
        <v>0</v>
      </c>
      <c r="AI250" s="41">
        <v>0</v>
      </c>
      <c r="AJ250" s="41">
        <f>SUM(BASE_INICIATIVAS_CONSOLIDADA!$AD250:$AI250)</f>
        <v>0</v>
      </c>
      <c r="AK250" s="41">
        <v>0</v>
      </c>
      <c r="AL250" s="41">
        <v>0</v>
      </c>
      <c r="AM250" s="41">
        <v>0</v>
      </c>
      <c r="AN250" s="41">
        <v>0</v>
      </c>
      <c r="AO250" s="41">
        <f>SUM(BASE_INICIATIVAS_CONSOLIDADA!$AK250:$AN250)</f>
        <v>0</v>
      </c>
      <c r="AP250" s="41">
        <v>0</v>
      </c>
      <c r="AQ250" s="41">
        <v>0</v>
      </c>
      <c r="AR250" s="41">
        <v>0</v>
      </c>
      <c r="AS250" s="41">
        <v>0</v>
      </c>
      <c r="AT250" s="41">
        <v>0</v>
      </c>
      <c r="AU250" s="41">
        <v>0</v>
      </c>
      <c r="AV250" s="41">
        <f>SUM(BASE_INICIATIVAS_CONSOLIDADA!$AP250:$AU250)</f>
        <v>0</v>
      </c>
      <c r="AW250" s="43">
        <v>0</v>
      </c>
      <c r="AX250" s="43">
        <v>0</v>
      </c>
      <c r="AY250" s="44">
        <f>SUM(BASE_INICIATIVAS_CONSOLIDADA!$AW250:$AX250)</f>
        <v>0</v>
      </c>
      <c r="AZ250" s="45">
        <v>0</v>
      </c>
      <c r="BA250" s="45">
        <f>BASE_INICIATIVAS_CONSOLIDADA!$AZ250</f>
        <v>0</v>
      </c>
      <c r="BB250" s="45">
        <v>0</v>
      </c>
      <c r="BC250" s="45">
        <v>0</v>
      </c>
      <c r="BD250" s="45">
        <f>SUM(BASE_INICIATIVAS_CONSOLIDADA!$BB250:$BC250)</f>
        <v>0</v>
      </c>
    </row>
    <row r="251" spans="1:56" ht="150" x14ac:dyDescent="0.25">
      <c r="A251" s="8" t="s">
        <v>56</v>
      </c>
      <c r="B251" s="8" t="s">
        <v>57</v>
      </c>
      <c r="C251" s="8">
        <v>16076447</v>
      </c>
      <c r="D251" s="8" t="s">
        <v>58</v>
      </c>
      <c r="E251" s="8" t="str">
        <f>_xlfn.XLOOKUP(BASE_INICIATIVAS_CONSOLIDADA!$G251,'[1]BASE DE DADOS'!A:A,'[1]BASE DE DADOS'!C:C)</f>
        <v>PARNA DE CAPARAO</v>
      </c>
      <c r="F251" s="8" t="str">
        <f>_xlfn.XLOOKUP(BASE_INICIATIVAS_CONSOLIDADA!$G251,[1]!BASE_UCS[COD CNUC],[1]!BASE_UCS[CATEGORIA RESUMIDA])</f>
        <v>PARNA</v>
      </c>
      <c r="G251" s="8" t="s">
        <v>79</v>
      </c>
      <c r="H251" s="8" t="str">
        <f>_xlfn.XLOOKUP(BASE_INICIATIVAS_CONSOLIDADA!$G251,[1]!BASE_UCS[COD CNUC],[1]!BASE_UCS[GERÊNCIA REGIONAL])</f>
        <v>GR4 - Sudeste</v>
      </c>
      <c r="I251" s="8" t="str">
        <f>_xlfn.XLOOKUP(BASE_INICIATIVAS_CONSOLIDADA!$G251,[1]!BASE_UCS[COD CNUC],[1]!BASE_UCS[BIOMAS])</f>
        <v>Mata Atlântica</v>
      </c>
      <c r="J251" s="8" t="str">
        <f>_xlfn.XLOOKUP(BASE_INICIATIVAS_CONSOLIDADA!$G251,[1]!BASE_UCS[COD CNUC],[1]!BASE_UCS[UF])</f>
        <v>ES/MG</v>
      </c>
      <c r="K251" s="8" t="s">
        <v>60</v>
      </c>
      <c r="L251" s="36">
        <v>636000</v>
      </c>
      <c r="M251" s="36">
        <v>0</v>
      </c>
      <c r="N251" s="36">
        <f>BASE_INICIATIVAS_CONSOLIDADA!$L251-BASE_INICIATIVAS_CONSOLIDADA!$M251</f>
        <v>636000</v>
      </c>
      <c r="O251" s="37">
        <f>BASE_INICIATIVAS_CONSOLIDADA!$AC251+BASE_INICIATIVAS_CONSOLIDADA!$AJ251+BASE_INICIATIVAS_CONSOLIDADA!$AO251+BASE_INICIATIVAS_CONSOLIDADA!$AV251+BASE_INICIATIVAS_CONSOLIDADA!$AY251+BASE_INICIATIVAS_CONSOLIDADA!$BA251+BASE_INICIATIVAS_CONSOLIDADA!$BD251</f>
        <v>636000</v>
      </c>
      <c r="P251" s="36">
        <f>IF(BASE_INICIATIVAS_CONSOLIDADA!$N251-BASE_INICIATIVAS_CONSOLIDADA!$O251&lt;0,0,BASE_INICIATIVAS_CONSOLIDADA!$N251-BASE_INICIATIVAS_CONSOLIDADA!$O251)</f>
        <v>0</v>
      </c>
      <c r="Q251" s="38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f>SUM(BASE_INICIATIVAS_CONSOLIDADA!$Q251:$AB251)</f>
        <v>0</v>
      </c>
      <c r="AD251" s="37">
        <v>0</v>
      </c>
      <c r="AE251" s="37">
        <v>0</v>
      </c>
      <c r="AF251" s="36">
        <v>636000</v>
      </c>
      <c r="AG251" s="37">
        <v>0</v>
      </c>
      <c r="AH251" s="37">
        <v>0</v>
      </c>
      <c r="AI251" s="37">
        <v>0</v>
      </c>
      <c r="AJ251" s="37">
        <f>SUM(BASE_INICIATIVAS_CONSOLIDADA!$AD251:$AI251)</f>
        <v>636000</v>
      </c>
      <c r="AK251" s="37">
        <v>0</v>
      </c>
      <c r="AL251" s="37">
        <v>0</v>
      </c>
      <c r="AM251" s="37">
        <v>0</v>
      </c>
      <c r="AN251" s="37">
        <v>0</v>
      </c>
      <c r="AO251" s="37">
        <f>SUM(BASE_INICIATIVAS_CONSOLIDADA!$AK251:$AN251)</f>
        <v>0</v>
      </c>
      <c r="AP251" s="37">
        <v>0</v>
      </c>
      <c r="AQ251" s="37">
        <v>0</v>
      </c>
      <c r="AR251" s="37">
        <v>0</v>
      </c>
      <c r="AS251" s="37">
        <v>0</v>
      </c>
      <c r="AT251" s="37">
        <v>0</v>
      </c>
      <c r="AU251" s="37">
        <v>0</v>
      </c>
      <c r="AV251" s="37">
        <f>SUM(BASE_INICIATIVAS_CONSOLIDADA!$AP251:$AU251)</f>
        <v>0</v>
      </c>
      <c r="AW251" s="39">
        <v>0</v>
      </c>
      <c r="AX251" s="39">
        <v>0</v>
      </c>
      <c r="AY251" s="40">
        <f>SUM(BASE_INICIATIVAS_CONSOLIDADA!$AW251:$AX251)</f>
        <v>0</v>
      </c>
      <c r="AZ251" s="4">
        <v>0</v>
      </c>
      <c r="BA251" s="4">
        <f>BASE_INICIATIVAS_CONSOLIDADA!$AZ251</f>
        <v>0</v>
      </c>
      <c r="BB251" s="4">
        <v>0</v>
      </c>
      <c r="BC251" s="4">
        <v>0</v>
      </c>
      <c r="BD251" s="4">
        <f>SUM(BASE_INICIATIVAS_CONSOLIDADA!$BB251:$BC251)</f>
        <v>0</v>
      </c>
    </row>
    <row r="252" spans="1:56" ht="150" x14ac:dyDescent="0.25">
      <c r="A252" s="29" t="s">
        <v>56</v>
      </c>
      <c r="B252" s="29" t="s">
        <v>57</v>
      </c>
      <c r="C252" s="29">
        <v>16076447</v>
      </c>
      <c r="D252" s="29" t="s">
        <v>58</v>
      </c>
      <c r="E252" s="29" t="str">
        <f>_xlfn.XLOOKUP(BASE_INICIATIVAS_CONSOLIDADA!$G252,'[1]BASE DE DADOS'!A:A,'[1]BASE DE DADOS'!C:C)</f>
        <v>PARNA GRANDE SERTÃO VEREDAS</v>
      </c>
      <c r="F252" s="29" t="str">
        <f>_xlfn.XLOOKUP(BASE_INICIATIVAS_CONSOLIDADA!$G252,[1]!BASE_UCS[COD CNUC],[1]!BASE_UCS[CATEGORIA RESUMIDA])</f>
        <v>PARNA</v>
      </c>
      <c r="G252" s="29" t="s">
        <v>233</v>
      </c>
      <c r="H252" s="29" t="str">
        <f>_xlfn.XLOOKUP(BASE_INICIATIVAS_CONSOLIDADA!$G252,[1]!BASE_UCS[COD CNUC],[1]!BASE_UCS[GERÊNCIA REGIONAL])</f>
        <v>GR4 - Sudeste</v>
      </c>
      <c r="I252" s="29" t="str">
        <f>_xlfn.XLOOKUP(BASE_INICIATIVAS_CONSOLIDADA!$G252,[1]!BASE_UCS[COD CNUC],[1]!BASE_UCS[BIOMAS])</f>
        <v>Cerrado</v>
      </c>
      <c r="J252" s="29" t="str">
        <f>_xlfn.XLOOKUP(BASE_INICIATIVAS_CONSOLIDADA!$G252,[1]!BASE_UCS[COD CNUC],[1]!BASE_UCS[UF])</f>
        <v>MG</v>
      </c>
      <c r="K252" s="29" t="s">
        <v>60</v>
      </c>
      <c r="L252" s="30">
        <v>636000</v>
      </c>
      <c r="M252" s="30">
        <v>0</v>
      </c>
      <c r="N252" s="30">
        <f>BASE_INICIATIVAS_CONSOLIDADA!$L252-BASE_INICIATIVAS_CONSOLIDADA!$M252</f>
        <v>636000</v>
      </c>
      <c r="O252" s="41">
        <f>BASE_INICIATIVAS_CONSOLIDADA!$AC252+BASE_INICIATIVAS_CONSOLIDADA!$AJ252+BASE_INICIATIVAS_CONSOLIDADA!$AO252+BASE_INICIATIVAS_CONSOLIDADA!$AV252+BASE_INICIATIVAS_CONSOLIDADA!$AY252+BASE_INICIATIVAS_CONSOLIDADA!$BA252+BASE_INICIATIVAS_CONSOLIDADA!$BD252</f>
        <v>636000</v>
      </c>
      <c r="P252" s="30">
        <f>IF(BASE_INICIATIVAS_CONSOLIDADA!$N252-BASE_INICIATIVAS_CONSOLIDADA!$O252&lt;0,0,BASE_INICIATIVAS_CONSOLIDADA!$N252-BASE_INICIATIVAS_CONSOLIDADA!$O252)</f>
        <v>0</v>
      </c>
      <c r="Q252" s="42">
        <v>0</v>
      </c>
      <c r="R252" s="41">
        <v>0</v>
      </c>
      <c r="S252" s="41">
        <v>0</v>
      </c>
      <c r="T252" s="41">
        <v>0</v>
      </c>
      <c r="U252" s="41">
        <v>0</v>
      </c>
      <c r="V252" s="41">
        <v>0</v>
      </c>
      <c r="W252" s="41">
        <v>0</v>
      </c>
      <c r="X252" s="41">
        <v>0</v>
      </c>
      <c r="Y252" s="41">
        <v>0</v>
      </c>
      <c r="Z252" s="41">
        <v>0</v>
      </c>
      <c r="AA252" s="41">
        <v>0</v>
      </c>
      <c r="AB252" s="41">
        <v>0</v>
      </c>
      <c r="AC252" s="41">
        <f>SUM(BASE_INICIATIVAS_CONSOLIDADA!$Q252:$AB252)</f>
        <v>0</v>
      </c>
      <c r="AD252" s="41">
        <v>0</v>
      </c>
      <c r="AE252" s="41">
        <v>0</v>
      </c>
      <c r="AF252" s="46">
        <v>636000</v>
      </c>
      <c r="AG252" s="41">
        <v>0</v>
      </c>
      <c r="AH252" s="41">
        <v>0</v>
      </c>
      <c r="AI252" s="41">
        <v>0</v>
      </c>
      <c r="AJ252" s="41">
        <f>SUM(BASE_INICIATIVAS_CONSOLIDADA!$AD252:$AI252)</f>
        <v>636000</v>
      </c>
      <c r="AK252" s="41">
        <v>0</v>
      </c>
      <c r="AL252" s="41">
        <v>0</v>
      </c>
      <c r="AM252" s="41">
        <v>0</v>
      </c>
      <c r="AN252" s="41">
        <v>0</v>
      </c>
      <c r="AO252" s="41">
        <f>SUM(BASE_INICIATIVAS_CONSOLIDADA!$AK252:$AN252)</f>
        <v>0</v>
      </c>
      <c r="AP252" s="41">
        <v>0</v>
      </c>
      <c r="AQ252" s="41">
        <v>0</v>
      </c>
      <c r="AR252" s="41">
        <v>0</v>
      </c>
      <c r="AS252" s="41">
        <v>0</v>
      </c>
      <c r="AT252" s="41">
        <v>0</v>
      </c>
      <c r="AU252" s="41">
        <v>0</v>
      </c>
      <c r="AV252" s="41">
        <f>SUM(BASE_INICIATIVAS_CONSOLIDADA!$AP252:$AU252)</f>
        <v>0</v>
      </c>
      <c r="AW252" s="43">
        <v>0</v>
      </c>
      <c r="AX252" s="43">
        <v>0</v>
      </c>
      <c r="AY252" s="44">
        <f>SUM(BASE_INICIATIVAS_CONSOLIDADA!$AW252:$AX252)</f>
        <v>0</v>
      </c>
      <c r="AZ252" s="45">
        <v>0</v>
      </c>
      <c r="BA252" s="45">
        <f>BASE_INICIATIVAS_CONSOLIDADA!$AZ252</f>
        <v>0</v>
      </c>
      <c r="BB252" s="45">
        <v>0</v>
      </c>
      <c r="BC252" s="45">
        <v>0</v>
      </c>
      <c r="BD252" s="45">
        <f>SUM(BASE_INICIATIVAS_CONSOLIDADA!$BB252:$BC252)</f>
        <v>0</v>
      </c>
    </row>
    <row r="253" spans="1:56" ht="195" x14ac:dyDescent="0.25">
      <c r="A253" s="8" t="s">
        <v>56</v>
      </c>
      <c r="B253" s="8" t="s">
        <v>57</v>
      </c>
      <c r="C253" s="8">
        <v>16076447</v>
      </c>
      <c r="D253" s="8" t="s">
        <v>58</v>
      </c>
      <c r="E253" s="8" t="str">
        <f>_xlfn.XLOOKUP(BASE_INICIATIVAS_CONSOLIDADA!$G253,'[1]BASE DE DADOS'!A:A,'[1]BASE DE DADOS'!C:C)</f>
        <v>PARNA DO MONTE PASCOAL</v>
      </c>
      <c r="F253" s="8" t="str">
        <f>_xlfn.XLOOKUP(BASE_INICIATIVAS_CONSOLIDADA!$G253,[1]!BASE_UCS[COD CNUC],[1]!BASE_UCS[CATEGORIA RESUMIDA])</f>
        <v>PARNA</v>
      </c>
      <c r="G253" s="8" t="s">
        <v>252</v>
      </c>
      <c r="H253" s="8" t="str">
        <f>_xlfn.XLOOKUP(BASE_INICIATIVAS_CONSOLIDADA!$G253,[1]!BASE_UCS[COD CNUC],[1]!BASE_UCS[GERÊNCIA REGIONAL])</f>
        <v>GR2 - Nordeste</v>
      </c>
      <c r="I253" s="8" t="str">
        <f>_xlfn.XLOOKUP(BASE_INICIATIVAS_CONSOLIDADA!$G253,[1]!BASE_UCS[COD CNUC],[1]!BASE_UCS[BIOMAS])</f>
        <v>Área Marinha - Mata Atlântica</v>
      </c>
      <c r="J253" s="8" t="str">
        <f>_xlfn.XLOOKUP(BASE_INICIATIVAS_CONSOLIDADA!$G253,[1]!BASE_UCS[COD CNUC],[1]!BASE_UCS[UF])</f>
        <v>BA</v>
      </c>
      <c r="K253" s="8" t="s">
        <v>109</v>
      </c>
      <c r="L253" s="36">
        <v>120000</v>
      </c>
      <c r="M253" s="36">
        <v>0</v>
      </c>
      <c r="N253" s="36">
        <f>BASE_INICIATIVAS_CONSOLIDADA!$L253-BASE_INICIATIVAS_CONSOLIDADA!$M253</f>
        <v>120000</v>
      </c>
      <c r="O253" s="37">
        <f>BASE_INICIATIVAS_CONSOLIDADA!$AC253+BASE_INICIATIVAS_CONSOLIDADA!$AJ253+BASE_INICIATIVAS_CONSOLIDADA!$AO253+BASE_INICIATIVAS_CONSOLIDADA!$AV253+BASE_INICIATIVAS_CONSOLIDADA!$AY253+BASE_INICIATIVAS_CONSOLIDADA!$BA253+BASE_INICIATIVAS_CONSOLIDADA!$BD253</f>
        <v>120000</v>
      </c>
      <c r="P253" s="36">
        <f>IF(BASE_INICIATIVAS_CONSOLIDADA!$N253-BASE_INICIATIVAS_CONSOLIDADA!$O253&lt;0,0,BASE_INICIATIVAS_CONSOLIDADA!$N253-BASE_INICIATIVAS_CONSOLIDADA!$O253)</f>
        <v>0</v>
      </c>
      <c r="Q253" s="38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120000</v>
      </c>
      <c r="Z253" s="37">
        <v>0</v>
      </c>
      <c r="AA253" s="37">
        <v>0</v>
      </c>
      <c r="AB253" s="37">
        <v>0</v>
      </c>
      <c r="AC253" s="37">
        <f>SUM(BASE_INICIATIVAS_CONSOLIDADA!$Q253:$AB253)</f>
        <v>120000</v>
      </c>
      <c r="AD253" s="37">
        <v>0</v>
      </c>
      <c r="AE253" s="37">
        <v>0</v>
      </c>
      <c r="AF253" s="37">
        <v>0</v>
      </c>
      <c r="AG253" s="37">
        <v>0</v>
      </c>
      <c r="AH253" s="37">
        <v>0</v>
      </c>
      <c r="AI253" s="37">
        <v>0</v>
      </c>
      <c r="AJ253" s="37">
        <f>SUM(BASE_INICIATIVAS_CONSOLIDADA!$AD253:$AI253)</f>
        <v>0</v>
      </c>
      <c r="AK253" s="37">
        <v>0</v>
      </c>
      <c r="AL253" s="37">
        <v>0</v>
      </c>
      <c r="AM253" s="37">
        <v>0</v>
      </c>
      <c r="AN253" s="37">
        <v>0</v>
      </c>
      <c r="AO253" s="37">
        <f>SUM(BASE_INICIATIVAS_CONSOLIDADA!$AK253:$AN253)</f>
        <v>0</v>
      </c>
      <c r="AP253" s="37">
        <v>0</v>
      </c>
      <c r="AQ253" s="37">
        <v>0</v>
      </c>
      <c r="AR253" s="37">
        <v>0</v>
      </c>
      <c r="AS253" s="37">
        <v>0</v>
      </c>
      <c r="AT253" s="37">
        <v>0</v>
      </c>
      <c r="AU253" s="37">
        <v>0</v>
      </c>
      <c r="AV253" s="37">
        <f>SUM(BASE_INICIATIVAS_CONSOLIDADA!$AP253:$AU253)</f>
        <v>0</v>
      </c>
      <c r="AW253" s="39">
        <v>0</v>
      </c>
      <c r="AX253" s="39">
        <v>0</v>
      </c>
      <c r="AY253" s="40">
        <f>SUM(BASE_INICIATIVAS_CONSOLIDADA!$AW253:$AX253)</f>
        <v>0</v>
      </c>
      <c r="AZ253" s="4">
        <v>0</v>
      </c>
      <c r="BA253" s="4">
        <f>BASE_INICIATIVAS_CONSOLIDADA!$AZ253</f>
        <v>0</v>
      </c>
      <c r="BB253" s="4">
        <v>0</v>
      </c>
      <c r="BC253" s="4">
        <v>0</v>
      </c>
      <c r="BD253" s="4">
        <f>SUM(BASE_INICIATIVAS_CONSOLIDADA!$BB253:$BC253)</f>
        <v>0</v>
      </c>
    </row>
    <row r="254" spans="1:56" ht="150" x14ac:dyDescent="0.25">
      <c r="A254" s="29" t="s">
        <v>56</v>
      </c>
      <c r="B254" s="29" t="s">
        <v>57</v>
      </c>
      <c r="C254" s="29">
        <v>16076447</v>
      </c>
      <c r="D254" s="29" t="s">
        <v>58</v>
      </c>
      <c r="E254" s="29" t="str">
        <f>_xlfn.XLOOKUP(BASE_INICIATIVAS_CONSOLIDADA!$G254,'[1]BASE DE DADOS'!A:A,'[1]BASE DE DADOS'!C:C)</f>
        <v>APA DA BALEIA FRANCA</v>
      </c>
      <c r="F254" s="29" t="str">
        <f>_xlfn.XLOOKUP(BASE_INICIATIVAS_CONSOLIDADA!$G254,[1]!BASE_UCS[COD CNUC],[1]!BASE_UCS[CATEGORIA RESUMIDA])</f>
        <v>APA</v>
      </c>
      <c r="G254" s="29" t="s">
        <v>258</v>
      </c>
      <c r="H254" s="29" t="str">
        <f>_xlfn.XLOOKUP(BASE_INICIATIVAS_CONSOLIDADA!$G254,[1]!BASE_UCS[COD CNUC],[1]!BASE_UCS[GERÊNCIA REGIONAL])</f>
        <v>GR5 - Sul</v>
      </c>
      <c r="I254" s="29" t="str">
        <f>_xlfn.XLOOKUP(BASE_INICIATIVAS_CONSOLIDADA!$G254,[1]!BASE_UCS[COD CNUC],[1]!BASE_UCS[BIOMAS])</f>
        <v>Área Marinha - Mata Atlântica</v>
      </c>
      <c r="J254" s="29" t="str">
        <f>_xlfn.XLOOKUP(BASE_INICIATIVAS_CONSOLIDADA!$G254,[1]!BASE_UCS[COD CNUC],[1]!BASE_UCS[UF])</f>
        <v>SC</v>
      </c>
      <c r="K254" s="29" t="s">
        <v>60</v>
      </c>
      <c r="L254" s="30">
        <v>636000</v>
      </c>
      <c r="M254" s="30">
        <v>0</v>
      </c>
      <c r="N254" s="30">
        <f>BASE_INICIATIVAS_CONSOLIDADA!$L254-BASE_INICIATIVAS_CONSOLIDADA!$M254</f>
        <v>636000</v>
      </c>
      <c r="O254" s="41">
        <f>BASE_INICIATIVAS_CONSOLIDADA!$AC254+BASE_INICIATIVAS_CONSOLIDADA!$AJ254+BASE_INICIATIVAS_CONSOLIDADA!$AO254+BASE_INICIATIVAS_CONSOLIDADA!$AV254+BASE_INICIATIVAS_CONSOLIDADA!$AY254+BASE_INICIATIVAS_CONSOLIDADA!$BA254+BASE_INICIATIVAS_CONSOLIDADA!$BD254</f>
        <v>0</v>
      </c>
      <c r="P254" s="30">
        <f>IF(BASE_INICIATIVAS_CONSOLIDADA!$N254-BASE_INICIATIVAS_CONSOLIDADA!$O254&lt;0,0,BASE_INICIATIVAS_CONSOLIDADA!$N254-BASE_INICIATIVAS_CONSOLIDADA!$O254)</f>
        <v>636000</v>
      </c>
      <c r="Q254" s="42">
        <v>0</v>
      </c>
      <c r="R254" s="41">
        <v>0</v>
      </c>
      <c r="S254" s="41">
        <v>0</v>
      </c>
      <c r="T254" s="41">
        <v>0</v>
      </c>
      <c r="U254" s="41">
        <v>0</v>
      </c>
      <c r="V254" s="41">
        <v>0</v>
      </c>
      <c r="W254" s="41">
        <v>0</v>
      </c>
      <c r="X254" s="41">
        <v>0</v>
      </c>
      <c r="Y254" s="41">
        <v>0</v>
      </c>
      <c r="Z254" s="41">
        <v>0</v>
      </c>
      <c r="AA254" s="41">
        <v>0</v>
      </c>
      <c r="AB254" s="41">
        <v>0</v>
      </c>
      <c r="AC254" s="41">
        <f>SUM(BASE_INICIATIVAS_CONSOLIDADA!$Q254:$AB254)</f>
        <v>0</v>
      </c>
      <c r="AD254" s="41">
        <v>0</v>
      </c>
      <c r="AE254" s="41">
        <v>0</v>
      </c>
      <c r="AF254" s="41">
        <v>0</v>
      </c>
      <c r="AG254" s="41">
        <v>0</v>
      </c>
      <c r="AH254" s="41">
        <v>0</v>
      </c>
      <c r="AI254" s="41">
        <v>0</v>
      </c>
      <c r="AJ254" s="41">
        <f>SUM(BASE_INICIATIVAS_CONSOLIDADA!$AD254:$AI254)</f>
        <v>0</v>
      </c>
      <c r="AK254" s="41">
        <v>0</v>
      </c>
      <c r="AL254" s="41">
        <v>0</v>
      </c>
      <c r="AM254" s="41">
        <v>0</v>
      </c>
      <c r="AN254" s="41">
        <v>0</v>
      </c>
      <c r="AO254" s="41">
        <f>SUM(BASE_INICIATIVAS_CONSOLIDADA!$AK254:$AN254)</f>
        <v>0</v>
      </c>
      <c r="AP254" s="41">
        <v>0</v>
      </c>
      <c r="AQ254" s="41">
        <v>0</v>
      </c>
      <c r="AR254" s="41">
        <v>0</v>
      </c>
      <c r="AS254" s="41">
        <v>0</v>
      </c>
      <c r="AT254" s="41">
        <v>0</v>
      </c>
      <c r="AU254" s="41">
        <v>0</v>
      </c>
      <c r="AV254" s="41">
        <f>SUM(BASE_INICIATIVAS_CONSOLIDADA!$AP254:$AU254)</f>
        <v>0</v>
      </c>
      <c r="AW254" s="43">
        <v>0</v>
      </c>
      <c r="AX254" s="43">
        <v>0</v>
      </c>
      <c r="AY254" s="44">
        <f>SUM(BASE_INICIATIVAS_CONSOLIDADA!$AW254:$AX254)</f>
        <v>0</v>
      </c>
      <c r="AZ254" s="45">
        <v>0</v>
      </c>
      <c r="BA254" s="45">
        <f>BASE_INICIATIVAS_CONSOLIDADA!$AZ254</f>
        <v>0</v>
      </c>
      <c r="BB254" s="45">
        <v>0</v>
      </c>
      <c r="BC254" s="45">
        <v>0</v>
      </c>
      <c r="BD254" s="45">
        <f>SUM(BASE_INICIATIVAS_CONSOLIDADA!$BB254:$BC254)</f>
        <v>0</v>
      </c>
    </row>
    <row r="255" spans="1:56" ht="150" x14ac:dyDescent="0.25">
      <c r="A255" s="8" t="s">
        <v>56</v>
      </c>
      <c r="B255" s="8" t="s">
        <v>57</v>
      </c>
      <c r="C255" s="8">
        <v>16076447</v>
      </c>
      <c r="D255" s="8" t="s">
        <v>58</v>
      </c>
      <c r="E255" s="8" t="str">
        <f>_xlfn.XLOOKUP(BASE_INICIATIVAS_CONSOLIDADA!$G255,'[1]BASE DE DADOS'!A:A,'[1]BASE DE DADOS'!C:C)</f>
        <v>PARNA DO IGUAÇU</v>
      </c>
      <c r="F255" s="8" t="str">
        <f>_xlfn.XLOOKUP(BASE_INICIATIVAS_CONSOLIDADA!$G255,[1]!BASE_UCS[COD CNUC],[1]!BASE_UCS[CATEGORIA RESUMIDA])</f>
        <v>PARNA</v>
      </c>
      <c r="G255" s="8" t="s">
        <v>259</v>
      </c>
      <c r="H255" s="8" t="str">
        <f>_xlfn.XLOOKUP(BASE_INICIATIVAS_CONSOLIDADA!$G255,[1]!BASE_UCS[COD CNUC],[1]!BASE_UCS[GERÊNCIA REGIONAL])</f>
        <v>GR5 - Sul</v>
      </c>
      <c r="I255" s="8" t="str">
        <f>_xlfn.XLOOKUP(BASE_INICIATIVAS_CONSOLIDADA!$G255,[1]!BASE_UCS[COD CNUC],[1]!BASE_UCS[BIOMAS])</f>
        <v>Mata Atlântica</v>
      </c>
      <c r="J255" s="8" t="str">
        <f>_xlfn.XLOOKUP(BASE_INICIATIVAS_CONSOLIDADA!$G255,[1]!BASE_UCS[COD CNUC],[1]!BASE_UCS[UF])</f>
        <v>PR</v>
      </c>
      <c r="K255" s="8" t="s">
        <v>60</v>
      </c>
      <c r="L255" s="36">
        <v>636000</v>
      </c>
      <c r="M255" s="36">
        <v>0</v>
      </c>
      <c r="N255" s="36">
        <f>BASE_INICIATIVAS_CONSOLIDADA!$L255-BASE_INICIATIVAS_CONSOLIDADA!$M255</f>
        <v>636000</v>
      </c>
      <c r="O255" s="37">
        <f>BASE_INICIATIVAS_CONSOLIDADA!$AC255+BASE_INICIATIVAS_CONSOLIDADA!$AJ255+BASE_INICIATIVAS_CONSOLIDADA!$AO255+BASE_INICIATIVAS_CONSOLIDADA!$AV255+BASE_INICIATIVAS_CONSOLIDADA!$AY255+BASE_INICIATIVAS_CONSOLIDADA!$BA255+BASE_INICIATIVAS_CONSOLIDADA!$BD255</f>
        <v>0</v>
      </c>
      <c r="P255" s="36">
        <f>IF(BASE_INICIATIVAS_CONSOLIDADA!$N255-BASE_INICIATIVAS_CONSOLIDADA!$O255&lt;0,0,BASE_INICIATIVAS_CONSOLIDADA!$N255-BASE_INICIATIVAS_CONSOLIDADA!$O255)</f>
        <v>636000</v>
      </c>
      <c r="Q255" s="38"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f>SUM(BASE_INICIATIVAS_CONSOLIDADA!$Q255:$AB255)</f>
        <v>0</v>
      </c>
      <c r="AD255" s="37">
        <v>0</v>
      </c>
      <c r="AE255" s="37">
        <v>0</v>
      </c>
      <c r="AF255" s="37">
        <v>0</v>
      </c>
      <c r="AG255" s="37">
        <v>0</v>
      </c>
      <c r="AH255" s="37">
        <v>0</v>
      </c>
      <c r="AI255" s="37">
        <v>0</v>
      </c>
      <c r="AJ255" s="37">
        <f>SUM(BASE_INICIATIVAS_CONSOLIDADA!$AD255:$AI255)</f>
        <v>0</v>
      </c>
      <c r="AK255" s="37">
        <v>0</v>
      </c>
      <c r="AL255" s="37">
        <v>0</v>
      </c>
      <c r="AM255" s="37">
        <v>0</v>
      </c>
      <c r="AN255" s="37">
        <v>0</v>
      </c>
      <c r="AO255" s="37">
        <f>SUM(BASE_INICIATIVAS_CONSOLIDADA!$AK255:$AN255)</f>
        <v>0</v>
      </c>
      <c r="AP255" s="37">
        <v>0</v>
      </c>
      <c r="AQ255" s="37">
        <v>0</v>
      </c>
      <c r="AR255" s="37">
        <v>0</v>
      </c>
      <c r="AS255" s="37">
        <v>0</v>
      </c>
      <c r="AT255" s="37">
        <v>0</v>
      </c>
      <c r="AU255" s="37">
        <v>0</v>
      </c>
      <c r="AV255" s="37">
        <f>SUM(BASE_INICIATIVAS_CONSOLIDADA!$AP255:$AU255)</f>
        <v>0</v>
      </c>
      <c r="AW255" s="39">
        <v>0</v>
      </c>
      <c r="AX255" s="39">
        <v>0</v>
      </c>
      <c r="AY255" s="40">
        <f>SUM(BASE_INICIATIVAS_CONSOLIDADA!$AW255:$AX255)</f>
        <v>0</v>
      </c>
      <c r="AZ255" s="4">
        <v>0</v>
      </c>
      <c r="BA255" s="4">
        <f>BASE_INICIATIVAS_CONSOLIDADA!$AZ255</f>
        <v>0</v>
      </c>
      <c r="BB255" s="4">
        <v>0</v>
      </c>
      <c r="BC255" s="4">
        <v>0</v>
      </c>
      <c r="BD255" s="4">
        <f>SUM(BASE_INICIATIVAS_CONSOLIDADA!$BB255:$BC255)</f>
        <v>0</v>
      </c>
    </row>
    <row r="256" spans="1:56" ht="270" x14ac:dyDescent="0.25">
      <c r="A256" s="29" t="s">
        <v>87</v>
      </c>
      <c r="B256" s="29" t="s">
        <v>88</v>
      </c>
      <c r="C256" s="29" t="s">
        <v>70</v>
      </c>
      <c r="D256" s="29" t="s">
        <v>58</v>
      </c>
      <c r="E256" s="29" t="str">
        <f>_xlfn.XLOOKUP(BASE_INICIATIVAS_CONSOLIDADA!$G256,'[1]BASE DE DADOS'!A:A,'[1]BASE DE DADOS'!C:C)</f>
        <v>PARNA DO MONTE PASCOAL</v>
      </c>
      <c r="F256" s="29" t="str">
        <f>_xlfn.XLOOKUP(BASE_INICIATIVAS_CONSOLIDADA!$G256,[1]!BASE_UCS[COD CNUC],[1]!BASE_UCS[CATEGORIA RESUMIDA])</f>
        <v>PARNA</v>
      </c>
      <c r="G256" s="29" t="s">
        <v>252</v>
      </c>
      <c r="H256" s="29" t="str">
        <f>_xlfn.XLOOKUP(BASE_INICIATIVAS_CONSOLIDADA!$G256,[1]!BASE_UCS[COD CNUC],[1]!BASE_UCS[GERÊNCIA REGIONAL])</f>
        <v>GR2 - Nordeste</v>
      </c>
      <c r="I256" s="29" t="str">
        <f>_xlfn.XLOOKUP(BASE_INICIATIVAS_CONSOLIDADA!$G256,[1]!BASE_UCS[COD CNUC],[1]!BASE_UCS[BIOMAS])</f>
        <v>Área Marinha - Mata Atlântica</v>
      </c>
      <c r="J256" s="29" t="str">
        <f>_xlfn.XLOOKUP(BASE_INICIATIVAS_CONSOLIDADA!$G256,[1]!BASE_UCS[COD CNUC],[1]!BASE_UCS[UF])</f>
        <v>BA</v>
      </c>
      <c r="K256" s="29" t="s">
        <v>260</v>
      </c>
      <c r="L256" s="30">
        <v>300000</v>
      </c>
      <c r="M256" s="30">
        <v>0</v>
      </c>
      <c r="N256" s="30">
        <f>BASE_INICIATIVAS_CONSOLIDADA!$L256-BASE_INICIATIVAS_CONSOLIDADA!$M256</f>
        <v>300000</v>
      </c>
      <c r="O256" s="41">
        <f>BASE_INICIATIVAS_CONSOLIDADA!$AC256+BASE_INICIATIVAS_CONSOLIDADA!$AJ256+BASE_INICIATIVAS_CONSOLIDADA!$AO256+BASE_INICIATIVAS_CONSOLIDADA!$AV256+BASE_INICIATIVAS_CONSOLIDADA!$AY256+BASE_INICIATIVAS_CONSOLIDADA!$BA256+BASE_INICIATIVAS_CONSOLIDADA!$BD256</f>
        <v>300000</v>
      </c>
      <c r="P256" s="30">
        <f>IF(BASE_INICIATIVAS_CONSOLIDADA!$N256-BASE_INICIATIVAS_CONSOLIDADA!$O256&lt;0,0,BASE_INICIATIVAS_CONSOLIDADA!$N256-BASE_INICIATIVAS_CONSOLIDADA!$O256)</f>
        <v>0</v>
      </c>
      <c r="Q256" s="42">
        <v>0</v>
      </c>
      <c r="R256" s="41">
        <v>0</v>
      </c>
      <c r="S256" s="41">
        <v>0</v>
      </c>
      <c r="T256" s="41">
        <v>0</v>
      </c>
      <c r="U256" s="41">
        <v>0</v>
      </c>
      <c r="V256" s="41">
        <v>0</v>
      </c>
      <c r="W256" s="41">
        <v>0</v>
      </c>
      <c r="X256" s="41">
        <v>0</v>
      </c>
      <c r="Y256" s="41">
        <v>0</v>
      </c>
      <c r="Z256" s="41">
        <v>0</v>
      </c>
      <c r="AA256" s="41">
        <v>0</v>
      </c>
      <c r="AB256" s="41">
        <v>0</v>
      </c>
      <c r="AC256" s="41">
        <f>SUM(BASE_INICIATIVAS_CONSOLIDADA!$Q256:$AB256)</f>
        <v>0</v>
      </c>
      <c r="AD256" s="41">
        <v>0</v>
      </c>
      <c r="AE256" s="41">
        <v>0</v>
      </c>
      <c r="AF256" s="41">
        <v>0</v>
      </c>
      <c r="AG256" s="41">
        <v>0</v>
      </c>
      <c r="AH256" s="41">
        <v>0</v>
      </c>
      <c r="AI256" s="41">
        <v>0</v>
      </c>
      <c r="AJ256" s="41">
        <f>SUM(BASE_INICIATIVAS_CONSOLIDADA!$AD256:$AI256)</f>
        <v>0</v>
      </c>
      <c r="AK256" s="41">
        <v>0</v>
      </c>
      <c r="AL256" s="41">
        <v>0</v>
      </c>
      <c r="AM256" s="41">
        <v>0</v>
      </c>
      <c r="AN256" s="41">
        <v>0</v>
      </c>
      <c r="AO256" s="41">
        <f>SUM(BASE_INICIATIVAS_CONSOLIDADA!$AK256:$AN256)</f>
        <v>0</v>
      </c>
      <c r="AP256" s="41">
        <v>0</v>
      </c>
      <c r="AQ256" s="41">
        <v>0</v>
      </c>
      <c r="AR256" s="41">
        <v>0</v>
      </c>
      <c r="AS256" s="41">
        <v>0</v>
      </c>
      <c r="AT256" s="41">
        <v>0</v>
      </c>
      <c r="AU256" s="30">
        <v>300000</v>
      </c>
      <c r="AV256" s="41">
        <f>SUM(BASE_INICIATIVAS_CONSOLIDADA!$AP256:$AU256)</f>
        <v>300000</v>
      </c>
      <c r="AW256" s="43">
        <v>0</v>
      </c>
      <c r="AX256" s="43">
        <v>0</v>
      </c>
      <c r="AY256" s="44">
        <f>SUM(BASE_INICIATIVAS_CONSOLIDADA!$AW256:$AX256)</f>
        <v>0</v>
      </c>
      <c r="AZ256" s="45">
        <v>0</v>
      </c>
      <c r="BA256" s="45">
        <f>BASE_INICIATIVAS_CONSOLIDADA!$AZ256</f>
        <v>0</v>
      </c>
      <c r="BB256" s="45">
        <v>0</v>
      </c>
      <c r="BC256" s="45">
        <v>0</v>
      </c>
      <c r="BD256" s="45">
        <f>SUM(BASE_INICIATIVAS_CONSOLIDADA!$BB256:$BC256)</f>
        <v>0</v>
      </c>
    </row>
    <row r="257" spans="1:56" ht="150" x14ac:dyDescent="0.25">
      <c r="A257" s="8" t="s">
        <v>56</v>
      </c>
      <c r="B257" s="8" t="s">
        <v>57</v>
      </c>
      <c r="C257" s="8">
        <v>16076447</v>
      </c>
      <c r="D257" s="8" t="s">
        <v>58</v>
      </c>
      <c r="E257" s="8" t="str">
        <f>_xlfn.XLOOKUP(BASE_INICIATIVAS_CONSOLIDADA!$G257,'[1]BASE DE DADOS'!A:A,'[1]BASE DE DADOS'!C:C)</f>
        <v>PARNA DOS LENÇOIS MARANHENSES</v>
      </c>
      <c r="F257" s="8" t="str">
        <f>_xlfn.XLOOKUP(BASE_INICIATIVAS_CONSOLIDADA!$G257,[1]!BASE_UCS[COD CNUC],[1]!BASE_UCS[CATEGORIA RESUMIDA])</f>
        <v>PARNA</v>
      </c>
      <c r="G257" s="8" t="s">
        <v>261</v>
      </c>
      <c r="H257" s="8" t="str">
        <f>_xlfn.XLOOKUP(BASE_INICIATIVAS_CONSOLIDADA!$G257,[1]!BASE_UCS[COD CNUC],[1]!BASE_UCS[GERÊNCIA REGIONAL])</f>
        <v>GR2 - Nordeste</v>
      </c>
      <c r="I257" s="8" t="str">
        <f>_xlfn.XLOOKUP(BASE_INICIATIVAS_CONSOLIDADA!$G257,[1]!BASE_UCS[COD CNUC],[1]!BASE_UCS[BIOMAS])</f>
        <v>Amazônia - Área Marinha - Cerrado</v>
      </c>
      <c r="J257" s="8" t="str">
        <f>_xlfn.XLOOKUP(BASE_INICIATIVAS_CONSOLIDADA!$G257,[1]!BASE_UCS[COD CNUC],[1]!BASE_UCS[UF])</f>
        <v>MA</v>
      </c>
      <c r="K257" s="8" t="s">
        <v>60</v>
      </c>
      <c r="L257" s="36">
        <v>636000</v>
      </c>
      <c r="M257" s="36">
        <v>0</v>
      </c>
      <c r="N257" s="36">
        <f>BASE_INICIATIVAS_CONSOLIDADA!$L257-BASE_INICIATIVAS_CONSOLIDADA!$M257</f>
        <v>636000</v>
      </c>
      <c r="O257" s="37">
        <f>BASE_INICIATIVAS_CONSOLIDADA!$AC257+BASE_INICIATIVAS_CONSOLIDADA!$AJ257+BASE_INICIATIVAS_CONSOLIDADA!$AO257+BASE_INICIATIVAS_CONSOLIDADA!$AV257+BASE_INICIATIVAS_CONSOLIDADA!$AY257+BASE_INICIATIVAS_CONSOLIDADA!$BA257+BASE_INICIATIVAS_CONSOLIDADA!$BD257</f>
        <v>636000</v>
      </c>
      <c r="P257" s="36">
        <f>IF(BASE_INICIATIVAS_CONSOLIDADA!$N257-BASE_INICIATIVAS_CONSOLIDADA!$O257&lt;0,0,BASE_INICIATIVAS_CONSOLIDADA!$N257-BASE_INICIATIVAS_CONSOLIDADA!$O257)</f>
        <v>0</v>
      </c>
      <c r="Q257" s="38">
        <v>0</v>
      </c>
      <c r="R257" s="37">
        <v>0</v>
      </c>
      <c r="S257" s="37">
        <v>0</v>
      </c>
      <c r="T257" s="37">
        <v>0</v>
      </c>
      <c r="U257" s="37">
        <v>0</v>
      </c>
      <c r="V257" s="37">
        <v>0</v>
      </c>
      <c r="W257" s="37">
        <v>0</v>
      </c>
      <c r="X257" s="37">
        <v>0</v>
      </c>
      <c r="Y257" s="37">
        <v>636000</v>
      </c>
      <c r="Z257" s="37">
        <v>0</v>
      </c>
      <c r="AA257" s="37">
        <v>0</v>
      </c>
      <c r="AB257" s="37">
        <v>0</v>
      </c>
      <c r="AC257" s="37">
        <f>SUM(BASE_INICIATIVAS_CONSOLIDADA!$Q257:$AB257)</f>
        <v>636000</v>
      </c>
      <c r="AD257" s="37">
        <v>0</v>
      </c>
      <c r="AE257" s="37">
        <v>0</v>
      </c>
      <c r="AF257" s="37">
        <v>0</v>
      </c>
      <c r="AG257" s="37">
        <v>0</v>
      </c>
      <c r="AH257" s="37">
        <v>0</v>
      </c>
      <c r="AI257" s="37">
        <v>0</v>
      </c>
      <c r="AJ257" s="37">
        <f>SUM(BASE_INICIATIVAS_CONSOLIDADA!$AD257:$AI257)</f>
        <v>0</v>
      </c>
      <c r="AK257" s="37">
        <v>0</v>
      </c>
      <c r="AL257" s="37">
        <v>0</v>
      </c>
      <c r="AM257" s="37">
        <v>0</v>
      </c>
      <c r="AN257" s="37">
        <v>0</v>
      </c>
      <c r="AO257" s="37">
        <f>SUM(BASE_INICIATIVAS_CONSOLIDADA!$AK257:$AN257)</f>
        <v>0</v>
      </c>
      <c r="AP257" s="37">
        <v>0</v>
      </c>
      <c r="AQ257" s="37">
        <v>0</v>
      </c>
      <c r="AR257" s="37">
        <v>0</v>
      </c>
      <c r="AS257" s="37">
        <v>0</v>
      </c>
      <c r="AT257" s="37">
        <v>0</v>
      </c>
      <c r="AU257" s="47">
        <v>0</v>
      </c>
      <c r="AV257" s="37">
        <f>SUM(BASE_INICIATIVAS_CONSOLIDADA!$AP257:$AU257)</f>
        <v>0</v>
      </c>
      <c r="AW257" s="39">
        <v>0</v>
      </c>
      <c r="AX257" s="39">
        <v>0</v>
      </c>
      <c r="AY257" s="40">
        <f>SUM(BASE_INICIATIVAS_CONSOLIDADA!$AW257:$AX257)</f>
        <v>0</v>
      </c>
      <c r="AZ257" s="4">
        <v>0</v>
      </c>
      <c r="BA257" s="4">
        <f>BASE_INICIATIVAS_CONSOLIDADA!$AZ257</f>
        <v>0</v>
      </c>
      <c r="BB257" s="4">
        <v>0</v>
      </c>
      <c r="BC257" s="4">
        <v>0</v>
      </c>
      <c r="BD257" s="4">
        <f>SUM(BASE_INICIATIVAS_CONSOLIDADA!$BB257:$BC257)</f>
        <v>0</v>
      </c>
    </row>
    <row r="258" spans="1:56" ht="150" x14ac:dyDescent="0.25">
      <c r="A258" s="29" t="s">
        <v>56</v>
      </c>
      <c r="B258" s="29" t="s">
        <v>57</v>
      </c>
      <c r="C258" s="29">
        <v>16076447</v>
      </c>
      <c r="D258" s="29" t="s">
        <v>58</v>
      </c>
      <c r="E258" s="29" t="str">
        <f>_xlfn.XLOOKUP(BASE_INICIATIVAS_CONSOLIDADA!$G258,'[1]BASE DE DADOS'!A:A,'[1]BASE DE DADOS'!C:C)</f>
        <v>FLONA DE PASSA QUATRO</v>
      </c>
      <c r="F258" s="29" t="str">
        <f>_xlfn.XLOOKUP(BASE_INICIATIVAS_CONSOLIDADA!$G258,[1]!BASE_UCS[COD CNUC],[1]!BASE_UCS[CATEGORIA RESUMIDA])</f>
        <v>FLONA</v>
      </c>
      <c r="G258" s="29" t="s">
        <v>262</v>
      </c>
      <c r="H258" s="29" t="str">
        <f>_xlfn.XLOOKUP(BASE_INICIATIVAS_CONSOLIDADA!$G258,[1]!BASE_UCS[COD CNUC],[1]!BASE_UCS[GERÊNCIA REGIONAL])</f>
        <v>GR4 - Sudeste</v>
      </c>
      <c r="I258" s="29" t="str">
        <f>_xlfn.XLOOKUP(BASE_INICIATIVAS_CONSOLIDADA!$G258,[1]!BASE_UCS[COD CNUC],[1]!BASE_UCS[BIOMAS])</f>
        <v>Mata Atlântica</v>
      </c>
      <c r="J258" s="29" t="str">
        <f>_xlfn.XLOOKUP(BASE_INICIATIVAS_CONSOLIDADA!$G258,[1]!BASE_UCS[COD CNUC],[1]!BASE_UCS[UF])</f>
        <v>MG</v>
      </c>
      <c r="K258" s="29" t="s">
        <v>60</v>
      </c>
      <c r="L258" s="30">
        <v>636000</v>
      </c>
      <c r="M258" s="30">
        <v>0</v>
      </c>
      <c r="N258" s="30">
        <f>BASE_INICIATIVAS_CONSOLIDADA!$L258-BASE_INICIATIVAS_CONSOLIDADA!$M258</f>
        <v>636000</v>
      </c>
      <c r="O258" s="41">
        <f>BASE_INICIATIVAS_CONSOLIDADA!$AC258+BASE_INICIATIVAS_CONSOLIDADA!$AJ258+BASE_INICIATIVAS_CONSOLIDADA!$AO258+BASE_INICIATIVAS_CONSOLIDADA!$AV258+BASE_INICIATIVAS_CONSOLIDADA!$AY258+BASE_INICIATIVAS_CONSOLIDADA!$BA258+BASE_INICIATIVAS_CONSOLIDADA!$BD258</f>
        <v>0</v>
      </c>
      <c r="P258" s="30">
        <f>IF(BASE_INICIATIVAS_CONSOLIDADA!$N258-BASE_INICIATIVAS_CONSOLIDADA!$O258&lt;0,0,BASE_INICIATIVAS_CONSOLIDADA!$N258-BASE_INICIATIVAS_CONSOLIDADA!$O258)</f>
        <v>636000</v>
      </c>
      <c r="Q258" s="42">
        <v>0</v>
      </c>
      <c r="R258" s="41">
        <v>0</v>
      </c>
      <c r="S258" s="41">
        <v>0</v>
      </c>
      <c r="T258" s="41">
        <v>0</v>
      </c>
      <c r="U258" s="41">
        <v>0</v>
      </c>
      <c r="V258" s="41">
        <v>0</v>
      </c>
      <c r="W258" s="41">
        <v>0</v>
      </c>
      <c r="X258" s="41">
        <v>0</v>
      </c>
      <c r="Y258" s="41">
        <v>0</v>
      </c>
      <c r="Z258" s="41">
        <v>0</v>
      </c>
      <c r="AA258" s="41">
        <v>0</v>
      </c>
      <c r="AB258" s="41">
        <v>0</v>
      </c>
      <c r="AC258" s="41">
        <f>SUM(BASE_INICIATIVAS_CONSOLIDADA!$Q258:$AB258)</f>
        <v>0</v>
      </c>
      <c r="AD258" s="41">
        <v>0</v>
      </c>
      <c r="AE258" s="41">
        <v>0</v>
      </c>
      <c r="AF258" s="41">
        <v>0</v>
      </c>
      <c r="AG258" s="41">
        <v>0</v>
      </c>
      <c r="AH258" s="41">
        <v>0</v>
      </c>
      <c r="AI258" s="41">
        <v>0</v>
      </c>
      <c r="AJ258" s="41">
        <f>SUM(BASE_INICIATIVAS_CONSOLIDADA!$AD258:$AI258)</f>
        <v>0</v>
      </c>
      <c r="AK258" s="41">
        <v>0</v>
      </c>
      <c r="AL258" s="41">
        <v>0</v>
      </c>
      <c r="AM258" s="41">
        <v>0</v>
      </c>
      <c r="AN258" s="41">
        <v>0</v>
      </c>
      <c r="AO258" s="41">
        <f>SUM(BASE_INICIATIVAS_CONSOLIDADA!$AK258:$AN258)</f>
        <v>0</v>
      </c>
      <c r="AP258" s="41">
        <v>0</v>
      </c>
      <c r="AQ258" s="41">
        <v>0</v>
      </c>
      <c r="AR258" s="41">
        <v>0</v>
      </c>
      <c r="AS258" s="41">
        <v>0</v>
      </c>
      <c r="AT258" s="41">
        <v>0</v>
      </c>
      <c r="AU258" s="41">
        <v>0</v>
      </c>
      <c r="AV258" s="41">
        <f>SUM(BASE_INICIATIVAS_CONSOLIDADA!$AP258:$AU258)</f>
        <v>0</v>
      </c>
      <c r="AW258" s="43">
        <v>0</v>
      </c>
      <c r="AX258" s="43">
        <v>0</v>
      </c>
      <c r="AY258" s="44">
        <f>SUM(BASE_INICIATIVAS_CONSOLIDADA!$AW258:$AX258)</f>
        <v>0</v>
      </c>
      <c r="AZ258" s="45">
        <v>0</v>
      </c>
      <c r="BA258" s="45">
        <f>BASE_INICIATIVAS_CONSOLIDADA!$AZ258</f>
        <v>0</v>
      </c>
      <c r="BB258" s="45">
        <v>0</v>
      </c>
      <c r="BC258" s="45">
        <v>0</v>
      </c>
      <c r="BD258" s="45">
        <f>SUM(BASE_INICIATIVAS_CONSOLIDADA!$BB258:$BC258)</f>
        <v>0</v>
      </c>
    </row>
    <row r="259" spans="1:56" ht="150" x14ac:dyDescent="0.25">
      <c r="A259" s="8" t="s">
        <v>56</v>
      </c>
      <c r="B259" s="8" t="s">
        <v>57</v>
      </c>
      <c r="C259" s="8">
        <v>16076447</v>
      </c>
      <c r="D259" s="8" t="s">
        <v>58</v>
      </c>
      <c r="E259" s="8" t="str">
        <f>_xlfn.XLOOKUP(BASE_INICIATIVAS_CONSOLIDADA!$G259,'[1]BASE DE DADOS'!A:A,'[1]BASE DE DADOS'!C:C)</f>
        <v>RESEX MARINHA DE SOURE</v>
      </c>
      <c r="F259" s="8" t="str">
        <f>_xlfn.XLOOKUP(BASE_INICIATIVAS_CONSOLIDADA!$G259,[1]!BASE_UCS[COD CNUC],[1]!BASE_UCS[CATEGORIA RESUMIDA])</f>
        <v>RESEX</v>
      </c>
      <c r="G259" s="8" t="s">
        <v>126</v>
      </c>
      <c r="H259" s="8" t="str">
        <f>_xlfn.XLOOKUP(BASE_INICIATIVAS_CONSOLIDADA!$G259,[1]!BASE_UCS[COD CNUC],[1]!BASE_UCS[GERÊNCIA REGIONAL])</f>
        <v>GR1 - Norte</v>
      </c>
      <c r="I259" s="8" t="str">
        <f>_xlfn.XLOOKUP(BASE_INICIATIVAS_CONSOLIDADA!$G259,[1]!BASE_UCS[COD CNUC],[1]!BASE_UCS[BIOMAS])</f>
        <v>Amazônia - Área Marinha</v>
      </c>
      <c r="J259" s="8" t="str">
        <f>_xlfn.XLOOKUP(BASE_INICIATIVAS_CONSOLIDADA!$G259,[1]!BASE_UCS[COD CNUC],[1]!BASE_UCS[UF])</f>
        <v>PA</v>
      </c>
      <c r="K259" s="8" t="s">
        <v>60</v>
      </c>
      <c r="L259" s="36">
        <v>636000</v>
      </c>
      <c r="M259" s="36">
        <v>0</v>
      </c>
      <c r="N259" s="36">
        <f>BASE_INICIATIVAS_CONSOLIDADA!$L259-BASE_INICIATIVAS_CONSOLIDADA!$M259</f>
        <v>636000</v>
      </c>
      <c r="O259" s="37">
        <f>BASE_INICIATIVAS_CONSOLIDADA!$AC259+BASE_INICIATIVAS_CONSOLIDADA!$AJ259+BASE_INICIATIVAS_CONSOLIDADA!$AO259+BASE_INICIATIVAS_CONSOLIDADA!$AV259+BASE_INICIATIVAS_CONSOLIDADA!$AY259+BASE_INICIATIVAS_CONSOLIDADA!$BA259+BASE_INICIATIVAS_CONSOLIDADA!$BD259</f>
        <v>636000</v>
      </c>
      <c r="P259" s="36">
        <f>IF(BASE_INICIATIVAS_CONSOLIDADA!$N259-BASE_INICIATIVAS_CONSOLIDADA!$O259&lt;0,0,BASE_INICIATIVAS_CONSOLIDADA!$N259-BASE_INICIATIVAS_CONSOLIDADA!$O259)</f>
        <v>0</v>
      </c>
      <c r="Q259" s="38">
        <v>0</v>
      </c>
      <c r="R259" s="37">
        <v>0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f>SUM(BASE_INICIATIVAS_CONSOLIDADA!$Q259:$AB259)</f>
        <v>0</v>
      </c>
      <c r="AD259" s="37">
        <v>0</v>
      </c>
      <c r="AE259" s="37">
        <v>0</v>
      </c>
      <c r="AF259" s="37">
        <v>636000</v>
      </c>
      <c r="AG259" s="37">
        <v>0</v>
      </c>
      <c r="AH259" s="37">
        <v>0</v>
      </c>
      <c r="AI259" s="37">
        <v>0</v>
      </c>
      <c r="AJ259" s="37">
        <f>SUM(BASE_INICIATIVAS_CONSOLIDADA!$AD259:$AI259)</f>
        <v>636000</v>
      </c>
      <c r="AK259" s="37">
        <v>0</v>
      </c>
      <c r="AL259" s="37">
        <v>0</v>
      </c>
      <c r="AM259" s="37">
        <v>0</v>
      </c>
      <c r="AN259" s="37">
        <v>0</v>
      </c>
      <c r="AO259" s="37">
        <f>SUM(BASE_INICIATIVAS_CONSOLIDADA!$AK259:$AN259)</f>
        <v>0</v>
      </c>
      <c r="AP259" s="37">
        <v>0</v>
      </c>
      <c r="AQ259" s="37">
        <v>0</v>
      </c>
      <c r="AR259" s="37">
        <v>0</v>
      </c>
      <c r="AS259" s="37">
        <v>0</v>
      </c>
      <c r="AT259" s="37">
        <v>0</v>
      </c>
      <c r="AU259" s="37">
        <v>0</v>
      </c>
      <c r="AV259" s="37">
        <f>SUM(BASE_INICIATIVAS_CONSOLIDADA!$AP259:$AU259)</f>
        <v>0</v>
      </c>
      <c r="AW259" s="39">
        <v>0</v>
      </c>
      <c r="AX259" s="39">
        <v>0</v>
      </c>
      <c r="AY259" s="40">
        <f>SUM(BASE_INICIATIVAS_CONSOLIDADA!$AW259:$AX259)</f>
        <v>0</v>
      </c>
      <c r="AZ259" s="4">
        <v>0</v>
      </c>
      <c r="BA259" s="4">
        <f>BASE_INICIATIVAS_CONSOLIDADA!$AZ259</f>
        <v>0</v>
      </c>
      <c r="BB259" s="4">
        <v>0</v>
      </c>
      <c r="BC259" s="4">
        <v>0</v>
      </c>
      <c r="BD259" s="4">
        <f>SUM(BASE_INICIATIVAS_CONSOLIDADA!$BB259:$BC259)</f>
        <v>0</v>
      </c>
    </row>
    <row r="260" spans="1:56" ht="150" x14ac:dyDescent="0.25">
      <c r="A260" s="29" t="s">
        <v>56</v>
      </c>
      <c r="B260" s="29" t="s">
        <v>57</v>
      </c>
      <c r="C260" s="29">
        <v>16076447</v>
      </c>
      <c r="D260" s="29" t="s">
        <v>58</v>
      </c>
      <c r="E260" s="29" t="str">
        <f>_xlfn.XLOOKUP(BASE_INICIATIVAS_CONSOLIDADA!$G260,'[1]BASE DE DADOS'!A:A,'[1]BASE DE DADOS'!C:C)</f>
        <v>APA SERRA DA IBIAPABA</v>
      </c>
      <c r="F260" s="29" t="str">
        <f>_xlfn.XLOOKUP(BASE_INICIATIVAS_CONSOLIDADA!$G260,[1]!BASE_UCS[COD CNUC],[1]!BASE_UCS[CATEGORIA RESUMIDA])</f>
        <v>APA</v>
      </c>
      <c r="G260" s="29" t="s">
        <v>263</v>
      </c>
      <c r="H260" s="29" t="str">
        <f>_xlfn.XLOOKUP(BASE_INICIATIVAS_CONSOLIDADA!$G260,[1]!BASE_UCS[COD CNUC],[1]!BASE_UCS[GERÊNCIA REGIONAL])</f>
        <v>GR2 - Nordeste</v>
      </c>
      <c r="I260" s="29" t="str">
        <f>_xlfn.XLOOKUP(BASE_INICIATIVAS_CONSOLIDADA!$G260,[1]!BASE_UCS[COD CNUC],[1]!BASE_UCS[BIOMAS])</f>
        <v>Caatinga - Cerrado</v>
      </c>
      <c r="J260" s="29" t="str">
        <f>_xlfn.XLOOKUP(BASE_INICIATIVAS_CONSOLIDADA!$G260,[1]!BASE_UCS[COD CNUC],[1]!BASE_UCS[UF])</f>
        <v>CE/PI</v>
      </c>
      <c r="K260" s="29" t="s">
        <v>60</v>
      </c>
      <c r="L260" s="30">
        <v>636000</v>
      </c>
      <c r="M260" s="30">
        <v>0</v>
      </c>
      <c r="N260" s="30">
        <f>BASE_INICIATIVAS_CONSOLIDADA!$L260-BASE_INICIATIVAS_CONSOLIDADA!$M260</f>
        <v>636000</v>
      </c>
      <c r="O260" s="41">
        <f>BASE_INICIATIVAS_CONSOLIDADA!$AC260+BASE_INICIATIVAS_CONSOLIDADA!$AJ260+BASE_INICIATIVAS_CONSOLIDADA!$AO260+BASE_INICIATIVAS_CONSOLIDADA!$AV260+BASE_INICIATIVAS_CONSOLIDADA!$AY260+BASE_INICIATIVAS_CONSOLIDADA!$BA260+BASE_INICIATIVAS_CONSOLIDADA!$BD260</f>
        <v>0</v>
      </c>
      <c r="P260" s="30">
        <f>IF(BASE_INICIATIVAS_CONSOLIDADA!$N260-BASE_INICIATIVAS_CONSOLIDADA!$O260&lt;0,0,BASE_INICIATIVAS_CONSOLIDADA!$N260-BASE_INICIATIVAS_CONSOLIDADA!$O260)</f>
        <v>636000</v>
      </c>
      <c r="Q260" s="42">
        <v>0</v>
      </c>
      <c r="R260" s="41">
        <v>0</v>
      </c>
      <c r="S260" s="41">
        <v>0</v>
      </c>
      <c r="T260" s="41">
        <v>0</v>
      </c>
      <c r="U260" s="41">
        <v>0</v>
      </c>
      <c r="V260" s="41">
        <v>0</v>
      </c>
      <c r="W260" s="41">
        <v>0</v>
      </c>
      <c r="X260" s="41">
        <v>0</v>
      </c>
      <c r="Y260" s="41">
        <v>0</v>
      </c>
      <c r="Z260" s="41">
        <v>0</v>
      </c>
      <c r="AA260" s="41">
        <v>0</v>
      </c>
      <c r="AB260" s="41">
        <v>0</v>
      </c>
      <c r="AC260" s="41">
        <f>SUM(BASE_INICIATIVAS_CONSOLIDADA!$Q260:$AB260)</f>
        <v>0</v>
      </c>
      <c r="AD260" s="41">
        <v>0</v>
      </c>
      <c r="AE260" s="41">
        <v>0</v>
      </c>
      <c r="AF260" s="41">
        <v>0</v>
      </c>
      <c r="AG260" s="41">
        <v>0</v>
      </c>
      <c r="AH260" s="41">
        <v>0</v>
      </c>
      <c r="AI260" s="41">
        <v>0</v>
      </c>
      <c r="AJ260" s="41">
        <f>SUM(BASE_INICIATIVAS_CONSOLIDADA!$AD260:$AI260)</f>
        <v>0</v>
      </c>
      <c r="AK260" s="41">
        <v>0</v>
      </c>
      <c r="AL260" s="41">
        <v>0</v>
      </c>
      <c r="AM260" s="41">
        <v>0</v>
      </c>
      <c r="AN260" s="41">
        <v>0</v>
      </c>
      <c r="AO260" s="41">
        <f>SUM(BASE_INICIATIVAS_CONSOLIDADA!$AK260:$AN260)</f>
        <v>0</v>
      </c>
      <c r="AP260" s="41">
        <v>0</v>
      </c>
      <c r="AQ260" s="41">
        <v>0</v>
      </c>
      <c r="AR260" s="41">
        <v>0</v>
      </c>
      <c r="AS260" s="41">
        <v>0</v>
      </c>
      <c r="AT260" s="41">
        <v>0</v>
      </c>
      <c r="AU260" s="41">
        <v>0</v>
      </c>
      <c r="AV260" s="41">
        <f>SUM(BASE_INICIATIVAS_CONSOLIDADA!$AP260:$AU260)</f>
        <v>0</v>
      </c>
      <c r="AW260" s="43">
        <v>0</v>
      </c>
      <c r="AX260" s="43">
        <v>0</v>
      </c>
      <c r="AY260" s="44">
        <f>SUM(BASE_INICIATIVAS_CONSOLIDADA!$AW260:$AX260)</f>
        <v>0</v>
      </c>
      <c r="AZ260" s="45">
        <v>0</v>
      </c>
      <c r="BA260" s="45">
        <f>BASE_INICIATIVAS_CONSOLIDADA!$AZ260</f>
        <v>0</v>
      </c>
      <c r="BB260" s="45">
        <v>0</v>
      </c>
      <c r="BC260" s="45">
        <v>0</v>
      </c>
      <c r="BD260" s="45">
        <f>SUM(BASE_INICIATIVAS_CONSOLIDADA!$BB260:$BC260)</f>
        <v>0</v>
      </c>
    </row>
    <row r="261" spans="1:56" ht="150" x14ac:dyDescent="0.25">
      <c r="A261" s="8" t="s">
        <v>56</v>
      </c>
      <c r="B261" s="8" t="s">
        <v>57</v>
      </c>
      <c r="C261" s="8">
        <v>16076447</v>
      </c>
      <c r="D261" s="8" t="s">
        <v>58</v>
      </c>
      <c r="E261" s="8" t="str">
        <f>_xlfn.XLOOKUP(BASE_INICIATIVAS_CONSOLIDADA!$G261,'[1]BASE DE DADOS'!A:A,'[1]BASE DE DADOS'!C:C)</f>
        <v>ESEC DO CASTANHÃO</v>
      </c>
      <c r="F261" s="8" t="str">
        <f>_xlfn.XLOOKUP(BASE_INICIATIVAS_CONSOLIDADA!$G261,[1]!BASE_UCS[COD CNUC],[1]!BASE_UCS[CATEGORIA RESUMIDA])</f>
        <v>ESEC</v>
      </c>
      <c r="G261" s="8" t="s">
        <v>264</v>
      </c>
      <c r="H261" s="8" t="str">
        <f>_xlfn.XLOOKUP(BASE_INICIATIVAS_CONSOLIDADA!$G261,[1]!BASE_UCS[COD CNUC],[1]!BASE_UCS[GERÊNCIA REGIONAL])</f>
        <v>GR2 - Nordeste</v>
      </c>
      <c r="I261" s="8" t="str">
        <f>_xlfn.XLOOKUP(BASE_INICIATIVAS_CONSOLIDADA!$G261,[1]!BASE_UCS[COD CNUC],[1]!BASE_UCS[BIOMAS])</f>
        <v>Caatinga</v>
      </c>
      <c r="J261" s="8" t="str">
        <f>_xlfn.XLOOKUP(BASE_INICIATIVAS_CONSOLIDADA!$G261,[1]!BASE_UCS[COD CNUC],[1]!BASE_UCS[UF])</f>
        <v>CE</v>
      </c>
      <c r="K261" s="8" t="s">
        <v>60</v>
      </c>
      <c r="L261" s="36">
        <v>636000</v>
      </c>
      <c r="M261" s="36">
        <v>0</v>
      </c>
      <c r="N261" s="36">
        <f>BASE_INICIATIVAS_CONSOLIDADA!$L261-BASE_INICIATIVAS_CONSOLIDADA!$M261</f>
        <v>636000</v>
      </c>
      <c r="O261" s="37">
        <f>BASE_INICIATIVAS_CONSOLIDADA!$AC261+BASE_INICIATIVAS_CONSOLIDADA!$AJ261+BASE_INICIATIVAS_CONSOLIDADA!$AO261+BASE_INICIATIVAS_CONSOLIDADA!$AV261+BASE_INICIATIVAS_CONSOLIDADA!$AY261+BASE_INICIATIVAS_CONSOLIDADA!$BA261+BASE_INICIATIVAS_CONSOLIDADA!$BD261</f>
        <v>0</v>
      </c>
      <c r="P261" s="36">
        <f>IF(BASE_INICIATIVAS_CONSOLIDADA!$N261-BASE_INICIATIVAS_CONSOLIDADA!$O261&lt;0,0,BASE_INICIATIVAS_CONSOLIDADA!$N261-BASE_INICIATIVAS_CONSOLIDADA!$O261)</f>
        <v>636000</v>
      </c>
      <c r="Q261" s="38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f>SUM(BASE_INICIATIVAS_CONSOLIDADA!$Q261:$AB261)</f>
        <v>0</v>
      </c>
      <c r="AD261" s="37">
        <v>0</v>
      </c>
      <c r="AE261" s="37">
        <v>0</v>
      </c>
      <c r="AF261" s="37">
        <v>0</v>
      </c>
      <c r="AG261" s="37">
        <v>0</v>
      </c>
      <c r="AH261" s="37">
        <v>0</v>
      </c>
      <c r="AI261" s="37">
        <v>0</v>
      </c>
      <c r="AJ261" s="37">
        <f>SUM(BASE_INICIATIVAS_CONSOLIDADA!$AD261:$AI261)</f>
        <v>0</v>
      </c>
      <c r="AK261" s="37">
        <v>0</v>
      </c>
      <c r="AL261" s="37">
        <v>0</v>
      </c>
      <c r="AM261" s="37">
        <v>0</v>
      </c>
      <c r="AN261" s="37">
        <v>0</v>
      </c>
      <c r="AO261" s="37">
        <f>SUM(BASE_INICIATIVAS_CONSOLIDADA!$AK261:$AN261)</f>
        <v>0</v>
      </c>
      <c r="AP261" s="37">
        <v>0</v>
      </c>
      <c r="AQ261" s="37">
        <v>0</v>
      </c>
      <c r="AR261" s="37">
        <v>0</v>
      </c>
      <c r="AS261" s="37">
        <v>0</v>
      </c>
      <c r="AT261" s="37">
        <v>0</v>
      </c>
      <c r="AU261" s="37">
        <v>0</v>
      </c>
      <c r="AV261" s="37">
        <f>SUM(BASE_INICIATIVAS_CONSOLIDADA!$AP261:$AU261)</f>
        <v>0</v>
      </c>
      <c r="AW261" s="39">
        <v>0</v>
      </c>
      <c r="AX261" s="39">
        <v>0</v>
      </c>
      <c r="AY261" s="40">
        <f>SUM(BASE_INICIATIVAS_CONSOLIDADA!$AW261:$AX261)</f>
        <v>0</v>
      </c>
      <c r="AZ261" s="4">
        <v>0</v>
      </c>
      <c r="BA261" s="4">
        <f>BASE_INICIATIVAS_CONSOLIDADA!$AZ261</f>
        <v>0</v>
      </c>
      <c r="BB261" s="4">
        <v>0</v>
      </c>
      <c r="BC261" s="4">
        <v>0</v>
      </c>
      <c r="BD261" s="4">
        <f>SUM(BASE_INICIATIVAS_CONSOLIDADA!$BB261:$BC261)</f>
        <v>0</v>
      </c>
    </row>
    <row r="262" spans="1:56" ht="150" x14ac:dyDescent="0.25">
      <c r="A262" s="29" t="s">
        <v>56</v>
      </c>
      <c r="B262" s="29" t="s">
        <v>57</v>
      </c>
      <c r="C262" s="29">
        <v>16076447</v>
      </c>
      <c r="D262" s="29" t="s">
        <v>58</v>
      </c>
      <c r="E262" s="29" t="str">
        <f>_xlfn.XLOOKUP(BASE_INICIATIVAS_CONSOLIDADA!$G262,'[1]BASE DE DADOS'!A:A,'[1]BASE DE DADOS'!C:C)</f>
        <v>MONA DO RIO SãO FRANCISCO</v>
      </c>
      <c r="F262" s="29" t="str">
        <f>_xlfn.XLOOKUP(BASE_INICIATIVAS_CONSOLIDADA!$G262,[1]!BASE_UCS[COD CNUC],[1]!BASE_UCS[CATEGORIA RESUMIDA])</f>
        <v>MONA</v>
      </c>
      <c r="G262" s="29" t="s">
        <v>205</v>
      </c>
      <c r="H262" s="29" t="str">
        <f>_xlfn.XLOOKUP(BASE_INICIATIVAS_CONSOLIDADA!$G262,[1]!BASE_UCS[COD CNUC],[1]!BASE_UCS[GERÊNCIA REGIONAL])</f>
        <v>GR2 - Nordeste</v>
      </c>
      <c r="I262" s="29" t="str">
        <f>_xlfn.XLOOKUP(BASE_INICIATIVAS_CONSOLIDADA!$G262,[1]!BASE_UCS[COD CNUC],[1]!BASE_UCS[BIOMAS])</f>
        <v>Caatinga</v>
      </c>
      <c r="J262" s="29" t="str">
        <f>_xlfn.XLOOKUP(BASE_INICIATIVAS_CONSOLIDADA!$G262,[1]!BASE_UCS[COD CNUC],[1]!BASE_UCS[UF])</f>
        <v>AL/BA/SE</v>
      </c>
      <c r="K262" s="29" t="s">
        <v>60</v>
      </c>
      <c r="L262" s="30">
        <v>636000</v>
      </c>
      <c r="M262" s="30">
        <v>0</v>
      </c>
      <c r="N262" s="30">
        <f>BASE_INICIATIVAS_CONSOLIDADA!$L262-BASE_INICIATIVAS_CONSOLIDADA!$M262</f>
        <v>636000</v>
      </c>
      <c r="O262" s="41">
        <f>BASE_INICIATIVAS_CONSOLIDADA!$AC262+BASE_INICIATIVAS_CONSOLIDADA!$AJ262+BASE_INICIATIVAS_CONSOLIDADA!$AO262+BASE_INICIATIVAS_CONSOLIDADA!$AV262+BASE_INICIATIVAS_CONSOLIDADA!$AY262+BASE_INICIATIVAS_CONSOLIDADA!$BA262+BASE_INICIATIVAS_CONSOLIDADA!$BD262</f>
        <v>636000</v>
      </c>
      <c r="P262" s="30">
        <f>IF(BASE_INICIATIVAS_CONSOLIDADA!$N262-BASE_INICIATIVAS_CONSOLIDADA!$O262&lt;0,0,BASE_INICIATIVAS_CONSOLIDADA!$N262-BASE_INICIATIVAS_CONSOLIDADA!$O262)</f>
        <v>0</v>
      </c>
      <c r="Q262" s="42">
        <v>0</v>
      </c>
      <c r="R262" s="41">
        <v>0</v>
      </c>
      <c r="S262" s="41">
        <v>0</v>
      </c>
      <c r="T262" s="41">
        <v>0</v>
      </c>
      <c r="U262" s="41">
        <v>0</v>
      </c>
      <c r="V262" s="41">
        <v>0</v>
      </c>
      <c r="W262" s="41">
        <v>0</v>
      </c>
      <c r="X262" s="41">
        <v>0</v>
      </c>
      <c r="Y262" s="41">
        <v>0</v>
      </c>
      <c r="Z262" s="41">
        <v>0</v>
      </c>
      <c r="AA262" s="41">
        <v>0</v>
      </c>
      <c r="AB262" s="41">
        <v>0</v>
      </c>
      <c r="AC262" s="41">
        <f>SUM(BASE_INICIATIVAS_CONSOLIDADA!$Q262:$AB262)</f>
        <v>0</v>
      </c>
      <c r="AD262" s="41">
        <v>0</v>
      </c>
      <c r="AE262" s="41">
        <v>0</v>
      </c>
      <c r="AF262" s="41">
        <v>636000</v>
      </c>
      <c r="AG262" s="41">
        <v>0</v>
      </c>
      <c r="AH262" s="41">
        <v>0</v>
      </c>
      <c r="AI262" s="41">
        <v>0</v>
      </c>
      <c r="AJ262" s="41">
        <f>SUM(BASE_INICIATIVAS_CONSOLIDADA!$AD262:$AI262)</f>
        <v>636000</v>
      </c>
      <c r="AK262" s="41">
        <v>0</v>
      </c>
      <c r="AL262" s="41">
        <v>0</v>
      </c>
      <c r="AM262" s="41">
        <v>0</v>
      </c>
      <c r="AN262" s="41">
        <v>0</v>
      </c>
      <c r="AO262" s="41">
        <f>SUM(BASE_INICIATIVAS_CONSOLIDADA!$AK262:$AN262)</f>
        <v>0</v>
      </c>
      <c r="AP262" s="41">
        <v>0</v>
      </c>
      <c r="AQ262" s="41">
        <v>0</v>
      </c>
      <c r="AR262" s="41">
        <v>0</v>
      </c>
      <c r="AS262" s="41">
        <v>0</v>
      </c>
      <c r="AT262" s="41">
        <v>0</v>
      </c>
      <c r="AU262" s="41">
        <v>0</v>
      </c>
      <c r="AV262" s="41">
        <f>SUM(BASE_INICIATIVAS_CONSOLIDADA!$AP262:$AU262)</f>
        <v>0</v>
      </c>
      <c r="AW262" s="43">
        <v>0</v>
      </c>
      <c r="AX262" s="43">
        <v>0</v>
      </c>
      <c r="AY262" s="44">
        <f>SUM(BASE_INICIATIVAS_CONSOLIDADA!$AW262:$AX262)</f>
        <v>0</v>
      </c>
      <c r="AZ262" s="45">
        <v>0</v>
      </c>
      <c r="BA262" s="45">
        <f>BASE_INICIATIVAS_CONSOLIDADA!$AZ262</f>
        <v>0</v>
      </c>
      <c r="BB262" s="45">
        <v>0</v>
      </c>
      <c r="BC262" s="45">
        <v>0</v>
      </c>
      <c r="BD262" s="45">
        <f>SUM(BASE_INICIATIVAS_CONSOLIDADA!$BB262:$BC262)</f>
        <v>0</v>
      </c>
    </row>
    <row r="263" spans="1:56" ht="150" x14ac:dyDescent="0.25">
      <c r="A263" s="8" t="s">
        <v>56</v>
      </c>
      <c r="B263" s="8" t="s">
        <v>57</v>
      </c>
      <c r="C263" s="8">
        <v>16076447</v>
      </c>
      <c r="D263" s="8" t="s">
        <v>58</v>
      </c>
      <c r="E263" s="8" t="str">
        <f>_xlfn.XLOOKUP(BASE_INICIATIVAS_CONSOLIDADA!$G263,'[1]BASE DE DADOS'!A:A,'[1]BASE DE DADOS'!C:C)</f>
        <v>PARNA DA CHAPADA DIAMANTINA</v>
      </c>
      <c r="F263" s="8" t="str">
        <f>_xlfn.XLOOKUP(BASE_INICIATIVAS_CONSOLIDADA!$G263,[1]!BASE_UCS[COD CNUC],[1]!BASE_UCS[CATEGORIA RESUMIDA])</f>
        <v>PARNA</v>
      </c>
      <c r="G263" s="8" t="s">
        <v>91</v>
      </c>
      <c r="H263" s="8" t="str">
        <f>_xlfn.XLOOKUP(BASE_INICIATIVAS_CONSOLIDADA!$G263,[1]!BASE_UCS[COD CNUC],[1]!BASE_UCS[GERÊNCIA REGIONAL])</f>
        <v>GR2 - Nordeste</v>
      </c>
      <c r="I263" s="8" t="str">
        <f>_xlfn.XLOOKUP(BASE_INICIATIVAS_CONSOLIDADA!$G263,[1]!BASE_UCS[COD CNUC],[1]!BASE_UCS[BIOMAS])</f>
        <v>Caatinga</v>
      </c>
      <c r="J263" s="8" t="str">
        <f>_xlfn.XLOOKUP(BASE_INICIATIVAS_CONSOLIDADA!$G263,[1]!BASE_UCS[COD CNUC],[1]!BASE_UCS[UF])</f>
        <v>BA</v>
      </c>
      <c r="K263" s="8" t="s">
        <v>60</v>
      </c>
      <c r="L263" s="36">
        <v>636000</v>
      </c>
      <c r="M263" s="36">
        <v>0</v>
      </c>
      <c r="N263" s="36">
        <f>BASE_INICIATIVAS_CONSOLIDADA!$L263-BASE_INICIATIVAS_CONSOLIDADA!$M263</f>
        <v>636000</v>
      </c>
      <c r="O263" s="37">
        <f>BASE_INICIATIVAS_CONSOLIDADA!$AC263+BASE_INICIATIVAS_CONSOLIDADA!$AJ263+BASE_INICIATIVAS_CONSOLIDADA!$AO263+BASE_INICIATIVAS_CONSOLIDADA!$AV263+BASE_INICIATIVAS_CONSOLIDADA!$AY263+BASE_INICIATIVAS_CONSOLIDADA!$BA263+BASE_INICIATIVAS_CONSOLIDADA!$BD263</f>
        <v>636000</v>
      </c>
      <c r="P263" s="36">
        <f>IF(BASE_INICIATIVAS_CONSOLIDADA!$N263-BASE_INICIATIVAS_CONSOLIDADA!$O263&lt;0,0,BASE_INICIATIVAS_CONSOLIDADA!$N263-BASE_INICIATIVAS_CONSOLIDADA!$O263)</f>
        <v>0</v>
      </c>
      <c r="Q263" s="38">
        <v>0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f>SUM(BASE_INICIATIVAS_CONSOLIDADA!$Q263:$AB263)</f>
        <v>0</v>
      </c>
      <c r="AD263" s="37">
        <v>0</v>
      </c>
      <c r="AE263" s="37">
        <v>0</v>
      </c>
      <c r="AF263" s="37">
        <v>636000</v>
      </c>
      <c r="AG263" s="37">
        <v>0</v>
      </c>
      <c r="AH263" s="37">
        <v>0</v>
      </c>
      <c r="AI263" s="37">
        <v>0</v>
      </c>
      <c r="AJ263" s="37">
        <f>SUM(BASE_INICIATIVAS_CONSOLIDADA!$AD263:$AI263)</f>
        <v>636000</v>
      </c>
      <c r="AK263" s="37">
        <v>0</v>
      </c>
      <c r="AL263" s="37">
        <v>0</v>
      </c>
      <c r="AM263" s="37">
        <v>0</v>
      </c>
      <c r="AN263" s="37">
        <v>0</v>
      </c>
      <c r="AO263" s="37">
        <f>SUM(BASE_INICIATIVAS_CONSOLIDADA!$AK263:$AN263)</f>
        <v>0</v>
      </c>
      <c r="AP263" s="37">
        <v>0</v>
      </c>
      <c r="AQ263" s="37">
        <v>0</v>
      </c>
      <c r="AR263" s="37">
        <v>0</v>
      </c>
      <c r="AS263" s="37">
        <v>0</v>
      </c>
      <c r="AT263" s="37">
        <v>0</v>
      </c>
      <c r="AU263" s="37">
        <v>0</v>
      </c>
      <c r="AV263" s="37">
        <f>SUM(BASE_INICIATIVAS_CONSOLIDADA!$AP263:$AU263)</f>
        <v>0</v>
      </c>
      <c r="AW263" s="39">
        <v>0</v>
      </c>
      <c r="AX263" s="39">
        <v>0</v>
      </c>
      <c r="AY263" s="40">
        <f>SUM(BASE_INICIATIVAS_CONSOLIDADA!$AW263:$AX263)</f>
        <v>0</v>
      </c>
      <c r="AZ263" s="4">
        <v>0</v>
      </c>
      <c r="BA263" s="4">
        <f>BASE_INICIATIVAS_CONSOLIDADA!$AZ263</f>
        <v>0</v>
      </c>
      <c r="BB263" s="4">
        <v>0</v>
      </c>
      <c r="BC263" s="4">
        <v>0</v>
      </c>
      <c r="BD263" s="4">
        <f>SUM(BASE_INICIATIVAS_CONSOLIDADA!$BB263:$BC263)</f>
        <v>0</v>
      </c>
    </row>
    <row r="264" spans="1:56" ht="150" x14ac:dyDescent="0.25">
      <c r="A264" s="29" t="s">
        <v>56</v>
      </c>
      <c r="B264" s="29" t="s">
        <v>57</v>
      </c>
      <c r="C264" s="29">
        <v>16076447</v>
      </c>
      <c r="D264" s="29" t="s">
        <v>58</v>
      </c>
      <c r="E264" s="29" t="str">
        <f>_xlfn.XLOOKUP(BASE_INICIATIVAS_CONSOLIDADA!$G264,'[1]BASE DE DADOS'!A:A,'[1]BASE DE DADOS'!C:C)</f>
        <v>REBIO DE SERRA NEGRA</v>
      </c>
      <c r="F264" s="29" t="str">
        <f>_xlfn.XLOOKUP(BASE_INICIATIVAS_CONSOLIDADA!$G264,[1]!BASE_UCS[COD CNUC],[1]!BASE_UCS[CATEGORIA RESUMIDA])</f>
        <v>REBIO</v>
      </c>
      <c r="G264" s="29" t="s">
        <v>223</v>
      </c>
      <c r="H264" s="29" t="str">
        <f>_xlfn.XLOOKUP(BASE_INICIATIVAS_CONSOLIDADA!$G264,[1]!BASE_UCS[COD CNUC],[1]!BASE_UCS[GERÊNCIA REGIONAL])</f>
        <v>GR2 - Nordeste</v>
      </c>
      <c r="I264" s="29" t="str">
        <f>_xlfn.XLOOKUP(BASE_INICIATIVAS_CONSOLIDADA!$G264,[1]!BASE_UCS[COD CNUC],[1]!BASE_UCS[BIOMAS])</f>
        <v>Caatinga</v>
      </c>
      <c r="J264" s="29" t="str">
        <f>_xlfn.XLOOKUP(BASE_INICIATIVAS_CONSOLIDADA!$G264,[1]!BASE_UCS[COD CNUC],[1]!BASE_UCS[UF])</f>
        <v>PE</v>
      </c>
      <c r="K264" s="29" t="s">
        <v>60</v>
      </c>
      <c r="L264" s="30">
        <v>636000</v>
      </c>
      <c r="M264" s="30">
        <v>0</v>
      </c>
      <c r="N264" s="30">
        <f>BASE_INICIATIVAS_CONSOLIDADA!$L264-BASE_INICIATIVAS_CONSOLIDADA!$M264</f>
        <v>636000</v>
      </c>
      <c r="O264" s="41">
        <f>BASE_INICIATIVAS_CONSOLIDADA!$AC264+BASE_INICIATIVAS_CONSOLIDADA!$AJ264+BASE_INICIATIVAS_CONSOLIDADA!$AO264+BASE_INICIATIVAS_CONSOLIDADA!$AV264+BASE_INICIATIVAS_CONSOLIDADA!$AY264+BASE_INICIATIVAS_CONSOLIDADA!$BA264+BASE_INICIATIVAS_CONSOLIDADA!$BD264</f>
        <v>0</v>
      </c>
      <c r="P264" s="30">
        <f>IF(BASE_INICIATIVAS_CONSOLIDADA!$N264-BASE_INICIATIVAS_CONSOLIDADA!$O264&lt;0,0,BASE_INICIATIVAS_CONSOLIDADA!$N264-BASE_INICIATIVAS_CONSOLIDADA!$O264)</f>
        <v>636000</v>
      </c>
      <c r="Q264" s="42">
        <v>0</v>
      </c>
      <c r="R264" s="41">
        <v>0</v>
      </c>
      <c r="S264" s="41">
        <v>0</v>
      </c>
      <c r="T264" s="41">
        <v>0</v>
      </c>
      <c r="U264" s="41">
        <v>0</v>
      </c>
      <c r="V264" s="41">
        <v>0</v>
      </c>
      <c r="W264" s="41">
        <v>0</v>
      </c>
      <c r="X264" s="41">
        <v>0</v>
      </c>
      <c r="Y264" s="41">
        <v>0</v>
      </c>
      <c r="Z264" s="41">
        <v>0</v>
      </c>
      <c r="AA264" s="41">
        <v>0</v>
      </c>
      <c r="AB264" s="41">
        <v>0</v>
      </c>
      <c r="AC264" s="41">
        <f>SUM(BASE_INICIATIVAS_CONSOLIDADA!$Q264:$AB264)</f>
        <v>0</v>
      </c>
      <c r="AD264" s="41">
        <v>0</v>
      </c>
      <c r="AE264" s="41">
        <v>0</v>
      </c>
      <c r="AF264" s="41">
        <v>0</v>
      </c>
      <c r="AG264" s="41">
        <v>0</v>
      </c>
      <c r="AH264" s="41">
        <v>0</v>
      </c>
      <c r="AI264" s="41">
        <v>0</v>
      </c>
      <c r="AJ264" s="41">
        <f>SUM(BASE_INICIATIVAS_CONSOLIDADA!$AD264:$AI264)</f>
        <v>0</v>
      </c>
      <c r="AK264" s="41">
        <v>0</v>
      </c>
      <c r="AL264" s="41">
        <v>0</v>
      </c>
      <c r="AM264" s="41">
        <v>0</v>
      </c>
      <c r="AN264" s="41">
        <v>0</v>
      </c>
      <c r="AO264" s="41">
        <f>SUM(BASE_INICIATIVAS_CONSOLIDADA!$AK264:$AN264)</f>
        <v>0</v>
      </c>
      <c r="AP264" s="41">
        <v>0</v>
      </c>
      <c r="AQ264" s="41">
        <v>0</v>
      </c>
      <c r="AR264" s="41">
        <v>0</v>
      </c>
      <c r="AS264" s="41">
        <v>0</v>
      </c>
      <c r="AT264" s="41">
        <v>0</v>
      </c>
      <c r="AU264" s="41">
        <v>0</v>
      </c>
      <c r="AV264" s="41">
        <f>SUM(BASE_INICIATIVAS_CONSOLIDADA!$AP264:$AU264)</f>
        <v>0</v>
      </c>
      <c r="AW264" s="43">
        <v>0</v>
      </c>
      <c r="AX264" s="43">
        <v>0</v>
      </c>
      <c r="AY264" s="44">
        <f>SUM(BASE_INICIATIVAS_CONSOLIDADA!$AW264:$AX264)</f>
        <v>0</v>
      </c>
      <c r="AZ264" s="45">
        <v>0</v>
      </c>
      <c r="BA264" s="45">
        <f>BASE_INICIATIVAS_CONSOLIDADA!$AZ264</f>
        <v>0</v>
      </c>
      <c r="BB264" s="45">
        <v>0</v>
      </c>
      <c r="BC264" s="45">
        <v>0</v>
      </c>
      <c r="BD264" s="45">
        <f>SUM(BASE_INICIATIVAS_CONSOLIDADA!$BB264:$BC264)</f>
        <v>0</v>
      </c>
    </row>
    <row r="265" spans="1:56" ht="150" x14ac:dyDescent="0.25">
      <c r="A265" s="8" t="s">
        <v>56</v>
      </c>
      <c r="B265" s="8" t="s">
        <v>57</v>
      </c>
      <c r="C265" s="8">
        <v>16076447</v>
      </c>
      <c r="D265" s="8" t="s">
        <v>58</v>
      </c>
      <c r="E265" s="8" t="str">
        <f>_xlfn.XLOOKUP(BASE_INICIATIVAS_CONSOLIDADA!$G265,'[1]BASE DE DADOS'!A:A,'[1]BASE DE DADOS'!C:C)</f>
        <v>FLONA DE SILVÂNIA</v>
      </c>
      <c r="F265" s="8" t="str">
        <f>_xlfn.XLOOKUP(BASE_INICIATIVAS_CONSOLIDADA!$G265,[1]!BASE_UCS[COD CNUC],[1]!BASE_UCS[CATEGORIA RESUMIDA])</f>
        <v>FLONA</v>
      </c>
      <c r="G265" s="8" t="s">
        <v>265</v>
      </c>
      <c r="H265" s="8" t="str">
        <f>_xlfn.XLOOKUP(BASE_INICIATIVAS_CONSOLIDADA!$G265,[1]!BASE_UCS[COD CNUC],[1]!BASE_UCS[GERÊNCIA REGIONAL])</f>
        <v>GR3 - Centro-Oeste</v>
      </c>
      <c r="I265" s="8" t="str">
        <f>_xlfn.XLOOKUP(BASE_INICIATIVAS_CONSOLIDADA!$G265,[1]!BASE_UCS[COD CNUC],[1]!BASE_UCS[BIOMAS])</f>
        <v>Cerrado</v>
      </c>
      <c r="J265" s="8" t="str">
        <f>_xlfn.XLOOKUP(BASE_INICIATIVAS_CONSOLIDADA!$G265,[1]!BASE_UCS[COD CNUC],[1]!BASE_UCS[UF])</f>
        <v>GO</v>
      </c>
      <c r="K265" s="8" t="s">
        <v>60</v>
      </c>
      <c r="L265" s="36">
        <v>636000</v>
      </c>
      <c r="M265" s="36">
        <v>0</v>
      </c>
      <c r="N265" s="36">
        <f>BASE_INICIATIVAS_CONSOLIDADA!$L265-BASE_INICIATIVAS_CONSOLIDADA!$M265</f>
        <v>636000</v>
      </c>
      <c r="O265" s="37">
        <f>BASE_INICIATIVAS_CONSOLIDADA!$AC265+BASE_INICIATIVAS_CONSOLIDADA!$AJ265+BASE_INICIATIVAS_CONSOLIDADA!$AO265+BASE_INICIATIVAS_CONSOLIDADA!$AV265+BASE_INICIATIVAS_CONSOLIDADA!$AY265+BASE_INICIATIVAS_CONSOLIDADA!$BA265+BASE_INICIATIVAS_CONSOLIDADA!$BD265</f>
        <v>0</v>
      </c>
      <c r="P265" s="36">
        <f>IF(BASE_INICIATIVAS_CONSOLIDADA!$N265-BASE_INICIATIVAS_CONSOLIDADA!$O265&lt;0,0,BASE_INICIATIVAS_CONSOLIDADA!$N265-BASE_INICIATIVAS_CONSOLIDADA!$O265)</f>
        <v>636000</v>
      </c>
      <c r="Q265" s="38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f>SUM(BASE_INICIATIVAS_CONSOLIDADA!$Q265:$AB265)</f>
        <v>0</v>
      </c>
      <c r="AD265" s="37">
        <v>0</v>
      </c>
      <c r="AE265" s="37">
        <v>0</v>
      </c>
      <c r="AF265" s="37">
        <v>0</v>
      </c>
      <c r="AG265" s="37">
        <v>0</v>
      </c>
      <c r="AH265" s="37">
        <v>0</v>
      </c>
      <c r="AI265" s="37">
        <v>0</v>
      </c>
      <c r="AJ265" s="37">
        <f>SUM(BASE_INICIATIVAS_CONSOLIDADA!$AD265:$AI265)</f>
        <v>0</v>
      </c>
      <c r="AK265" s="37">
        <v>0</v>
      </c>
      <c r="AL265" s="37">
        <v>0</v>
      </c>
      <c r="AM265" s="37">
        <v>0</v>
      </c>
      <c r="AN265" s="37">
        <v>0</v>
      </c>
      <c r="AO265" s="37">
        <f>SUM(BASE_INICIATIVAS_CONSOLIDADA!$AK265:$AN265)</f>
        <v>0</v>
      </c>
      <c r="AP265" s="37">
        <v>0</v>
      </c>
      <c r="AQ265" s="37">
        <v>0</v>
      </c>
      <c r="AR265" s="37">
        <v>0</v>
      </c>
      <c r="AS265" s="37">
        <v>0</v>
      </c>
      <c r="AT265" s="37">
        <v>0</v>
      </c>
      <c r="AU265" s="37">
        <v>0</v>
      </c>
      <c r="AV265" s="37">
        <f>SUM(BASE_INICIATIVAS_CONSOLIDADA!$AP265:$AU265)</f>
        <v>0</v>
      </c>
      <c r="AW265" s="39">
        <v>0</v>
      </c>
      <c r="AX265" s="39">
        <v>0</v>
      </c>
      <c r="AY265" s="40">
        <f>SUM(BASE_INICIATIVAS_CONSOLIDADA!$AW265:$AX265)</f>
        <v>0</v>
      </c>
      <c r="AZ265" s="4">
        <v>0</v>
      </c>
      <c r="BA265" s="4">
        <f>BASE_INICIATIVAS_CONSOLIDADA!$AZ265</f>
        <v>0</v>
      </c>
      <c r="BB265" s="4">
        <v>0</v>
      </c>
      <c r="BC265" s="4">
        <v>0</v>
      </c>
      <c r="BD265" s="4">
        <f>SUM(BASE_INICIATIVAS_CONSOLIDADA!$BB265:$BC265)</f>
        <v>0</v>
      </c>
    </row>
    <row r="266" spans="1:56" ht="150" x14ac:dyDescent="0.25">
      <c r="A266" s="29" t="s">
        <v>56</v>
      </c>
      <c r="B266" s="29" t="s">
        <v>57</v>
      </c>
      <c r="C266" s="29">
        <v>16076447</v>
      </c>
      <c r="D266" s="29" t="s">
        <v>58</v>
      </c>
      <c r="E266" s="29" t="str">
        <f>_xlfn.XLOOKUP(BASE_INICIATIVAS_CONSOLIDADA!$G266,'[1]BASE DE DADOS'!A:A,'[1]BASE DE DADOS'!C:C)</f>
        <v>PARNA DA SERRA DA BODOQUENA</v>
      </c>
      <c r="F266" s="29" t="str">
        <f>_xlfn.XLOOKUP(BASE_INICIATIVAS_CONSOLIDADA!$G266,[1]!BASE_UCS[COD CNUC],[1]!BASE_UCS[CATEGORIA RESUMIDA])</f>
        <v>PARNA</v>
      </c>
      <c r="G266" s="29" t="s">
        <v>75</v>
      </c>
      <c r="H266" s="29" t="str">
        <f>_xlfn.XLOOKUP(BASE_INICIATIVAS_CONSOLIDADA!$G266,[1]!BASE_UCS[COD CNUC],[1]!BASE_UCS[GERÊNCIA REGIONAL])</f>
        <v>GR3 - Centro-Oeste</v>
      </c>
      <c r="I266" s="29" t="str">
        <f>_xlfn.XLOOKUP(BASE_INICIATIVAS_CONSOLIDADA!$G266,[1]!BASE_UCS[COD CNUC],[1]!BASE_UCS[BIOMAS])</f>
        <v>Cerrado</v>
      </c>
      <c r="J266" s="29" t="str">
        <f>_xlfn.XLOOKUP(BASE_INICIATIVAS_CONSOLIDADA!$G266,[1]!BASE_UCS[COD CNUC],[1]!BASE_UCS[UF])</f>
        <v>MS</v>
      </c>
      <c r="K266" s="29" t="s">
        <v>60</v>
      </c>
      <c r="L266" s="30">
        <v>636000</v>
      </c>
      <c r="M266" s="30">
        <v>0</v>
      </c>
      <c r="N266" s="30">
        <f>BASE_INICIATIVAS_CONSOLIDADA!$L266-BASE_INICIATIVAS_CONSOLIDADA!$M266</f>
        <v>636000</v>
      </c>
      <c r="O266" s="41">
        <f>BASE_INICIATIVAS_CONSOLIDADA!$AC266+BASE_INICIATIVAS_CONSOLIDADA!$AJ266+BASE_INICIATIVAS_CONSOLIDADA!$AO266+BASE_INICIATIVAS_CONSOLIDADA!$AV266+BASE_INICIATIVAS_CONSOLIDADA!$AY266+BASE_INICIATIVAS_CONSOLIDADA!$BA266+BASE_INICIATIVAS_CONSOLIDADA!$BD266</f>
        <v>636000</v>
      </c>
      <c r="P266" s="30">
        <f>IF(BASE_INICIATIVAS_CONSOLIDADA!$N266-BASE_INICIATIVAS_CONSOLIDADA!$O266&lt;0,0,BASE_INICIATIVAS_CONSOLIDADA!$N266-BASE_INICIATIVAS_CONSOLIDADA!$O266)</f>
        <v>0</v>
      </c>
      <c r="Q266" s="42">
        <v>0</v>
      </c>
      <c r="R266" s="41">
        <v>0</v>
      </c>
      <c r="S266" s="41">
        <v>0</v>
      </c>
      <c r="T266" s="41">
        <v>0</v>
      </c>
      <c r="U266" s="41">
        <v>0</v>
      </c>
      <c r="V266" s="41">
        <v>0</v>
      </c>
      <c r="W266" s="41">
        <v>0</v>
      </c>
      <c r="X266" s="41">
        <v>0</v>
      </c>
      <c r="Y266" s="41">
        <v>0</v>
      </c>
      <c r="Z266" s="41">
        <v>0</v>
      </c>
      <c r="AA266" s="41">
        <v>0</v>
      </c>
      <c r="AB266" s="41">
        <v>0</v>
      </c>
      <c r="AC266" s="41">
        <f>SUM(BASE_INICIATIVAS_CONSOLIDADA!$Q266:$AB266)</f>
        <v>0</v>
      </c>
      <c r="AD266" s="41">
        <v>0</v>
      </c>
      <c r="AE266" s="41">
        <v>0</v>
      </c>
      <c r="AF266" s="41">
        <v>636000</v>
      </c>
      <c r="AG266" s="41">
        <v>0</v>
      </c>
      <c r="AH266" s="41">
        <v>0</v>
      </c>
      <c r="AI266" s="41">
        <v>0</v>
      </c>
      <c r="AJ266" s="41">
        <f>SUM(BASE_INICIATIVAS_CONSOLIDADA!$AD266:$AI266)</f>
        <v>636000</v>
      </c>
      <c r="AK266" s="41">
        <v>0</v>
      </c>
      <c r="AL266" s="41">
        <v>0</v>
      </c>
      <c r="AM266" s="41">
        <v>0</v>
      </c>
      <c r="AN266" s="41">
        <v>0</v>
      </c>
      <c r="AO266" s="41">
        <f>SUM(BASE_INICIATIVAS_CONSOLIDADA!$AK266:$AN266)</f>
        <v>0</v>
      </c>
      <c r="AP266" s="41">
        <v>0</v>
      </c>
      <c r="AQ266" s="41">
        <v>0</v>
      </c>
      <c r="AR266" s="41">
        <v>0</v>
      </c>
      <c r="AS266" s="41">
        <v>0</v>
      </c>
      <c r="AT266" s="41">
        <v>0</v>
      </c>
      <c r="AU266" s="41">
        <v>0</v>
      </c>
      <c r="AV266" s="41">
        <f>SUM(BASE_INICIATIVAS_CONSOLIDADA!$AP266:$AU266)</f>
        <v>0</v>
      </c>
      <c r="AW266" s="43">
        <v>0</v>
      </c>
      <c r="AX266" s="43">
        <v>0</v>
      </c>
      <c r="AY266" s="44">
        <f>SUM(BASE_INICIATIVAS_CONSOLIDADA!$AW266:$AX266)</f>
        <v>0</v>
      </c>
      <c r="AZ266" s="45">
        <v>0</v>
      </c>
      <c r="BA266" s="45">
        <f>BASE_INICIATIVAS_CONSOLIDADA!$AZ266</f>
        <v>0</v>
      </c>
      <c r="BB266" s="45">
        <v>0</v>
      </c>
      <c r="BC266" s="45">
        <v>0</v>
      </c>
      <c r="BD266" s="45">
        <f>SUM(BASE_INICIATIVAS_CONSOLIDADA!$BB266:$BC266)</f>
        <v>0</v>
      </c>
    </row>
    <row r="267" spans="1:56" ht="150" x14ac:dyDescent="0.25">
      <c r="A267" s="8" t="s">
        <v>56</v>
      </c>
      <c r="B267" s="8" t="s">
        <v>57</v>
      </c>
      <c r="C267" s="8">
        <v>16076447</v>
      </c>
      <c r="D267" s="8" t="s">
        <v>58</v>
      </c>
      <c r="E267" s="8" t="str">
        <f>_xlfn.XLOOKUP(BASE_INICIATIVAS_CONSOLIDADA!$G267,'[1]BASE DE DADOS'!A:A,'[1]BASE DE DADOS'!C:C)</f>
        <v>PARNA DAS EMAS</v>
      </c>
      <c r="F267" s="8" t="str">
        <f>_xlfn.XLOOKUP(BASE_INICIATIVAS_CONSOLIDADA!$G267,[1]!BASE_UCS[COD CNUC],[1]!BASE_UCS[CATEGORIA RESUMIDA])</f>
        <v>PARNA</v>
      </c>
      <c r="G267" s="8" t="s">
        <v>86</v>
      </c>
      <c r="H267" s="8" t="str">
        <f>_xlfn.XLOOKUP(BASE_INICIATIVAS_CONSOLIDADA!$G267,[1]!BASE_UCS[COD CNUC],[1]!BASE_UCS[GERÊNCIA REGIONAL])</f>
        <v>GR3 - Centro-Oeste</v>
      </c>
      <c r="I267" s="8" t="str">
        <f>_xlfn.XLOOKUP(BASE_INICIATIVAS_CONSOLIDADA!$G267,[1]!BASE_UCS[COD CNUC],[1]!BASE_UCS[BIOMAS])</f>
        <v>Cerrado</v>
      </c>
      <c r="J267" s="8" t="str">
        <f>_xlfn.XLOOKUP(BASE_INICIATIVAS_CONSOLIDADA!$G267,[1]!BASE_UCS[COD CNUC],[1]!BASE_UCS[UF])</f>
        <v>GO</v>
      </c>
      <c r="K267" s="8" t="s">
        <v>60</v>
      </c>
      <c r="L267" s="36">
        <v>636000</v>
      </c>
      <c r="M267" s="36">
        <v>0</v>
      </c>
      <c r="N267" s="36">
        <f>BASE_INICIATIVAS_CONSOLIDADA!$L267-BASE_INICIATIVAS_CONSOLIDADA!$M267</f>
        <v>636000</v>
      </c>
      <c r="O267" s="37">
        <f>BASE_INICIATIVAS_CONSOLIDADA!$AC267+BASE_INICIATIVAS_CONSOLIDADA!$AJ267+BASE_INICIATIVAS_CONSOLIDADA!$AO267+BASE_INICIATIVAS_CONSOLIDADA!$AV267+BASE_INICIATIVAS_CONSOLIDADA!$AY267+BASE_INICIATIVAS_CONSOLIDADA!$BA267+BASE_INICIATIVAS_CONSOLIDADA!$BD267</f>
        <v>636000</v>
      </c>
      <c r="P267" s="36">
        <f>IF(BASE_INICIATIVAS_CONSOLIDADA!$N267-BASE_INICIATIVAS_CONSOLIDADA!$O267&lt;0,0,BASE_INICIATIVAS_CONSOLIDADA!$N267-BASE_INICIATIVAS_CONSOLIDADA!$O267)</f>
        <v>0</v>
      </c>
      <c r="Q267" s="38">
        <v>0</v>
      </c>
      <c r="R267" s="37">
        <v>0</v>
      </c>
      <c r="S267" s="37">
        <v>0</v>
      </c>
      <c r="T267" s="37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0</v>
      </c>
      <c r="AC267" s="37">
        <f>SUM(BASE_INICIATIVAS_CONSOLIDADA!$Q267:$AB267)</f>
        <v>0</v>
      </c>
      <c r="AD267" s="37">
        <v>0</v>
      </c>
      <c r="AE267" s="37">
        <v>0</v>
      </c>
      <c r="AF267" s="36">
        <v>636000</v>
      </c>
      <c r="AG267" s="37">
        <v>0</v>
      </c>
      <c r="AH267" s="37">
        <v>0</v>
      </c>
      <c r="AI267" s="37">
        <v>0</v>
      </c>
      <c r="AJ267" s="37">
        <f>SUM(BASE_INICIATIVAS_CONSOLIDADA!$AD267:$AI267)</f>
        <v>636000</v>
      </c>
      <c r="AK267" s="37">
        <v>0</v>
      </c>
      <c r="AL267" s="37">
        <v>0</v>
      </c>
      <c r="AM267" s="37">
        <v>0</v>
      </c>
      <c r="AN267" s="37">
        <v>0</v>
      </c>
      <c r="AO267" s="37">
        <f>SUM(BASE_INICIATIVAS_CONSOLIDADA!$AK267:$AN267)</f>
        <v>0</v>
      </c>
      <c r="AP267" s="37">
        <v>0</v>
      </c>
      <c r="AQ267" s="37">
        <v>0</v>
      </c>
      <c r="AR267" s="37">
        <v>0</v>
      </c>
      <c r="AS267" s="37">
        <v>0</v>
      </c>
      <c r="AT267" s="37">
        <v>0</v>
      </c>
      <c r="AU267" s="37">
        <v>0</v>
      </c>
      <c r="AV267" s="37">
        <f>SUM(BASE_INICIATIVAS_CONSOLIDADA!$AP267:$AU267)</f>
        <v>0</v>
      </c>
      <c r="AW267" s="39">
        <v>0</v>
      </c>
      <c r="AX267" s="39">
        <v>0</v>
      </c>
      <c r="AY267" s="40">
        <f>SUM(BASE_INICIATIVAS_CONSOLIDADA!$AW267:$AX267)</f>
        <v>0</v>
      </c>
      <c r="AZ267" s="4">
        <v>0</v>
      </c>
      <c r="BA267" s="4">
        <f>BASE_INICIATIVAS_CONSOLIDADA!$AZ267</f>
        <v>0</v>
      </c>
      <c r="BB267" s="4">
        <v>0</v>
      </c>
      <c r="BC267" s="4">
        <v>0</v>
      </c>
      <c r="BD267" s="4">
        <f>SUM(BASE_INICIATIVAS_CONSOLIDADA!$BB267:$BC267)</f>
        <v>0</v>
      </c>
    </row>
    <row r="268" spans="1:56" ht="150" x14ac:dyDescent="0.25">
      <c r="A268" s="29" t="s">
        <v>56</v>
      </c>
      <c r="B268" s="29" t="s">
        <v>57</v>
      </c>
      <c r="C268" s="29">
        <v>16076447</v>
      </c>
      <c r="D268" s="29" t="s">
        <v>58</v>
      </c>
      <c r="E268" s="29" t="str">
        <f>_xlfn.XLOOKUP(BASE_INICIATIVAS_CONSOLIDADA!$G268,'[1]BASE DE DADOS'!A:A,'[1]BASE DE DADOS'!C:C)</f>
        <v>PARNA DO JURUENA</v>
      </c>
      <c r="F268" s="29" t="str">
        <f>_xlfn.XLOOKUP(BASE_INICIATIVAS_CONSOLIDADA!$G268,[1]!BASE_UCS[COD CNUC],[1]!BASE_UCS[CATEGORIA RESUMIDA])</f>
        <v>PARNA</v>
      </c>
      <c r="G268" s="29" t="s">
        <v>266</v>
      </c>
      <c r="H268" s="29" t="str">
        <f>_xlfn.XLOOKUP(BASE_INICIATIVAS_CONSOLIDADA!$G268,[1]!BASE_UCS[COD CNUC],[1]!BASE_UCS[GERÊNCIA REGIONAL])</f>
        <v>GR3 - Centro-Oeste</v>
      </c>
      <c r="I268" s="29" t="str">
        <f>_xlfn.XLOOKUP(BASE_INICIATIVAS_CONSOLIDADA!$G268,[1]!BASE_UCS[COD CNUC],[1]!BASE_UCS[BIOMAS])</f>
        <v>Amazônia</v>
      </c>
      <c r="J268" s="29" t="str">
        <f>_xlfn.XLOOKUP(BASE_INICIATIVAS_CONSOLIDADA!$G268,[1]!BASE_UCS[COD CNUC],[1]!BASE_UCS[UF])</f>
        <v>AM/MT</v>
      </c>
      <c r="K268" s="29" t="s">
        <v>60</v>
      </c>
      <c r="L268" s="30">
        <v>636000</v>
      </c>
      <c r="M268" s="30">
        <v>0</v>
      </c>
      <c r="N268" s="30">
        <f>BASE_INICIATIVAS_CONSOLIDADA!$L268-BASE_INICIATIVAS_CONSOLIDADA!$M268</f>
        <v>636000</v>
      </c>
      <c r="O268" s="41">
        <f>BASE_INICIATIVAS_CONSOLIDADA!$AC268+BASE_INICIATIVAS_CONSOLIDADA!$AJ268+BASE_INICIATIVAS_CONSOLIDADA!$AO268+BASE_INICIATIVAS_CONSOLIDADA!$AV268+BASE_INICIATIVAS_CONSOLIDADA!$AY268+BASE_INICIATIVAS_CONSOLIDADA!$BA268+BASE_INICIATIVAS_CONSOLIDADA!$BD268</f>
        <v>0</v>
      </c>
      <c r="P268" s="30">
        <f>IF(BASE_INICIATIVAS_CONSOLIDADA!$N268-BASE_INICIATIVAS_CONSOLIDADA!$O268&lt;0,0,BASE_INICIATIVAS_CONSOLIDADA!$N268-BASE_INICIATIVAS_CONSOLIDADA!$O268)</f>
        <v>636000</v>
      </c>
      <c r="Q268" s="42">
        <v>0</v>
      </c>
      <c r="R268" s="41">
        <v>0</v>
      </c>
      <c r="S268" s="41">
        <v>0</v>
      </c>
      <c r="T268" s="41">
        <v>0</v>
      </c>
      <c r="U268" s="41">
        <v>0</v>
      </c>
      <c r="V268" s="41">
        <v>0</v>
      </c>
      <c r="W268" s="41">
        <v>0</v>
      </c>
      <c r="X268" s="41">
        <v>0</v>
      </c>
      <c r="Y268" s="41">
        <v>0</v>
      </c>
      <c r="Z268" s="41">
        <v>0</v>
      </c>
      <c r="AA268" s="41">
        <v>0</v>
      </c>
      <c r="AB268" s="41">
        <v>0</v>
      </c>
      <c r="AC268" s="41">
        <f>SUM(BASE_INICIATIVAS_CONSOLIDADA!$Q268:$AB268)</f>
        <v>0</v>
      </c>
      <c r="AD268" s="41">
        <v>0</v>
      </c>
      <c r="AE268" s="41">
        <v>0</v>
      </c>
      <c r="AF268" s="46">
        <v>0</v>
      </c>
      <c r="AG268" s="41">
        <v>0</v>
      </c>
      <c r="AH268" s="41">
        <v>0</v>
      </c>
      <c r="AI268" s="41">
        <v>0</v>
      </c>
      <c r="AJ268" s="41">
        <f>SUM(BASE_INICIATIVAS_CONSOLIDADA!$AD268:$AI268)</f>
        <v>0</v>
      </c>
      <c r="AK268" s="41">
        <v>0</v>
      </c>
      <c r="AL268" s="41">
        <v>0</v>
      </c>
      <c r="AM268" s="41">
        <v>0</v>
      </c>
      <c r="AN268" s="41">
        <v>0</v>
      </c>
      <c r="AO268" s="41">
        <f>SUM(BASE_INICIATIVAS_CONSOLIDADA!$AK268:$AN268)</f>
        <v>0</v>
      </c>
      <c r="AP268" s="41">
        <v>0</v>
      </c>
      <c r="AQ268" s="41">
        <v>0</v>
      </c>
      <c r="AR268" s="41">
        <v>0</v>
      </c>
      <c r="AS268" s="41">
        <v>0</v>
      </c>
      <c r="AT268" s="41">
        <v>0</v>
      </c>
      <c r="AU268" s="41">
        <v>0</v>
      </c>
      <c r="AV268" s="41">
        <f>SUM(BASE_INICIATIVAS_CONSOLIDADA!$AP268:$AU268)</f>
        <v>0</v>
      </c>
      <c r="AW268" s="43">
        <v>0</v>
      </c>
      <c r="AX268" s="43">
        <v>0</v>
      </c>
      <c r="AY268" s="44">
        <f>SUM(BASE_INICIATIVAS_CONSOLIDADA!$AW268:$AX268)</f>
        <v>0</v>
      </c>
      <c r="AZ268" s="45">
        <v>0</v>
      </c>
      <c r="BA268" s="45">
        <f>BASE_INICIATIVAS_CONSOLIDADA!$AZ268</f>
        <v>0</v>
      </c>
      <c r="BB268" s="45">
        <v>0</v>
      </c>
      <c r="BC268" s="45">
        <v>0</v>
      </c>
      <c r="BD268" s="45">
        <f>SUM(BASE_INICIATIVAS_CONSOLIDADA!$BB268:$BC268)</f>
        <v>0</v>
      </c>
    </row>
    <row r="269" spans="1:56" ht="30" x14ac:dyDescent="0.25">
      <c r="A269" s="8" t="s">
        <v>65</v>
      </c>
      <c r="B269" s="8" t="s">
        <v>66</v>
      </c>
      <c r="C269" s="8">
        <v>16074110</v>
      </c>
      <c r="D269" s="8" t="s">
        <v>58</v>
      </c>
      <c r="E269" s="8" t="str">
        <f>_xlfn.XLOOKUP(BASE_INICIATIVAS_CONSOLIDADA!$G269,'[1]BASE DE DADOS'!A:A,'[1]BASE DE DADOS'!C:C)</f>
        <v>RESEX CHICO MENDES</v>
      </c>
      <c r="F269" s="8" t="str">
        <f>_xlfn.XLOOKUP(BASE_INICIATIVAS_CONSOLIDADA!$G269,[1]!BASE_UCS[COD CNUC],[1]!BASE_UCS[CATEGORIA RESUMIDA])</f>
        <v>RESEX</v>
      </c>
      <c r="G269" s="8" t="s">
        <v>220</v>
      </c>
      <c r="H269" s="8" t="str">
        <f>_xlfn.XLOOKUP(BASE_INICIATIVAS_CONSOLIDADA!$G269,[1]!BASE_UCS[COD CNUC],[1]!BASE_UCS[GERÊNCIA REGIONAL])</f>
        <v>GR1 - Norte</v>
      </c>
      <c r="I269" s="8" t="str">
        <f>_xlfn.XLOOKUP(BASE_INICIATIVAS_CONSOLIDADA!$G269,[1]!BASE_UCS[COD CNUC],[1]!BASE_UCS[BIOMAS])</f>
        <v>Amazônia</v>
      </c>
      <c r="J269" s="8" t="str">
        <f>_xlfn.XLOOKUP(BASE_INICIATIVAS_CONSOLIDADA!$G269,[1]!BASE_UCS[COD CNUC],[1]!BASE_UCS[UF])</f>
        <v>AC</v>
      </c>
      <c r="K269" s="8"/>
      <c r="L269" s="36">
        <v>1000000</v>
      </c>
      <c r="M269" s="36">
        <v>0</v>
      </c>
      <c r="N269" s="36">
        <f>BASE_INICIATIVAS_CONSOLIDADA!$L269-BASE_INICIATIVAS_CONSOLIDADA!$M269</f>
        <v>1000000</v>
      </c>
      <c r="O269" s="37">
        <f>BASE_INICIATIVAS_CONSOLIDADA!$AC269+BASE_INICIATIVAS_CONSOLIDADA!$AJ269+BASE_INICIATIVAS_CONSOLIDADA!$AO269+BASE_INICIATIVAS_CONSOLIDADA!$AV269+BASE_INICIATIVAS_CONSOLIDADA!$AY269+BASE_INICIATIVAS_CONSOLIDADA!$BA269+BASE_INICIATIVAS_CONSOLIDADA!$BD269</f>
        <v>1000000</v>
      </c>
      <c r="P269" s="36">
        <f>IF(BASE_INICIATIVAS_CONSOLIDADA!$N269-BASE_INICIATIVAS_CONSOLIDADA!$O269&lt;0,0,BASE_INICIATIVAS_CONSOLIDADA!$N269-BASE_INICIATIVAS_CONSOLIDADA!$O269)</f>
        <v>0</v>
      </c>
      <c r="Q269" s="38">
        <v>0</v>
      </c>
      <c r="R269" s="37">
        <v>0</v>
      </c>
      <c r="S269" s="37">
        <v>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1000000</v>
      </c>
      <c r="AA269" s="37">
        <v>0</v>
      </c>
      <c r="AB269" s="37">
        <v>0</v>
      </c>
      <c r="AC269" s="37">
        <f>SUM(BASE_INICIATIVAS_CONSOLIDADA!$Q269:$AB269)</f>
        <v>1000000</v>
      </c>
      <c r="AD269" s="37">
        <v>0</v>
      </c>
      <c r="AE269" s="37">
        <v>0</v>
      </c>
      <c r="AF269" s="37">
        <v>0</v>
      </c>
      <c r="AG269" s="37">
        <v>0</v>
      </c>
      <c r="AH269" s="37">
        <v>0</v>
      </c>
      <c r="AI269" s="37">
        <v>0</v>
      </c>
      <c r="AJ269" s="37">
        <f>SUM(BASE_INICIATIVAS_CONSOLIDADA!$AD269:$AI269)</f>
        <v>0</v>
      </c>
      <c r="AK269" s="37">
        <v>0</v>
      </c>
      <c r="AL269" s="37">
        <v>0</v>
      </c>
      <c r="AM269" s="37">
        <v>0</v>
      </c>
      <c r="AN269" s="37">
        <v>0</v>
      </c>
      <c r="AO269" s="37">
        <f>SUM(BASE_INICIATIVAS_CONSOLIDADA!$AK269:$AN269)</f>
        <v>0</v>
      </c>
      <c r="AP269" s="37">
        <v>0</v>
      </c>
      <c r="AQ269" s="37">
        <v>0</v>
      </c>
      <c r="AR269" s="37">
        <v>0</v>
      </c>
      <c r="AS269" s="37">
        <v>0</v>
      </c>
      <c r="AT269" s="37">
        <v>0</v>
      </c>
      <c r="AU269" s="37">
        <v>0</v>
      </c>
      <c r="AV269" s="37">
        <f>SUM(BASE_INICIATIVAS_CONSOLIDADA!$AP269:$AU269)</f>
        <v>0</v>
      </c>
      <c r="AW269" s="39">
        <v>0</v>
      </c>
      <c r="AX269" s="39">
        <v>0</v>
      </c>
      <c r="AY269" s="40">
        <f>SUM(BASE_INICIATIVAS_CONSOLIDADA!$AW269:$AX269)</f>
        <v>0</v>
      </c>
      <c r="AZ269" s="4">
        <v>0</v>
      </c>
      <c r="BA269" s="4">
        <f>BASE_INICIATIVAS_CONSOLIDADA!$AZ269</f>
        <v>0</v>
      </c>
      <c r="BB269" s="4">
        <v>0</v>
      </c>
      <c r="BC269" s="4">
        <v>0</v>
      </c>
      <c r="BD269" s="4">
        <f>SUM(BASE_INICIATIVAS_CONSOLIDADA!$BB269:$BC269)</f>
        <v>0</v>
      </c>
    </row>
    <row r="270" spans="1:56" ht="150" x14ac:dyDescent="0.25">
      <c r="A270" s="29" t="s">
        <v>56</v>
      </c>
      <c r="B270" s="29" t="s">
        <v>57</v>
      </c>
      <c r="C270" s="29">
        <v>16076447</v>
      </c>
      <c r="D270" s="29" t="s">
        <v>58</v>
      </c>
      <c r="E270" s="29" t="str">
        <f>_xlfn.XLOOKUP(BASE_INICIATIVAS_CONSOLIDADA!$G270,'[1]BASE DE DADOS'!A:A,'[1]BASE DE DADOS'!C:C)</f>
        <v>PARNA DA SERRA DO GANDARELA</v>
      </c>
      <c r="F270" s="29" t="str">
        <f>_xlfn.XLOOKUP(BASE_INICIATIVAS_CONSOLIDADA!$G270,[1]!BASE_UCS[COD CNUC],[1]!BASE_UCS[CATEGORIA RESUMIDA])</f>
        <v>PARNA</v>
      </c>
      <c r="G270" s="29" t="s">
        <v>132</v>
      </c>
      <c r="H270" s="29" t="str">
        <f>_xlfn.XLOOKUP(BASE_INICIATIVAS_CONSOLIDADA!$G270,[1]!BASE_UCS[COD CNUC],[1]!BASE_UCS[GERÊNCIA REGIONAL])</f>
        <v>GR4 - Sudeste</v>
      </c>
      <c r="I270" s="29" t="str">
        <f>_xlfn.XLOOKUP(BASE_INICIATIVAS_CONSOLIDADA!$G270,[1]!BASE_UCS[COD CNUC],[1]!BASE_UCS[BIOMAS])</f>
        <v>Mata Atlântica</v>
      </c>
      <c r="J270" s="29" t="str">
        <f>_xlfn.XLOOKUP(BASE_INICIATIVAS_CONSOLIDADA!$G270,[1]!BASE_UCS[COD CNUC],[1]!BASE_UCS[UF])</f>
        <v>MG</v>
      </c>
      <c r="K270" s="29" t="s">
        <v>60</v>
      </c>
      <c r="L270" s="30">
        <v>636000</v>
      </c>
      <c r="M270" s="30">
        <v>0</v>
      </c>
      <c r="N270" s="30">
        <f>BASE_INICIATIVAS_CONSOLIDADA!$L270-BASE_INICIATIVAS_CONSOLIDADA!$M270</f>
        <v>636000</v>
      </c>
      <c r="O270" s="41">
        <f>BASE_INICIATIVAS_CONSOLIDADA!$AC270+BASE_INICIATIVAS_CONSOLIDADA!$AJ270+BASE_INICIATIVAS_CONSOLIDADA!$AO270+BASE_INICIATIVAS_CONSOLIDADA!$AV270+BASE_INICIATIVAS_CONSOLIDADA!$AY270+BASE_INICIATIVAS_CONSOLIDADA!$BA270+BASE_INICIATIVAS_CONSOLIDADA!$BD270</f>
        <v>636000</v>
      </c>
      <c r="P270" s="30">
        <f>IF(BASE_INICIATIVAS_CONSOLIDADA!$N270-BASE_INICIATIVAS_CONSOLIDADA!$O270&lt;0,0,BASE_INICIATIVAS_CONSOLIDADA!$N270-BASE_INICIATIVAS_CONSOLIDADA!$O270)</f>
        <v>0</v>
      </c>
      <c r="Q270" s="42">
        <v>0</v>
      </c>
      <c r="R270" s="41">
        <v>0</v>
      </c>
      <c r="S270" s="41">
        <v>0</v>
      </c>
      <c r="T270" s="41">
        <v>0</v>
      </c>
      <c r="U270" s="41">
        <v>0</v>
      </c>
      <c r="V270" s="41">
        <v>0</v>
      </c>
      <c r="W270" s="41">
        <v>0</v>
      </c>
      <c r="X270" s="41">
        <v>0</v>
      </c>
      <c r="Y270" s="41">
        <v>0</v>
      </c>
      <c r="Z270" s="41">
        <v>0</v>
      </c>
      <c r="AA270" s="41">
        <v>0</v>
      </c>
      <c r="AB270" s="41">
        <v>0</v>
      </c>
      <c r="AC270" s="41">
        <f>SUM(BASE_INICIATIVAS_CONSOLIDADA!$Q270:$AB270)</f>
        <v>0</v>
      </c>
      <c r="AD270" s="41">
        <v>0</v>
      </c>
      <c r="AE270" s="41">
        <v>0</v>
      </c>
      <c r="AF270" s="41">
        <v>636000</v>
      </c>
      <c r="AG270" s="41">
        <v>0</v>
      </c>
      <c r="AH270" s="41">
        <v>0</v>
      </c>
      <c r="AI270" s="41">
        <v>0</v>
      </c>
      <c r="AJ270" s="41">
        <f>SUM(BASE_INICIATIVAS_CONSOLIDADA!$AD270:$AI270)</f>
        <v>636000</v>
      </c>
      <c r="AK270" s="41">
        <v>0</v>
      </c>
      <c r="AL270" s="41">
        <v>0</v>
      </c>
      <c r="AM270" s="41">
        <v>0</v>
      </c>
      <c r="AN270" s="41">
        <v>0</v>
      </c>
      <c r="AO270" s="41">
        <f>SUM(BASE_INICIATIVAS_CONSOLIDADA!$AK270:$AN270)</f>
        <v>0</v>
      </c>
      <c r="AP270" s="41">
        <v>0</v>
      </c>
      <c r="AQ270" s="41">
        <v>0</v>
      </c>
      <c r="AR270" s="41">
        <v>0</v>
      </c>
      <c r="AS270" s="41">
        <v>0</v>
      </c>
      <c r="AT270" s="41">
        <v>0</v>
      </c>
      <c r="AU270" s="41">
        <v>0</v>
      </c>
      <c r="AV270" s="41">
        <f>SUM(BASE_INICIATIVAS_CONSOLIDADA!$AP270:$AU270)</f>
        <v>0</v>
      </c>
      <c r="AW270" s="43">
        <v>0</v>
      </c>
      <c r="AX270" s="43">
        <v>0</v>
      </c>
      <c r="AY270" s="44">
        <f>SUM(BASE_INICIATIVAS_CONSOLIDADA!$AW270:$AX270)</f>
        <v>0</v>
      </c>
      <c r="AZ270" s="45">
        <v>0</v>
      </c>
      <c r="BA270" s="45">
        <f>BASE_INICIATIVAS_CONSOLIDADA!$AZ270</f>
        <v>0</v>
      </c>
      <c r="BB270" s="45">
        <v>0</v>
      </c>
      <c r="BC270" s="45">
        <v>0</v>
      </c>
      <c r="BD270" s="45">
        <f>SUM(BASE_INICIATIVAS_CONSOLIDADA!$BB270:$BC270)</f>
        <v>0</v>
      </c>
    </row>
    <row r="271" spans="1:56" ht="195" x14ac:dyDescent="0.25">
      <c r="A271" s="8" t="s">
        <v>112</v>
      </c>
      <c r="B271" s="8" t="s">
        <v>113</v>
      </c>
      <c r="C271" s="8">
        <v>16093982</v>
      </c>
      <c r="D271" s="8" t="s">
        <v>58</v>
      </c>
      <c r="E271" s="8" t="str">
        <f>_xlfn.XLOOKUP(BASE_INICIATIVAS_CONSOLIDADA!$G271,'[1]BASE DE DADOS'!A:A,'[1]BASE DE DADOS'!C:C)</f>
        <v>PARNA MONTANHAS DO TUMUCUMAQUE</v>
      </c>
      <c r="F271" s="8" t="str">
        <f>_xlfn.XLOOKUP(BASE_INICIATIVAS_CONSOLIDADA!$G271,[1]!BASE_UCS[COD CNUC],[1]!BASE_UCS[CATEGORIA RESUMIDA])</f>
        <v>PARNA</v>
      </c>
      <c r="G271" s="8" t="s">
        <v>267</v>
      </c>
      <c r="H271" s="8" t="str">
        <f>_xlfn.XLOOKUP(BASE_INICIATIVAS_CONSOLIDADA!$G271,[1]!BASE_UCS[COD CNUC],[1]!BASE_UCS[GERÊNCIA REGIONAL])</f>
        <v>GR1 - Norte</v>
      </c>
      <c r="I271" s="8" t="str">
        <f>_xlfn.XLOOKUP(BASE_INICIATIVAS_CONSOLIDADA!$G271,[1]!BASE_UCS[COD CNUC],[1]!BASE_UCS[BIOMAS])</f>
        <v>Amazônia</v>
      </c>
      <c r="J271" s="8" t="str">
        <f>_xlfn.XLOOKUP(BASE_INICIATIVAS_CONSOLIDADA!$G271,[1]!BASE_UCS[COD CNUC],[1]!BASE_UCS[UF])</f>
        <v>AM/PA</v>
      </c>
      <c r="K271" s="8" t="s">
        <v>268</v>
      </c>
      <c r="L271" s="36">
        <v>250000</v>
      </c>
      <c r="M271" s="36">
        <v>0</v>
      </c>
      <c r="N271" s="36">
        <f>BASE_INICIATIVAS_CONSOLIDADA!$L271-BASE_INICIATIVAS_CONSOLIDADA!$M271</f>
        <v>250000</v>
      </c>
      <c r="O271" s="37">
        <f>BASE_INICIATIVAS_CONSOLIDADA!$AC271+BASE_INICIATIVAS_CONSOLIDADA!$AJ271+BASE_INICIATIVAS_CONSOLIDADA!$AO271+BASE_INICIATIVAS_CONSOLIDADA!$AV271+BASE_INICIATIVAS_CONSOLIDADA!$AY271+BASE_INICIATIVAS_CONSOLIDADA!$BA271+BASE_INICIATIVAS_CONSOLIDADA!$BD271</f>
        <v>250000</v>
      </c>
      <c r="P271" s="36">
        <f>IF(BASE_INICIATIVAS_CONSOLIDADA!$N271-BASE_INICIATIVAS_CONSOLIDADA!$O271&lt;0,0,BASE_INICIATIVAS_CONSOLIDADA!$N271-BASE_INICIATIVAS_CONSOLIDADA!$O271)</f>
        <v>0</v>
      </c>
      <c r="Q271" s="38">
        <v>0</v>
      </c>
      <c r="R271" s="37">
        <v>0</v>
      </c>
      <c r="S271" s="37">
        <v>0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7">
        <v>0</v>
      </c>
      <c r="AB271" s="37">
        <v>0</v>
      </c>
      <c r="AC271" s="37">
        <f>SUM(BASE_INICIATIVAS_CONSOLIDADA!$Q271:$AB271)</f>
        <v>0</v>
      </c>
      <c r="AD271" s="37">
        <v>0</v>
      </c>
      <c r="AE271" s="37">
        <v>0</v>
      </c>
      <c r="AF271" s="37">
        <v>0</v>
      </c>
      <c r="AG271" s="37">
        <v>0</v>
      </c>
      <c r="AH271" s="37">
        <v>0</v>
      </c>
      <c r="AI271" s="37">
        <v>0</v>
      </c>
      <c r="AJ271" s="37">
        <f>SUM(BASE_INICIATIVAS_CONSOLIDADA!$AD271:$AI271)</f>
        <v>0</v>
      </c>
      <c r="AK271" s="37">
        <v>0</v>
      </c>
      <c r="AL271" s="37">
        <v>0</v>
      </c>
      <c r="AM271" s="37">
        <v>0</v>
      </c>
      <c r="AN271" s="37">
        <v>0</v>
      </c>
      <c r="AO271" s="37">
        <f>SUM(BASE_INICIATIVAS_CONSOLIDADA!$AK271:$AN271)</f>
        <v>0</v>
      </c>
      <c r="AP271" s="37">
        <v>0</v>
      </c>
      <c r="AQ271" s="37">
        <v>0</v>
      </c>
      <c r="AR271" s="37">
        <v>0</v>
      </c>
      <c r="AS271" s="37">
        <v>0</v>
      </c>
      <c r="AT271" s="37">
        <v>0</v>
      </c>
      <c r="AU271" s="36">
        <v>250000</v>
      </c>
      <c r="AV271" s="37">
        <f>SUM(BASE_INICIATIVAS_CONSOLIDADA!$AP271:$AU271)</f>
        <v>250000</v>
      </c>
      <c r="AW271" s="39">
        <v>0</v>
      </c>
      <c r="AX271" s="39">
        <v>0</v>
      </c>
      <c r="AY271" s="40">
        <f>SUM(BASE_INICIATIVAS_CONSOLIDADA!$AW271:$AX271)</f>
        <v>0</v>
      </c>
      <c r="AZ271" s="4">
        <v>0</v>
      </c>
      <c r="BA271" s="4">
        <f>BASE_INICIATIVAS_CONSOLIDADA!$AZ271</f>
        <v>0</v>
      </c>
      <c r="BB271" s="4">
        <v>0</v>
      </c>
      <c r="BC271" s="4">
        <v>0</v>
      </c>
      <c r="BD271" s="4">
        <f>SUM(BASE_INICIATIVAS_CONSOLIDADA!$BB271:$BC271)</f>
        <v>0</v>
      </c>
    </row>
    <row r="272" spans="1:56" ht="150" x14ac:dyDescent="0.25">
      <c r="A272" s="29" t="s">
        <v>156</v>
      </c>
      <c r="B272" s="29" t="s">
        <v>157</v>
      </c>
      <c r="C272" s="29">
        <v>16063682</v>
      </c>
      <c r="D272" s="29" t="s">
        <v>58</v>
      </c>
      <c r="E272" s="29" t="str">
        <f>_xlfn.XLOOKUP(BASE_INICIATIVAS_CONSOLIDADA!$G272,'[1]BASE DE DADOS'!A:A,'[1]BASE DE DADOS'!C:C)</f>
        <v>RESEX CHICO MENDES</v>
      </c>
      <c r="F272" s="29" t="str">
        <f>_xlfn.XLOOKUP(BASE_INICIATIVAS_CONSOLIDADA!$G272,[1]!BASE_UCS[COD CNUC],[1]!BASE_UCS[CATEGORIA RESUMIDA])</f>
        <v>RESEX</v>
      </c>
      <c r="G272" s="29" t="s">
        <v>220</v>
      </c>
      <c r="H272" s="29" t="str">
        <f>_xlfn.XLOOKUP(BASE_INICIATIVAS_CONSOLIDADA!$G272,[1]!BASE_UCS[COD CNUC],[1]!BASE_UCS[GERÊNCIA REGIONAL])</f>
        <v>GR1 - Norte</v>
      </c>
      <c r="I272" s="29" t="str">
        <f>_xlfn.XLOOKUP(BASE_INICIATIVAS_CONSOLIDADA!$G272,[1]!BASE_UCS[COD CNUC],[1]!BASE_UCS[BIOMAS])</f>
        <v>Amazônia</v>
      </c>
      <c r="J272" s="29" t="str">
        <f>_xlfn.XLOOKUP(BASE_INICIATIVAS_CONSOLIDADA!$G272,[1]!BASE_UCS[COD CNUC],[1]!BASE_UCS[UF])</f>
        <v>AC</v>
      </c>
      <c r="K272" s="29" t="s">
        <v>158</v>
      </c>
      <c r="L272" s="30">
        <v>1780000</v>
      </c>
      <c r="M272" s="30">
        <v>0</v>
      </c>
      <c r="N272" s="30">
        <f>BASE_INICIATIVAS_CONSOLIDADA!$L272-BASE_INICIATIVAS_CONSOLIDADA!$M272</f>
        <v>1780000</v>
      </c>
      <c r="O272" s="41">
        <f>BASE_INICIATIVAS_CONSOLIDADA!$AC272+BASE_INICIATIVAS_CONSOLIDADA!$AJ272+BASE_INICIATIVAS_CONSOLIDADA!$AO272+BASE_INICIATIVAS_CONSOLIDADA!$AV272+BASE_INICIATIVAS_CONSOLIDADA!$AY272+BASE_INICIATIVAS_CONSOLIDADA!$BA272+BASE_INICIATIVAS_CONSOLIDADA!$BD272</f>
        <v>1780000</v>
      </c>
      <c r="P272" s="30">
        <f>IF(BASE_INICIATIVAS_CONSOLIDADA!$N272-BASE_INICIATIVAS_CONSOLIDADA!$O272&lt;0,0,BASE_INICIATIVAS_CONSOLIDADA!$N272-BASE_INICIATIVAS_CONSOLIDADA!$O272)</f>
        <v>0</v>
      </c>
      <c r="Q272" s="42">
        <v>0</v>
      </c>
      <c r="R272" s="41">
        <v>0</v>
      </c>
      <c r="S272" s="41">
        <v>0</v>
      </c>
      <c r="T272" s="41">
        <v>0</v>
      </c>
      <c r="U272" s="41">
        <v>0</v>
      </c>
      <c r="V272" s="41">
        <v>0</v>
      </c>
      <c r="W272" s="41">
        <v>0</v>
      </c>
      <c r="X272" s="41">
        <v>0</v>
      </c>
      <c r="Y272" s="41">
        <v>0</v>
      </c>
      <c r="Z272" s="41">
        <v>1780000</v>
      </c>
      <c r="AA272" s="41">
        <v>0</v>
      </c>
      <c r="AB272" s="41">
        <v>0</v>
      </c>
      <c r="AC272" s="41">
        <f>SUM(BASE_INICIATIVAS_CONSOLIDADA!$Q272:$AB272)</f>
        <v>1780000</v>
      </c>
      <c r="AD272" s="41">
        <v>0</v>
      </c>
      <c r="AE272" s="41">
        <v>0</v>
      </c>
      <c r="AF272" s="41">
        <v>0</v>
      </c>
      <c r="AG272" s="41">
        <v>0</v>
      </c>
      <c r="AH272" s="41">
        <v>0</v>
      </c>
      <c r="AI272" s="41">
        <v>0</v>
      </c>
      <c r="AJ272" s="41">
        <f>SUM(BASE_INICIATIVAS_CONSOLIDADA!$AD272:$AI272)</f>
        <v>0</v>
      </c>
      <c r="AK272" s="41">
        <v>0</v>
      </c>
      <c r="AL272" s="41">
        <v>0</v>
      </c>
      <c r="AM272" s="41">
        <v>0</v>
      </c>
      <c r="AN272" s="41">
        <v>0</v>
      </c>
      <c r="AO272" s="41">
        <f>SUM(BASE_INICIATIVAS_CONSOLIDADA!$AK272:$AN272)</f>
        <v>0</v>
      </c>
      <c r="AP272" s="41">
        <v>0</v>
      </c>
      <c r="AQ272" s="41">
        <v>0</v>
      </c>
      <c r="AR272" s="41">
        <v>0</v>
      </c>
      <c r="AS272" s="41">
        <v>0</v>
      </c>
      <c r="AT272" s="41">
        <v>0</v>
      </c>
      <c r="AU272" s="46">
        <v>0</v>
      </c>
      <c r="AV272" s="41">
        <f>SUM(BASE_INICIATIVAS_CONSOLIDADA!$AP272:$AU272)</f>
        <v>0</v>
      </c>
      <c r="AW272" s="43">
        <v>0</v>
      </c>
      <c r="AX272" s="43">
        <v>0</v>
      </c>
      <c r="AY272" s="44">
        <f>SUM(BASE_INICIATIVAS_CONSOLIDADA!$AW272:$AX272)</f>
        <v>0</v>
      </c>
      <c r="AZ272" s="45">
        <v>0</v>
      </c>
      <c r="BA272" s="45">
        <f>BASE_INICIATIVAS_CONSOLIDADA!$AZ272</f>
        <v>0</v>
      </c>
      <c r="BB272" s="45">
        <v>0</v>
      </c>
      <c r="BC272" s="45">
        <v>0</v>
      </c>
      <c r="BD272" s="45">
        <f>SUM(BASE_INICIATIVAS_CONSOLIDADA!$BB272:$BC272)</f>
        <v>0</v>
      </c>
    </row>
    <row r="273" spans="1:56" ht="30" x14ac:dyDescent="0.25">
      <c r="A273" s="8" t="s">
        <v>65</v>
      </c>
      <c r="B273" s="8" t="s">
        <v>66</v>
      </c>
      <c r="C273" s="8">
        <v>16074110</v>
      </c>
      <c r="D273" s="8" t="s">
        <v>58</v>
      </c>
      <c r="E273" s="8" t="str">
        <f>_xlfn.XLOOKUP(BASE_INICIATIVAS_CONSOLIDADA!$G273,'[1]BASE DE DADOS'!A:A,'[1]BASE DE DADOS'!C:C)</f>
        <v>PARNA PAU BRASIL</v>
      </c>
      <c r="F273" s="8" t="str">
        <f>_xlfn.XLOOKUP(BASE_INICIATIVAS_CONSOLIDADA!$G273,[1]!BASE_UCS[COD CNUC],[1]!BASE_UCS[CATEGORIA RESUMIDA])</f>
        <v>PARNA</v>
      </c>
      <c r="G273" s="8" t="s">
        <v>269</v>
      </c>
      <c r="H273" s="8" t="str">
        <f>_xlfn.XLOOKUP(BASE_INICIATIVAS_CONSOLIDADA!$G273,[1]!BASE_UCS[COD CNUC],[1]!BASE_UCS[GERÊNCIA REGIONAL])</f>
        <v>GR2 - Nordeste</v>
      </c>
      <c r="I273" s="8" t="str">
        <f>_xlfn.XLOOKUP(BASE_INICIATIVAS_CONSOLIDADA!$G273,[1]!BASE_UCS[COD CNUC],[1]!BASE_UCS[BIOMAS])</f>
        <v>Mata Atlântica</v>
      </c>
      <c r="J273" s="8" t="str">
        <f>_xlfn.XLOOKUP(BASE_INICIATIVAS_CONSOLIDADA!$G273,[1]!BASE_UCS[COD CNUC],[1]!BASE_UCS[UF])</f>
        <v>BA</v>
      </c>
      <c r="K273" s="8"/>
      <c r="L273" s="36">
        <v>500000</v>
      </c>
      <c r="M273" s="36">
        <v>0</v>
      </c>
      <c r="N273" s="36">
        <f>BASE_INICIATIVAS_CONSOLIDADA!$L273-BASE_INICIATIVAS_CONSOLIDADA!$M273</f>
        <v>500000</v>
      </c>
      <c r="O273" s="37">
        <f>BASE_INICIATIVAS_CONSOLIDADA!$AC273+BASE_INICIATIVAS_CONSOLIDADA!$AJ273+BASE_INICIATIVAS_CONSOLIDADA!$AO273+BASE_INICIATIVAS_CONSOLIDADA!$AV273+BASE_INICIATIVAS_CONSOLIDADA!$AY273+BASE_INICIATIVAS_CONSOLIDADA!$BA273+BASE_INICIATIVAS_CONSOLIDADA!$BD273</f>
        <v>500000</v>
      </c>
      <c r="P273" s="36">
        <f>IF(BASE_INICIATIVAS_CONSOLIDADA!$N273-BASE_INICIATIVAS_CONSOLIDADA!$O273&lt;0,0,BASE_INICIATIVAS_CONSOLIDADA!$N273-BASE_INICIATIVAS_CONSOLIDADA!$O273)</f>
        <v>0</v>
      </c>
      <c r="Q273" s="38">
        <v>0</v>
      </c>
      <c r="R273" s="37">
        <v>0</v>
      </c>
      <c r="S273" s="37">
        <v>0</v>
      </c>
      <c r="T273" s="37">
        <v>0</v>
      </c>
      <c r="U273" s="37">
        <v>0</v>
      </c>
      <c r="V273" s="37">
        <v>0</v>
      </c>
      <c r="W273" s="37">
        <v>0</v>
      </c>
      <c r="X273" s="37">
        <v>0</v>
      </c>
      <c r="Y273" s="37">
        <v>0</v>
      </c>
      <c r="Z273" s="37">
        <v>0</v>
      </c>
      <c r="AA273" s="37">
        <v>0</v>
      </c>
      <c r="AB273" s="37">
        <v>0</v>
      </c>
      <c r="AC273" s="37">
        <f>SUM(BASE_INICIATIVAS_CONSOLIDADA!$Q273:$AB273)</f>
        <v>0</v>
      </c>
      <c r="AD273" s="37">
        <v>0</v>
      </c>
      <c r="AE273" s="37">
        <v>0</v>
      </c>
      <c r="AF273" s="37">
        <v>0</v>
      </c>
      <c r="AG273" s="37">
        <v>0</v>
      </c>
      <c r="AH273" s="37">
        <v>0</v>
      </c>
      <c r="AI273" s="37">
        <v>0</v>
      </c>
      <c r="AJ273" s="37">
        <f>SUM(BASE_INICIATIVAS_CONSOLIDADA!$AD273:$AI273)</f>
        <v>0</v>
      </c>
      <c r="AK273" s="37">
        <v>0</v>
      </c>
      <c r="AL273" s="37">
        <v>0</v>
      </c>
      <c r="AM273" s="37">
        <v>0</v>
      </c>
      <c r="AN273" s="37">
        <v>0</v>
      </c>
      <c r="AO273" s="37">
        <f>SUM(BASE_INICIATIVAS_CONSOLIDADA!$AK273:$AN273)</f>
        <v>0</v>
      </c>
      <c r="AP273" s="37">
        <v>0</v>
      </c>
      <c r="AQ273" s="37">
        <v>0</v>
      </c>
      <c r="AR273" s="37">
        <v>0</v>
      </c>
      <c r="AS273" s="37">
        <v>0</v>
      </c>
      <c r="AT273" s="37">
        <v>0</v>
      </c>
      <c r="AU273" s="36">
        <v>500000</v>
      </c>
      <c r="AV273" s="37">
        <f>SUM(BASE_INICIATIVAS_CONSOLIDADA!$AP273:$AU273)</f>
        <v>500000</v>
      </c>
      <c r="AW273" s="39">
        <v>0</v>
      </c>
      <c r="AX273" s="39">
        <v>0</v>
      </c>
      <c r="AY273" s="40">
        <f>SUM(BASE_INICIATIVAS_CONSOLIDADA!$AW273:$AX273)</f>
        <v>0</v>
      </c>
      <c r="AZ273" s="4">
        <v>0</v>
      </c>
      <c r="BA273" s="4">
        <f>BASE_INICIATIVAS_CONSOLIDADA!$AZ273</f>
        <v>0</v>
      </c>
      <c r="BB273" s="4">
        <v>0</v>
      </c>
      <c r="BC273" s="4">
        <v>0</v>
      </c>
      <c r="BD273" s="4">
        <f>SUM(BASE_INICIATIVAS_CONSOLIDADA!$BB273:$BC273)</f>
        <v>0</v>
      </c>
    </row>
    <row r="274" spans="1:56" ht="150" x14ac:dyDescent="0.25">
      <c r="A274" s="29" t="s">
        <v>56</v>
      </c>
      <c r="B274" s="29" t="s">
        <v>57</v>
      </c>
      <c r="C274" s="29">
        <v>16076447</v>
      </c>
      <c r="D274" s="29" t="s">
        <v>58</v>
      </c>
      <c r="E274" s="29" t="str">
        <f>_xlfn.XLOOKUP(BASE_INICIATIVAS_CONSOLIDADA!$G274,'[1]BASE DE DADOS'!A:A,'[1]BASE DE DADOS'!C:C)</f>
        <v>PARNA PAU BRASIL</v>
      </c>
      <c r="F274" s="29" t="str">
        <f>_xlfn.XLOOKUP(BASE_INICIATIVAS_CONSOLIDADA!$G274,[1]!BASE_UCS[COD CNUC],[1]!BASE_UCS[CATEGORIA RESUMIDA])</f>
        <v>PARNA</v>
      </c>
      <c r="G274" s="29" t="s">
        <v>269</v>
      </c>
      <c r="H274" s="29" t="str">
        <f>_xlfn.XLOOKUP(BASE_INICIATIVAS_CONSOLIDADA!$G274,[1]!BASE_UCS[COD CNUC],[1]!BASE_UCS[GERÊNCIA REGIONAL])</f>
        <v>GR2 - Nordeste</v>
      </c>
      <c r="I274" s="29" t="str">
        <f>_xlfn.XLOOKUP(BASE_INICIATIVAS_CONSOLIDADA!$G274,[1]!BASE_UCS[COD CNUC],[1]!BASE_UCS[BIOMAS])</f>
        <v>Mata Atlântica</v>
      </c>
      <c r="J274" s="29" t="str">
        <f>_xlfn.XLOOKUP(BASE_INICIATIVAS_CONSOLIDADA!$G274,[1]!BASE_UCS[COD CNUC],[1]!BASE_UCS[UF])</f>
        <v>BA</v>
      </c>
      <c r="K274" s="29" t="s">
        <v>60</v>
      </c>
      <c r="L274" s="30">
        <v>636000</v>
      </c>
      <c r="M274" s="30">
        <v>0</v>
      </c>
      <c r="N274" s="30">
        <f>BASE_INICIATIVAS_CONSOLIDADA!$L274-BASE_INICIATIVAS_CONSOLIDADA!$M274</f>
        <v>636000</v>
      </c>
      <c r="O274" s="41">
        <f>BASE_INICIATIVAS_CONSOLIDADA!$AC274+BASE_INICIATIVAS_CONSOLIDADA!$AJ274+BASE_INICIATIVAS_CONSOLIDADA!$AO274+BASE_INICIATIVAS_CONSOLIDADA!$AV274+BASE_INICIATIVAS_CONSOLIDADA!$AY274+BASE_INICIATIVAS_CONSOLIDADA!$BA274+BASE_INICIATIVAS_CONSOLIDADA!$BD274</f>
        <v>0</v>
      </c>
      <c r="P274" s="30">
        <f>IF(BASE_INICIATIVAS_CONSOLIDADA!$N274-BASE_INICIATIVAS_CONSOLIDADA!$O274&lt;0,0,BASE_INICIATIVAS_CONSOLIDADA!$N274-BASE_INICIATIVAS_CONSOLIDADA!$O274)</f>
        <v>636000</v>
      </c>
      <c r="Q274" s="42">
        <v>0</v>
      </c>
      <c r="R274" s="41">
        <v>0</v>
      </c>
      <c r="S274" s="41">
        <v>0</v>
      </c>
      <c r="T274" s="41">
        <v>0</v>
      </c>
      <c r="U274" s="41">
        <v>0</v>
      </c>
      <c r="V274" s="41">
        <v>0</v>
      </c>
      <c r="W274" s="41">
        <v>0</v>
      </c>
      <c r="X274" s="41">
        <v>0</v>
      </c>
      <c r="Y274" s="41">
        <v>0</v>
      </c>
      <c r="Z274" s="41">
        <v>0</v>
      </c>
      <c r="AA274" s="41">
        <v>0</v>
      </c>
      <c r="AB274" s="41">
        <v>0</v>
      </c>
      <c r="AC274" s="41">
        <f>SUM(BASE_INICIATIVAS_CONSOLIDADA!$Q274:$AB274)</f>
        <v>0</v>
      </c>
      <c r="AD274" s="41">
        <v>0</v>
      </c>
      <c r="AE274" s="41">
        <v>0</v>
      </c>
      <c r="AF274" s="41">
        <v>0</v>
      </c>
      <c r="AG274" s="41">
        <v>0</v>
      </c>
      <c r="AH274" s="41">
        <v>0</v>
      </c>
      <c r="AI274" s="41">
        <v>0</v>
      </c>
      <c r="AJ274" s="41">
        <f>SUM(BASE_INICIATIVAS_CONSOLIDADA!$AD274:$AI274)</f>
        <v>0</v>
      </c>
      <c r="AK274" s="41">
        <v>0</v>
      </c>
      <c r="AL274" s="41">
        <v>0</v>
      </c>
      <c r="AM274" s="41">
        <v>0</v>
      </c>
      <c r="AN274" s="41">
        <v>0</v>
      </c>
      <c r="AO274" s="41">
        <f>SUM(BASE_INICIATIVAS_CONSOLIDADA!$AK274:$AN274)</f>
        <v>0</v>
      </c>
      <c r="AP274" s="41">
        <v>0</v>
      </c>
      <c r="AQ274" s="41">
        <v>0</v>
      </c>
      <c r="AR274" s="41">
        <v>0</v>
      </c>
      <c r="AS274" s="41">
        <v>0</v>
      </c>
      <c r="AT274" s="41">
        <v>0</v>
      </c>
      <c r="AU274" s="46">
        <v>0</v>
      </c>
      <c r="AV274" s="41">
        <f>SUM(BASE_INICIATIVAS_CONSOLIDADA!$AP274:$AU274)</f>
        <v>0</v>
      </c>
      <c r="AW274" s="43">
        <v>0</v>
      </c>
      <c r="AX274" s="43">
        <v>0</v>
      </c>
      <c r="AY274" s="44">
        <f>SUM(BASE_INICIATIVAS_CONSOLIDADA!$AW274:$AX274)</f>
        <v>0</v>
      </c>
      <c r="AZ274" s="45">
        <v>0</v>
      </c>
      <c r="BA274" s="45">
        <f>BASE_INICIATIVAS_CONSOLIDADA!$AZ274</f>
        <v>0</v>
      </c>
      <c r="BB274" s="45">
        <v>0</v>
      </c>
      <c r="BC274" s="45">
        <v>0</v>
      </c>
      <c r="BD274" s="45">
        <f>SUM(BASE_INICIATIVAS_CONSOLIDADA!$BB274:$BC274)</f>
        <v>0</v>
      </c>
    </row>
    <row r="275" spans="1:56" ht="150" x14ac:dyDescent="0.25">
      <c r="A275" s="8" t="s">
        <v>56</v>
      </c>
      <c r="B275" s="8" t="s">
        <v>57</v>
      </c>
      <c r="C275" s="8">
        <v>16076447</v>
      </c>
      <c r="D275" s="8" t="s">
        <v>58</v>
      </c>
      <c r="E275" s="8" t="str">
        <f>_xlfn.XLOOKUP(BASE_INICIATIVAS_CONSOLIDADA!$G275,'[1]BASE DE DADOS'!A:A,'[1]BASE DE DADOS'!C:C)</f>
        <v>PARNA DE ANAVILHANAS</v>
      </c>
      <c r="F275" s="8" t="str">
        <f>_xlfn.XLOOKUP(BASE_INICIATIVAS_CONSOLIDADA!$G275,[1]!BASE_UCS[COD CNUC],[1]!BASE_UCS[CATEGORIA RESUMIDA])</f>
        <v>PARNA</v>
      </c>
      <c r="G275" s="8" t="s">
        <v>195</v>
      </c>
      <c r="H275" s="8" t="str">
        <f>_xlfn.XLOOKUP(BASE_INICIATIVAS_CONSOLIDADA!$G275,[1]!BASE_UCS[COD CNUC],[1]!BASE_UCS[GERÊNCIA REGIONAL])</f>
        <v>GR1 - Norte</v>
      </c>
      <c r="I275" s="8" t="str">
        <f>_xlfn.XLOOKUP(BASE_INICIATIVAS_CONSOLIDADA!$G275,[1]!BASE_UCS[COD CNUC],[1]!BASE_UCS[BIOMAS])</f>
        <v>Amazônia</v>
      </c>
      <c r="J275" s="8" t="str">
        <f>_xlfn.XLOOKUP(BASE_INICIATIVAS_CONSOLIDADA!$G275,[1]!BASE_UCS[COD CNUC],[1]!BASE_UCS[UF])</f>
        <v>AM</v>
      </c>
      <c r="K275" s="8" t="s">
        <v>60</v>
      </c>
      <c r="L275" s="36">
        <v>636000</v>
      </c>
      <c r="M275" s="36">
        <v>0</v>
      </c>
      <c r="N275" s="36">
        <f>BASE_INICIATIVAS_CONSOLIDADA!$L275-BASE_INICIATIVAS_CONSOLIDADA!$M275</f>
        <v>636000</v>
      </c>
      <c r="O275" s="37">
        <f>BASE_INICIATIVAS_CONSOLIDADA!$AC275+BASE_INICIATIVAS_CONSOLIDADA!$AJ275+BASE_INICIATIVAS_CONSOLIDADA!$AO275+BASE_INICIATIVAS_CONSOLIDADA!$AV275+BASE_INICIATIVAS_CONSOLIDADA!$AY275+BASE_INICIATIVAS_CONSOLIDADA!$BA275+BASE_INICIATIVAS_CONSOLIDADA!$BD275</f>
        <v>0</v>
      </c>
      <c r="P275" s="36">
        <f>IF(BASE_INICIATIVAS_CONSOLIDADA!$N275-BASE_INICIATIVAS_CONSOLIDADA!$O275&lt;0,0,BASE_INICIATIVAS_CONSOLIDADA!$N275-BASE_INICIATIVAS_CONSOLIDADA!$O275)</f>
        <v>636000</v>
      </c>
      <c r="Q275" s="38">
        <v>0</v>
      </c>
      <c r="R275" s="37">
        <v>0</v>
      </c>
      <c r="S275" s="37">
        <v>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7">
        <v>0</v>
      </c>
      <c r="AB275" s="37">
        <v>0</v>
      </c>
      <c r="AC275" s="37">
        <f>SUM(BASE_INICIATIVAS_CONSOLIDADA!$Q275:$AB275)</f>
        <v>0</v>
      </c>
      <c r="AD275" s="37">
        <v>0</v>
      </c>
      <c r="AE275" s="37">
        <v>0</v>
      </c>
      <c r="AF275" s="37">
        <v>0</v>
      </c>
      <c r="AG275" s="37">
        <v>0</v>
      </c>
      <c r="AH275" s="37">
        <v>0</v>
      </c>
      <c r="AI275" s="37">
        <v>0</v>
      </c>
      <c r="AJ275" s="37">
        <f>SUM(BASE_INICIATIVAS_CONSOLIDADA!$AD275:$AI275)</f>
        <v>0</v>
      </c>
      <c r="AK275" s="37">
        <v>0</v>
      </c>
      <c r="AL275" s="37">
        <v>0</v>
      </c>
      <c r="AM275" s="37">
        <v>0</v>
      </c>
      <c r="AN275" s="37">
        <v>0</v>
      </c>
      <c r="AO275" s="37">
        <f>SUM(BASE_INICIATIVAS_CONSOLIDADA!$AK275:$AN275)</f>
        <v>0</v>
      </c>
      <c r="AP275" s="37">
        <v>0</v>
      </c>
      <c r="AQ275" s="37">
        <v>0</v>
      </c>
      <c r="AR275" s="37">
        <v>0</v>
      </c>
      <c r="AS275" s="37">
        <v>0</v>
      </c>
      <c r="AT275" s="37">
        <v>0</v>
      </c>
      <c r="AU275" s="37">
        <v>0</v>
      </c>
      <c r="AV275" s="37">
        <f>SUM(BASE_INICIATIVAS_CONSOLIDADA!$AP275:$AU275)</f>
        <v>0</v>
      </c>
      <c r="AW275" s="39">
        <v>0</v>
      </c>
      <c r="AX275" s="39">
        <v>0</v>
      </c>
      <c r="AY275" s="40">
        <f>SUM(BASE_INICIATIVAS_CONSOLIDADA!$AW275:$AX275)</f>
        <v>0</v>
      </c>
      <c r="AZ275" s="4">
        <v>0</v>
      </c>
      <c r="BA275" s="4">
        <f>BASE_INICIATIVAS_CONSOLIDADA!$AZ275</f>
        <v>0</v>
      </c>
      <c r="BB275" s="4">
        <v>0</v>
      </c>
      <c r="BC275" s="4">
        <v>0</v>
      </c>
      <c r="BD275" s="4">
        <f>SUM(BASE_INICIATIVAS_CONSOLIDADA!$BB275:$BC275)</f>
        <v>0</v>
      </c>
    </row>
    <row r="276" spans="1:56" ht="30" x14ac:dyDescent="0.25">
      <c r="A276" s="29" t="s">
        <v>65</v>
      </c>
      <c r="B276" s="29" t="s">
        <v>66</v>
      </c>
      <c r="C276" s="29">
        <v>16074110</v>
      </c>
      <c r="D276" s="29" t="s">
        <v>58</v>
      </c>
      <c r="E276" s="29" t="str">
        <f>_xlfn.XLOOKUP(BASE_INICIATIVAS_CONSOLIDADA!$G276,'[1]BASE DE DADOS'!A:A,'[1]BASE DE DADOS'!C:C)</f>
        <v>PARNA RESTINGA DE JURUBATIBA</v>
      </c>
      <c r="F276" s="29" t="str">
        <f>_xlfn.XLOOKUP(BASE_INICIATIVAS_CONSOLIDADA!$G276,[1]!BASE_UCS[COD CNUC],[1]!BASE_UCS[CATEGORIA RESUMIDA])</f>
        <v>PARNA</v>
      </c>
      <c r="G276" s="29" t="s">
        <v>270</v>
      </c>
      <c r="H276" s="29" t="str">
        <f>_xlfn.XLOOKUP(BASE_INICIATIVAS_CONSOLIDADA!$G276,[1]!BASE_UCS[COD CNUC],[1]!BASE_UCS[GERÊNCIA REGIONAL])</f>
        <v>GR4 - Sudeste</v>
      </c>
      <c r="I276" s="29" t="str">
        <f>_xlfn.XLOOKUP(BASE_INICIATIVAS_CONSOLIDADA!$G276,[1]!BASE_UCS[COD CNUC],[1]!BASE_UCS[BIOMAS])</f>
        <v>Área Marinha - Mata Atlântica</v>
      </c>
      <c r="J276" s="29" t="str">
        <f>_xlfn.XLOOKUP(BASE_INICIATIVAS_CONSOLIDADA!$G276,[1]!BASE_UCS[COD CNUC],[1]!BASE_UCS[UF])</f>
        <v>RJ</v>
      </c>
      <c r="K276" s="29"/>
      <c r="L276" s="30">
        <v>500000</v>
      </c>
      <c r="M276" s="30">
        <v>0</v>
      </c>
      <c r="N276" s="30">
        <f>BASE_INICIATIVAS_CONSOLIDADA!$L276-BASE_INICIATIVAS_CONSOLIDADA!$M276</f>
        <v>500000</v>
      </c>
      <c r="O276" s="41">
        <f>BASE_INICIATIVAS_CONSOLIDADA!$AC276+BASE_INICIATIVAS_CONSOLIDADA!$AJ276+BASE_INICIATIVAS_CONSOLIDADA!$AO276+BASE_INICIATIVAS_CONSOLIDADA!$AV276+BASE_INICIATIVAS_CONSOLIDADA!$AY276+BASE_INICIATIVAS_CONSOLIDADA!$BA276+BASE_INICIATIVAS_CONSOLIDADA!$BD276</f>
        <v>500000</v>
      </c>
      <c r="P276" s="30">
        <f>IF(BASE_INICIATIVAS_CONSOLIDADA!$N276-BASE_INICIATIVAS_CONSOLIDADA!$O276&lt;0,0,BASE_INICIATIVAS_CONSOLIDADA!$N276-BASE_INICIATIVAS_CONSOLIDADA!$O276)</f>
        <v>0</v>
      </c>
      <c r="Q276" s="42">
        <v>0</v>
      </c>
      <c r="R276" s="41">
        <v>0</v>
      </c>
      <c r="S276" s="41">
        <v>0</v>
      </c>
      <c r="T276" s="41">
        <v>0</v>
      </c>
      <c r="U276" s="41">
        <v>0</v>
      </c>
      <c r="V276" s="41">
        <v>0</v>
      </c>
      <c r="W276" s="41">
        <v>500000</v>
      </c>
      <c r="X276" s="41">
        <v>0</v>
      </c>
      <c r="Y276" s="41">
        <v>0</v>
      </c>
      <c r="Z276" s="41">
        <v>0</v>
      </c>
      <c r="AA276" s="41">
        <v>0</v>
      </c>
      <c r="AB276" s="41">
        <v>0</v>
      </c>
      <c r="AC276" s="41">
        <f>SUM(BASE_INICIATIVAS_CONSOLIDADA!$Q276:$AB276)</f>
        <v>500000</v>
      </c>
      <c r="AD276" s="41">
        <v>0</v>
      </c>
      <c r="AE276" s="41">
        <v>0</v>
      </c>
      <c r="AF276" s="41">
        <v>0</v>
      </c>
      <c r="AG276" s="41">
        <v>0</v>
      </c>
      <c r="AH276" s="41">
        <v>0</v>
      </c>
      <c r="AI276" s="41">
        <v>0</v>
      </c>
      <c r="AJ276" s="41">
        <f>SUM(BASE_INICIATIVAS_CONSOLIDADA!$AD276:$AI276)</f>
        <v>0</v>
      </c>
      <c r="AK276" s="41">
        <v>0</v>
      </c>
      <c r="AL276" s="41">
        <v>0</v>
      </c>
      <c r="AM276" s="41">
        <v>0</v>
      </c>
      <c r="AN276" s="41">
        <v>0</v>
      </c>
      <c r="AO276" s="41">
        <f>SUM(BASE_INICIATIVAS_CONSOLIDADA!$AK276:$AN276)</f>
        <v>0</v>
      </c>
      <c r="AP276" s="41">
        <v>0</v>
      </c>
      <c r="AQ276" s="41">
        <v>0</v>
      </c>
      <c r="AR276" s="41">
        <v>0</v>
      </c>
      <c r="AS276" s="41">
        <v>0</v>
      </c>
      <c r="AT276" s="41">
        <v>0</v>
      </c>
      <c r="AU276" s="41">
        <v>0</v>
      </c>
      <c r="AV276" s="41">
        <f>SUM(BASE_INICIATIVAS_CONSOLIDADA!$AP276:$AU276)</f>
        <v>0</v>
      </c>
      <c r="AW276" s="43">
        <v>0</v>
      </c>
      <c r="AX276" s="43">
        <v>0</v>
      </c>
      <c r="AY276" s="44">
        <f>SUM(BASE_INICIATIVAS_CONSOLIDADA!$AW276:$AX276)</f>
        <v>0</v>
      </c>
      <c r="AZ276" s="45">
        <v>0</v>
      </c>
      <c r="BA276" s="45">
        <f>BASE_INICIATIVAS_CONSOLIDADA!$AZ276</f>
        <v>0</v>
      </c>
      <c r="BB276" s="45">
        <v>0</v>
      </c>
      <c r="BC276" s="45">
        <v>0</v>
      </c>
      <c r="BD276" s="45">
        <f>SUM(BASE_INICIATIVAS_CONSOLIDADA!$BB276:$BC276)</f>
        <v>0</v>
      </c>
    </row>
    <row r="277" spans="1:56" ht="150" x14ac:dyDescent="0.25">
      <c r="A277" s="8" t="s">
        <v>56</v>
      </c>
      <c r="B277" s="8" t="s">
        <v>57</v>
      </c>
      <c r="C277" s="8">
        <v>16076447</v>
      </c>
      <c r="D277" s="8" t="s">
        <v>58</v>
      </c>
      <c r="E277" s="8" t="str">
        <f>_xlfn.XLOOKUP(BASE_INICIATIVAS_CONSOLIDADA!$G277,'[1]BASE DE DADOS'!A:A,'[1]BASE DE DADOS'!C:C)</f>
        <v>PARNA DE BRASÍLIA</v>
      </c>
      <c r="F277" s="8" t="str">
        <f>_xlfn.XLOOKUP(BASE_INICIATIVAS_CONSOLIDADA!$G277,[1]!BASE_UCS[COD CNUC],[1]!BASE_UCS[CATEGORIA RESUMIDA])</f>
        <v>PARNA</v>
      </c>
      <c r="G277" s="8" t="s">
        <v>227</v>
      </c>
      <c r="H277" s="8" t="str">
        <f>_xlfn.XLOOKUP(BASE_INICIATIVAS_CONSOLIDADA!$G277,[1]!BASE_UCS[COD CNUC],[1]!BASE_UCS[GERÊNCIA REGIONAL])</f>
        <v>GR3 - Centro-Oeste</v>
      </c>
      <c r="I277" s="8" t="str">
        <f>_xlfn.XLOOKUP(BASE_INICIATIVAS_CONSOLIDADA!$G277,[1]!BASE_UCS[COD CNUC],[1]!BASE_UCS[BIOMAS])</f>
        <v>Cerrado</v>
      </c>
      <c r="J277" s="8" t="str">
        <f>_xlfn.XLOOKUP(BASE_INICIATIVAS_CONSOLIDADA!$G277,[1]!BASE_UCS[COD CNUC],[1]!BASE_UCS[UF])</f>
        <v>DF/GO</v>
      </c>
      <c r="K277" s="8" t="s">
        <v>60</v>
      </c>
      <c r="L277" s="36">
        <v>636000</v>
      </c>
      <c r="M277" s="36">
        <v>0</v>
      </c>
      <c r="N277" s="36">
        <f>BASE_INICIATIVAS_CONSOLIDADA!$L277-BASE_INICIATIVAS_CONSOLIDADA!$M277</f>
        <v>636000</v>
      </c>
      <c r="O277" s="37">
        <f>BASE_INICIATIVAS_CONSOLIDADA!$AC277+BASE_INICIATIVAS_CONSOLIDADA!$AJ277+BASE_INICIATIVAS_CONSOLIDADA!$AO277+BASE_INICIATIVAS_CONSOLIDADA!$AV277+BASE_INICIATIVAS_CONSOLIDADA!$AY277+BASE_INICIATIVAS_CONSOLIDADA!$BA277+BASE_INICIATIVAS_CONSOLIDADA!$BD277</f>
        <v>636000</v>
      </c>
      <c r="P277" s="36">
        <f>IF(BASE_INICIATIVAS_CONSOLIDADA!$N277-BASE_INICIATIVAS_CONSOLIDADA!$O277&lt;0,0,BASE_INICIATIVAS_CONSOLIDADA!$N277-BASE_INICIATIVAS_CONSOLIDADA!$O277)</f>
        <v>0</v>
      </c>
      <c r="Q277" s="38">
        <v>0</v>
      </c>
      <c r="R277" s="37">
        <v>0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7">
        <v>0</v>
      </c>
      <c r="AB277" s="37">
        <v>0</v>
      </c>
      <c r="AC277" s="37">
        <f>SUM(BASE_INICIATIVAS_CONSOLIDADA!$Q277:$AB277)</f>
        <v>0</v>
      </c>
      <c r="AD277" s="37">
        <v>0</v>
      </c>
      <c r="AE277" s="37">
        <v>0</v>
      </c>
      <c r="AF277" s="37">
        <v>0</v>
      </c>
      <c r="AG277" s="37">
        <v>0</v>
      </c>
      <c r="AH277" s="37">
        <v>636000</v>
      </c>
      <c r="AI277" s="37">
        <v>0</v>
      </c>
      <c r="AJ277" s="37">
        <f>SUM(BASE_INICIATIVAS_CONSOLIDADA!$AD277:$AI277)</f>
        <v>636000</v>
      </c>
      <c r="AK277" s="37">
        <v>0</v>
      </c>
      <c r="AL277" s="37">
        <v>0</v>
      </c>
      <c r="AM277" s="37">
        <v>0</v>
      </c>
      <c r="AN277" s="37">
        <v>0</v>
      </c>
      <c r="AO277" s="37">
        <f>SUM(BASE_INICIATIVAS_CONSOLIDADA!$AK277:$AN277)</f>
        <v>0</v>
      </c>
      <c r="AP277" s="37">
        <v>0</v>
      </c>
      <c r="AQ277" s="37">
        <v>0</v>
      </c>
      <c r="AR277" s="37">
        <v>0</v>
      </c>
      <c r="AS277" s="37">
        <v>0</v>
      </c>
      <c r="AT277" s="37">
        <v>0</v>
      </c>
      <c r="AU277" s="37">
        <v>0</v>
      </c>
      <c r="AV277" s="37">
        <f>SUM(BASE_INICIATIVAS_CONSOLIDADA!$AP277:$AU277)</f>
        <v>0</v>
      </c>
      <c r="AW277" s="39">
        <v>0</v>
      </c>
      <c r="AX277" s="39">
        <v>0</v>
      </c>
      <c r="AY277" s="40">
        <f>SUM(BASE_INICIATIVAS_CONSOLIDADA!$AW277:$AX277)</f>
        <v>0</v>
      </c>
      <c r="AZ277" s="4">
        <v>0</v>
      </c>
      <c r="BA277" s="4">
        <f>BASE_INICIATIVAS_CONSOLIDADA!$AZ277</f>
        <v>0</v>
      </c>
      <c r="BB277" s="4">
        <v>0</v>
      </c>
      <c r="BC277" s="4">
        <v>0</v>
      </c>
      <c r="BD277" s="4">
        <f>SUM(BASE_INICIATIVAS_CONSOLIDADA!$BB277:$BC277)</f>
        <v>0</v>
      </c>
    </row>
    <row r="278" spans="1:56" ht="150" x14ac:dyDescent="0.25">
      <c r="A278" s="29" t="s">
        <v>56</v>
      </c>
      <c r="B278" s="29" t="s">
        <v>57</v>
      </c>
      <c r="C278" s="29">
        <v>16076447</v>
      </c>
      <c r="D278" s="29" t="s">
        <v>58</v>
      </c>
      <c r="E278" s="29" t="str">
        <f>_xlfn.XLOOKUP(BASE_INICIATIVAS_CONSOLIDADA!$G278,'[1]BASE DE DADOS'!A:A,'[1]BASE DE DADOS'!C:C)</f>
        <v>PARNA RESTINGA DE JURUBATIBA</v>
      </c>
      <c r="F278" s="29" t="str">
        <f>_xlfn.XLOOKUP(BASE_INICIATIVAS_CONSOLIDADA!$G278,[1]!BASE_UCS[COD CNUC],[1]!BASE_UCS[CATEGORIA RESUMIDA])</f>
        <v>PARNA</v>
      </c>
      <c r="G278" s="29" t="s">
        <v>270</v>
      </c>
      <c r="H278" s="29" t="str">
        <f>_xlfn.XLOOKUP(BASE_INICIATIVAS_CONSOLIDADA!$G278,[1]!BASE_UCS[COD CNUC],[1]!BASE_UCS[GERÊNCIA REGIONAL])</f>
        <v>GR4 - Sudeste</v>
      </c>
      <c r="I278" s="29" t="str">
        <f>_xlfn.XLOOKUP(BASE_INICIATIVAS_CONSOLIDADA!$G278,[1]!BASE_UCS[COD CNUC],[1]!BASE_UCS[BIOMAS])</f>
        <v>Área Marinha - Mata Atlântica</v>
      </c>
      <c r="J278" s="29" t="str">
        <f>_xlfn.XLOOKUP(BASE_INICIATIVAS_CONSOLIDADA!$G278,[1]!BASE_UCS[COD CNUC],[1]!BASE_UCS[UF])</f>
        <v>RJ</v>
      </c>
      <c r="K278" s="29" t="s">
        <v>60</v>
      </c>
      <c r="L278" s="30">
        <v>636000</v>
      </c>
      <c r="M278" s="30">
        <v>0</v>
      </c>
      <c r="N278" s="30">
        <f>BASE_INICIATIVAS_CONSOLIDADA!$L278-BASE_INICIATIVAS_CONSOLIDADA!$M278</f>
        <v>636000</v>
      </c>
      <c r="O278" s="41">
        <f>BASE_INICIATIVAS_CONSOLIDADA!$AC278+BASE_INICIATIVAS_CONSOLIDADA!$AJ278+BASE_INICIATIVAS_CONSOLIDADA!$AO278+BASE_INICIATIVAS_CONSOLIDADA!$AV278+BASE_INICIATIVAS_CONSOLIDADA!$AY278+BASE_INICIATIVAS_CONSOLIDADA!$BA278+BASE_INICIATIVAS_CONSOLIDADA!$BD278</f>
        <v>636000</v>
      </c>
      <c r="P278" s="30">
        <f>IF(BASE_INICIATIVAS_CONSOLIDADA!$N278-BASE_INICIATIVAS_CONSOLIDADA!$O278&lt;0,0,BASE_INICIATIVAS_CONSOLIDADA!$N278-BASE_INICIATIVAS_CONSOLIDADA!$O278)</f>
        <v>0</v>
      </c>
      <c r="Q278" s="42">
        <v>0</v>
      </c>
      <c r="R278" s="41">
        <v>0</v>
      </c>
      <c r="S278" s="41">
        <v>0</v>
      </c>
      <c r="T278" s="41">
        <v>0</v>
      </c>
      <c r="U278" s="41">
        <v>0</v>
      </c>
      <c r="V278" s="41">
        <v>0</v>
      </c>
      <c r="W278" s="41">
        <v>636000</v>
      </c>
      <c r="X278" s="41">
        <v>0</v>
      </c>
      <c r="Y278" s="41">
        <v>0</v>
      </c>
      <c r="Z278" s="41">
        <v>0</v>
      </c>
      <c r="AA278" s="41">
        <v>0</v>
      </c>
      <c r="AB278" s="41">
        <v>0</v>
      </c>
      <c r="AC278" s="41">
        <f>SUM(BASE_INICIATIVAS_CONSOLIDADA!$Q278:$AB278)</f>
        <v>636000</v>
      </c>
      <c r="AD278" s="41">
        <v>0</v>
      </c>
      <c r="AE278" s="41">
        <v>0</v>
      </c>
      <c r="AF278" s="41">
        <v>0</v>
      </c>
      <c r="AG278" s="41">
        <v>0</v>
      </c>
      <c r="AH278" s="41">
        <v>0</v>
      </c>
      <c r="AI278" s="41">
        <v>0</v>
      </c>
      <c r="AJ278" s="41">
        <f>SUM(BASE_INICIATIVAS_CONSOLIDADA!$AD278:$AI278)</f>
        <v>0</v>
      </c>
      <c r="AK278" s="41">
        <v>0</v>
      </c>
      <c r="AL278" s="41">
        <v>0</v>
      </c>
      <c r="AM278" s="41">
        <v>0</v>
      </c>
      <c r="AN278" s="41">
        <v>0</v>
      </c>
      <c r="AO278" s="41">
        <f>SUM(BASE_INICIATIVAS_CONSOLIDADA!$AK278:$AN278)</f>
        <v>0</v>
      </c>
      <c r="AP278" s="41">
        <v>0</v>
      </c>
      <c r="AQ278" s="41">
        <v>0</v>
      </c>
      <c r="AR278" s="41">
        <v>0</v>
      </c>
      <c r="AS278" s="41">
        <v>0</v>
      </c>
      <c r="AT278" s="41">
        <v>0</v>
      </c>
      <c r="AU278" s="41">
        <v>0</v>
      </c>
      <c r="AV278" s="41">
        <f>SUM(BASE_INICIATIVAS_CONSOLIDADA!$AP278:$AU278)</f>
        <v>0</v>
      </c>
      <c r="AW278" s="43">
        <v>0</v>
      </c>
      <c r="AX278" s="43">
        <v>0</v>
      </c>
      <c r="AY278" s="44">
        <f>SUM(BASE_INICIATIVAS_CONSOLIDADA!$AW278:$AX278)</f>
        <v>0</v>
      </c>
      <c r="AZ278" s="45">
        <v>0</v>
      </c>
      <c r="BA278" s="45">
        <f>BASE_INICIATIVAS_CONSOLIDADA!$AZ278</f>
        <v>0</v>
      </c>
      <c r="BB278" s="45">
        <v>0</v>
      </c>
      <c r="BC278" s="45">
        <v>0</v>
      </c>
      <c r="BD278" s="45">
        <f>SUM(BASE_INICIATIVAS_CONSOLIDADA!$BB278:$BC278)</f>
        <v>0</v>
      </c>
    </row>
    <row r="279" spans="1:56" ht="30" x14ac:dyDescent="0.25">
      <c r="A279" s="8" t="s">
        <v>112</v>
      </c>
      <c r="B279" s="8" t="s">
        <v>113</v>
      </c>
      <c r="C279" s="8">
        <v>16093982</v>
      </c>
      <c r="D279" s="8" t="s">
        <v>58</v>
      </c>
      <c r="E279" s="8" t="str">
        <f>_xlfn.XLOOKUP(BASE_INICIATIVAS_CONSOLIDADA!$G279,'[1]BASE DE DADOS'!A:A,'[1]BASE DE DADOS'!C:C)</f>
        <v>PARNA RESTINGA DE JURUBATIBA</v>
      </c>
      <c r="F279" s="8" t="str">
        <f>_xlfn.XLOOKUP(BASE_INICIATIVAS_CONSOLIDADA!$G279,[1]!BASE_UCS[COD CNUC],[1]!BASE_UCS[CATEGORIA RESUMIDA])</f>
        <v>PARNA</v>
      </c>
      <c r="G279" s="8" t="s">
        <v>270</v>
      </c>
      <c r="H279" s="8" t="str">
        <f>_xlfn.XLOOKUP(BASE_INICIATIVAS_CONSOLIDADA!$G279,[1]!BASE_UCS[COD CNUC],[1]!BASE_UCS[GERÊNCIA REGIONAL])</f>
        <v>GR4 - Sudeste</v>
      </c>
      <c r="I279" s="8" t="str">
        <f>_xlfn.XLOOKUP(BASE_INICIATIVAS_CONSOLIDADA!$G279,[1]!BASE_UCS[COD CNUC],[1]!BASE_UCS[BIOMAS])</f>
        <v>Área Marinha - Mata Atlântica</v>
      </c>
      <c r="J279" s="8" t="str">
        <f>_xlfn.XLOOKUP(BASE_INICIATIVAS_CONSOLIDADA!$G279,[1]!BASE_UCS[COD CNUC],[1]!BASE_UCS[UF])</f>
        <v>RJ</v>
      </c>
      <c r="K279" s="8" t="s">
        <v>114</v>
      </c>
      <c r="L279" s="36">
        <v>100000</v>
      </c>
      <c r="M279" s="36">
        <v>0</v>
      </c>
      <c r="N279" s="36">
        <f>BASE_INICIATIVAS_CONSOLIDADA!$L279-BASE_INICIATIVAS_CONSOLIDADA!$M279</f>
        <v>100000</v>
      </c>
      <c r="O279" s="37">
        <f>BASE_INICIATIVAS_CONSOLIDADA!$AC279+BASE_INICIATIVAS_CONSOLIDADA!$AJ279+BASE_INICIATIVAS_CONSOLIDADA!$AO279+BASE_INICIATIVAS_CONSOLIDADA!$AV279+BASE_INICIATIVAS_CONSOLIDADA!$AY279+BASE_INICIATIVAS_CONSOLIDADA!$BA279+BASE_INICIATIVAS_CONSOLIDADA!$BD279</f>
        <v>100000</v>
      </c>
      <c r="P279" s="36">
        <f>IF(BASE_INICIATIVAS_CONSOLIDADA!$N279-BASE_INICIATIVAS_CONSOLIDADA!$O279&lt;0,0,BASE_INICIATIVAS_CONSOLIDADA!$N279-BASE_INICIATIVAS_CONSOLIDADA!$O279)</f>
        <v>0</v>
      </c>
      <c r="Q279" s="38">
        <v>0</v>
      </c>
      <c r="R279" s="37">
        <v>0</v>
      </c>
      <c r="S279" s="37">
        <v>0</v>
      </c>
      <c r="T279" s="37">
        <v>0</v>
      </c>
      <c r="U279" s="37">
        <v>0</v>
      </c>
      <c r="V279" s="37">
        <v>0</v>
      </c>
      <c r="W279" s="37">
        <v>100000</v>
      </c>
      <c r="X279" s="37">
        <v>0</v>
      </c>
      <c r="Y279" s="37">
        <v>0</v>
      </c>
      <c r="Z279" s="37">
        <v>0</v>
      </c>
      <c r="AA279" s="37">
        <v>0</v>
      </c>
      <c r="AB279" s="37">
        <v>0</v>
      </c>
      <c r="AC279" s="37">
        <f>SUM(BASE_INICIATIVAS_CONSOLIDADA!$Q279:$AB279)</f>
        <v>100000</v>
      </c>
      <c r="AD279" s="37">
        <v>0</v>
      </c>
      <c r="AE279" s="37">
        <v>0</v>
      </c>
      <c r="AF279" s="37">
        <v>0</v>
      </c>
      <c r="AG279" s="37">
        <v>0</v>
      </c>
      <c r="AH279" s="37">
        <v>0</v>
      </c>
      <c r="AI279" s="37">
        <v>0</v>
      </c>
      <c r="AJ279" s="37">
        <f>SUM(BASE_INICIATIVAS_CONSOLIDADA!$AD279:$AI279)</f>
        <v>0</v>
      </c>
      <c r="AK279" s="37">
        <v>0</v>
      </c>
      <c r="AL279" s="37">
        <v>0</v>
      </c>
      <c r="AM279" s="37">
        <v>0</v>
      </c>
      <c r="AN279" s="37">
        <v>0</v>
      </c>
      <c r="AO279" s="37">
        <f>SUM(BASE_INICIATIVAS_CONSOLIDADA!$AK279:$AN279)</f>
        <v>0</v>
      </c>
      <c r="AP279" s="37">
        <v>0</v>
      </c>
      <c r="AQ279" s="37">
        <v>0</v>
      </c>
      <c r="AR279" s="37">
        <v>0</v>
      </c>
      <c r="AS279" s="37">
        <v>0</v>
      </c>
      <c r="AT279" s="37">
        <v>0</v>
      </c>
      <c r="AU279" s="37">
        <v>0</v>
      </c>
      <c r="AV279" s="37">
        <f>SUM(BASE_INICIATIVAS_CONSOLIDADA!$AP279:$AU279)</f>
        <v>0</v>
      </c>
      <c r="AW279" s="39">
        <v>0</v>
      </c>
      <c r="AX279" s="39">
        <v>0</v>
      </c>
      <c r="AY279" s="40">
        <f>SUM(BASE_INICIATIVAS_CONSOLIDADA!$AW279:$AX279)</f>
        <v>0</v>
      </c>
      <c r="AZ279" s="4">
        <v>0</v>
      </c>
      <c r="BA279" s="4">
        <f>BASE_INICIATIVAS_CONSOLIDADA!$AZ279</f>
        <v>0</v>
      </c>
      <c r="BB279" s="4">
        <v>0</v>
      </c>
      <c r="BC279" s="4">
        <v>0</v>
      </c>
      <c r="BD279" s="4">
        <f>SUM(BASE_INICIATIVAS_CONSOLIDADA!$BB279:$BC279)</f>
        <v>0</v>
      </c>
    </row>
    <row r="280" spans="1:56" ht="195" x14ac:dyDescent="0.25">
      <c r="A280" s="29" t="s">
        <v>56</v>
      </c>
      <c r="B280" s="29" t="s">
        <v>57</v>
      </c>
      <c r="C280" s="29">
        <v>16076447</v>
      </c>
      <c r="D280" s="29" t="s">
        <v>58</v>
      </c>
      <c r="E280" s="29" t="str">
        <f>_xlfn.XLOOKUP(BASE_INICIATIVAS_CONSOLIDADA!$G280,'[1]BASE DE DADOS'!A:A,'[1]BASE DE DADOS'!C:C)</f>
        <v>PARNA DOS LENÇOIS MARANHENSES</v>
      </c>
      <c r="F280" s="29" t="str">
        <f>_xlfn.XLOOKUP(BASE_INICIATIVAS_CONSOLIDADA!$G280,[1]!BASE_UCS[COD CNUC],[1]!BASE_UCS[CATEGORIA RESUMIDA])</f>
        <v>PARNA</v>
      </c>
      <c r="G280" s="29" t="s">
        <v>261</v>
      </c>
      <c r="H280" s="29" t="str">
        <f>_xlfn.XLOOKUP(BASE_INICIATIVAS_CONSOLIDADA!$G280,[1]!BASE_UCS[COD CNUC],[1]!BASE_UCS[GERÊNCIA REGIONAL])</f>
        <v>GR2 - Nordeste</v>
      </c>
      <c r="I280" s="29" t="str">
        <f>_xlfn.XLOOKUP(BASE_INICIATIVAS_CONSOLIDADA!$G280,[1]!BASE_UCS[COD CNUC],[1]!BASE_UCS[BIOMAS])</f>
        <v>Amazônia - Área Marinha - Cerrado</v>
      </c>
      <c r="J280" s="29" t="str">
        <f>_xlfn.XLOOKUP(BASE_INICIATIVAS_CONSOLIDADA!$G280,[1]!BASE_UCS[COD CNUC],[1]!BASE_UCS[UF])</f>
        <v>MA</v>
      </c>
      <c r="K280" s="29" t="s">
        <v>109</v>
      </c>
      <c r="L280" s="30">
        <v>120000</v>
      </c>
      <c r="M280" s="30">
        <v>0</v>
      </c>
      <c r="N280" s="30">
        <f>BASE_INICIATIVAS_CONSOLIDADA!$L280-BASE_INICIATIVAS_CONSOLIDADA!$M280</f>
        <v>120000</v>
      </c>
      <c r="O280" s="41">
        <f>BASE_INICIATIVAS_CONSOLIDADA!$AC280+BASE_INICIATIVAS_CONSOLIDADA!$AJ280+BASE_INICIATIVAS_CONSOLIDADA!$AO280+BASE_INICIATIVAS_CONSOLIDADA!$AV280+BASE_INICIATIVAS_CONSOLIDADA!$AY280+BASE_INICIATIVAS_CONSOLIDADA!$BA280+BASE_INICIATIVAS_CONSOLIDADA!$BD280</f>
        <v>120000</v>
      </c>
      <c r="P280" s="30">
        <f>IF(BASE_INICIATIVAS_CONSOLIDADA!$N280-BASE_INICIATIVAS_CONSOLIDADA!$O280&lt;0,0,BASE_INICIATIVAS_CONSOLIDADA!$N280-BASE_INICIATIVAS_CONSOLIDADA!$O280)</f>
        <v>0</v>
      </c>
      <c r="Q280" s="42">
        <v>0</v>
      </c>
      <c r="R280" s="41">
        <v>0</v>
      </c>
      <c r="S280" s="41">
        <v>0</v>
      </c>
      <c r="T280" s="41">
        <v>0</v>
      </c>
      <c r="U280" s="41">
        <v>0</v>
      </c>
      <c r="V280" s="41">
        <v>0</v>
      </c>
      <c r="W280" s="41">
        <v>0</v>
      </c>
      <c r="X280" s="41">
        <v>0</v>
      </c>
      <c r="Y280" s="41">
        <v>120000</v>
      </c>
      <c r="Z280" s="41">
        <v>0</v>
      </c>
      <c r="AA280" s="41">
        <v>0</v>
      </c>
      <c r="AB280" s="41">
        <v>0</v>
      </c>
      <c r="AC280" s="41">
        <f>SUM(BASE_INICIATIVAS_CONSOLIDADA!$Q280:$AB280)</f>
        <v>120000</v>
      </c>
      <c r="AD280" s="41">
        <v>0</v>
      </c>
      <c r="AE280" s="41">
        <v>0</v>
      </c>
      <c r="AF280" s="41">
        <v>0</v>
      </c>
      <c r="AG280" s="41">
        <v>0</v>
      </c>
      <c r="AH280" s="41">
        <v>0</v>
      </c>
      <c r="AI280" s="41">
        <v>0</v>
      </c>
      <c r="AJ280" s="41">
        <f>SUM(BASE_INICIATIVAS_CONSOLIDADA!$AD280:$AI280)</f>
        <v>0</v>
      </c>
      <c r="AK280" s="41">
        <v>0</v>
      </c>
      <c r="AL280" s="41">
        <v>0</v>
      </c>
      <c r="AM280" s="41">
        <v>0</v>
      </c>
      <c r="AN280" s="41">
        <v>0</v>
      </c>
      <c r="AO280" s="41">
        <f>SUM(BASE_INICIATIVAS_CONSOLIDADA!$AK280:$AN280)</f>
        <v>0</v>
      </c>
      <c r="AP280" s="41">
        <v>0</v>
      </c>
      <c r="AQ280" s="41">
        <v>0</v>
      </c>
      <c r="AR280" s="41">
        <v>0</v>
      </c>
      <c r="AS280" s="41">
        <v>0</v>
      </c>
      <c r="AT280" s="41">
        <v>0</v>
      </c>
      <c r="AU280" s="41">
        <v>0</v>
      </c>
      <c r="AV280" s="41">
        <f>SUM(BASE_INICIATIVAS_CONSOLIDADA!$AP280:$AU280)</f>
        <v>0</v>
      </c>
      <c r="AW280" s="43">
        <v>0</v>
      </c>
      <c r="AX280" s="43">
        <v>0</v>
      </c>
      <c r="AY280" s="44">
        <f>SUM(BASE_INICIATIVAS_CONSOLIDADA!$AW280:$AX280)</f>
        <v>0</v>
      </c>
      <c r="AZ280" s="45">
        <v>0</v>
      </c>
      <c r="BA280" s="45">
        <f>BASE_INICIATIVAS_CONSOLIDADA!$AZ280</f>
        <v>0</v>
      </c>
      <c r="BB280" s="45">
        <v>0</v>
      </c>
      <c r="BC280" s="45">
        <v>0</v>
      </c>
      <c r="BD280" s="45">
        <f>SUM(BASE_INICIATIVAS_CONSOLIDADA!$BB280:$BC280)</f>
        <v>0</v>
      </c>
    </row>
    <row r="281" spans="1:56" ht="195" x14ac:dyDescent="0.25">
      <c r="A281" s="8" t="s">
        <v>68</v>
      </c>
      <c r="B281" s="8" t="s">
        <v>69</v>
      </c>
      <c r="C281" s="8" t="s">
        <v>70</v>
      </c>
      <c r="D281" s="8" t="s">
        <v>58</v>
      </c>
      <c r="E281" s="8" t="str">
        <f>_xlfn.XLOOKUP(BASE_INICIATIVAS_CONSOLIDADA!$G281,'[1]BASE DE DADOS'!A:A,'[1]BASE DE DADOS'!C:C)</f>
        <v>PARNA DA TIJUCA</v>
      </c>
      <c r="F281" s="8" t="str">
        <f>_xlfn.XLOOKUP(BASE_INICIATIVAS_CONSOLIDADA!$G281,[1]!BASE_UCS[COD CNUC],[1]!BASE_UCS[CATEGORIA RESUMIDA])</f>
        <v>PARNA</v>
      </c>
      <c r="G281" s="8" t="s">
        <v>184</v>
      </c>
      <c r="H281" s="8" t="str">
        <f>_xlfn.XLOOKUP(BASE_INICIATIVAS_CONSOLIDADA!$G281,[1]!BASE_UCS[COD CNUC],[1]!BASE_UCS[GERÊNCIA REGIONAL])</f>
        <v>GR4 - Sudeste</v>
      </c>
      <c r="I281" s="8" t="str">
        <f>_xlfn.XLOOKUP(BASE_INICIATIVAS_CONSOLIDADA!$G281,[1]!BASE_UCS[COD CNUC],[1]!BASE_UCS[BIOMAS])</f>
        <v>Mata Atlântica</v>
      </c>
      <c r="J281" s="8" t="str">
        <f>_xlfn.XLOOKUP(BASE_INICIATIVAS_CONSOLIDADA!$G281,[1]!BASE_UCS[COD CNUC],[1]!BASE_UCS[UF])</f>
        <v>RJ</v>
      </c>
      <c r="K281" s="8" t="s">
        <v>72</v>
      </c>
      <c r="L281" s="48">
        <v>130000</v>
      </c>
      <c r="M281" s="36">
        <v>0</v>
      </c>
      <c r="N281" s="36">
        <f>BASE_INICIATIVAS_CONSOLIDADA!$L281-BASE_INICIATIVAS_CONSOLIDADA!$M281</f>
        <v>130000</v>
      </c>
      <c r="O281" s="37">
        <f>BASE_INICIATIVAS_CONSOLIDADA!$AC281+BASE_INICIATIVAS_CONSOLIDADA!$AJ281+BASE_INICIATIVAS_CONSOLIDADA!$AO281+BASE_INICIATIVAS_CONSOLIDADA!$AV281+BASE_INICIATIVAS_CONSOLIDADA!$AY281+BASE_INICIATIVAS_CONSOLIDADA!$BA281+BASE_INICIATIVAS_CONSOLIDADA!$BD281</f>
        <v>130000</v>
      </c>
      <c r="P281" s="36">
        <f>IF(BASE_INICIATIVAS_CONSOLIDADA!$N281-BASE_INICIATIVAS_CONSOLIDADA!$O281&lt;0,0,BASE_INICIATIVAS_CONSOLIDADA!$N281-BASE_INICIATIVAS_CONSOLIDADA!$O281)</f>
        <v>0</v>
      </c>
      <c r="Q281" s="38">
        <v>0</v>
      </c>
      <c r="R281" s="37">
        <v>0</v>
      </c>
      <c r="S281" s="37">
        <v>0</v>
      </c>
      <c r="T281" s="37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0</v>
      </c>
      <c r="AB281" s="37">
        <v>0</v>
      </c>
      <c r="AC281" s="37">
        <f>SUM(BASE_INICIATIVAS_CONSOLIDADA!$Q281:$AB281)</f>
        <v>0</v>
      </c>
      <c r="AD281" s="37">
        <v>0</v>
      </c>
      <c r="AE281" s="37">
        <v>0</v>
      </c>
      <c r="AF281" s="37">
        <v>0</v>
      </c>
      <c r="AG281" s="37">
        <v>0</v>
      </c>
      <c r="AH281" s="37">
        <v>0</v>
      </c>
      <c r="AI281" s="37">
        <v>0</v>
      </c>
      <c r="AJ281" s="37">
        <f>SUM(BASE_INICIATIVAS_CONSOLIDADA!$AD281:$AI281)</f>
        <v>0</v>
      </c>
      <c r="AK281" s="37">
        <v>0</v>
      </c>
      <c r="AL281" s="37">
        <v>0</v>
      </c>
      <c r="AM281" s="37">
        <v>0</v>
      </c>
      <c r="AN281" s="48">
        <v>130000</v>
      </c>
      <c r="AO281" s="37">
        <f>SUM(BASE_INICIATIVAS_CONSOLIDADA!$AK281:$AN281)</f>
        <v>130000</v>
      </c>
      <c r="AP281" s="37">
        <v>0</v>
      </c>
      <c r="AQ281" s="37">
        <v>0</v>
      </c>
      <c r="AR281" s="37">
        <v>0</v>
      </c>
      <c r="AS281" s="37">
        <v>0</v>
      </c>
      <c r="AT281" s="37">
        <v>0</v>
      </c>
      <c r="AU281" s="37">
        <v>0</v>
      </c>
      <c r="AV281" s="37">
        <f>SUM(BASE_INICIATIVAS_CONSOLIDADA!$AP281:$AU281)</f>
        <v>0</v>
      </c>
      <c r="AW281" s="39">
        <v>0</v>
      </c>
      <c r="AX281" s="39">
        <v>0</v>
      </c>
      <c r="AY281" s="40">
        <f>SUM(BASE_INICIATIVAS_CONSOLIDADA!$AW281:$AX281)</f>
        <v>0</v>
      </c>
      <c r="AZ281" s="4">
        <v>0</v>
      </c>
      <c r="BA281" s="4">
        <f>BASE_INICIATIVAS_CONSOLIDADA!$AZ281</f>
        <v>0</v>
      </c>
      <c r="BB281" s="4">
        <v>0</v>
      </c>
      <c r="BC281" s="4">
        <v>0</v>
      </c>
      <c r="BD281" s="4">
        <f>SUM(BASE_INICIATIVAS_CONSOLIDADA!$BB281:$BC281)</f>
        <v>0</v>
      </c>
    </row>
    <row r="282" spans="1:56" ht="120" x14ac:dyDescent="0.25">
      <c r="A282" s="29" t="s">
        <v>68</v>
      </c>
      <c r="B282" s="29" t="s">
        <v>69</v>
      </c>
      <c r="C282" s="29" t="s">
        <v>70</v>
      </c>
      <c r="D282" s="29" t="s">
        <v>58</v>
      </c>
      <c r="E282" s="29" t="str">
        <f>_xlfn.XLOOKUP(BASE_INICIATIVAS_CONSOLIDADA!$G282,'[1]BASE DE DADOS'!A:A,'[1]BASE DE DADOS'!C:C)</f>
        <v>PARNA DA TIJUCA</v>
      </c>
      <c r="F282" s="29" t="str">
        <f>_xlfn.XLOOKUP(BASE_INICIATIVAS_CONSOLIDADA!$G282,[1]!BASE_UCS[COD CNUC],[1]!BASE_UCS[CATEGORIA RESUMIDA])</f>
        <v>PARNA</v>
      </c>
      <c r="G282" s="29" t="s">
        <v>184</v>
      </c>
      <c r="H282" s="29" t="str">
        <f>_xlfn.XLOOKUP(BASE_INICIATIVAS_CONSOLIDADA!$G282,[1]!BASE_UCS[COD CNUC],[1]!BASE_UCS[GERÊNCIA REGIONAL])</f>
        <v>GR4 - Sudeste</v>
      </c>
      <c r="I282" s="29" t="str">
        <f>_xlfn.XLOOKUP(BASE_INICIATIVAS_CONSOLIDADA!$G282,[1]!BASE_UCS[COD CNUC],[1]!BASE_UCS[BIOMAS])</f>
        <v>Mata Atlântica</v>
      </c>
      <c r="J282" s="29" t="str">
        <f>_xlfn.XLOOKUP(BASE_INICIATIVAS_CONSOLIDADA!$G282,[1]!BASE_UCS[COD CNUC],[1]!BASE_UCS[UF])</f>
        <v>RJ</v>
      </c>
      <c r="K282" s="29" t="s">
        <v>102</v>
      </c>
      <c r="L282" s="50">
        <v>1000000</v>
      </c>
      <c r="M282" s="30">
        <v>0</v>
      </c>
      <c r="N282" s="30">
        <f>BASE_INICIATIVAS_CONSOLIDADA!$L282-BASE_INICIATIVAS_CONSOLIDADA!$M282</f>
        <v>1000000</v>
      </c>
      <c r="O282" s="41">
        <f>BASE_INICIATIVAS_CONSOLIDADA!$AC282+BASE_INICIATIVAS_CONSOLIDADA!$AJ282+BASE_INICIATIVAS_CONSOLIDADA!$AO282+BASE_INICIATIVAS_CONSOLIDADA!$AV282+BASE_INICIATIVAS_CONSOLIDADA!$AY282+BASE_INICIATIVAS_CONSOLIDADA!$BA282+BASE_INICIATIVAS_CONSOLIDADA!$BD282</f>
        <v>1000000</v>
      </c>
      <c r="P282" s="30">
        <f>IF(BASE_INICIATIVAS_CONSOLIDADA!$N282-BASE_INICIATIVAS_CONSOLIDADA!$O282&lt;0,0,BASE_INICIATIVAS_CONSOLIDADA!$N282-BASE_INICIATIVAS_CONSOLIDADA!$O282)</f>
        <v>0</v>
      </c>
      <c r="Q282" s="42">
        <v>0</v>
      </c>
      <c r="R282" s="41">
        <v>0</v>
      </c>
      <c r="S282" s="41">
        <v>0</v>
      </c>
      <c r="T282" s="41">
        <v>0</v>
      </c>
      <c r="U282" s="41">
        <v>0</v>
      </c>
      <c r="V282" s="41">
        <v>0</v>
      </c>
      <c r="W282" s="41">
        <v>0</v>
      </c>
      <c r="X282" s="41">
        <v>0</v>
      </c>
      <c r="Y282" s="41">
        <v>0</v>
      </c>
      <c r="Z282" s="41">
        <v>0</v>
      </c>
      <c r="AA282" s="41">
        <v>0</v>
      </c>
      <c r="AB282" s="41">
        <v>0</v>
      </c>
      <c r="AC282" s="41">
        <f>SUM(BASE_INICIATIVAS_CONSOLIDADA!$Q282:$AB282)</f>
        <v>0</v>
      </c>
      <c r="AD282" s="41">
        <v>0</v>
      </c>
      <c r="AE282" s="41">
        <v>0</v>
      </c>
      <c r="AF282" s="41">
        <v>0</v>
      </c>
      <c r="AG282" s="41">
        <v>0</v>
      </c>
      <c r="AH282" s="41">
        <v>0</v>
      </c>
      <c r="AI282" s="57">
        <v>0</v>
      </c>
      <c r="AJ282" s="41">
        <f>SUM(BASE_INICIATIVAS_CONSOLIDADA!$AD282:$AI282)</f>
        <v>0</v>
      </c>
      <c r="AK282" s="41">
        <v>0</v>
      </c>
      <c r="AL282" s="41">
        <v>0</v>
      </c>
      <c r="AM282" s="41">
        <v>0</v>
      </c>
      <c r="AN282" s="50">
        <v>1000000</v>
      </c>
      <c r="AO282" s="41">
        <f>SUM(BASE_INICIATIVAS_CONSOLIDADA!$AK282:$AN282)</f>
        <v>1000000</v>
      </c>
      <c r="AP282" s="41">
        <v>0</v>
      </c>
      <c r="AQ282" s="41">
        <v>0</v>
      </c>
      <c r="AR282" s="41">
        <v>0</v>
      </c>
      <c r="AS282" s="41">
        <v>0</v>
      </c>
      <c r="AT282" s="41">
        <v>0</v>
      </c>
      <c r="AU282" s="41">
        <v>0</v>
      </c>
      <c r="AV282" s="41">
        <f>SUM(BASE_INICIATIVAS_CONSOLIDADA!$AP282:$AU282)</f>
        <v>0</v>
      </c>
      <c r="AW282" s="43">
        <v>0</v>
      </c>
      <c r="AX282" s="43">
        <v>0</v>
      </c>
      <c r="AY282" s="44">
        <f>SUM(BASE_INICIATIVAS_CONSOLIDADA!$AW282:$AX282)</f>
        <v>0</v>
      </c>
      <c r="AZ282" s="45">
        <v>0</v>
      </c>
      <c r="BA282" s="45">
        <f>BASE_INICIATIVAS_CONSOLIDADA!$AZ282</f>
        <v>0</v>
      </c>
      <c r="BB282" s="45">
        <v>0</v>
      </c>
      <c r="BC282" s="45">
        <v>0</v>
      </c>
      <c r="BD282" s="45">
        <f>SUM(BASE_INICIATIVAS_CONSOLIDADA!$BB282:$BC282)</f>
        <v>0</v>
      </c>
    </row>
    <row r="283" spans="1:56" ht="195" x14ac:dyDescent="0.25">
      <c r="A283" s="8" t="s">
        <v>68</v>
      </c>
      <c r="B283" s="8" t="s">
        <v>69</v>
      </c>
      <c r="C283" s="8" t="s">
        <v>70</v>
      </c>
      <c r="D283" s="8" t="s">
        <v>58</v>
      </c>
      <c r="E283" s="8" t="str">
        <f>_xlfn.XLOOKUP(BASE_INICIATIVAS_CONSOLIDADA!$G283,'[1]BASE DE DADOS'!A:A,'[1]BASE DE DADOS'!C:C)</f>
        <v>PARNA DE APARADOS DA SERRA</v>
      </c>
      <c r="F283" s="8" t="str">
        <f>_xlfn.XLOOKUP(BASE_INICIATIVAS_CONSOLIDADA!$G283,[1]!BASE_UCS[COD CNUC],[1]!BASE_UCS[CATEGORIA RESUMIDA])</f>
        <v>PARNA</v>
      </c>
      <c r="G283" s="8" t="s">
        <v>244</v>
      </c>
      <c r="H283" s="8" t="str">
        <f>_xlfn.XLOOKUP(BASE_INICIATIVAS_CONSOLIDADA!$G283,[1]!BASE_UCS[COD CNUC],[1]!BASE_UCS[GERÊNCIA REGIONAL])</f>
        <v>GR5 - Sul</v>
      </c>
      <c r="I283" s="8" t="str">
        <f>_xlfn.XLOOKUP(BASE_INICIATIVAS_CONSOLIDADA!$G283,[1]!BASE_UCS[COD CNUC],[1]!BASE_UCS[BIOMAS])</f>
        <v>Mata Atlântica</v>
      </c>
      <c r="J283" s="8" t="str">
        <f>_xlfn.XLOOKUP(BASE_INICIATIVAS_CONSOLIDADA!$G283,[1]!BASE_UCS[COD CNUC],[1]!BASE_UCS[UF])</f>
        <v>RS/SC</v>
      </c>
      <c r="K283" s="8" t="s">
        <v>72</v>
      </c>
      <c r="L283" s="36">
        <v>170000</v>
      </c>
      <c r="M283" s="36">
        <v>0</v>
      </c>
      <c r="N283" s="36">
        <f>BASE_INICIATIVAS_CONSOLIDADA!$L283-BASE_INICIATIVAS_CONSOLIDADA!$M283</f>
        <v>170000</v>
      </c>
      <c r="O283" s="37">
        <f>BASE_INICIATIVAS_CONSOLIDADA!$AC283+BASE_INICIATIVAS_CONSOLIDADA!$AJ283+BASE_INICIATIVAS_CONSOLIDADA!$AO283+BASE_INICIATIVAS_CONSOLIDADA!$AV283+BASE_INICIATIVAS_CONSOLIDADA!$AY283+BASE_INICIATIVAS_CONSOLIDADA!$BA283+BASE_INICIATIVAS_CONSOLIDADA!$BD283</f>
        <v>170000</v>
      </c>
      <c r="P283" s="36">
        <f>IF(BASE_INICIATIVAS_CONSOLIDADA!$N283-BASE_INICIATIVAS_CONSOLIDADA!$O283&lt;0,0,BASE_INICIATIVAS_CONSOLIDADA!$N283-BASE_INICIATIVAS_CONSOLIDADA!$O283)</f>
        <v>0</v>
      </c>
      <c r="Q283" s="38">
        <v>0</v>
      </c>
      <c r="R283" s="37">
        <v>0</v>
      </c>
      <c r="S283" s="37">
        <v>0</v>
      </c>
      <c r="T283" s="37">
        <v>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>
        <v>0</v>
      </c>
      <c r="AC283" s="57">
        <f>SUM(BASE_INICIATIVAS_CONSOLIDADA!$Q283:$AB283)</f>
        <v>0</v>
      </c>
      <c r="AD283" s="57">
        <v>0</v>
      </c>
      <c r="AE283" s="37">
        <v>0</v>
      </c>
      <c r="AF283" s="36">
        <v>170000</v>
      </c>
      <c r="AG283" s="57">
        <v>0</v>
      </c>
      <c r="AH283" s="57">
        <v>0</v>
      </c>
      <c r="AI283" s="37">
        <v>0</v>
      </c>
      <c r="AJ283" s="37">
        <f>SUM(BASE_INICIATIVAS_CONSOLIDADA!$AD283:$AI283)</f>
        <v>170000</v>
      </c>
      <c r="AK283" s="37">
        <v>0</v>
      </c>
      <c r="AL283" s="37">
        <v>0</v>
      </c>
      <c r="AM283" s="37">
        <v>0</v>
      </c>
      <c r="AN283" s="47">
        <v>0</v>
      </c>
      <c r="AO283" s="37">
        <f>SUM(BASE_INICIATIVAS_CONSOLIDADA!$AK283:$AN283)</f>
        <v>0</v>
      </c>
      <c r="AP283" s="37">
        <v>0</v>
      </c>
      <c r="AQ283" s="37">
        <v>0</v>
      </c>
      <c r="AR283" s="37">
        <v>0</v>
      </c>
      <c r="AS283" s="37">
        <v>0</v>
      </c>
      <c r="AT283" s="37">
        <v>0</v>
      </c>
      <c r="AU283" s="37">
        <v>0</v>
      </c>
      <c r="AV283" s="37">
        <f>SUM(BASE_INICIATIVAS_CONSOLIDADA!$AP283:$AU283)</f>
        <v>0</v>
      </c>
      <c r="AW283" s="39">
        <v>0</v>
      </c>
      <c r="AX283" s="39">
        <v>0</v>
      </c>
      <c r="AY283" s="40">
        <f>SUM(BASE_INICIATIVAS_CONSOLIDADA!$AW283:$AX283)</f>
        <v>0</v>
      </c>
      <c r="AZ283" s="4">
        <v>0</v>
      </c>
      <c r="BA283" s="4">
        <f>BASE_INICIATIVAS_CONSOLIDADA!$AZ283</f>
        <v>0</v>
      </c>
      <c r="BB283" s="4">
        <v>0</v>
      </c>
      <c r="BC283" s="4">
        <v>0</v>
      </c>
      <c r="BD283" s="4">
        <f>SUM(BASE_INICIATIVAS_CONSOLIDADA!$BB283:$BC283)</f>
        <v>0</v>
      </c>
    </row>
    <row r="284" spans="1:56" ht="195" x14ac:dyDescent="0.25">
      <c r="A284" s="29" t="s">
        <v>56</v>
      </c>
      <c r="B284" s="29" t="s">
        <v>57</v>
      </c>
      <c r="C284" s="29">
        <v>16076447</v>
      </c>
      <c r="D284" s="29" t="s">
        <v>58</v>
      </c>
      <c r="E284" s="29" t="str">
        <f>_xlfn.XLOOKUP(BASE_INICIATIVAS_CONSOLIDADA!$G284,'[1]BASE DE DADOS'!A:A,'[1]BASE DE DADOS'!C:C)</f>
        <v>PARNA DE BRASÍLIA</v>
      </c>
      <c r="F284" s="29" t="str">
        <f>_xlfn.XLOOKUP(BASE_INICIATIVAS_CONSOLIDADA!$G284,[1]!BASE_UCS[COD CNUC],[1]!BASE_UCS[CATEGORIA RESUMIDA])</f>
        <v>PARNA</v>
      </c>
      <c r="G284" s="29" t="s">
        <v>227</v>
      </c>
      <c r="H284" s="29" t="str">
        <f>_xlfn.XLOOKUP(BASE_INICIATIVAS_CONSOLIDADA!$G284,[1]!BASE_UCS[COD CNUC],[1]!BASE_UCS[GERÊNCIA REGIONAL])</f>
        <v>GR3 - Centro-Oeste</v>
      </c>
      <c r="I284" s="29" t="str">
        <f>_xlfn.XLOOKUP(BASE_INICIATIVAS_CONSOLIDADA!$G284,[1]!BASE_UCS[COD CNUC],[1]!BASE_UCS[BIOMAS])</f>
        <v>Cerrado</v>
      </c>
      <c r="J284" s="29" t="str">
        <f>_xlfn.XLOOKUP(BASE_INICIATIVAS_CONSOLIDADA!$G284,[1]!BASE_UCS[COD CNUC],[1]!BASE_UCS[UF])</f>
        <v>DF/GO</v>
      </c>
      <c r="K284" s="29" t="s">
        <v>109</v>
      </c>
      <c r="L284" s="30">
        <v>120000</v>
      </c>
      <c r="M284" s="30">
        <v>0</v>
      </c>
      <c r="N284" s="30">
        <f>BASE_INICIATIVAS_CONSOLIDADA!$L284-BASE_INICIATIVAS_CONSOLIDADA!$M284</f>
        <v>120000</v>
      </c>
      <c r="O284" s="41">
        <f>BASE_INICIATIVAS_CONSOLIDADA!$AC284+BASE_INICIATIVAS_CONSOLIDADA!$AJ284+BASE_INICIATIVAS_CONSOLIDADA!$AO284+BASE_INICIATIVAS_CONSOLIDADA!$AV284+BASE_INICIATIVAS_CONSOLIDADA!$AY284+BASE_INICIATIVAS_CONSOLIDADA!$BA284+BASE_INICIATIVAS_CONSOLIDADA!$BD284</f>
        <v>120000</v>
      </c>
      <c r="P284" s="30">
        <f>IF(BASE_INICIATIVAS_CONSOLIDADA!$N284-BASE_INICIATIVAS_CONSOLIDADA!$O284&lt;0,0,BASE_INICIATIVAS_CONSOLIDADA!$N284-BASE_INICIATIVAS_CONSOLIDADA!$O284)</f>
        <v>0</v>
      </c>
      <c r="Q284" s="42">
        <v>0</v>
      </c>
      <c r="R284" s="41">
        <v>0</v>
      </c>
      <c r="S284" s="41">
        <v>0</v>
      </c>
      <c r="T284" s="41">
        <v>0</v>
      </c>
      <c r="U284" s="41">
        <v>0</v>
      </c>
      <c r="V284" s="41">
        <v>0</v>
      </c>
      <c r="W284" s="41">
        <v>0</v>
      </c>
      <c r="X284" s="41">
        <v>0</v>
      </c>
      <c r="Y284" s="41">
        <v>0</v>
      </c>
      <c r="Z284" s="41">
        <v>0</v>
      </c>
      <c r="AA284" s="41">
        <v>0</v>
      </c>
      <c r="AB284" s="41">
        <v>0</v>
      </c>
      <c r="AC284" s="41">
        <f>SUM(BASE_INICIATIVAS_CONSOLIDADA!$Q284:$AB284)</f>
        <v>0</v>
      </c>
      <c r="AD284" s="41">
        <v>0</v>
      </c>
      <c r="AE284" s="41">
        <v>0</v>
      </c>
      <c r="AF284" s="46">
        <v>0</v>
      </c>
      <c r="AG284" s="41">
        <v>0</v>
      </c>
      <c r="AH284" s="41">
        <v>120000</v>
      </c>
      <c r="AI284" s="41">
        <v>0</v>
      </c>
      <c r="AJ284" s="41">
        <f>SUM(BASE_INICIATIVAS_CONSOLIDADA!$AD284:$AI284)</f>
        <v>120000</v>
      </c>
      <c r="AK284" s="41">
        <v>0</v>
      </c>
      <c r="AL284" s="41">
        <v>0</v>
      </c>
      <c r="AM284" s="41">
        <v>0</v>
      </c>
      <c r="AN284" s="41">
        <v>0</v>
      </c>
      <c r="AO284" s="41">
        <f>SUM(BASE_INICIATIVAS_CONSOLIDADA!$AK284:$AN284)</f>
        <v>0</v>
      </c>
      <c r="AP284" s="41">
        <v>0</v>
      </c>
      <c r="AQ284" s="41">
        <v>0</v>
      </c>
      <c r="AR284" s="41">
        <v>0</v>
      </c>
      <c r="AS284" s="41">
        <v>0</v>
      </c>
      <c r="AT284" s="41">
        <v>0</v>
      </c>
      <c r="AU284" s="41">
        <v>0</v>
      </c>
      <c r="AV284" s="41">
        <f>SUM(BASE_INICIATIVAS_CONSOLIDADA!$AP284:$AU284)</f>
        <v>0</v>
      </c>
      <c r="AW284" s="43">
        <v>0</v>
      </c>
      <c r="AX284" s="43">
        <v>0</v>
      </c>
      <c r="AY284" s="44">
        <f>SUM(BASE_INICIATIVAS_CONSOLIDADA!$AW284:$AX284)</f>
        <v>0</v>
      </c>
      <c r="AZ284" s="45">
        <v>0</v>
      </c>
      <c r="BA284" s="45">
        <f>BASE_INICIATIVAS_CONSOLIDADA!$AZ284</f>
        <v>0</v>
      </c>
      <c r="BB284" s="45">
        <v>0</v>
      </c>
      <c r="BC284" s="45">
        <v>0</v>
      </c>
      <c r="BD284" s="45">
        <f>SUM(BASE_INICIATIVAS_CONSOLIDADA!$BB284:$BC284)</f>
        <v>0</v>
      </c>
    </row>
    <row r="285" spans="1:56" ht="195" x14ac:dyDescent="0.25">
      <c r="A285" s="8" t="s">
        <v>56</v>
      </c>
      <c r="B285" s="8" t="s">
        <v>57</v>
      </c>
      <c r="C285" s="8">
        <v>16076447</v>
      </c>
      <c r="D285" s="8" t="s">
        <v>58</v>
      </c>
      <c r="E285" s="8" t="str">
        <f>_xlfn.XLOOKUP(BASE_INICIATIVAS_CONSOLIDADA!$G285,'[1]BASE DE DADOS'!A:A,'[1]BASE DE DADOS'!C:C)</f>
        <v>PARNA DE UBAJARA</v>
      </c>
      <c r="F285" s="8" t="str">
        <f>_xlfn.XLOOKUP(BASE_INICIATIVAS_CONSOLIDADA!$G285,[1]!BASE_UCS[COD CNUC],[1]!BASE_UCS[CATEGORIA RESUMIDA])</f>
        <v>PARNA</v>
      </c>
      <c r="G285" s="8" t="s">
        <v>221</v>
      </c>
      <c r="H285" s="8" t="str">
        <f>_xlfn.XLOOKUP(BASE_INICIATIVAS_CONSOLIDADA!$G285,[1]!BASE_UCS[COD CNUC],[1]!BASE_UCS[GERÊNCIA REGIONAL])</f>
        <v>GR2 - Nordeste</v>
      </c>
      <c r="I285" s="8" t="str">
        <f>_xlfn.XLOOKUP(BASE_INICIATIVAS_CONSOLIDADA!$G285,[1]!BASE_UCS[COD CNUC],[1]!BASE_UCS[BIOMAS])</f>
        <v>Caatinga</v>
      </c>
      <c r="J285" s="8" t="str">
        <f>_xlfn.XLOOKUP(BASE_INICIATIVAS_CONSOLIDADA!$G285,[1]!BASE_UCS[COD CNUC],[1]!BASE_UCS[UF])</f>
        <v>CE</v>
      </c>
      <c r="K285" s="8" t="s">
        <v>109</v>
      </c>
      <c r="L285" s="36">
        <v>120000</v>
      </c>
      <c r="M285" s="36">
        <v>0</v>
      </c>
      <c r="N285" s="36">
        <f>BASE_INICIATIVAS_CONSOLIDADA!$L285-BASE_INICIATIVAS_CONSOLIDADA!$M285</f>
        <v>120000</v>
      </c>
      <c r="O285" s="37">
        <f>BASE_INICIATIVAS_CONSOLIDADA!$AC285+BASE_INICIATIVAS_CONSOLIDADA!$AJ285+BASE_INICIATIVAS_CONSOLIDADA!$AO285+BASE_INICIATIVAS_CONSOLIDADA!$AV285+BASE_INICIATIVAS_CONSOLIDADA!$AY285+BASE_INICIATIVAS_CONSOLIDADA!$BA285+BASE_INICIATIVAS_CONSOLIDADA!$BD285</f>
        <v>0</v>
      </c>
      <c r="P285" s="36">
        <f>IF(BASE_INICIATIVAS_CONSOLIDADA!$N285-BASE_INICIATIVAS_CONSOLIDADA!$O285&lt;0,0,BASE_INICIATIVAS_CONSOLIDADA!$N285-BASE_INICIATIVAS_CONSOLIDADA!$O285)</f>
        <v>120000</v>
      </c>
      <c r="Q285" s="38">
        <v>0</v>
      </c>
      <c r="R285" s="37">
        <v>0</v>
      </c>
      <c r="S285" s="37">
        <v>0</v>
      </c>
      <c r="T285" s="37">
        <v>0</v>
      </c>
      <c r="U285" s="37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7">
        <v>0</v>
      </c>
      <c r="AB285" s="37">
        <v>0</v>
      </c>
      <c r="AC285" s="37">
        <f>SUM(BASE_INICIATIVAS_CONSOLIDADA!$Q285:$AB285)</f>
        <v>0</v>
      </c>
      <c r="AD285" s="37">
        <v>0</v>
      </c>
      <c r="AE285" s="37">
        <v>0</v>
      </c>
      <c r="AF285" s="37">
        <v>0</v>
      </c>
      <c r="AG285" s="37">
        <v>0</v>
      </c>
      <c r="AH285" s="37">
        <v>0</v>
      </c>
      <c r="AI285" s="37">
        <v>0</v>
      </c>
      <c r="AJ285" s="37">
        <f>SUM(BASE_INICIATIVAS_CONSOLIDADA!$AD285:$AI285)</f>
        <v>0</v>
      </c>
      <c r="AK285" s="37">
        <v>0</v>
      </c>
      <c r="AL285" s="37">
        <v>0</v>
      </c>
      <c r="AM285" s="37">
        <v>0</v>
      </c>
      <c r="AN285" s="37">
        <v>0</v>
      </c>
      <c r="AO285" s="37">
        <f>SUM(BASE_INICIATIVAS_CONSOLIDADA!$AK285:$AN285)</f>
        <v>0</v>
      </c>
      <c r="AP285" s="37">
        <v>0</v>
      </c>
      <c r="AQ285" s="37">
        <v>0</v>
      </c>
      <c r="AR285" s="37">
        <v>0</v>
      </c>
      <c r="AS285" s="37">
        <v>0</v>
      </c>
      <c r="AT285" s="37">
        <v>0</v>
      </c>
      <c r="AU285" s="37">
        <v>0</v>
      </c>
      <c r="AV285" s="37">
        <f>SUM(BASE_INICIATIVAS_CONSOLIDADA!$AP285:$AU285)</f>
        <v>0</v>
      </c>
      <c r="AW285" s="39">
        <v>0</v>
      </c>
      <c r="AX285" s="39">
        <v>0</v>
      </c>
      <c r="AY285" s="40">
        <f>SUM(BASE_INICIATIVAS_CONSOLIDADA!$AW285:$AX285)</f>
        <v>0</v>
      </c>
      <c r="AZ285" s="4">
        <v>0</v>
      </c>
      <c r="BA285" s="4">
        <f>BASE_INICIATIVAS_CONSOLIDADA!$AZ285</f>
        <v>0</v>
      </c>
      <c r="BB285" s="4">
        <v>0</v>
      </c>
      <c r="BC285" s="4">
        <v>0</v>
      </c>
      <c r="BD285" s="4">
        <f>SUM(BASE_INICIATIVAS_CONSOLIDADA!$BB285:$BC285)</f>
        <v>0</v>
      </c>
    </row>
    <row r="286" spans="1:56" ht="195" x14ac:dyDescent="0.25">
      <c r="A286" s="29" t="s">
        <v>68</v>
      </c>
      <c r="B286" s="29" t="s">
        <v>69</v>
      </c>
      <c r="C286" s="29" t="s">
        <v>70</v>
      </c>
      <c r="D286" s="29" t="s">
        <v>58</v>
      </c>
      <c r="E286" s="29" t="str">
        <f>_xlfn.XLOOKUP(BASE_INICIATIVAS_CONSOLIDADA!$G286,'[1]BASE DE DADOS'!A:A,'[1]BASE DE DADOS'!C:C)</f>
        <v>PARNA DO DESCOBRIMENTO</v>
      </c>
      <c r="F286" s="29" t="str">
        <f>_xlfn.XLOOKUP(BASE_INICIATIVAS_CONSOLIDADA!$G286,[1]!BASE_UCS[COD CNUC],[1]!BASE_UCS[CATEGORIA RESUMIDA])</f>
        <v>PARNA</v>
      </c>
      <c r="G286" s="29" t="s">
        <v>237</v>
      </c>
      <c r="H286" s="29" t="str">
        <f>_xlfn.XLOOKUP(BASE_INICIATIVAS_CONSOLIDADA!$G286,[1]!BASE_UCS[COD CNUC],[1]!BASE_UCS[GERÊNCIA REGIONAL])</f>
        <v>GR2 - Nordeste</v>
      </c>
      <c r="I286" s="29" t="str">
        <f>_xlfn.XLOOKUP(BASE_INICIATIVAS_CONSOLIDADA!$G286,[1]!BASE_UCS[COD CNUC],[1]!BASE_UCS[BIOMAS])</f>
        <v>Mata Atlântica</v>
      </c>
      <c r="J286" s="29" t="str">
        <f>_xlfn.XLOOKUP(BASE_INICIATIVAS_CONSOLIDADA!$G286,[1]!BASE_UCS[COD CNUC],[1]!BASE_UCS[UF])</f>
        <v>BA</v>
      </c>
      <c r="K286" s="29" t="s">
        <v>72</v>
      </c>
      <c r="L286" s="30">
        <v>350000</v>
      </c>
      <c r="M286" s="30">
        <v>0</v>
      </c>
      <c r="N286" s="30">
        <f>BASE_INICIATIVAS_CONSOLIDADA!$L286-BASE_INICIATIVAS_CONSOLIDADA!$M286</f>
        <v>350000</v>
      </c>
      <c r="O286" s="41">
        <f>BASE_INICIATIVAS_CONSOLIDADA!$AC286+BASE_INICIATIVAS_CONSOLIDADA!$AJ286+BASE_INICIATIVAS_CONSOLIDADA!$AO286+BASE_INICIATIVAS_CONSOLIDADA!$AV286+BASE_INICIATIVAS_CONSOLIDADA!$AY286+BASE_INICIATIVAS_CONSOLIDADA!$BA286+BASE_INICIATIVAS_CONSOLIDADA!$BD286</f>
        <v>350000</v>
      </c>
      <c r="P286" s="30">
        <f>IF(BASE_INICIATIVAS_CONSOLIDADA!$N286-BASE_INICIATIVAS_CONSOLIDADA!$O286&lt;0,0,BASE_INICIATIVAS_CONSOLIDADA!$N286-BASE_INICIATIVAS_CONSOLIDADA!$O286)</f>
        <v>0</v>
      </c>
      <c r="Q286" s="42">
        <v>0</v>
      </c>
      <c r="R286" s="41">
        <v>0</v>
      </c>
      <c r="S286" s="41">
        <v>0</v>
      </c>
      <c r="T286" s="41">
        <v>0</v>
      </c>
      <c r="U286" s="41">
        <v>0</v>
      </c>
      <c r="V286" s="41">
        <v>0</v>
      </c>
      <c r="W286" s="41">
        <v>0</v>
      </c>
      <c r="X286" s="41">
        <v>0</v>
      </c>
      <c r="Y286" s="41">
        <v>0</v>
      </c>
      <c r="Z286" s="41">
        <v>0</v>
      </c>
      <c r="AA286" s="41">
        <v>0</v>
      </c>
      <c r="AB286" s="41">
        <v>0</v>
      </c>
      <c r="AC286" s="41">
        <f>SUM(BASE_INICIATIVAS_CONSOLIDADA!$Q286:$AB286)</f>
        <v>0</v>
      </c>
      <c r="AD286" s="41">
        <v>0</v>
      </c>
      <c r="AE286" s="41">
        <v>0</v>
      </c>
      <c r="AF286" s="41">
        <v>0</v>
      </c>
      <c r="AG286" s="41">
        <v>0</v>
      </c>
      <c r="AH286" s="41">
        <v>0</v>
      </c>
      <c r="AI286" s="41">
        <v>0</v>
      </c>
      <c r="AJ286" s="41">
        <f>SUM(BASE_INICIATIVAS_CONSOLIDADA!$AD286:$AI286)</f>
        <v>0</v>
      </c>
      <c r="AK286" s="41">
        <v>0</v>
      </c>
      <c r="AL286" s="41">
        <v>0</v>
      </c>
      <c r="AM286" s="41">
        <v>0</v>
      </c>
      <c r="AN286" s="41">
        <v>0</v>
      </c>
      <c r="AO286" s="41">
        <f>SUM(BASE_INICIATIVAS_CONSOLIDADA!$AK286:$AN286)</f>
        <v>0</v>
      </c>
      <c r="AP286" s="41">
        <v>0</v>
      </c>
      <c r="AQ286" s="41">
        <v>0</v>
      </c>
      <c r="AR286" s="41">
        <v>0</v>
      </c>
      <c r="AS286" s="41">
        <v>0</v>
      </c>
      <c r="AT286" s="41">
        <v>0</v>
      </c>
      <c r="AU286" s="30">
        <v>350000</v>
      </c>
      <c r="AV286" s="41">
        <f>SUM(BASE_INICIATIVAS_CONSOLIDADA!$AP286:$AU286)</f>
        <v>350000</v>
      </c>
      <c r="AW286" s="43">
        <v>0</v>
      </c>
      <c r="AX286" s="43">
        <v>0</v>
      </c>
      <c r="AY286" s="44">
        <f>SUM(BASE_INICIATIVAS_CONSOLIDADA!$AW286:$AX286)</f>
        <v>0</v>
      </c>
      <c r="AZ286" s="45">
        <v>0</v>
      </c>
      <c r="BA286" s="45">
        <f>BASE_INICIATIVAS_CONSOLIDADA!$AZ286</f>
        <v>0</v>
      </c>
      <c r="BB286" s="45">
        <v>0</v>
      </c>
      <c r="BC286" s="45">
        <v>0</v>
      </c>
      <c r="BD286" s="45">
        <f>SUM(BASE_INICIATIVAS_CONSOLIDADA!$BB286:$BC286)</f>
        <v>0</v>
      </c>
    </row>
    <row r="287" spans="1:56" ht="195" x14ac:dyDescent="0.25">
      <c r="A287" s="8" t="s">
        <v>56</v>
      </c>
      <c r="B287" s="8" t="s">
        <v>57</v>
      </c>
      <c r="C287" s="8">
        <v>16076447</v>
      </c>
      <c r="D287" s="8" t="s">
        <v>58</v>
      </c>
      <c r="E287" s="8" t="str">
        <f>_xlfn.XLOOKUP(BASE_INICIATIVAS_CONSOLIDADA!$G287,'[1]BASE DE DADOS'!A:A,'[1]BASE DE DADOS'!C:C)</f>
        <v>APA DA BALEIA FRANCA</v>
      </c>
      <c r="F287" s="8" t="str">
        <f>_xlfn.XLOOKUP(BASE_INICIATIVAS_CONSOLIDADA!$G287,[1]!BASE_UCS[COD CNUC],[1]!BASE_UCS[CATEGORIA RESUMIDA])</f>
        <v>APA</v>
      </c>
      <c r="G287" s="8" t="s">
        <v>258</v>
      </c>
      <c r="H287" s="8" t="str">
        <f>_xlfn.XLOOKUP(BASE_INICIATIVAS_CONSOLIDADA!$G287,[1]!BASE_UCS[COD CNUC],[1]!BASE_UCS[GERÊNCIA REGIONAL])</f>
        <v>GR5 - Sul</v>
      </c>
      <c r="I287" s="8" t="str">
        <f>_xlfn.XLOOKUP(BASE_INICIATIVAS_CONSOLIDADA!$G287,[1]!BASE_UCS[COD CNUC],[1]!BASE_UCS[BIOMAS])</f>
        <v>Área Marinha - Mata Atlântica</v>
      </c>
      <c r="J287" s="8" t="str">
        <f>_xlfn.XLOOKUP(BASE_INICIATIVAS_CONSOLIDADA!$G287,[1]!BASE_UCS[COD CNUC],[1]!BASE_UCS[UF])</f>
        <v>SC</v>
      </c>
      <c r="K287" s="8" t="s">
        <v>109</v>
      </c>
      <c r="L287" s="36">
        <v>120000</v>
      </c>
      <c r="M287" s="36">
        <v>0</v>
      </c>
      <c r="N287" s="36">
        <f>BASE_INICIATIVAS_CONSOLIDADA!$L287-BASE_INICIATIVAS_CONSOLIDADA!$M287</f>
        <v>120000</v>
      </c>
      <c r="O287" s="37">
        <f>BASE_INICIATIVAS_CONSOLIDADA!$AC287+BASE_INICIATIVAS_CONSOLIDADA!$AJ287+BASE_INICIATIVAS_CONSOLIDADA!$AO287+BASE_INICIATIVAS_CONSOLIDADA!$AV287+BASE_INICIATIVAS_CONSOLIDADA!$AY287+BASE_INICIATIVAS_CONSOLIDADA!$BA287+BASE_INICIATIVAS_CONSOLIDADA!$BD287</f>
        <v>0</v>
      </c>
      <c r="P287" s="36">
        <f>IF(BASE_INICIATIVAS_CONSOLIDADA!$N287-BASE_INICIATIVAS_CONSOLIDADA!$O287&lt;0,0,BASE_INICIATIVAS_CONSOLIDADA!$N287-BASE_INICIATIVAS_CONSOLIDADA!$O287)</f>
        <v>120000</v>
      </c>
      <c r="Q287" s="38">
        <v>0</v>
      </c>
      <c r="R287" s="3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37">
        <v>0</v>
      </c>
      <c r="AB287" s="37">
        <v>0</v>
      </c>
      <c r="AC287" s="37">
        <f>SUM(BASE_INICIATIVAS_CONSOLIDADA!$Q287:$AB287)</f>
        <v>0</v>
      </c>
      <c r="AD287" s="37">
        <v>0</v>
      </c>
      <c r="AE287" s="37">
        <v>0</v>
      </c>
      <c r="AF287" s="37">
        <v>0</v>
      </c>
      <c r="AG287" s="37">
        <v>0</v>
      </c>
      <c r="AH287" s="37">
        <v>0</v>
      </c>
      <c r="AI287" s="37">
        <v>0</v>
      </c>
      <c r="AJ287" s="37">
        <f>SUM(BASE_INICIATIVAS_CONSOLIDADA!$AD287:$AI287)</f>
        <v>0</v>
      </c>
      <c r="AK287" s="37">
        <v>0</v>
      </c>
      <c r="AL287" s="37">
        <v>0</v>
      </c>
      <c r="AM287" s="37">
        <v>0</v>
      </c>
      <c r="AN287" s="37">
        <v>0</v>
      </c>
      <c r="AO287" s="37">
        <f>SUM(BASE_INICIATIVAS_CONSOLIDADA!$AK287:$AN287)</f>
        <v>0</v>
      </c>
      <c r="AP287" s="37">
        <v>0</v>
      </c>
      <c r="AQ287" s="37">
        <v>0</v>
      </c>
      <c r="AR287" s="37">
        <v>0</v>
      </c>
      <c r="AS287" s="37">
        <v>0</v>
      </c>
      <c r="AT287" s="37">
        <v>0</v>
      </c>
      <c r="AU287" s="47">
        <v>0</v>
      </c>
      <c r="AV287" s="37">
        <f>SUM(BASE_INICIATIVAS_CONSOLIDADA!$AP287:$AU287)</f>
        <v>0</v>
      </c>
      <c r="AW287" s="39">
        <v>0</v>
      </c>
      <c r="AX287" s="39">
        <v>0</v>
      </c>
      <c r="AY287" s="40">
        <f>SUM(BASE_INICIATIVAS_CONSOLIDADA!$AW287:$AX287)</f>
        <v>0</v>
      </c>
      <c r="AZ287" s="4">
        <v>0</v>
      </c>
      <c r="BA287" s="4">
        <f>BASE_INICIATIVAS_CONSOLIDADA!$AZ287</f>
        <v>0</v>
      </c>
      <c r="BB287" s="4">
        <v>0</v>
      </c>
      <c r="BC287" s="4">
        <v>0</v>
      </c>
      <c r="BD287" s="4">
        <f>SUM(BASE_INICIATIVAS_CONSOLIDADA!$BB287:$BC287)</f>
        <v>0</v>
      </c>
    </row>
    <row r="288" spans="1:56" ht="195" x14ac:dyDescent="0.25">
      <c r="A288" s="29" t="s">
        <v>56</v>
      </c>
      <c r="B288" s="29" t="s">
        <v>57</v>
      </c>
      <c r="C288" s="29">
        <v>16076447</v>
      </c>
      <c r="D288" s="29" t="s">
        <v>58</v>
      </c>
      <c r="E288" s="29" t="str">
        <f>_xlfn.XLOOKUP(BASE_INICIATIVAS_CONSOLIDADA!$G288,'[1]BASE DE DADOS'!A:A,'[1]BASE DE DADOS'!C:C)</f>
        <v>MONA DO RIO SãO FRANCISCO</v>
      </c>
      <c r="F288" s="29" t="str">
        <f>_xlfn.XLOOKUP(BASE_INICIATIVAS_CONSOLIDADA!$G288,[1]!BASE_UCS[COD CNUC],[1]!BASE_UCS[CATEGORIA RESUMIDA])</f>
        <v>MONA</v>
      </c>
      <c r="G288" s="29" t="s">
        <v>205</v>
      </c>
      <c r="H288" s="29" t="str">
        <f>_xlfn.XLOOKUP(BASE_INICIATIVAS_CONSOLIDADA!$G288,[1]!BASE_UCS[COD CNUC],[1]!BASE_UCS[GERÊNCIA REGIONAL])</f>
        <v>GR2 - Nordeste</v>
      </c>
      <c r="I288" s="29" t="str">
        <f>_xlfn.XLOOKUP(BASE_INICIATIVAS_CONSOLIDADA!$G288,[1]!BASE_UCS[COD CNUC],[1]!BASE_UCS[BIOMAS])</f>
        <v>Caatinga</v>
      </c>
      <c r="J288" s="29" t="str">
        <f>_xlfn.XLOOKUP(BASE_INICIATIVAS_CONSOLIDADA!$G288,[1]!BASE_UCS[COD CNUC],[1]!BASE_UCS[UF])</f>
        <v>AL/BA/SE</v>
      </c>
      <c r="K288" s="29" t="s">
        <v>109</v>
      </c>
      <c r="L288" s="30">
        <v>120000</v>
      </c>
      <c r="M288" s="30">
        <v>0</v>
      </c>
      <c r="N288" s="30">
        <f>BASE_INICIATIVAS_CONSOLIDADA!$L288-BASE_INICIATIVAS_CONSOLIDADA!$M288</f>
        <v>120000</v>
      </c>
      <c r="O288" s="41">
        <f>BASE_INICIATIVAS_CONSOLIDADA!$AC288+BASE_INICIATIVAS_CONSOLIDADA!$AJ288+BASE_INICIATIVAS_CONSOLIDADA!$AO288+BASE_INICIATIVAS_CONSOLIDADA!$AV288+BASE_INICIATIVAS_CONSOLIDADA!$AY288+BASE_INICIATIVAS_CONSOLIDADA!$BA288+BASE_INICIATIVAS_CONSOLIDADA!$BD288</f>
        <v>120000</v>
      </c>
      <c r="P288" s="30">
        <f>IF(BASE_INICIATIVAS_CONSOLIDADA!$N288-BASE_INICIATIVAS_CONSOLIDADA!$O288&lt;0,0,BASE_INICIATIVAS_CONSOLIDADA!$N288-BASE_INICIATIVAS_CONSOLIDADA!$O288)</f>
        <v>0</v>
      </c>
      <c r="Q288" s="42">
        <v>0</v>
      </c>
      <c r="R288" s="41">
        <v>0</v>
      </c>
      <c r="S288" s="41">
        <v>0</v>
      </c>
      <c r="T288" s="41">
        <v>0</v>
      </c>
      <c r="U288" s="41">
        <v>0</v>
      </c>
      <c r="V288" s="41">
        <v>0</v>
      </c>
      <c r="W288" s="41">
        <v>0</v>
      </c>
      <c r="X288" s="41">
        <v>0</v>
      </c>
      <c r="Y288" s="41">
        <v>0</v>
      </c>
      <c r="Z288" s="41">
        <v>0</v>
      </c>
      <c r="AA288" s="41">
        <v>0</v>
      </c>
      <c r="AB288" s="41">
        <v>0</v>
      </c>
      <c r="AC288" s="41">
        <f>SUM(BASE_INICIATIVAS_CONSOLIDADA!$Q288:$AB288)</f>
        <v>0</v>
      </c>
      <c r="AD288" s="41">
        <v>0</v>
      </c>
      <c r="AE288" s="41">
        <v>0</v>
      </c>
      <c r="AF288" s="41">
        <v>120000</v>
      </c>
      <c r="AG288" s="41">
        <v>0</v>
      </c>
      <c r="AH288" s="41">
        <v>0</v>
      </c>
      <c r="AI288" s="41">
        <v>0</v>
      </c>
      <c r="AJ288" s="41">
        <f>SUM(BASE_INICIATIVAS_CONSOLIDADA!$AD288:$AI288)</f>
        <v>120000</v>
      </c>
      <c r="AK288" s="41">
        <v>0</v>
      </c>
      <c r="AL288" s="41">
        <v>0</v>
      </c>
      <c r="AM288" s="41">
        <v>0</v>
      </c>
      <c r="AN288" s="41">
        <v>0</v>
      </c>
      <c r="AO288" s="41">
        <f>SUM(BASE_INICIATIVAS_CONSOLIDADA!$AK288:$AN288)</f>
        <v>0</v>
      </c>
      <c r="AP288" s="41">
        <v>0</v>
      </c>
      <c r="AQ288" s="41">
        <v>0</v>
      </c>
      <c r="AR288" s="41">
        <v>0</v>
      </c>
      <c r="AS288" s="41">
        <v>0</v>
      </c>
      <c r="AT288" s="41">
        <v>0</v>
      </c>
      <c r="AU288" s="41">
        <v>0</v>
      </c>
      <c r="AV288" s="41">
        <f>SUM(BASE_INICIATIVAS_CONSOLIDADA!$AP288:$AU288)</f>
        <v>0</v>
      </c>
      <c r="AW288" s="43">
        <v>0</v>
      </c>
      <c r="AX288" s="43">
        <v>0</v>
      </c>
      <c r="AY288" s="44">
        <f>SUM(BASE_INICIATIVAS_CONSOLIDADA!$AW288:$AX288)</f>
        <v>0</v>
      </c>
      <c r="AZ288" s="45">
        <v>0</v>
      </c>
      <c r="BA288" s="45">
        <f>BASE_INICIATIVAS_CONSOLIDADA!$AZ288</f>
        <v>0</v>
      </c>
      <c r="BB288" s="45">
        <v>0</v>
      </c>
      <c r="BC288" s="45">
        <v>0</v>
      </c>
      <c r="BD288" s="45">
        <f>SUM(BASE_INICIATIVAS_CONSOLIDADA!$BB288:$BC288)</f>
        <v>0</v>
      </c>
    </row>
    <row r="289" spans="1:56" ht="270" x14ac:dyDescent="0.25">
      <c r="A289" s="8" t="s">
        <v>87</v>
      </c>
      <c r="B289" s="8" t="s">
        <v>88</v>
      </c>
      <c r="C289" s="8" t="s">
        <v>70</v>
      </c>
      <c r="D289" s="8" t="s">
        <v>58</v>
      </c>
      <c r="E289" s="8" t="str">
        <f>_xlfn.XLOOKUP(BASE_INICIATIVAS_CONSOLIDADA!$G289,'[1]BASE DE DADOS'!A:A,'[1]BASE DE DADOS'!C:C)</f>
        <v>RESEX CHICO MENDES</v>
      </c>
      <c r="F289" s="8" t="str">
        <f>_xlfn.XLOOKUP(BASE_INICIATIVAS_CONSOLIDADA!$G289,[1]!BASE_UCS[COD CNUC],[1]!BASE_UCS[CATEGORIA RESUMIDA])</f>
        <v>RESEX</v>
      </c>
      <c r="G289" s="8" t="s">
        <v>220</v>
      </c>
      <c r="H289" s="8" t="str">
        <f>_xlfn.XLOOKUP(BASE_INICIATIVAS_CONSOLIDADA!$G289,[1]!BASE_UCS[COD CNUC],[1]!BASE_UCS[GERÊNCIA REGIONAL])</f>
        <v>GR1 - Norte</v>
      </c>
      <c r="I289" s="8" t="str">
        <f>_xlfn.XLOOKUP(BASE_INICIATIVAS_CONSOLIDADA!$G289,[1]!BASE_UCS[COD CNUC],[1]!BASE_UCS[BIOMAS])</f>
        <v>Amazônia</v>
      </c>
      <c r="J289" s="8" t="str">
        <f>_xlfn.XLOOKUP(BASE_INICIATIVAS_CONSOLIDADA!$G289,[1]!BASE_UCS[COD CNUC],[1]!BASE_UCS[UF])</f>
        <v>AC</v>
      </c>
      <c r="K289" s="8" t="s">
        <v>260</v>
      </c>
      <c r="L289" s="36">
        <v>300000</v>
      </c>
      <c r="M289" s="36">
        <v>0</v>
      </c>
      <c r="N289" s="36">
        <f>BASE_INICIATIVAS_CONSOLIDADA!$L289-BASE_INICIATIVAS_CONSOLIDADA!$M289</f>
        <v>300000</v>
      </c>
      <c r="O289" s="37">
        <f>BASE_INICIATIVAS_CONSOLIDADA!$AC289+BASE_INICIATIVAS_CONSOLIDADA!$AJ289+BASE_INICIATIVAS_CONSOLIDADA!$AO289+BASE_INICIATIVAS_CONSOLIDADA!$AV289+BASE_INICIATIVAS_CONSOLIDADA!$AY289+BASE_INICIATIVAS_CONSOLIDADA!$BA289+BASE_INICIATIVAS_CONSOLIDADA!$BD289</f>
        <v>0</v>
      </c>
      <c r="P289" s="36">
        <f>IF(BASE_INICIATIVAS_CONSOLIDADA!$N289-BASE_INICIATIVAS_CONSOLIDADA!$O289&lt;0,0,BASE_INICIATIVAS_CONSOLIDADA!$N289-BASE_INICIATIVAS_CONSOLIDADA!$O289)</f>
        <v>300000</v>
      </c>
      <c r="Q289" s="38">
        <v>0</v>
      </c>
      <c r="R289" s="37">
        <v>0</v>
      </c>
      <c r="S289" s="37">
        <v>0</v>
      </c>
      <c r="T289" s="37">
        <v>0</v>
      </c>
      <c r="U289" s="37">
        <v>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7">
        <v>0</v>
      </c>
      <c r="AB289" s="37">
        <v>0</v>
      </c>
      <c r="AC289" s="37">
        <f>SUM(BASE_INICIATIVAS_CONSOLIDADA!$Q289:$AB289)</f>
        <v>0</v>
      </c>
      <c r="AD289" s="37">
        <v>0</v>
      </c>
      <c r="AE289" s="37">
        <v>0</v>
      </c>
      <c r="AF289" s="37">
        <v>0</v>
      </c>
      <c r="AG289" s="37">
        <v>0</v>
      </c>
      <c r="AH289" s="37">
        <v>0</v>
      </c>
      <c r="AI289" s="37">
        <v>0</v>
      </c>
      <c r="AJ289" s="37">
        <f>SUM(BASE_INICIATIVAS_CONSOLIDADA!$AD289:$AI289)</f>
        <v>0</v>
      </c>
      <c r="AK289" s="37">
        <v>0</v>
      </c>
      <c r="AL289" s="37">
        <v>0</v>
      </c>
      <c r="AM289" s="37">
        <v>0</v>
      </c>
      <c r="AN289" s="37">
        <v>0</v>
      </c>
      <c r="AO289" s="37">
        <f>SUM(BASE_INICIATIVAS_CONSOLIDADA!$AK289:$AN289)</f>
        <v>0</v>
      </c>
      <c r="AP289" s="37">
        <v>0</v>
      </c>
      <c r="AQ289" s="37">
        <v>0</v>
      </c>
      <c r="AR289" s="37">
        <v>0</v>
      </c>
      <c r="AS289" s="37">
        <v>0</v>
      </c>
      <c r="AT289" s="37">
        <v>0</v>
      </c>
      <c r="AU289" s="37">
        <v>0</v>
      </c>
      <c r="AV289" s="37">
        <f>SUM(BASE_INICIATIVAS_CONSOLIDADA!$AP289:$AU289)</f>
        <v>0</v>
      </c>
      <c r="AW289" s="39">
        <v>0</v>
      </c>
      <c r="AX289" s="39">
        <v>0</v>
      </c>
      <c r="AY289" s="40">
        <f>SUM(BASE_INICIATIVAS_CONSOLIDADA!$AW289:$AX289)</f>
        <v>0</v>
      </c>
      <c r="AZ289" s="4">
        <v>0</v>
      </c>
      <c r="BA289" s="4">
        <f>BASE_INICIATIVAS_CONSOLIDADA!$AZ289</f>
        <v>0</v>
      </c>
      <c r="BB289" s="4">
        <v>0</v>
      </c>
      <c r="BC289" s="4">
        <v>0</v>
      </c>
      <c r="BD289" s="4">
        <f>SUM(BASE_INICIATIVAS_CONSOLIDADA!$BB289:$BC289)</f>
        <v>0</v>
      </c>
    </row>
    <row r="290" spans="1:56" ht="300" x14ac:dyDescent="0.25">
      <c r="A290" s="29" t="s">
        <v>152</v>
      </c>
      <c r="B290" s="29" t="s">
        <v>153</v>
      </c>
      <c r="C290" s="29" t="s">
        <v>70</v>
      </c>
      <c r="D290" s="29" t="s">
        <v>58</v>
      </c>
      <c r="E290" s="29" t="str">
        <f>_xlfn.XLOOKUP(BASE_INICIATIVAS_CONSOLIDADA!$G290,'[1]BASE DE DADOS'!A:A,'[1]BASE DE DADOS'!C:C)</f>
        <v>PARNA DE APARADOS DA SERRA</v>
      </c>
      <c r="F290" s="29" t="str">
        <f>_xlfn.XLOOKUP(BASE_INICIATIVAS_CONSOLIDADA!$G290,[1]!BASE_UCS[COD CNUC],[1]!BASE_UCS[CATEGORIA RESUMIDA])</f>
        <v>PARNA</v>
      </c>
      <c r="G290" s="29" t="s">
        <v>244</v>
      </c>
      <c r="H290" s="29" t="str">
        <f>_xlfn.XLOOKUP(BASE_INICIATIVAS_CONSOLIDADA!$G290,[1]!BASE_UCS[COD CNUC],[1]!BASE_UCS[GERÊNCIA REGIONAL])</f>
        <v>GR5 - Sul</v>
      </c>
      <c r="I290" s="29" t="str">
        <f>_xlfn.XLOOKUP(BASE_INICIATIVAS_CONSOLIDADA!$G290,[1]!BASE_UCS[COD CNUC],[1]!BASE_UCS[BIOMAS])</f>
        <v>Mata Atlântica</v>
      </c>
      <c r="J290" s="29" t="str">
        <f>_xlfn.XLOOKUP(BASE_INICIATIVAS_CONSOLIDADA!$G290,[1]!BASE_UCS[COD CNUC],[1]!BASE_UCS[UF])</f>
        <v>RS/SC</v>
      </c>
      <c r="K290" s="29" t="s">
        <v>271</v>
      </c>
      <c r="L290" s="30">
        <v>40000</v>
      </c>
      <c r="M290" s="30">
        <v>0</v>
      </c>
      <c r="N290" s="30">
        <f>BASE_INICIATIVAS_CONSOLIDADA!$L290-BASE_INICIATIVAS_CONSOLIDADA!$M290</f>
        <v>40000</v>
      </c>
      <c r="O290" s="41">
        <f>BASE_INICIATIVAS_CONSOLIDADA!$AC290+BASE_INICIATIVAS_CONSOLIDADA!$AJ290+BASE_INICIATIVAS_CONSOLIDADA!$AO290+BASE_INICIATIVAS_CONSOLIDADA!$AV290+BASE_INICIATIVAS_CONSOLIDADA!$AY290+BASE_INICIATIVAS_CONSOLIDADA!$BA290+BASE_INICIATIVAS_CONSOLIDADA!$BD290</f>
        <v>40000</v>
      </c>
      <c r="P290" s="30">
        <f>IF(BASE_INICIATIVAS_CONSOLIDADA!$N290-BASE_INICIATIVAS_CONSOLIDADA!$O290&lt;0,0,BASE_INICIATIVAS_CONSOLIDADA!$N290-BASE_INICIATIVAS_CONSOLIDADA!$O290)</f>
        <v>0</v>
      </c>
      <c r="Q290" s="42">
        <v>0</v>
      </c>
      <c r="R290" s="41">
        <v>0</v>
      </c>
      <c r="S290" s="41">
        <v>0</v>
      </c>
      <c r="T290" s="41">
        <v>0</v>
      </c>
      <c r="U290" s="41">
        <v>0</v>
      </c>
      <c r="V290" s="41">
        <v>0</v>
      </c>
      <c r="W290" s="41">
        <v>0</v>
      </c>
      <c r="X290" s="41">
        <v>0</v>
      </c>
      <c r="Y290" s="41">
        <v>0</v>
      </c>
      <c r="Z290" s="41">
        <v>0</v>
      </c>
      <c r="AA290" s="41">
        <v>0</v>
      </c>
      <c r="AB290" s="41">
        <v>0</v>
      </c>
      <c r="AC290" s="41">
        <f>SUM(BASE_INICIATIVAS_CONSOLIDADA!$Q290:$AB290)</f>
        <v>0</v>
      </c>
      <c r="AD290" s="41">
        <v>0</v>
      </c>
      <c r="AE290" s="41">
        <v>0</v>
      </c>
      <c r="AF290" s="30">
        <v>40000</v>
      </c>
      <c r="AG290" s="41">
        <v>0</v>
      </c>
      <c r="AH290" s="41">
        <v>0</v>
      </c>
      <c r="AI290" s="41">
        <v>0</v>
      </c>
      <c r="AJ290" s="41">
        <f>SUM(BASE_INICIATIVAS_CONSOLIDADA!$AD290:$AI290)</f>
        <v>40000</v>
      </c>
      <c r="AK290" s="41">
        <v>0</v>
      </c>
      <c r="AL290" s="41">
        <v>0</v>
      </c>
      <c r="AM290" s="41">
        <v>0</v>
      </c>
      <c r="AN290" s="41">
        <v>0</v>
      </c>
      <c r="AO290" s="41">
        <f>SUM(BASE_INICIATIVAS_CONSOLIDADA!$AK290:$AN290)</f>
        <v>0</v>
      </c>
      <c r="AP290" s="41">
        <v>0</v>
      </c>
      <c r="AQ290" s="41">
        <v>0</v>
      </c>
      <c r="AR290" s="41">
        <v>0</v>
      </c>
      <c r="AS290" s="41">
        <v>0</v>
      </c>
      <c r="AT290" s="41">
        <v>0</v>
      </c>
      <c r="AU290" s="41">
        <v>0</v>
      </c>
      <c r="AV290" s="41">
        <f>SUM(BASE_INICIATIVAS_CONSOLIDADA!$AP290:$AU290)</f>
        <v>0</v>
      </c>
      <c r="AW290" s="43">
        <v>0</v>
      </c>
      <c r="AX290" s="43">
        <v>0</v>
      </c>
      <c r="AY290" s="44">
        <f>SUM(BASE_INICIATIVAS_CONSOLIDADA!$AW290:$AX290)</f>
        <v>0</v>
      </c>
      <c r="AZ290" s="45">
        <v>0</v>
      </c>
      <c r="BA290" s="45">
        <f>BASE_INICIATIVAS_CONSOLIDADA!$AZ290</f>
        <v>0</v>
      </c>
      <c r="BB290" s="45">
        <v>0</v>
      </c>
      <c r="BC290" s="45">
        <v>0</v>
      </c>
      <c r="BD290" s="45">
        <f>SUM(BASE_INICIATIVAS_CONSOLIDADA!$BB290:$BC290)</f>
        <v>0</v>
      </c>
    </row>
    <row r="291" spans="1:56" ht="150" x14ac:dyDescent="0.25">
      <c r="A291" s="8" t="s">
        <v>56</v>
      </c>
      <c r="B291" s="8" t="s">
        <v>57</v>
      </c>
      <c r="C291" s="8">
        <v>16076447</v>
      </c>
      <c r="D291" s="8" t="s">
        <v>58</v>
      </c>
      <c r="E291" s="8" t="str">
        <f>_xlfn.XLOOKUP(BASE_INICIATIVAS_CONSOLIDADA!$G291,'[1]BASE DE DADOS'!A:A,'[1]BASE DE DADOS'!C:C)</f>
        <v>APA COSTA DOS CORAIS</v>
      </c>
      <c r="F291" s="8" t="str">
        <f>_xlfn.XLOOKUP(BASE_INICIATIVAS_CONSOLIDADA!$G291,[1]!BASE_UCS[COD CNUC],[1]!BASE_UCS[CATEGORIA RESUMIDA])</f>
        <v>APA</v>
      </c>
      <c r="G291" s="8" t="s">
        <v>272</v>
      </c>
      <c r="H291" s="8" t="str">
        <f>_xlfn.XLOOKUP(BASE_INICIATIVAS_CONSOLIDADA!$G291,[1]!BASE_UCS[COD CNUC],[1]!BASE_UCS[GERÊNCIA REGIONAL])</f>
        <v>GR2 - Nordeste</v>
      </c>
      <c r="I291" s="8" t="str">
        <f>_xlfn.XLOOKUP(BASE_INICIATIVAS_CONSOLIDADA!$G291,[1]!BASE_UCS[COD CNUC],[1]!BASE_UCS[BIOMAS])</f>
        <v>Área Marinha - Mata Atlântica</v>
      </c>
      <c r="J291" s="8" t="str">
        <f>_xlfn.XLOOKUP(BASE_INICIATIVAS_CONSOLIDADA!$G291,[1]!BASE_UCS[COD CNUC],[1]!BASE_UCS[UF])</f>
        <v>AL/PE</v>
      </c>
      <c r="K291" s="8" t="s">
        <v>60</v>
      </c>
      <c r="L291" s="36">
        <v>636000</v>
      </c>
      <c r="M291" s="36">
        <v>0</v>
      </c>
      <c r="N291" s="36">
        <f>BASE_INICIATIVAS_CONSOLIDADA!$L291-BASE_INICIATIVAS_CONSOLIDADA!$M291</f>
        <v>636000</v>
      </c>
      <c r="O291" s="37">
        <f>BASE_INICIATIVAS_CONSOLIDADA!$AC291+BASE_INICIATIVAS_CONSOLIDADA!$AJ291+BASE_INICIATIVAS_CONSOLIDADA!$AO291+BASE_INICIATIVAS_CONSOLIDADA!$AV291+BASE_INICIATIVAS_CONSOLIDADA!$AY291+BASE_INICIATIVAS_CONSOLIDADA!$BA291+BASE_INICIATIVAS_CONSOLIDADA!$BD291</f>
        <v>0</v>
      </c>
      <c r="P291" s="36">
        <f>IF(BASE_INICIATIVAS_CONSOLIDADA!$N291-BASE_INICIATIVAS_CONSOLIDADA!$O291&lt;0,0,BASE_INICIATIVAS_CONSOLIDADA!$N291-BASE_INICIATIVAS_CONSOLIDADA!$O291)</f>
        <v>636000</v>
      </c>
      <c r="Q291" s="38">
        <v>0</v>
      </c>
      <c r="R291" s="37">
        <v>0</v>
      </c>
      <c r="S291" s="37">
        <v>0</v>
      </c>
      <c r="T291" s="37">
        <v>0</v>
      </c>
      <c r="U291" s="37">
        <v>0</v>
      </c>
      <c r="V291" s="37">
        <v>0</v>
      </c>
      <c r="W291" s="37">
        <v>0</v>
      </c>
      <c r="X291" s="37">
        <v>0</v>
      </c>
      <c r="Y291" s="37">
        <v>0</v>
      </c>
      <c r="Z291" s="37">
        <v>0</v>
      </c>
      <c r="AA291" s="37">
        <v>0</v>
      </c>
      <c r="AB291" s="37">
        <v>0</v>
      </c>
      <c r="AC291" s="37">
        <f>SUM(BASE_INICIATIVAS_CONSOLIDADA!$Q291:$AB291)</f>
        <v>0</v>
      </c>
      <c r="AD291" s="37">
        <v>0</v>
      </c>
      <c r="AE291" s="37">
        <v>0</v>
      </c>
      <c r="AF291" s="47">
        <v>0</v>
      </c>
      <c r="AG291" s="37">
        <v>0</v>
      </c>
      <c r="AH291" s="37">
        <v>0</v>
      </c>
      <c r="AI291" s="37">
        <v>0</v>
      </c>
      <c r="AJ291" s="37">
        <f>SUM(BASE_INICIATIVAS_CONSOLIDADA!$AD291:$AI291)</f>
        <v>0</v>
      </c>
      <c r="AK291" s="37">
        <v>0</v>
      </c>
      <c r="AL291" s="37">
        <v>0</v>
      </c>
      <c r="AM291" s="37">
        <v>0</v>
      </c>
      <c r="AN291" s="37">
        <v>0</v>
      </c>
      <c r="AO291" s="37">
        <f>SUM(BASE_INICIATIVAS_CONSOLIDADA!$AK291:$AN291)</f>
        <v>0</v>
      </c>
      <c r="AP291" s="37">
        <v>0</v>
      </c>
      <c r="AQ291" s="37">
        <v>0</v>
      </c>
      <c r="AR291" s="37">
        <v>0</v>
      </c>
      <c r="AS291" s="37">
        <v>0</v>
      </c>
      <c r="AT291" s="37">
        <v>0</v>
      </c>
      <c r="AU291" s="37">
        <v>0</v>
      </c>
      <c r="AV291" s="37">
        <f>SUM(BASE_INICIATIVAS_CONSOLIDADA!$AP291:$AU291)</f>
        <v>0</v>
      </c>
      <c r="AW291" s="39">
        <v>0</v>
      </c>
      <c r="AX291" s="39">
        <v>0</v>
      </c>
      <c r="AY291" s="40">
        <f>SUM(BASE_INICIATIVAS_CONSOLIDADA!$AW291:$AX291)</f>
        <v>0</v>
      </c>
      <c r="AZ291" s="4">
        <v>0</v>
      </c>
      <c r="BA291" s="4">
        <f>BASE_INICIATIVAS_CONSOLIDADA!$AZ291</f>
        <v>0</v>
      </c>
      <c r="BB291" s="4">
        <v>0</v>
      </c>
      <c r="BC291" s="4">
        <v>0</v>
      </c>
      <c r="BD291" s="4">
        <f>SUM(BASE_INICIATIVAS_CONSOLIDADA!$BB291:$BC291)</f>
        <v>0</v>
      </c>
    </row>
    <row r="292" spans="1:56" ht="345" x14ac:dyDescent="0.25">
      <c r="A292" s="29" t="s">
        <v>133</v>
      </c>
      <c r="B292" s="29" t="s">
        <v>134</v>
      </c>
      <c r="C292" s="29" t="s">
        <v>70</v>
      </c>
      <c r="D292" s="29" t="s">
        <v>58</v>
      </c>
      <c r="E292" s="29" t="str">
        <f>_xlfn.XLOOKUP(BASE_INICIATIVAS_CONSOLIDADA!$G292,'[1]BASE DE DADOS'!A:A,'[1]BASE DE DADOS'!C:C)</f>
        <v>RESEX CORUMBAU</v>
      </c>
      <c r="F292" s="29" t="str">
        <f>_xlfn.XLOOKUP(BASE_INICIATIVAS_CONSOLIDADA!$G292,[1]!BASE_UCS[COD CNUC],[1]!BASE_UCS[CATEGORIA RESUMIDA])</f>
        <v>RESEX</v>
      </c>
      <c r="G292" s="29" t="s">
        <v>273</v>
      </c>
      <c r="H292" s="29" t="str">
        <f>_xlfn.XLOOKUP(BASE_INICIATIVAS_CONSOLIDADA!$G292,[1]!BASE_UCS[COD CNUC],[1]!BASE_UCS[GERÊNCIA REGIONAL])</f>
        <v>GR2 - Nordeste</v>
      </c>
      <c r="I292" s="29" t="str">
        <f>_xlfn.XLOOKUP(BASE_INICIATIVAS_CONSOLIDADA!$G292,[1]!BASE_UCS[COD CNUC],[1]!BASE_UCS[BIOMAS])</f>
        <v>Área Marinha - Mata Atlântica</v>
      </c>
      <c r="J292" s="29" t="str">
        <f>_xlfn.XLOOKUP(BASE_INICIATIVAS_CONSOLIDADA!$G292,[1]!BASE_UCS[COD CNUC],[1]!BASE_UCS[UF])</f>
        <v>BA</v>
      </c>
      <c r="K292" s="29" t="s">
        <v>135</v>
      </c>
      <c r="L292" s="30">
        <v>1000000</v>
      </c>
      <c r="M292" s="30">
        <v>0</v>
      </c>
      <c r="N292" s="30">
        <f>BASE_INICIATIVAS_CONSOLIDADA!$L292-BASE_INICIATIVAS_CONSOLIDADA!$M292</f>
        <v>1000000</v>
      </c>
      <c r="O292" s="41">
        <f>BASE_INICIATIVAS_CONSOLIDADA!$AC292+BASE_INICIATIVAS_CONSOLIDADA!$AJ292+BASE_INICIATIVAS_CONSOLIDADA!$AO292+BASE_INICIATIVAS_CONSOLIDADA!$AV292+BASE_INICIATIVAS_CONSOLIDADA!$AY292+BASE_INICIATIVAS_CONSOLIDADA!$BA292+BASE_INICIATIVAS_CONSOLIDADA!$BD292</f>
        <v>1000000</v>
      </c>
      <c r="P292" s="30">
        <f>IF(BASE_INICIATIVAS_CONSOLIDADA!$N292-BASE_INICIATIVAS_CONSOLIDADA!$O292&lt;0,0,BASE_INICIATIVAS_CONSOLIDADA!$N292-BASE_INICIATIVAS_CONSOLIDADA!$O292)</f>
        <v>0</v>
      </c>
      <c r="Q292" s="42">
        <v>0</v>
      </c>
      <c r="R292" s="41">
        <v>0</v>
      </c>
      <c r="S292" s="41">
        <v>0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41">
        <v>0</v>
      </c>
      <c r="Z292" s="41">
        <v>1000000</v>
      </c>
      <c r="AA292" s="41">
        <v>0</v>
      </c>
      <c r="AB292" s="41">
        <v>0</v>
      </c>
      <c r="AC292" s="41">
        <f>SUM(BASE_INICIATIVAS_CONSOLIDADA!$Q292:$AB292)</f>
        <v>1000000</v>
      </c>
      <c r="AD292" s="41">
        <v>0</v>
      </c>
      <c r="AE292" s="41">
        <v>0</v>
      </c>
      <c r="AF292" s="41">
        <v>0</v>
      </c>
      <c r="AG292" s="41">
        <v>0</v>
      </c>
      <c r="AH292" s="41">
        <v>0</v>
      </c>
      <c r="AI292" s="41">
        <v>0</v>
      </c>
      <c r="AJ292" s="41">
        <f>SUM(BASE_INICIATIVAS_CONSOLIDADA!$AD292:$AI292)</f>
        <v>0</v>
      </c>
      <c r="AK292" s="41">
        <v>0</v>
      </c>
      <c r="AL292" s="41">
        <v>0</v>
      </c>
      <c r="AM292" s="41">
        <v>0</v>
      </c>
      <c r="AN292" s="41">
        <v>0</v>
      </c>
      <c r="AO292" s="41">
        <f>SUM(BASE_INICIATIVAS_CONSOLIDADA!$AK292:$AN292)</f>
        <v>0</v>
      </c>
      <c r="AP292" s="41">
        <v>0</v>
      </c>
      <c r="AQ292" s="41">
        <v>0</v>
      </c>
      <c r="AR292" s="41">
        <v>0</v>
      </c>
      <c r="AS292" s="41">
        <v>0</v>
      </c>
      <c r="AT292" s="41">
        <v>0</v>
      </c>
      <c r="AU292" s="41">
        <v>0</v>
      </c>
      <c r="AV292" s="41">
        <f>SUM(BASE_INICIATIVAS_CONSOLIDADA!$AP292:$AU292)</f>
        <v>0</v>
      </c>
      <c r="AW292" s="43">
        <v>0</v>
      </c>
      <c r="AX292" s="43">
        <v>0</v>
      </c>
      <c r="AY292" s="44">
        <f>SUM(BASE_INICIATIVAS_CONSOLIDADA!$AW292:$AX292)</f>
        <v>0</v>
      </c>
      <c r="AZ292" s="45">
        <v>0</v>
      </c>
      <c r="BA292" s="45">
        <f>BASE_INICIATIVAS_CONSOLIDADA!$AZ292</f>
        <v>0</v>
      </c>
      <c r="BB292" s="45">
        <v>0</v>
      </c>
      <c r="BC292" s="45">
        <v>0</v>
      </c>
      <c r="BD292" s="45">
        <f>SUM(BASE_INICIATIVAS_CONSOLIDADA!$BB292:$BC292)</f>
        <v>0</v>
      </c>
    </row>
    <row r="293" spans="1:56" ht="45" x14ac:dyDescent="0.25">
      <c r="A293" s="8" t="s">
        <v>94</v>
      </c>
      <c r="B293" s="8" t="s">
        <v>95</v>
      </c>
      <c r="C293" s="8">
        <v>16081613</v>
      </c>
      <c r="D293" s="8" t="s">
        <v>96</v>
      </c>
      <c r="E293" s="8" t="str">
        <f>_xlfn.XLOOKUP(BASE_INICIATIVAS_CONSOLIDADA!$G293,'[1]BASE DE DADOS'!A:A,'[1]BASE DE DADOS'!C:C)</f>
        <v>PARNA DOS LENÇOIS MARANHENSES</v>
      </c>
      <c r="F293" s="8" t="str">
        <f>_xlfn.XLOOKUP(BASE_INICIATIVAS_CONSOLIDADA!$G293,[1]!BASE_UCS[COD CNUC],[1]!BASE_UCS[CATEGORIA RESUMIDA])</f>
        <v>PARNA</v>
      </c>
      <c r="G293" s="8" t="s">
        <v>261</v>
      </c>
      <c r="H293" s="8" t="str">
        <f>_xlfn.XLOOKUP(BASE_INICIATIVAS_CONSOLIDADA!$G293,[1]!BASE_UCS[COD CNUC],[1]!BASE_UCS[GERÊNCIA REGIONAL])</f>
        <v>GR2 - Nordeste</v>
      </c>
      <c r="I293" s="8" t="str">
        <f>_xlfn.XLOOKUP(BASE_INICIATIVAS_CONSOLIDADA!$G293,[1]!BASE_UCS[COD CNUC],[1]!BASE_UCS[BIOMAS])</f>
        <v>Amazônia - Área Marinha - Cerrado</v>
      </c>
      <c r="J293" s="8" t="str">
        <f>_xlfn.XLOOKUP(BASE_INICIATIVAS_CONSOLIDADA!$G293,[1]!BASE_UCS[COD CNUC],[1]!BASE_UCS[UF])</f>
        <v>MA</v>
      </c>
      <c r="K293" s="8"/>
      <c r="L293" s="36">
        <v>500000</v>
      </c>
      <c r="M293" s="36">
        <v>0</v>
      </c>
      <c r="N293" s="36">
        <f>BASE_INICIATIVAS_CONSOLIDADA!$L293-BASE_INICIATIVAS_CONSOLIDADA!$M293</f>
        <v>500000</v>
      </c>
      <c r="O293" s="37">
        <f>BASE_INICIATIVAS_CONSOLIDADA!$AC293+BASE_INICIATIVAS_CONSOLIDADA!$AJ293+BASE_INICIATIVAS_CONSOLIDADA!$AO293+BASE_INICIATIVAS_CONSOLIDADA!$AV293+BASE_INICIATIVAS_CONSOLIDADA!$AY293+BASE_INICIATIVAS_CONSOLIDADA!$BA293+BASE_INICIATIVAS_CONSOLIDADA!$BD293</f>
        <v>500000</v>
      </c>
      <c r="P293" s="36">
        <f>IF(BASE_INICIATIVAS_CONSOLIDADA!$N293-BASE_INICIATIVAS_CONSOLIDADA!$O293&lt;0,0,BASE_INICIATIVAS_CONSOLIDADA!$N293-BASE_INICIATIVAS_CONSOLIDADA!$O293)</f>
        <v>0</v>
      </c>
      <c r="Q293" s="38">
        <v>0</v>
      </c>
      <c r="R293" s="37">
        <v>0</v>
      </c>
      <c r="S293" s="37">
        <v>0</v>
      </c>
      <c r="T293" s="37">
        <v>0</v>
      </c>
      <c r="U293" s="37">
        <v>0</v>
      </c>
      <c r="V293" s="37">
        <v>0</v>
      </c>
      <c r="W293" s="37">
        <v>0</v>
      </c>
      <c r="X293" s="37">
        <v>0</v>
      </c>
      <c r="Y293" s="37">
        <v>500000</v>
      </c>
      <c r="Z293" s="37">
        <v>0</v>
      </c>
      <c r="AA293" s="37">
        <v>0</v>
      </c>
      <c r="AB293" s="37">
        <v>0</v>
      </c>
      <c r="AC293" s="37">
        <f>SUM(BASE_INICIATIVAS_CONSOLIDADA!$Q293:$AB293)</f>
        <v>500000</v>
      </c>
      <c r="AD293" s="37">
        <v>0</v>
      </c>
      <c r="AE293" s="37">
        <v>0</v>
      </c>
      <c r="AF293" s="37">
        <v>0</v>
      </c>
      <c r="AG293" s="37">
        <v>0</v>
      </c>
      <c r="AH293" s="37">
        <v>0</v>
      </c>
      <c r="AI293" s="37">
        <v>0</v>
      </c>
      <c r="AJ293" s="37">
        <f>SUM(BASE_INICIATIVAS_CONSOLIDADA!$AD293:$AI293)</f>
        <v>0</v>
      </c>
      <c r="AK293" s="37">
        <v>0</v>
      </c>
      <c r="AL293" s="37">
        <v>0</v>
      </c>
      <c r="AM293" s="37">
        <v>0</v>
      </c>
      <c r="AN293" s="37">
        <v>0</v>
      </c>
      <c r="AO293" s="37">
        <f>SUM(BASE_INICIATIVAS_CONSOLIDADA!$AK293:$AN293)</f>
        <v>0</v>
      </c>
      <c r="AP293" s="37">
        <v>0</v>
      </c>
      <c r="AQ293" s="37">
        <v>0</v>
      </c>
      <c r="AR293" s="37">
        <v>0</v>
      </c>
      <c r="AS293" s="37">
        <v>0</v>
      </c>
      <c r="AT293" s="37">
        <v>0</v>
      </c>
      <c r="AU293" s="37">
        <v>0</v>
      </c>
      <c r="AV293" s="37">
        <f>SUM(BASE_INICIATIVAS_CONSOLIDADA!$AP293:$AU293)</f>
        <v>0</v>
      </c>
      <c r="AW293" s="39">
        <v>0</v>
      </c>
      <c r="AX293" s="39">
        <v>0</v>
      </c>
      <c r="AY293" s="40">
        <f>SUM(BASE_INICIATIVAS_CONSOLIDADA!$AW293:$AX293)</f>
        <v>0</v>
      </c>
      <c r="AZ293" s="4">
        <v>0</v>
      </c>
      <c r="BA293" s="4">
        <f>BASE_INICIATIVAS_CONSOLIDADA!$AZ293</f>
        <v>0</v>
      </c>
      <c r="BB293" s="4">
        <v>0</v>
      </c>
      <c r="BC293" s="4">
        <v>0</v>
      </c>
      <c r="BD293" s="4">
        <f>SUM(BASE_INICIATIVAS_CONSOLIDADA!$BB293:$BC293)</f>
        <v>0</v>
      </c>
    </row>
    <row r="294" spans="1:56" ht="195" x14ac:dyDescent="0.25">
      <c r="A294" s="29" t="s">
        <v>68</v>
      </c>
      <c r="B294" s="29" t="s">
        <v>69</v>
      </c>
      <c r="C294" s="29" t="s">
        <v>70</v>
      </c>
      <c r="D294" s="29" t="s">
        <v>58</v>
      </c>
      <c r="E294" s="29" t="str">
        <f>_xlfn.XLOOKUP(BASE_INICIATIVAS_CONSOLIDADA!$G294,'[1]BASE DE DADOS'!A:A,'[1]BASE DE DADOS'!C:C)</f>
        <v>PARNA DA SERRA DE ITABAIANA</v>
      </c>
      <c r="F294" s="29" t="str">
        <f>_xlfn.XLOOKUP(BASE_INICIATIVAS_CONSOLIDADA!$G294,[1]!BASE_UCS[COD CNUC],[1]!BASE_UCS[CATEGORIA RESUMIDA])</f>
        <v>PARNA</v>
      </c>
      <c r="G294" s="29" t="s">
        <v>98</v>
      </c>
      <c r="H294" s="29" t="str">
        <f>_xlfn.XLOOKUP(BASE_INICIATIVAS_CONSOLIDADA!$G294,[1]!BASE_UCS[COD CNUC],[1]!BASE_UCS[GERÊNCIA REGIONAL])</f>
        <v>GR2 - Nordeste</v>
      </c>
      <c r="I294" s="29" t="str">
        <f>_xlfn.XLOOKUP(BASE_INICIATIVAS_CONSOLIDADA!$G294,[1]!BASE_UCS[COD CNUC],[1]!BASE_UCS[BIOMAS])</f>
        <v>Caatinga - Mata Atlântica</v>
      </c>
      <c r="J294" s="29" t="str">
        <f>_xlfn.XLOOKUP(BASE_INICIATIVAS_CONSOLIDADA!$G294,[1]!BASE_UCS[COD CNUC],[1]!BASE_UCS[UF])</f>
        <v>SE</v>
      </c>
      <c r="K294" s="29" t="s">
        <v>72</v>
      </c>
      <c r="L294" s="30">
        <v>70000</v>
      </c>
      <c r="M294" s="30">
        <v>0</v>
      </c>
      <c r="N294" s="30">
        <f>BASE_INICIATIVAS_CONSOLIDADA!$L294-BASE_INICIATIVAS_CONSOLIDADA!$M294</f>
        <v>70000</v>
      </c>
      <c r="O294" s="41">
        <f>BASE_INICIATIVAS_CONSOLIDADA!$AC294+BASE_INICIATIVAS_CONSOLIDADA!$AJ294+BASE_INICIATIVAS_CONSOLIDADA!$AO294+BASE_INICIATIVAS_CONSOLIDADA!$AV294+BASE_INICIATIVAS_CONSOLIDADA!$AY294+BASE_INICIATIVAS_CONSOLIDADA!$BA294+BASE_INICIATIVAS_CONSOLIDADA!$BD294</f>
        <v>82684.09</v>
      </c>
      <c r="P294" s="30">
        <f>IF(BASE_INICIATIVAS_CONSOLIDADA!$N294-BASE_INICIATIVAS_CONSOLIDADA!$O294&lt;0,0,BASE_INICIATIVAS_CONSOLIDADA!$N294-BASE_INICIATIVAS_CONSOLIDADA!$O294)</f>
        <v>0</v>
      </c>
      <c r="Q294" s="42">
        <v>0</v>
      </c>
      <c r="R294" s="41">
        <v>0</v>
      </c>
      <c r="S294" s="41">
        <v>0</v>
      </c>
      <c r="T294" s="41">
        <v>0</v>
      </c>
      <c r="U294" s="41">
        <v>0</v>
      </c>
      <c r="V294" s="41">
        <v>0</v>
      </c>
      <c r="W294" s="41">
        <v>0</v>
      </c>
      <c r="X294" s="41">
        <v>0</v>
      </c>
      <c r="Y294" s="41">
        <v>0</v>
      </c>
      <c r="Z294" s="41">
        <v>0</v>
      </c>
      <c r="AA294" s="41">
        <v>0</v>
      </c>
      <c r="AB294" s="41">
        <v>0</v>
      </c>
      <c r="AC294" s="41">
        <f>SUM(BASE_INICIATIVAS_CONSOLIDADA!$Q294:$AB294)</f>
        <v>0</v>
      </c>
      <c r="AD294" s="41">
        <v>0</v>
      </c>
      <c r="AE294" s="41">
        <v>0</v>
      </c>
      <c r="AF294" s="41">
        <v>0</v>
      </c>
      <c r="AG294" s="41">
        <v>0</v>
      </c>
      <c r="AH294" s="41">
        <v>0</v>
      </c>
      <c r="AI294" s="41">
        <v>0</v>
      </c>
      <c r="AJ294" s="41">
        <f>SUM(BASE_INICIATIVAS_CONSOLIDADA!$AD294:$AI294)</f>
        <v>0</v>
      </c>
      <c r="AK294" s="41">
        <v>0</v>
      </c>
      <c r="AL294" s="41">
        <v>0</v>
      </c>
      <c r="AM294" s="41">
        <v>0</v>
      </c>
      <c r="AN294" s="41">
        <v>0</v>
      </c>
      <c r="AO294" s="41">
        <f>SUM(BASE_INICIATIVAS_CONSOLIDADA!$AK294:$AN294)</f>
        <v>0</v>
      </c>
      <c r="AP294" s="41">
        <v>0</v>
      </c>
      <c r="AQ294" s="41">
        <v>0</v>
      </c>
      <c r="AR294" s="41">
        <v>0</v>
      </c>
      <c r="AS294" s="41">
        <v>82684.09</v>
      </c>
      <c r="AT294" s="41">
        <v>0</v>
      </c>
      <c r="AU294" s="30">
        <v>0</v>
      </c>
      <c r="AV294" s="41">
        <f>SUM(BASE_INICIATIVAS_CONSOLIDADA!$AP294:$AU294)</f>
        <v>82684.09</v>
      </c>
      <c r="AW294" s="43">
        <v>0</v>
      </c>
      <c r="AX294" s="43">
        <v>0</v>
      </c>
      <c r="AY294" s="44">
        <f>SUM(BASE_INICIATIVAS_CONSOLIDADA!$AW294:$AX294)</f>
        <v>0</v>
      </c>
      <c r="AZ294" s="45">
        <v>0</v>
      </c>
      <c r="BA294" s="45">
        <f>BASE_INICIATIVAS_CONSOLIDADA!$AZ294</f>
        <v>0</v>
      </c>
      <c r="BB294" s="45">
        <v>0</v>
      </c>
      <c r="BC294" s="45">
        <v>0</v>
      </c>
      <c r="BD294" s="45">
        <f>SUM(BASE_INICIATIVAS_CONSOLIDADA!$BB294:$BC294)</f>
        <v>0</v>
      </c>
    </row>
    <row r="295" spans="1:56" ht="150" x14ac:dyDescent="0.25">
      <c r="A295" s="8" t="s">
        <v>56</v>
      </c>
      <c r="B295" s="8" t="s">
        <v>57</v>
      </c>
      <c r="C295" s="8">
        <v>16076447</v>
      </c>
      <c r="D295" s="8" t="s">
        <v>58</v>
      </c>
      <c r="E295" s="8" t="str">
        <f>_xlfn.XLOOKUP(BASE_INICIATIVAS_CONSOLIDADA!$G295,'[1]BASE DE DADOS'!A:A,'[1]BASE DE DADOS'!C:C)</f>
        <v>PARNA VIRUÁ</v>
      </c>
      <c r="F295" s="8" t="str">
        <f>_xlfn.XLOOKUP(BASE_INICIATIVAS_CONSOLIDADA!$G295,[1]!BASE_UCS[COD CNUC],[1]!BASE_UCS[CATEGORIA RESUMIDA])</f>
        <v>PARNA</v>
      </c>
      <c r="G295" s="8" t="s">
        <v>193</v>
      </c>
      <c r="H295" s="8" t="str">
        <f>_xlfn.XLOOKUP(BASE_INICIATIVAS_CONSOLIDADA!$G295,[1]!BASE_UCS[COD CNUC],[1]!BASE_UCS[GERÊNCIA REGIONAL])</f>
        <v>GR1 - Norte</v>
      </c>
      <c r="I295" s="8" t="str">
        <f>_xlfn.XLOOKUP(BASE_INICIATIVAS_CONSOLIDADA!$G295,[1]!BASE_UCS[COD CNUC],[1]!BASE_UCS[BIOMAS])</f>
        <v>Amazônia</v>
      </c>
      <c r="J295" s="8" t="str">
        <f>_xlfn.XLOOKUP(BASE_INICIATIVAS_CONSOLIDADA!$G295,[1]!BASE_UCS[COD CNUC],[1]!BASE_UCS[UF])</f>
        <v>RR</v>
      </c>
      <c r="K295" s="8" t="s">
        <v>240</v>
      </c>
      <c r="L295" s="36">
        <v>318000</v>
      </c>
      <c r="M295" s="36">
        <v>0</v>
      </c>
      <c r="N295" s="36">
        <f>BASE_INICIATIVAS_CONSOLIDADA!$L295-BASE_INICIATIVAS_CONSOLIDADA!$M295</f>
        <v>318000</v>
      </c>
      <c r="O295" s="37">
        <f>BASE_INICIATIVAS_CONSOLIDADA!$AC295+BASE_INICIATIVAS_CONSOLIDADA!$AJ295+BASE_INICIATIVAS_CONSOLIDADA!$AO295+BASE_INICIATIVAS_CONSOLIDADA!$AV295+BASE_INICIATIVAS_CONSOLIDADA!$AY295+BASE_INICIATIVAS_CONSOLIDADA!$BA295+BASE_INICIATIVAS_CONSOLIDADA!$BD295</f>
        <v>0</v>
      </c>
      <c r="P295" s="36">
        <f>IF(BASE_INICIATIVAS_CONSOLIDADA!$N295-BASE_INICIATIVAS_CONSOLIDADA!$O295&lt;0,0,BASE_INICIATIVAS_CONSOLIDADA!$N295-BASE_INICIATIVAS_CONSOLIDADA!$O295)</f>
        <v>318000</v>
      </c>
      <c r="Q295" s="38">
        <v>0</v>
      </c>
      <c r="R295" s="37">
        <v>0</v>
      </c>
      <c r="S295" s="37">
        <v>0</v>
      </c>
      <c r="T295" s="37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0</v>
      </c>
      <c r="AB295" s="37">
        <v>0</v>
      </c>
      <c r="AC295" s="37">
        <f>SUM(BASE_INICIATIVAS_CONSOLIDADA!$Q295:$AB295)</f>
        <v>0</v>
      </c>
      <c r="AD295" s="37">
        <v>0</v>
      </c>
      <c r="AE295" s="37">
        <v>0</v>
      </c>
      <c r="AF295" s="37">
        <v>0</v>
      </c>
      <c r="AG295" s="37">
        <v>0</v>
      </c>
      <c r="AH295" s="37">
        <v>0</v>
      </c>
      <c r="AI295" s="37">
        <v>0</v>
      </c>
      <c r="AJ295" s="37">
        <f>SUM(BASE_INICIATIVAS_CONSOLIDADA!$AD295:$AI295)</f>
        <v>0</v>
      </c>
      <c r="AK295" s="37">
        <v>0</v>
      </c>
      <c r="AL295" s="37">
        <v>0</v>
      </c>
      <c r="AM295" s="37">
        <v>0</v>
      </c>
      <c r="AN295" s="37">
        <v>0</v>
      </c>
      <c r="AO295" s="37">
        <f>SUM(BASE_INICIATIVAS_CONSOLIDADA!$AK295:$AN295)</f>
        <v>0</v>
      </c>
      <c r="AP295" s="37">
        <v>0</v>
      </c>
      <c r="AQ295" s="37">
        <v>0</v>
      </c>
      <c r="AR295" s="37">
        <v>0</v>
      </c>
      <c r="AS295" s="37">
        <v>0</v>
      </c>
      <c r="AT295" s="37">
        <v>0</v>
      </c>
      <c r="AU295" s="47">
        <v>0</v>
      </c>
      <c r="AV295" s="37">
        <f>SUM(BASE_INICIATIVAS_CONSOLIDADA!$AP295:$AU295)</f>
        <v>0</v>
      </c>
      <c r="AW295" s="39">
        <v>0</v>
      </c>
      <c r="AX295" s="39">
        <v>0</v>
      </c>
      <c r="AY295" s="40">
        <f>SUM(BASE_INICIATIVAS_CONSOLIDADA!$AW295:$AX295)</f>
        <v>0</v>
      </c>
      <c r="AZ295" s="48">
        <v>0</v>
      </c>
      <c r="BA295" s="39">
        <f>BASE_INICIATIVAS_CONSOLIDADA!$AZ295</f>
        <v>0</v>
      </c>
      <c r="BB295" s="4">
        <v>0</v>
      </c>
      <c r="BC295" s="4">
        <v>0</v>
      </c>
      <c r="BD295" s="4">
        <f>SUM(BASE_INICIATIVAS_CONSOLIDADA!$BB295:$BC295)</f>
        <v>0</v>
      </c>
    </row>
    <row r="296" spans="1:56" ht="150" x14ac:dyDescent="0.25">
      <c r="A296" s="29" t="s">
        <v>56</v>
      </c>
      <c r="B296" s="29" t="s">
        <v>57</v>
      </c>
      <c r="C296" s="29">
        <v>16076447</v>
      </c>
      <c r="D296" s="29" t="s">
        <v>58</v>
      </c>
      <c r="E296" s="29" t="str">
        <f>_xlfn.XLOOKUP(BASE_INICIATIVAS_CONSOLIDADA!$G296,'[1]BASE DE DADOS'!A:A,'[1]BASE DE DADOS'!C:C)</f>
        <v>PARNA DO MONTE RORAIMA</v>
      </c>
      <c r="F296" s="29" t="str">
        <f>_xlfn.XLOOKUP(BASE_INICIATIVAS_CONSOLIDADA!$G296,[1]!BASE_UCS[COD CNUC],[1]!BASE_UCS[CATEGORIA RESUMIDA])</f>
        <v>PARNA</v>
      </c>
      <c r="G296" s="29" t="s">
        <v>274</v>
      </c>
      <c r="H296" s="29" t="str">
        <f>_xlfn.XLOOKUP(BASE_INICIATIVAS_CONSOLIDADA!$G296,[1]!BASE_UCS[COD CNUC],[1]!BASE_UCS[GERÊNCIA REGIONAL])</f>
        <v>GR1 - Norte</v>
      </c>
      <c r="I296" s="29" t="str">
        <f>_xlfn.XLOOKUP(BASE_INICIATIVAS_CONSOLIDADA!$G296,[1]!BASE_UCS[COD CNUC],[1]!BASE_UCS[BIOMAS])</f>
        <v>Amazônia</v>
      </c>
      <c r="J296" s="29" t="str">
        <f>_xlfn.XLOOKUP(BASE_INICIATIVAS_CONSOLIDADA!$G296,[1]!BASE_UCS[COD CNUC],[1]!BASE_UCS[UF])</f>
        <v>RR</v>
      </c>
      <c r="K296" s="29" t="s">
        <v>240</v>
      </c>
      <c r="L296" s="30">
        <v>318000</v>
      </c>
      <c r="M296" s="30">
        <v>0</v>
      </c>
      <c r="N296" s="30">
        <f>BASE_INICIATIVAS_CONSOLIDADA!$L296-BASE_INICIATIVAS_CONSOLIDADA!$M296</f>
        <v>318000</v>
      </c>
      <c r="O296" s="41">
        <f>BASE_INICIATIVAS_CONSOLIDADA!$AC296+BASE_INICIATIVAS_CONSOLIDADA!$AJ296+BASE_INICIATIVAS_CONSOLIDADA!$AO296+BASE_INICIATIVAS_CONSOLIDADA!$AV296+BASE_INICIATIVAS_CONSOLIDADA!$AY296+BASE_INICIATIVAS_CONSOLIDADA!$BA296+BASE_INICIATIVAS_CONSOLIDADA!$BD296</f>
        <v>0</v>
      </c>
      <c r="P296" s="30">
        <f>IF(BASE_INICIATIVAS_CONSOLIDADA!$N296-BASE_INICIATIVAS_CONSOLIDADA!$O296&lt;0,0,BASE_INICIATIVAS_CONSOLIDADA!$N296-BASE_INICIATIVAS_CONSOLIDADA!$O296)</f>
        <v>318000</v>
      </c>
      <c r="Q296" s="42">
        <v>0</v>
      </c>
      <c r="R296" s="41">
        <v>0</v>
      </c>
      <c r="S296" s="41">
        <v>0</v>
      </c>
      <c r="T296" s="41">
        <v>0</v>
      </c>
      <c r="U296" s="41">
        <v>0</v>
      </c>
      <c r="V296" s="41">
        <v>0</v>
      </c>
      <c r="W296" s="41">
        <v>0</v>
      </c>
      <c r="X296" s="41">
        <v>0</v>
      </c>
      <c r="Y296" s="41">
        <v>0</v>
      </c>
      <c r="Z296" s="41">
        <v>0</v>
      </c>
      <c r="AA296" s="41">
        <v>0</v>
      </c>
      <c r="AB296" s="41">
        <v>0</v>
      </c>
      <c r="AC296" s="41">
        <f>SUM(BASE_INICIATIVAS_CONSOLIDADA!$Q296:$AB296)</f>
        <v>0</v>
      </c>
      <c r="AD296" s="41">
        <v>0</v>
      </c>
      <c r="AE296" s="41">
        <v>0</v>
      </c>
      <c r="AF296" s="41">
        <v>0</v>
      </c>
      <c r="AG296" s="41">
        <v>0</v>
      </c>
      <c r="AH296" s="41">
        <v>0</v>
      </c>
      <c r="AI296" s="41">
        <v>0</v>
      </c>
      <c r="AJ296" s="41">
        <f>SUM(BASE_INICIATIVAS_CONSOLIDADA!$AD296:$AI296)</f>
        <v>0</v>
      </c>
      <c r="AK296" s="41">
        <v>0</v>
      </c>
      <c r="AL296" s="41">
        <v>0</v>
      </c>
      <c r="AM296" s="41">
        <v>0</v>
      </c>
      <c r="AN296" s="41">
        <v>0</v>
      </c>
      <c r="AO296" s="41">
        <f>SUM(BASE_INICIATIVAS_CONSOLIDADA!$AK296:$AN296)</f>
        <v>0</v>
      </c>
      <c r="AP296" s="41">
        <v>0</v>
      </c>
      <c r="AQ296" s="41">
        <v>0</v>
      </c>
      <c r="AR296" s="41">
        <v>0</v>
      </c>
      <c r="AS296" s="41">
        <v>0</v>
      </c>
      <c r="AT296" s="41">
        <v>0</v>
      </c>
      <c r="AU296" s="41">
        <v>0</v>
      </c>
      <c r="AV296" s="41">
        <f>SUM(BASE_INICIATIVAS_CONSOLIDADA!$AP296:$AU296)</f>
        <v>0</v>
      </c>
      <c r="AW296" s="43">
        <v>0</v>
      </c>
      <c r="AX296" s="43">
        <v>0</v>
      </c>
      <c r="AY296" s="44">
        <f>SUM(BASE_INICIATIVAS_CONSOLIDADA!$AW296:$AX296)</f>
        <v>0</v>
      </c>
      <c r="AZ296" s="49">
        <v>0</v>
      </c>
      <c r="BA296" s="45">
        <f>BASE_INICIATIVAS_CONSOLIDADA!$AZ296</f>
        <v>0</v>
      </c>
      <c r="BB296" s="45">
        <v>0</v>
      </c>
      <c r="BC296" s="45">
        <v>0</v>
      </c>
      <c r="BD296" s="45">
        <f>SUM(BASE_INICIATIVAS_CONSOLIDADA!$BB296:$BC296)</f>
        <v>0</v>
      </c>
    </row>
    <row r="297" spans="1:56" ht="150" x14ac:dyDescent="0.25">
      <c r="A297" s="8" t="s">
        <v>156</v>
      </c>
      <c r="B297" s="8" t="s">
        <v>157</v>
      </c>
      <c r="C297" s="8">
        <v>16063682</v>
      </c>
      <c r="D297" s="8" t="s">
        <v>58</v>
      </c>
      <c r="E297" s="8" t="str">
        <f>_xlfn.XLOOKUP(BASE_INICIATIVAS_CONSOLIDADA!$G297,'[1]BASE DE DADOS'!A:A,'[1]BASE DE DADOS'!C:C)</f>
        <v>APA DO TAPAJÓS</v>
      </c>
      <c r="F297" s="8" t="str">
        <f>_xlfn.XLOOKUP(BASE_INICIATIVAS_CONSOLIDADA!$G297,[1]!BASE_UCS[COD CNUC],[1]!BASE_UCS[CATEGORIA RESUMIDA])</f>
        <v>APA</v>
      </c>
      <c r="G297" s="8" t="s">
        <v>275</v>
      </c>
      <c r="H297" s="8" t="str">
        <f>_xlfn.XLOOKUP(BASE_INICIATIVAS_CONSOLIDADA!$G297,[1]!BASE_UCS[COD CNUC],[1]!BASE_UCS[GERÊNCIA REGIONAL])</f>
        <v>GR1 - Norte</v>
      </c>
      <c r="I297" s="8" t="str">
        <f>_xlfn.XLOOKUP(BASE_INICIATIVAS_CONSOLIDADA!$G297,[1]!BASE_UCS[COD CNUC],[1]!BASE_UCS[BIOMAS])</f>
        <v>Amazônia</v>
      </c>
      <c r="J297" s="8" t="str">
        <f>_xlfn.XLOOKUP(BASE_INICIATIVAS_CONSOLIDADA!$G297,[1]!BASE_UCS[COD CNUC],[1]!BASE_UCS[UF])</f>
        <v>PA</v>
      </c>
      <c r="K297" s="8" t="s">
        <v>158</v>
      </c>
      <c r="L297" s="36">
        <v>1780000</v>
      </c>
      <c r="M297" s="36">
        <v>0</v>
      </c>
      <c r="N297" s="36">
        <f>BASE_INICIATIVAS_CONSOLIDADA!$L297-BASE_INICIATIVAS_CONSOLIDADA!$M297</f>
        <v>1780000</v>
      </c>
      <c r="O297" s="37">
        <f>BASE_INICIATIVAS_CONSOLIDADA!$AC297+BASE_INICIATIVAS_CONSOLIDADA!$AJ297+BASE_INICIATIVAS_CONSOLIDADA!$AO297+BASE_INICIATIVAS_CONSOLIDADA!$AV297+BASE_INICIATIVAS_CONSOLIDADA!$AY297+BASE_INICIATIVAS_CONSOLIDADA!$BA297+BASE_INICIATIVAS_CONSOLIDADA!$BD297</f>
        <v>0</v>
      </c>
      <c r="P297" s="36">
        <f>IF(BASE_INICIATIVAS_CONSOLIDADA!$N297-BASE_INICIATIVAS_CONSOLIDADA!$O297&lt;0,0,BASE_INICIATIVAS_CONSOLIDADA!$N297-BASE_INICIATIVAS_CONSOLIDADA!$O297)</f>
        <v>1780000</v>
      </c>
      <c r="Q297" s="38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f>SUM(BASE_INICIATIVAS_CONSOLIDADA!$Q297:$AB297)</f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f>SUM(BASE_INICIATIVAS_CONSOLIDADA!$AD297:$AI297)</f>
        <v>0</v>
      </c>
      <c r="AK297" s="37">
        <v>0</v>
      </c>
      <c r="AL297" s="37">
        <v>0</v>
      </c>
      <c r="AM297" s="37">
        <v>0</v>
      </c>
      <c r="AN297" s="37">
        <v>0</v>
      </c>
      <c r="AO297" s="37">
        <f>SUM(BASE_INICIATIVAS_CONSOLIDADA!$AK297:$AN297)</f>
        <v>0</v>
      </c>
      <c r="AP297" s="37">
        <v>0</v>
      </c>
      <c r="AQ297" s="37">
        <v>0</v>
      </c>
      <c r="AR297" s="37">
        <v>0</v>
      </c>
      <c r="AS297" s="37">
        <v>0</v>
      </c>
      <c r="AT297" s="37">
        <v>0</v>
      </c>
      <c r="AU297" s="37">
        <v>0</v>
      </c>
      <c r="AV297" s="37">
        <f>SUM(BASE_INICIATIVAS_CONSOLIDADA!$AP297:$AU297)</f>
        <v>0</v>
      </c>
      <c r="AW297" s="39">
        <v>0</v>
      </c>
      <c r="AX297" s="39">
        <v>0</v>
      </c>
      <c r="AY297" s="40">
        <f>SUM(BASE_INICIATIVAS_CONSOLIDADA!$AW297:$AX297)</f>
        <v>0</v>
      </c>
      <c r="AZ297" s="4">
        <v>0</v>
      </c>
      <c r="BA297" s="4">
        <f>BASE_INICIATIVAS_CONSOLIDADA!$AZ297</f>
        <v>0</v>
      </c>
      <c r="BB297" s="4">
        <v>0</v>
      </c>
      <c r="BC297" s="4">
        <v>0</v>
      </c>
      <c r="BD297" s="4">
        <f>SUM(BASE_INICIATIVAS_CONSOLIDADA!$BB297:$BC297)</f>
        <v>0</v>
      </c>
    </row>
    <row r="298" spans="1:56" ht="150" x14ac:dyDescent="0.25">
      <c r="A298" s="29" t="s">
        <v>156</v>
      </c>
      <c r="B298" s="29" t="s">
        <v>157</v>
      </c>
      <c r="C298" s="29">
        <v>16063682</v>
      </c>
      <c r="D298" s="29" t="s">
        <v>58</v>
      </c>
      <c r="E298" s="29" t="str">
        <f>_xlfn.XLOOKUP(BASE_INICIATIVAS_CONSOLIDADA!$G298,'[1]BASE DE DADOS'!A:A,'[1]BASE DE DADOS'!C:C)</f>
        <v>FLONA ALTAMIRA</v>
      </c>
      <c r="F298" s="29" t="str">
        <f>_xlfn.XLOOKUP(BASE_INICIATIVAS_CONSOLIDADA!$G298,[1]!BASE_UCS[COD CNUC],[1]!BASE_UCS[CATEGORIA RESUMIDA])</f>
        <v>FLONA</v>
      </c>
      <c r="G298" s="29" t="s">
        <v>276</v>
      </c>
      <c r="H298" s="29" t="str">
        <f>_xlfn.XLOOKUP(BASE_INICIATIVAS_CONSOLIDADA!$G298,[1]!BASE_UCS[COD CNUC],[1]!BASE_UCS[GERÊNCIA REGIONAL])</f>
        <v>GR1 - Norte</v>
      </c>
      <c r="I298" s="29" t="str">
        <f>_xlfn.XLOOKUP(BASE_INICIATIVAS_CONSOLIDADA!$G298,[1]!BASE_UCS[COD CNUC],[1]!BASE_UCS[BIOMAS])</f>
        <v>Amazônia</v>
      </c>
      <c r="J298" s="29" t="str">
        <f>_xlfn.XLOOKUP(BASE_INICIATIVAS_CONSOLIDADA!$G298,[1]!BASE_UCS[COD CNUC],[1]!BASE_UCS[UF])</f>
        <v>PA</v>
      </c>
      <c r="K298" s="29" t="s">
        <v>158</v>
      </c>
      <c r="L298" s="30">
        <v>1780000</v>
      </c>
      <c r="M298" s="30">
        <v>0</v>
      </c>
      <c r="N298" s="30">
        <f>BASE_INICIATIVAS_CONSOLIDADA!$L298-BASE_INICIATIVAS_CONSOLIDADA!$M298</f>
        <v>1780000</v>
      </c>
      <c r="O298" s="41">
        <f>BASE_INICIATIVAS_CONSOLIDADA!$AC298+BASE_INICIATIVAS_CONSOLIDADA!$AJ298+BASE_INICIATIVAS_CONSOLIDADA!$AO298+BASE_INICIATIVAS_CONSOLIDADA!$AV298+BASE_INICIATIVAS_CONSOLIDADA!$AY298+BASE_INICIATIVAS_CONSOLIDADA!$BA298+BASE_INICIATIVAS_CONSOLIDADA!$BD298</f>
        <v>1780000</v>
      </c>
      <c r="P298" s="30">
        <f>IF(BASE_INICIATIVAS_CONSOLIDADA!$N298-BASE_INICIATIVAS_CONSOLIDADA!$O298&lt;0,0,BASE_INICIATIVAS_CONSOLIDADA!$N298-BASE_INICIATIVAS_CONSOLIDADA!$O298)</f>
        <v>0</v>
      </c>
      <c r="Q298" s="42">
        <v>0</v>
      </c>
      <c r="R298" s="41">
        <v>0</v>
      </c>
      <c r="S298" s="41">
        <v>0</v>
      </c>
      <c r="T298" s="41">
        <v>0</v>
      </c>
      <c r="U298" s="41">
        <v>0</v>
      </c>
      <c r="V298" s="41">
        <v>0</v>
      </c>
      <c r="W298" s="41">
        <v>0</v>
      </c>
      <c r="X298" s="41">
        <v>0</v>
      </c>
      <c r="Y298" s="41">
        <v>0</v>
      </c>
      <c r="Z298" s="41">
        <v>0</v>
      </c>
      <c r="AA298" s="41">
        <v>0</v>
      </c>
      <c r="AB298" s="41">
        <v>0</v>
      </c>
      <c r="AC298" s="41">
        <f>SUM(BASE_INICIATIVAS_CONSOLIDADA!$Q298:$AB298)</f>
        <v>0</v>
      </c>
      <c r="AD298" s="41">
        <v>0</v>
      </c>
      <c r="AE298" s="41">
        <v>0</v>
      </c>
      <c r="AF298" s="41">
        <v>0</v>
      </c>
      <c r="AG298" s="41">
        <v>0</v>
      </c>
      <c r="AH298" s="41">
        <v>0</v>
      </c>
      <c r="AI298" s="41">
        <v>0</v>
      </c>
      <c r="AJ298" s="41">
        <f>SUM(BASE_INICIATIVAS_CONSOLIDADA!$AD298:$AI298)</f>
        <v>0</v>
      </c>
      <c r="AK298" s="41">
        <v>0</v>
      </c>
      <c r="AL298" s="41">
        <v>0</v>
      </c>
      <c r="AM298" s="41">
        <v>0</v>
      </c>
      <c r="AN298" s="30">
        <v>1780000</v>
      </c>
      <c r="AO298" s="41">
        <f>SUM(BASE_INICIATIVAS_CONSOLIDADA!$AK298:$AN298)</f>
        <v>1780000</v>
      </c>
      <c r="AP298" s="41">
        <v>0</v>
      </c>
      <c r="AQ298" s="41">
        <v>0</v>
      </c>
      <c r="AR298" s="41">
        <v>0</v>
      </c>
      <c r="AS298" s="41">
        <v>0</v>
      </c>
      <c r="AT298" s="41">
        <v>0</v>
      </c>
      <c r="AU298" s="41">
        <v>0</v>
      </c>
      <c r="AV298" s="41">
        <f>SUM(BASE_INICIATIVAS_CONSOLIDADA!$AP298:$AU298)</f>
        <v>0</v>
      </c>
      <c r="AW298" s="43">
        <v>0</v>
      </c>
      <c r="AX298" s="43">
        <v>0</v>
      </c>
      <c r="AY298" s="44">
        <f>SUM(BASE_INICIATIVAS_CONSOLIDADA!$AW298:$AX298)</f>
        <v>0</v>
      </c>
      <c r="AZ298" s="45">
        <v>0</v>
      </c>
      <c r="BA298" s="45">
        <f>BASE_INICIATIVAS_CONSOLIDADA!$AZ298</f>
        <v>0</v>
      </c>
      <c r="BB298" s="45">
        <v>0</v>
      </c>
      <c r="BC298" s="45">
        <v>0</v>
      </c>
      <c r="BD298" s="45">
        <f>SUM(BASE_INICIATIVAS_CONSOLIDADA!$BB298:$BC298)</f>
        <v>0</v>
      </c>
    </row>
    <row r="299" spans="1:56" ht="150" x14ac:dyDescent="0.25">
      <c r="A299" s="8" t="s">
        <v>156</v>
      </c>
      <c r="B299" s="8" t="s">
        <v>157</v>
      </c>
      <c r="C299" s="8">
        <v>16063682</v>
      </c>
      <c r="D299" s="8" t="s">
        <v>58</v>
      </c>
      <c r="E299" s="8" t="str">
        <f>_xlfn.XLOOKUP(BASE_INICIATIVAS_CONSOLIDADA!$G299,'[1]BASE DE DADOS'!A:A,'[1]BASE DE DADOS'!C:C)</f>
        <v>FLONA DO CREPORI</v>
      </c>
      <c r="F299" s="8" t="str">
        <f>_xlfn.XLOOKUP(BASE_INICIATIVAS_CONSOLIDADA!$G299,[1]!BASE_UCS[COD CNUC],[1]!BASE_UCS[CATEGORIA RESUMIDA])</f>
        <v>FLONA</v>
      </c>
      <c r="G299" s="8" t="s">
        <v>277</v>
      </c>
      <c r="H299" s="8" t="str">
        <f>_xlfn.XLOOKUP(BASE_INICIATIVAS_CONSOLIDADA!$G299,[1]!BASE_UCS[COD CNUC],[1]!BASE_UCS[GERÊNCIA REGIONAL])</f>
        <v>GR1 - Norte</v>
      </c>
      <c r="I299" s="8" t="str">
        <f>_xlfn.XLOOKUP(BASE_INICIATIVAS_CONSOLIDADA!$G299,[1]!BASE_UCS[COD CNUC],[1]!BASE_UCS[BIOMAS])</f>
        <v>Amazônia</v>
      </c>
      <c r="J299" s="8" t="str">
        <f>_xlfn.XLOOKUP(BASE_INICIATIVAS_CONSOLIDADA!$G299,[1]!BASE_UCS[COD CNUC],[1]!BASE_UCS[UF])</f>
        <v>PA</v>
      </c>
      <c r="K299" s="8" t="s">
        <v>158</v>
      </c>
      <c r="L299" s="36">
        <v>1780000</v>
      </c>
      <c r="M299" s="36">
        <v>0</v>
      </c>
      <c r="N299" s="36">
        <f>BASE_INICIATIVAS_CONSOLIDADA!$L299-BASE_INICIATIVAS_CONSOLIDADA!$M299</f>
        <v>1780000</v>
      </c>
      <c r="O299" s="37">
        <f>BASE_INICIATIVAS_CONSOLIDADA!$AC299+BASE_INICIATIVAS_CONSOLIDADA!$AJ299+BASE_INICIATIVAS_CONSOLIDADA!$AO299+BASE_INICIATIVAS_CONSOLIDADA!$AV299+BASE_INICIATIVAS_CONSOLIDADA!$AY299+BASE_INICIATIVAS_CONSOLIDADA!$BA299+BASE_INICIATIVAS_CONSOLIDADA!$BD299</f>
        <v>1780000</v>
      </c>
      <c r="P299" s="36">
        <f>IF(BASE_INICIATIVAS_CONSOLIDADA!$N299-BASE_INICIATIVAS_CONSOLIDADA!$O299&lt;0,0,BASE_INICIATIVAS_CONSOLIDADA!$N299-BASE_INICIATIVAS_CONSOLIDADA!$O299)</f>
        <v>0</v>
      </c>
      <c r="Q299" s="38">
        <v>0</v>
      </c>
      <c r="R299" s="37">
        <v>0</v>
      </c>
      <c r="S299" s="37">
        <v>0</v>
      </c>
      <c r="T299" s="37">
        <v>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0</v>
      </c>
      <c r="AB299" s="37">
        <v>0</v>
      </c>
      <c r="AC299" s="37">
        <f>SUM(BASE_INICIATIVAS_CONSOLIDADA!$Q299:$AB299)</f>
        <v>0</v>
      </c>
      <c r="AD299" s="37">
        <v>0</v>
      </c>
      <c r="AE299" s="37">
        <v>0</v>
      </c>
      <c r="AF299" s="37">
        <v>1780000</v>
      </c>
      <c r="AG299" s="37">
        <v>0</v>
      </c>
      <c r="AH299" s="37">
        <v>0</v>
      </c>
      <c r="AI299" s="37">
        <v>0</v>
      </c>
      <c r="AJ299" s="37">
        <f>SUM(BASE_INICIATIVAS_CONSOLIDADA!$AD299:$AI299)</f>
        <v>1780000</v>
      </c>
      <c r="AK299" s="37">
        <v>0</v>
      </c>
      <c r="AL299" s="37">
        <v>0</v>
      </c>
      <c r="AM299" s="37">
        <v>0</v>
      </c>
      <c r="AN299" s="47">
        <v>0</v>
      </c>
      <c r="AO299" s="37">
        <f>SUM(BASE_INICIATIVAS_CONSOLIDADA!$AK299:$AN299)</f>
        <v>0</v>
      </c>
      <c r="AP299" s="37">
        <v>0</v>
      </c>
      <c r="AQ299" s="37">
        <v>0</v>
      </c>
      <c r="AR299" s="37">
        <v>0</v>
      </c>
      <c r="AS299" s="37">
        <v>0</v>
      </c>
      <c r="AT299" s="37">
        <v>0</v>
      </c>
      <c r="AU299" s="37">
        <v>0</v>
      </c>
      <c r="AV299" s="37">
        <f>SUM(BASE_INICIATIVAS_CONSOLIDADA!$AP299:$AU299)</f>
        <v>0</v>
      </c>
      <c r="AW299" s="39">
        <v>0</v>
      </c>
      <c r="AX299" s="39">
        <v>0</v>
      </c>
      <c r="AY299" s="40">
        <f>SUM(BASE_INICIATIVAS_CONSOLIDADA!$AW299:$AX299)</f>
        <v>0</v>
      </c>
      <c r="AZ299" s="4">
        <v>0</v>
      </c>
      <c r="BA299" s="4">
        <f>BASE_INICIATIVAS_CONSOLIDADA!$AZ299</f>
        <v>0</v>
      </c>
      <c r="BB299" s="4">
        <v>0</v>
      </c>
      <c r="BC299" s="4">
        <v>0</v>
      </c>
      <c r="BD299" s="4">
        <f>SUM(BASE_INICIATIVAS_CONSOLIDADA!$BB299:$BC299)</f>
        <v>0</v>
      </c>
    </row>
    <row r="300" spans="1:56" ht="150" x14ac:dyDescent="0.25">
      <c r="A300" s="29" t="s">
        <v>156</v>
      </c>
      <c r="B300" s="29" t="s">
        <v>157</v>
      </c>
      <c r="C300" s="29">
        <v>16063682</v>
      </c>
      <c r="D300" s="29" t="s">
        <v>58</v>
      </c>
      <c r="E300" s="29" t="str">
        <f>_xlfn.XLOOKUP(BASE_INICIATIVAS_CONSOLIDADA!$G300,'[1]BASE DE DADOS'!A:A,'[1]BASE DE DADOS'!C:C)</f>
        <v>FLONA DO AMANÁ</v>
      </c>
      <c r="F300" s="29" t="str">
        <f>_xlfn.XLOOKUP(BASE_INICIATIVAS_CONSOLIDADA!$G300,[1]!BASE_UCS[COD CNUC],[1]!BASE_UCS[CATEGORIA RESUMIDA])</f>
        <v>FLONA</v>
      </c>
      <c r="G300" s="29" t="s">
        <v>278</v>
      </c>
      <c r="H300" s="29" t="str">
        <f>_xlfn.XLOOKUP(BASE_INICIATIVAS_CONSOLIDADA!$G300,[1]!BASE_UCS[COD CNUC],[1]!BASE_UCS[GERÊNCIA REGIONAL])</f>
        <v>GR1 - Norte</v>
      </c>
      <c r="I300" s="29" t="str">
        <f>_xlfn.XLOOKUP(BASE_INICIATIVAS_CONSOLIDADA!$G300,[1]!BASE_UCS[COD CNUC],[1]!BASE_UCS[BIOMAS])</f>
        <v>Amazônia</v>
      </c>
      <c r="J300" s="29" t="str">
        <f>_xlfn.XLOOKUP(BASE_INICIATIVAS_CONSOLIDADA!$G300,[1]!BASE_UCS[COD CNUC],[1]!BASE_UCS[UF])</f>
        <v>PA</v>
      </c>
      <c r="K300" s="29" t="s">
        <v>158</v>
      </c>
      <c r="L300" s="30">
        <v>1780000</v>
      </c>
      <c r="M300" s="30">
        <v>0</v>
      </c>
      <c r="N300" s="30">
        <f>BASE_INICIATIVAS_CONSOLIDADA!$L300-BASE_INICIATIVAS_CONSOLIDADA!$M300</f>
        <v>1780000</v>
      </c>
      <c r="O300" s="41">
        <f>BASE_INICIATIVAS_CONSOLIDADA!$AC300+BASE_INICIATIVAS_CONSOLIDADA!$AJ300+BASE_INICIATIVAS_CONSOLIDADA!$AO300+BASE_INICIATIVAS_CONSOLIDADA!$AV300+BASE_INICIATIVAS_CONSOLIDADA!$AY300+BASE_INICIATIVAS_CONSOLIDADA!$BA300+BASE_INICIATIVAS_CONSOLIDADA!$BD300</f>
        <v>1780000</v>
      </c>
      <c r="P300" s="30">
        <f>IF(BASE_INICIATIVAS_CONSOLIDADA!$N300-BASE_INICIATIVAS_CONSOLIDADA!$O300&lt;0,0,BASE_INICIATIVAS_CONSOLIDADA!$N300-BASE_INICIATIVAS_CONSOLIDADA!$O300)</f>
        <v>0</v>
      </c>
      <c r="Q300" s="42">
        <v>0</v>
      </c>
      <c r="R300" s="41">
        <v>0</v>
      </c>
      <c r="S300" s="41">
        <v>0</v>
      </c>
      <c r="T300" s="41">
        <v>0</v>
      </c>
      <c r="U300" s="41">
        <v>0</v>
      </c>
      <c r="V300" s="41">
        <v>0</v>
      </c>
      <c r="W300" s="41">
        <v>0</v>
      </c>
      <c r="X300" s="41">
        <v>0</v>
      </c>
      <c r="Y300" s="41">
        <v>0</v>
      </c>
      <c r="Z300" s="41">
        <v>0</v>
      </c>
      <c r="AA300" s="41">
        <v>0</v>
      </c>
      <c r="AB300" s="41">
        <v>0</v>
      </c>
      <c r="AC300" s="41">
        <f>SUM(BASE_INICIATIVAS_CONSOLIDADA!$Q300:$AB300)</f>
        <v>0</v>
      </c>
      <c r="AD300" s="41">
        <v>0</v>
      </c>
      <c r="AE300" s="41">
        <v>0</v>
      </c>
      <c r="AF300" s="41">
        <v>0</v>
      </c>
      <c r="AG300" s="41">
        <v>0</v>
      </c>
      <c r="AH300" s="41">
        <v>0</v>
      </c>
      <c r="AI300" s="41">
        <v>0</v>
      </c>
      <c r="AJ300" s="41">
        <f>SUM(BASE_INICIATIVAS_CONSOLIDADA!$AD300:$AI300)</f>
        <v>0</v>
      </c>
      <c r="AK300" s="41">
        <v>0</v>
      </c>
      <c r="AL300" s="41">
        <v>0</v>
      </c>
      <c r="AM300" s="41">
        <v>0</v>
      </c>
      <c r="AN300" s="30">
        <v>1780000</v>
      </c>
      <c r="AO300" s="41">
        <f>SUM(BASE_INICIATIVAS_CONSOLIDADA!$AK300:$AN300)</f>
        <v>1780000</v>
      </c>
      <c r="AP300" s="41">
        <v>0</v>
      </c>
      <c r="AQ300" s="41">
        <v>0</v>
      </c>
      <c r="AR300" s="41">
        <v>0</v>
      </c>
      <c r="AS300" s="41">
        <v>0</v>
      </c>
      <c r="AT300" s="41">
        <v>0</v>
      </c>
      <c r="AU300" s="41">
        <v>0</v>
      </c>
      <c r="AV300" s="41">
        <f>SUM(BASE_INICIATIVAS_CONSOLIDADA!$AP300:$AU300)</f>
        <v>0</v>
      </c>
      <c r="AW300" s="43">
        <v>0</v>
      </c>
      <c r="AX300" s="43">
        <v>0</v>
      </c>
      <c r="AY300" s="44">
        <f>SUM(BASE_INICIATIVAS_CONSOLIDADA!$AW300:$AX300)</f>
        <v>0</v>
      </c>
      <c r="AZ300" s="45">
        <v>0</v>
      </c>
      <c r="BA300" s="45">
        <f>BASE_INICIATIVAS_CONSOLIDADA!$AZ300</f>
        <v>0</v>
      </c>
      <c r="BB300" s="45">
        <v>0</v>
      </c>
      <c r="BC300" s="45">
        <v>0</v>
      </c>
      <c r="BD300" s="45">
        <f>SUM(BASE_INICIATIVAS_CONSOLIDADA!$BB300:$BC300)</f>
        <v>0</v>
      </c>
    </row>
    <row r="301" spans="1:56" ht="150" x14ac:dyDescent="0.25">
      <c r="A301" s="8" t="s">
        <v>156</v>
      </c>
      <c r="B301" s="8" t="s">
        <v>157</v>
      </c>
      <c r="C301" s="8">
        <v>16063682</v>
      </c>
      <c r="D301" s="8" t="s">
        <v>58</v>
      </c>
      <c r="E301" s="8" t="str">
        <f>_xlfn.XLOOKUP(BASE_INICIATIVAS_CONSOLIDADA!$G301,'[1]BASE DE DADOS'!A:A,'[1]BASE DE DADOS'!C:C)</f>
        <v>FLONA DO JAMANXIM</v>
      </c>
      <c r="F301" s="8" t="str">
        <f>_xlfn.XLOOKUP(BASE_INICIATIVAS_CONSOLIDADA!$G301,[1]!BASE_UCS[COD CNUC],[1]!BASE_UCS[CATEGORIA RESUMIDA])</f>
        <v>FLONA</v>
      </c>
      <c r="G301" s="8" t="s">
        <v>279</v>
      </c>
      <c r="H301" s="8" t="str">
        <f>_xlfn.XLOOKUP(BASE_INICIATIVAS_CONSOLIDADA!$G301,[1]!BASE_UCS[COD CNUC],[1]!BASE_UCS[GERÊNCIA REGIONAL])</f>
        <v>GR1 - Norte</v>
      </c>
      <c r="I301" s="8" t="str">
        <f>_xlfn.XLOOKUP(BASE_INICIATIVAS_CONSOLIDADA!$G301,[1]!BASE_UCS[COD CNUC],[1]!BASE_UCS[BIOMAS])</f>
        <v>Amazônia</v>
      </c>
      <c r="J301" s="8" t="str">
        <f>_xlfn.XLOOKUP(BASE_INICIATIVAS_CONSOLIDADA!$G301,[1]!BASE_UCS[COD CNUC],[1]!BASE_UCS[UF])</f>
        <v>PA</v>
      </c>
      <c r="K301" s="8" t="s">
        <v>158</v>
      </c>
      <c r="L301" s="36">
        <v>1780000</v>
      </c>
      <c r="M301" s="36">
        <v>0</v>
      </c>
      <c r="N301" s="36">
        <f>BASE_INICIATIVAS_CONSOLIDADA!$L301-BASE_INICIATIVAS_CONSOLIDADA!$M301</f>
        <v>1780000</v>
      </c>
      <c r="O301" s="37">
        <f>BASE_INICIATIVAS_CONSOLIDADA!$AC301+BASE_INICIATIVAS_CONSOLIDADA!$AJ301+BASE_INICIATIVAS_CONSOLIDADA!$AO301+BASE_INICIATIVAS_CONSOLIDADA!$AV301+BASE_INICIATIVAS_CONSOLIDADA!$AY301+BASE_INICIATIVAS_CONSOLIDADA!$BA301+BASE_INICIATIVAS_CONSOLIDADA!$BD301</f>
        <v>1780000</v>
      </c>
      <c r="P301" s="36">
        <f>IF(BASE_INICIATIVAS_CONSOLIDADA!$N301-BASE_INICIATIVAS_CONSOLIDADA!$O301&lt;0,0,BASE_INICIATIVAS_CONSOLIDADA!$N301-BASE_INICIATIVAS_CONSOLIDADA!$O301)</f>
        <v>0</v>
      </c>
      <c r="Q301" s="38">
        <v>0</v>
      </c>
      <c r="R301" s="37">
        <v>0</v>
      </c>
      <c r="S301" s="37">
        <v>0</v>
      </c>
      <c r="T301" s="37">
        <v>0</v>
      </c>
      <c r="U301" s="37">
        <v>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7">
        <v>0</v>
      </c>
      <c r="AB301" s="37">
        <v>0</v>
      </c>
      <c r="AC301" s="37">
        <f>SUM(BASE_INICIATIVAS_CONSOLIDADA!$Q301:$AB301)</f>
        <v>0</v>
      </c>
      <c r="AD301" s="37">
        <v>0</v>
      </c>
      <c r="AE301" s="37">
        <v>0</v>
      </c>
      <c r="AF301" s="37">
        <v>0</v>
      </c>
      <c r="AG301" s="37">
        <v>0</v>
      </c>
      <c r="AH301" s="37">
        <v>1780000</v>
      </c>
      <c r="AI301" s="37">
        <v>0</v>
      </c>
      <c r="AJ301" s="37">
        <f>SUM(BASE_INICIATIVAS_CONSOLIDADA!$AD301:$AI301)</f>
        <v>1780000</v>
      </c>
      <c r="AK301" s="37">
        <v>0</v>
      </c>
      <c r="AL301" s="37">
        <v>0</v>
      </c>
      <c r="AM301" s="37">
        <v>0</v>
      </c>
      <c r="AN301" s="47">
        <v>0</v>
      </c>
      <c r="AO301" s="37">
        <f>SUM(BASE_INICIATIVAS_CONSOLIDADA!$AK301:$AN301)</f>
        <v>0</v>
      </c>
      <c r="AP301" s="37">
        <v>0</v>
      </c>
      <c r="AQ301" s="37">
        <v>0</v>
      </c>
      <c r="AR301" s="37">
        <v>0</v>
      </c>
      <c r="AS301" s="37">
        <v>0</v>
      </c>
      <c r="AT301" s="37">
        <v>0</v>
      </c>
      <c r="AU301" s="37">
        <v>0</v>
      </c>
      <c r="AV301" s="37">
        <f>SUM(BASE_INICIATIVAS_CONSOLIDADA!$AP301:$AU301)</f>
        <v>0</v>
      </c>
      <c r="AW301" s="39">
        <v>0</v>
      </c>
      <c r="AX301" s="39">
        <v>0</v>
      </c>
      <c r="AY301" s="40">
        <f>SUM(BASE_INICIATIVAS_CONSOLIDADA!$AW301:$AX301)</f>
        <v>0</v>
      </c>
      <c r="AZ301" s="4">
        <v>0</v>
      </c>
      <c r="BA301" s="4">
        <f>BASE_INICIATIVAS_CONSOLIDADA!$AZ301</f>
        <v>0</v>
      </c>
      <c r="BB301" s="4">
        <v>0</v>
      </c>
      <c r="BC301" s="4">
        <v>0</v>
      </c>
      <c r="BD301" s="4">
        <f>SUM(BASE_INICIATIVAS_CONSOLIDADA!$BB301:$BC301)</f>
        <v>0</v>
      </c>
    </row>
    <row r="302" spans="1:56" ht="150" x14ac:dyDescent="0.25">
      <c r="A302" s="29" t="s">
        <v>156</v>
      </c>
      <c r="B302" s="29" t="s">
        <v>157</v>
      </c>
      <c r="C302" s="29">
        <v>16063682</v>
      </c>
      <c r="D302" s="29" t="s">
        <v>58</v>
      </c>
      <c r="E302" s="29" t="str">
        <f>_xlfn.XLOOKUP(BASE_INICIATIVAS_CONSOLIDADA!$G302,'[1]BASE DE DADOS'!A:A,'[1]BASE DE DADOS'!C:C)</f>
        <v>FLONA DO TRAIRÃO</v>
      </c>
      <c r="F302" s="29" t="str">
        <f>_xlfn.XLOOKUP(BASE_INICIATIVAS_CONSOLIDADA!$G302,[1]!BASE_UCS[COD CNUC],[1]!BASE_UCS[CATEGORIA RESUMIDA])</f>
        <v>FLONA</v>
      </c>
      <c r="G302" s="29" t="s">
        <v>280</v>
      </c>
      <c r="H302" s="29" t="str">
        <f>_xlfn.XLOOKUP(BASE_INICIATIVAS_CONSOLIDADA!$G302,[1]!BASE_UCS[COD CNUC],[1]!BASE_UCS[GERÊNCIA REGIONAL])</f>
        <v>GR1 - Norte</v>
      </c>
      <c r="I302" s="29" t="str">
        <f>_xlfn.XLOOKUP(BASE_INICIATIVAS_CONSOLIDADA!$G302,[1]!BASE_UCS[COD CNUC],[1]!BASE_UCS[BIOMAS])</f>
        <v>Amazônia</v>
      </c>
      <c r="J302" s="29" t="str">
        <f>_xlfn.XLOOKUP(BASE_INICIATIVAS_CONSOLIDADA!$G302,[1]!BASE_UCS[COD CNUC],[1]!BASE_UCS[UF])</f>
        <v>PA</v>
      </c>
      <c r="K302" s="29" t="s">
        <v>158</v>
      </c>
      <c r="L302" s="30">
        <v>1780000</v>
      </c>
      <c r="M302" s="30">
        <v>0</v>
      </c>
      <c r="N302" s="30">
        <f>BASE_INICIATIVAS_CONSOLIDADA!$L302-BASE_INICIATIVAS_CONSOLIDADA!$M302</f>
        <v>1780000</v>
      </c>
      <c r="O302" s="41">
        <f>BASE_INICIATIVAS_CONSOLIDADA!$AC302+BASE_INICIATIVAS_CONSOLIDADA!$AJ302+BASE_INICIATIVAS_CONSOLIDADA!$AO302+BASE_INICIATIVAS_CONSOLIDADA!$AV302+BASE_INICIATIVAS_CONSOLIDADA!$AY302+BASE_INICIATIVAS_CONSOLIDADA!$BA302+BASE_INICIATIVAS_CONSOLIDADA!$BD302</f>
        <v>1780000</v>
      </c>
      <c r="P302" s="30">
        <f>IF(BASE_INICIATIVAS_CONSOLIDADA!$N302-BASE_INICIATIVAS_CONSOLIDADA!$O302&lt;0,0,BASE_INICIATIVAS_CONSOLIDADA!$N302-BASE_INICIATIVAS_CONSOLIDADA!$O302)</f>
        <v>0</v>
      </c>
      <c r="Q302" s="42">
        <v>0</v>
      </c>
      <c r="R302" s="41">
        <v>0</v>
      </c>
      <c r="S302" s="41">
        <v>0</v>
      </c>
      <c r="T302" s="41">
        <v>0</v>
      </c>
      <c r="U302" s="41">
        <v>0</v>
      </c>
      <c r="V302" s="41">
        <v>0</v>
      </c>
      <c r="W302" s="41">
        <v>0</v>
      </c>
      <c r="X302" s="41">
        <v>0</v>
      </c>
      <c r="Y302" s="41">
        <v>0</v>
      </c>
      <c r="Z302" s="41">
        <v>0</v>
      </c>
      <c r="AA302" s="41">
        <v>0</v>
      </c>
      <c r="AB302" s="41">
        <v>0</v>
      </c>
      <c r="AC302" s="41">
        <f>SUM(BASE_INICIATIVAS_CONSOLIDADA!$Q302:$AB302)</f>
        <v>0</v>
      </c>
      <c r="AD302" s="41">
        <v>0</v>
      </c>
      <c r="AE302" s="41">
        <v>0</v>
      </c>
      <c r="AF302" s="41">
        <v>0</v>
      </c>
      <c r="AG302" s="41">
        <v>0</v>
      </c>
      <c r="AH302" s="41">
        <v>0</v>
      </c>
      <c r="AI302" s="41">
        <v>0</v>
      </c>
      <c r="AJ302" s="41">
        <f>SUM(BASE_INICIATIVAS_CONSOLIDADA!$AD302:$AI302)</f>
        <v>0</v>
      </c>
      <c r="AK302" s="41">
        <v>0</v>
      </c>
      <c r="AL302" s="41">
        <v>0</v>
      </c>
      <c r="AM302" s="41">
        <v>0</v>
      </c>
      <c r="AN302" s="30">
        <v>603414.4</v>
      </c>
      <c r="AO302" s="41">
        <f>SUM(BASE_INICIATIVAS_CONSOLIDADA!$AK302:$AN302)</f>
        <v>603414.4</v>
      </c>
      <c r="AP302" s="41">
        <v>0</v>
      </c>
      <c r="AQ302" s="41">
        <v>0</v>
      </c>
      <c r="AR302" s="41">
        <v>0</v>
      </c>
      <c r="AS302" s="41">
        <v>0</v>
      </c>
      <c r="AT302" s="41">
        <v>0</v>
      </c>
      <c r="AU302" s="41">
        <v>0</v>
      </c>
      <c r="AV302" s="41">
        <f>SUM(BASE_INICIATIVAS_CONSOLIDADA!$AP302:$AU302)</f>
        <v>0</v>
      </c>
      <c r="AW302" s="43">
        <v>0</v>
      </c>
      <c r="AX302" s="50">
        <v>1176585.6000000001</v>
      </c>
      <c r="AY302" s="44">
        <f>SUM(BASE_INICIATIVAS_CONSOLIDADA!$AW302:$AX302)</f>
        <v>1176585.6000000001</v>
      </c>
      <c r="AZ302" s="45">
        <v>0</v>
      </c>
      <c r="BA302" s="45">
        <f>BASE_INICIATIVAS_CONSOLIDADA!$AZ302</f>
        <v>0</v>
      </c>
      <c r="BB302" s="45">
        <v>0</v>
      </c>
      <c r="BC302" s="45">
        <v>0</v>
      </c>
      <c r="BD302" s="45">
        <f>SUM(BASE_INICIATIVAS_CONSOLIDADA!$BB302:$BC302)</f>
        <v>0</v>
      </c>
    </row>
    <row r="303" spans="1:56" ht="150" x14ac:dyDescent="0.25">
      <c r="A303" s="8" t="s">
        <v>156</v>
      </c>
      <c r="B303" s="8" t="s">
        <v>157</v>
      </c>
      <c r="C303" s="8">
        <v>16063682</v>
      </c>
      <c r="D303" s="8" t="s">
        <v>58</v>
      </c>
      <c r="E303" s="8" t="str">
        <f>_xlfn.XLOOKUP(BASE_INICIATIVAS_CONSOLIDADA!$G303,'[1]BASE DE DADOS'!A:A,'[1]BASE DE DADOS'!C:C)</f>
        <v>FLONA DE ITAITUBA I</v>
      </c>
      <c r="F303" s="8" t="str">
        <f>_xlfn.XLOOKUP(BASE_INICIATIVAS_CONSOLIDADA!$G303,[1]!BASE_UCS[COD CNUC],[1]!BASE_UCS[CATEGORIA RESUMIDA])</f>
        <v>FLONA</v>
      </c>
      <c r="G303" s="8" t="s">
        <v>281</v>
      </c>
      <c r="H303" s="8" t="str">
        <f>_xlfn.XLOOKUP(BASE_INICIATIVAS_CONSOLIDADA!$G303,[1]!BASE_UCS[COD CNUC],[1]!BASE_UCS[GERÊNCIA REGIONAL])</f>
        <v>GR1 - Norte</v>
      </c>
      <c r="I303" s="8" t="str">
        <f>_xlfn.XLOOKUP(BASE_INICIATIVAS_CONSOLIDADA!$G303,[1]!BASE_UCS[COD CNUC],[1]!BASE_UCS[BIOMAS])</f>
        <v>Amazônia</v>
      </c>
      <c r="J303" s="8" t="str">
        <f>_xlfn.XLOOKUP(BASE_INICIATIVAS_CONSOLIDADA!$G303,[1]!BASE_UCS[COD CNUC],[1]!BASE_UCS[UF])</f>
        <v>PA</v>
      </c>
      <c r="K303" s="8" t="s">
        <v>158</v>
      </c>
      <c r="L303" s="36">
        <v>1780000</v>
      </c>
      <c r="M303" s="36">
        <v>0</v>
      </c>
      <c r="N303" s="36">
        <f>BASE_INICIATIVAS_CONSOLIDADA!$L303-BASE_INICIATIVAS_CONSOLIDADA!$M303</f>
        <v>1780000</v>
      </c>
      <c r="O303" s="37">
        <f>BASE_INICIATIVAS_CONSOLIDADA!$AC303+BASE_INICIATIVAS_CONSOLIDADA!$AJ303+BASE_INICIATIVAS_CONSOLIDADA!$AO303+BASE_INICIATIVAS_CONSOLIDADA!$AV303+BASE_INICIATIVAS_CONSOLIDADA!$AY303+BASE_INICIATIVAS_CONSOLIDADA!$BA303+BASE_INICIATIVAS_CONSOLIDADA!$BD303</f>
        <v>1780000</v>
      </c>
      <c r="P303" s="36">
        <f>IF(BASE_INICIATIVAS_CONSOLIDADA!$N303-BASE_INICIATIVAS_CONSOLIDADA!$O303&lt;0,0,BASE_INICIATIVAS_CONSOLIDADA!$N303-BASE_INICIATIVAS_CONSOLIDADA!$O303)</f>
        <v>0</v>
      </c>
      <c r="Q303" s="38">
        <v>0</v>
      </c>
      <c r="R303" s="37">
        <v>0</v>
      </c>
      <c r="S303" s="37">
        <v>0</v>
      </c>
      <c r="T303" s="37">
        <v>0</v>
      </c>
      <c r="U303" s="37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37">
        <v>0</v>
      </c>
      <c r="AC303" s="37">
        <f>SUM(BASE_INICIATIVAS_CONSOLIDADA!$Q303:$AB303)</f>
        <v>0</v>
      </c>
      <c r="AD303" s="37">
        <v>0</v>
      </c>
      <c r="AE303" s="37">
        <v>0</v>
      </c>
      <c r="AF303" s="37">
        <v>0</v>
      </c>
      <c r="AG303" s="37">
        <v>0</v>
      </c>
      <c r="AH303" s="37">
        <v>0</v>
      </c>
      <c r="AI303" s="37">
        <v>0</v>
      </c>
      <c r="AJ303" s="37">
        <f>SUM(BASE_INICIATIVAS_CONSOLIDADA!$AD303:$AI303)</f>
        <v>0</v>
      </c>
      <c r="AK303" s="37">
        <v>0</v>
      </c>
      <c r="AL303" s="37">
        <v>0</v>
      </c>
      <c r="AM303" s="37">
        <v>0</v>
      </c>
      <c r="AN303" s="36">
        <v>1780000</v>
      </c>
      <c r="AO303" s="37">
        <f>SUM(BASE_INICIATIVAS_CONSOLIDADA!$AK303:$AN303)</f>
        <v>1780000</v>
      </c>
      <c r="AP303" s="37">
        <v>0</v>
      </c>
      <c r="AQ303" s="37">
        <v>0</v>
      </c>
      <c r="AR303" s="37">
        <v>0</v>
      </c>
      <c r="AS303" s="37">
        <v>0</v>
      </c>
      <c r="AT303" s="37">
        <v>0</v>
      </c>
      <c r="AU303" s="37">
        <v>0</v>
      </c>
      <c r="AV303" s="37">
        <f>SUM(BASE_INICIATIVAS_CONSOLIDADA!$AP303:$AU303)</f>
        <v>0</v>
      </c>
      <c r="AW303" s="39">
        <v>0</v>
      </c>
      <c r="AX303" s="48">
        <v>0</v>
      </c>
      <c r="AY303" s="40">
        <f>SUM(BASE_INICIATIVAS_CONSOLIDADA!$AW303:$AX303)</f>
        <v>0</v>
      </c>
      <c r="AZ303" s="4">
        <v>0</v>
      </c>
      <c r="BA303" s="4">
        <f>BASE_INICIATIVAS_CONSOLIDADA!$AZ303</f>
        <v>0</v>
      </c>
      <c r="BB303" s="4">
        <v>0</v>
      </c>
      <c r="BC303" s="4">
        <v>0</v>
      </c>
      <c r="BD303" s="4">
        <f>SUM(BASE_INICIATIVAS_CONSOLIDADA!$BB303:$BC303)</f>
        <v>0</v>
      </c>
    </row>
    <row r="304" spans="1:56" ht="150" x14ac:dyDescent="0.25">
      <c r="A304" s="29" t="s">
        <v>156</v>
      </c>
      <c r="B304" s="29" t="s">
        <v>157</v>
      </c>
      <c r="C304" s="29">
        <v>16063682</v>
      </c>
      <c r="D304" s="29" t="s">
        <v>58</v>
      </c>
      <c r="E304" s="29" t="str">
        <f>_xlfn.XLOOKUP(BASE_INICIATIVAS_CONSOLIDADA!$G304,'[1]BASE DE DADOS'!A:A,'[1]BASE DE DADOS'!C:C)</f>
        <v>FLONA DE ITAITUBA II</v>
      </c>
      <c r="F304" s="29" t="str">
        <f>_xlfn.XLOOKUP(BASE_INICIATIVAS_CONSOLIDADA!$G304,[1]!BASE_UCS[COD CNUC],[1]!BASE_UCS[CATEGORIA RESUMIDA])</f>
        <v>FLONA</v>
      </c>
      <c r="G304" s="29" t="s">
        <v>282</v>
      </c>
      <c r="H304" s="29" t="str">
        <f>_xlfn.XLOOKUP(BASE_INICIATIVAS_CONSOLIDADA!$G304,[1]!BASE_UCS[COD CNUC],[1]!BASE_UCS[GERÊNCIA REGIONAL])</f>
        <v>GR1 - Norte</v>
      </c>
      <c r="I304" s="29" t="str">
        <f>_xlfn.XLOOKUP(BASE_INICIATIVAS_CONSOLIDADA!$G304,[1]!BASE_UCS[COD CNUC],[1]!BASE_UCS[BIOMAS])</f>
        <v>Amazônia</v>
      </c>
      <c r="J304" s="29" t="str">
        <f>_xlfn.XLOOKUP(BASE_INICIATIVAS_CONSOLIDADA!$G304,[1]!BASE_UCS[COD CNUC],[1]!BASE_UCS[UF])</f>
        <v>PA</v>
      </c>
      <c r="K304" s="29" t="s">
        <v>158</v>
      </c>
      <c r="L304" s="30">
        <v>1780000</v>
      </c>
      <c r="M304" s="30">
        <v>0</v>
      </c>
      <c r="N304" s="30">
        <f>BASE_INICIATIVAS_CONSOLIDADA!$L304-BASE_INICIATIVAS_CONSOLIDADA!$M304</f>
        <v>1780000</v>
      </c>
      <c r="O304" s="41">
        <f>BASE_INICIATIVAS_CONSOLIDADA!$AC304+BASE_INICIATIVAS_CONSOLIDADA!$AJ304+BASE_INICIATIVAS_CONSOLIDADA!$AO304+BASE_INICIATIVAS_CONSOLIDADA!$AV304+BASE_INICIATIVAS_CONSOLIDADA!$AY304+BASE_INICIATIVAS_CONSOLIDADA!$BA304+BASE_INICIATIVAS_CONSOLIDADA!$BD304</f>
        <v>1780000</v>
      </c>
      <c r="P304" s="30">
        <f>IF(BASE_INICIATIVAS_CONSOLIDADA!$N304-BASE_INICIATIVAS_CONSOLIDADA!$O304&lt;0,0,BASE_INICIATIVAS_CONSOLIDADA!$N304-BASE_INICIATIVAS_CONSOLIDADA!$O304)</f>
        <v>0</v>
      </c>
      <c r="Q304" s="42">
        <v>0</v>
      </c>
      <c r="R304" s="41">
        <v>0</v>
      </c>
      <c r="S304" s="41">
        <v>0</v>
      </c>
      <c r="T304" s="41">
        <v>0</v>
      </c>
      <c r="U304" s="41">
        <v>0</v>
      </c>
      <c r="V304" s="41">
        <v>0</v>
      </c>
      <c r="W304" s="41">
        <v>0</v>
      </c>
      <c r="X304" s="41">
        <v>0</v>
      </c>
      <c r="Y304" s="41">
        <v>0</v>
      </c>
      <c r="Z304" s="41">
        <v>0</v>
      </c>
      <c r="AA304" s="41">
        <v>0</v>
      </c>
      <c r="AB304" s="41">
        <v>0</v>
      </c>
      <c r="AC304" s="41">
        <f>SUM(BASE_INICIATIVAS_CONSOLIDADA!$Q304:$AB304)</f>
        <v>0</v>
      </c>
      <c r="AD304" s="41">
        <v>0</v>
      </c>
      <c r="AE304" s="41">
        <v>0</v>
      </c>
      <c r="AF304" s="41">
        <v>0</v>
      </c>
      <c r="AG304" s="41">
        <v>0</v>
      </c>
      <c r="AH304" s="41">
        <v>0</v>
      </c>
      <c r="AI304" s="41">
        <v>0</v>
      </c>
      <c r="AJ304" s="41">
        <f>SUM(BASE_INICIATIVAS_CONSOLIDADA!$AD304:$AI304)</f>
        <v>0</v>
      </c>
      <c r="AK304" s="41">
        <v>0</v>
      </c>
      <c r="AL304" s="41">
        <v>0</v>
      </c>
      <c r="AM304" s="41">
        <v>0</v>
      </c>
      <c r="AN304" s="30">
        <v>1780000</v>
      </c>
      <c r="AO304" s="41">
        <f>SUM(BASE_INICIATIVAS_CONSOLIDADA!$AK304:$AN304)</f>
        <v>1780000</v>
      </c>
      <c r="AP304" s="41">
        <v>0</v>
      </c>
      <c r="AQ304" s="41">
        <v>0</v>
      </c>
      <c r="AR304" s="41">
        <v>0</v>
      </c>
      <c r="AS304" s="41">
        <v>0</v>
      </c>
      <c r="AT304" s="41">
        <v>0</v>
      </c>
      <c r="AU304" s="41">
        <v>0</v>
      </c>
      <c r="AV304" s="41">
        <f>SUM(BASE_INICIATIVAS_CONSOLIDADA!$AP304:$AU304)</f>
        <v>0</v>
      </c>
      <c r="AW304" s="43">
        <v>0</v>
      </c>
      <c r="AX304" s="43">
        <v>0</v>
      </c>
      <c r="AY304" s="44">
        <f>SUM(BASE_INICIATIVAS_CONSOLIDADA!$AW304:$AX304)</f>
        <v>0</v>
      </c>
      <c r="AZ304" s="45">
        <v>0</v>
      </c>
      <c r="BA304" s="45">
        <f>BASE_INICIATIVAS_CONSOLIDADA!$AZ304</f>
        <v>0</v>
      </c>
      <c r="BB304" s="45">
        <v>0</v>
      </c>
      <c r="BC304" s="45">
        <v>0</v>
      </c>
      <c r="BD304" s="45">
        <f>SUM(BASE_INICIATIVAS_CONSOLIDADA!$BB304:$BC304)</f>
        <v>0</v>
      </c>
    </row>
    <row r="305" spans="1:56" ht="150" x14ac:dyDescent="0.25">
      <c r="A305" s="8" t="s">
        <v>156</v>
      </c>
      <c r="B305" s="8" t="s">
        <v>157</v>
      </c>
      <c r="C305" s="8">
        <v>16063682</v>
      </c>
      <c r="D305" s="8" t="s">
        <v>58</v>
      </c>
      <c r="E305" s="8" t="str">
        <f>_xlfn.XLOOKUP(BASE_INICIATIVAS_CONSOLIDADA!$G305,'[1]BASE DE DADOS'!A:A,'[1]BASE DE DADOS'!C:C)</f>
        <v>PARNA DA AMAZÔNIA</v>
      </c>
      <c r="F305" s="8" t="str">
        <f>_xlfn.XLOOKUP(BASE_INICIATIVAS_CONSOLIDADA!$G305,[1]!BASE_UCS[COD CNUC],[1]!BASE_UCS[CATEGORIA RESUMIDA])</f>
        <v>PARNA</v>
      </c>
      <c r="G305" s="8" t="s">
        <v>283</v>
      </c>
      <c r="H305" s="8" t="str">
        <f>_xlfn.XLOOKUP(BASE_INICIATIVAS_CONSOLIDADA!$G305,[1]!BASE_UCS[COD CNUC],[1]!BASE_UCS[GERÊNCIA REGIONAL])</f>
        <v>GR1 - Norte</v>
      </c>
      <c r="I305" s="8" t="str">
        <f>_xlfn.XLOOKUP(BASE_INICIATIVAS_CONSOLIDADA!$G305,[1]!BASE_UCS[COD CNUC],[1]!BASE_UCS[BIOMAS])</f>
        <v>Amazônia</v>
      </c>
      <c r="J305" s="8" t="str">
        <f>_xlfn.XLOOKUP(BASE_INICIATIVAS_CONSOLIDADA!$G305,[1]!BASE_UCS[COD CNUC],[1]!BASE_UCS[UF])</f>
        <v>AM/PA</v>
      </c>
      <c r="K305" s="8" t="s">
        <v>158</v>
      </c>
      <c r="L305" s="36">
        <v>1780000</v>
      </c>
      <c r="M305" s="36">
        <v>0</v>
      </c>
      <c r="N305" s="36">
        <f>BASE_INICIATIVAS_CONSOLIDADA!$L305-BASE_INICIATIVAS_CONSOLIDADA!$M305</f>
        <v>1780000</v>
      </c>
      <c r="O305" s="37">
        <f>BASE_INICIATIVAS_CONSOLIDADA!$AC305+BASE_INICIATIVAS_CONSOLIDADA!$AJ305+BASE_INICIATIVAS_CONSOLIDADA!$AO305+BASE_INICIATIVAS_CONSOLIDADA!$AV305+BASE_INICIATIVAS_CONSOLIDADA!$AY305+BASE_INICIATIVAS_CONSOLIDADA!$BA305+BASE_INICIATIVAS_CONSOLIDADA!$BD305</f>
        <v>1780000</v>
      </c>
      <c r="P305" s="36">
        <f>IF(BASE_INICIATIVAS_CONSOLIDADA!$N305-BASE_INICIATIVAS_CONSOLIDADA!$O305&lt;0,0,BASE_INICIATIVAS_CONSOLIDADA!$N305-BASE_INICIATIVAS_CONSOLIDADA!$O305)</f>
        <v>0</v>
      </c>
      <c r="Q305" s="38">
        <v>0</v>
      </c>
      <c r="R305" s="37">
        <v>0</v>
      </c>
      <c r="S305" s="37">
        <v>0</v>
      </c>
      <c r="T305" s="37">
        <v>0</v>
      </c>
      <c r="U305" s="37">
        <v>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7">
        <v>0</v>
      </c>
      <c r="AB305" s="37">
        <v>0</v>
      </c>
      <c r="AC305" s="37">
        <f>SUM(BASE_INICIATIVAS_CONSOLIDADA!$Q305:$AB305)</f>
        <v>0</v>
      </c>
      <c r="AD305" s="37">
        <v>0</v>
      </c>
      <c r="AE305" s="37">
        <v>0</v>
      </c>
      <c r="AF305" s="37">
        <v>1780000</v>
      </c>
      <c r="AG305" s="37">
        <v>0</v>
      </c>
      <c r="AH305" s="37">
        <v>0</v>
      </c>
      <c r="AI305" s="37">
        <v>0</v>
      </c>
      <c r="AJ305" s="37">
        <f>SUM(BASE_INICIATIVAS_CONSOLIDADA!$AD305:$AI305)</f>
        <v>1780000</v>
      </c>
      <c r="AK305" s="37">
        <v>0</v>
      </c>
      <c r="AL305" s="37">
        <v>0</v>
      </c>
      <c r="AM305" s="37">
        <v>0</v>
      </c>
      <c r="AN305" s="47">
        <v>0</v>
      </c>
      <c r="AO305" s="37">
        <f>SUM(BASE_INICIATIVAS_CONSOLIDADA!$AK305:$AN305)</f>
        <v>0</v>
      </c>
      <c r="AP305" s="37">
        <v>0</v>
      </c>
      <c r="AQ305" s="37">
        <v>0</v>
      </c>
      <c r="AR305" s="37">
        <v>0</v>
      </c>
      <c r="AS305" s="37">
        <v>0</v>
      </c>
      <c r="AT305" s="37">
        <v>0</v>
      </c>
      <c r="AU305" s="37">
        <v>0</v>
      </c>
      <c r="AV305" s="37">
        <f>SUM(BASE_INICIATIVAS_CONSOLIDADA!$AP305:$AU305)</f>
        <v>0</v>
      </c>
      <c r="AW305" s="39">
        <v>0</v>
      </c>
      <c r="AX305" s="39">
        <v>0</v>
      </c>
      <c r="AY305" s="40">
        <f>SUM(BASE_INICIATIVAS_CONSOLIDADA!$AW305:$AX305)</f>
        <v>0</v>
      </c>
      <c r="AZ305" s="4">
        <v>0</v>
      </c>
      <c r="BA305" s="4">
        <f>BASE_INICIATIVAS_CONSOLIDADA!$AZ305</f>
        <v>0</v>
      </c>
      <c r="BB305" s="4">
        <v>0</v>
      </c>
      <c r="BC305" s="4">
        <v>0</v>
      </c>
      <c r="BD305" s="4">
        <f>SUM(BASE_INICIATIVAS_CONSOLIDADA!$BB305:$BC305)</f>
        <v>0</v>
      </c>
    </row>
    <row r="306" spans="1:56" ht="150" x14ac:dyDescent="0.25">
      <c r="A306" s="29" t="s">
        <v>156</v>
      </c>
      <c r="B306" s="29" t="s">
        <v>157</v>
      </c>
      <c r="C306" s="29">
        <v>16063682</v>
      </c>
      <c r="D306" s="29" t="s">
        <v>58</v>
      </c>
      <c r="E306" s="29" t="str">
        <f>_xlfn.XLOOKUP(BASE_INICIATIVAS_CONSOLIDADA!$G306,'[1]BASE DE DADOS'!A:A,'[1]BASE DE DADOS'!C:C)</f>
        <v>PARNA DO JAMANXIM</v>
      </c>
      <c r="F306" s="29" t="str">
        <f>_xlfn.XLOOKUP(BASE_INICIATIVAS_CONSOLIDADA!$G306,[1]!BASE_UCS[COD CNUC],[1]!BASE_UCS[CATEGORIA RESUMIDA])</f>
        <v>PARNA</v>
      </c>
      <c r="G306" s="29" t="s">
        <v>284</v>
      </c>
      <c r="H306" s="29" t="str">
        <f>_xlfn.XLOOKUP(BASE_INICIATIVAS_CONSOLIDADA!$G306,[1]!BASE_UCS[COD CNUC],[1]!BASE_UCS[GERÊNCIA REGIONAL])</f>
        <v>GR1 - Norte</v>
      </c>
      <c r="I306" s="29" t="str">
        <f>_xlfn.XLOOKUP(BASE_INICIATIVAS_CONSOLIDADA!$G306,[1]!BASE_UCS[COD CNUC],[1]!BASE_UCS[BIOMAS])</f>
        <v>Amazônia</v>
      </c>
      <c r="J306" s="29" t="str">
        <f>_xlfn.XLOOKUP(BASE_INICIATIVAS_CONSOLIDADA!$G306,[1]!BASE_UCS[COD CNUC],[1]!BASE_UCS[UF])</f>
        <v>PA</v>
      </c>
      <c r="K306" s="29" t="s">
        <v>158</v>
      </c>
      <c r="L306" s="30">
        <v>1780000</v>
      </c>
      <c r="M306" s="30">
        <v>0</v>
      </c>
      <c r="N306" s="30">
        <f>BASE_INICIATIVAS_CONSOLIDADA!$L306-BASE_INICIATIVAS_CONSOLIDADA!$M306</f>
        <v>1780000</v>
      </c>
      <c r="O306" s="41">
        <f>BASE_INICIATIVAS_CONSOLIDADA!$AC306+BASE_INICIATIVAS_CONSOLIDADA!$AJ306+BASE_INICIATIVAS_CONSOLIDADA!$AO306+BASE_INICIATIVAS_CONSOLIDADA!$AV306+BASE_INICIATIVAS_CONSOLIDADA!$AY306+BASE_INICIATIVAS_CONSOLIDADA!$BA306+BASE_INICIATIVAS_CONSOLIDADA!$BD306</f>
        <v>1780000</v>
      </c>
      <c r="P306" s="30">
        <f>IF(BASE_INICIATIVAS_CONSOLIDADA!$N306-BASE_INICIATIVAS_CONSOLIDADA!$O306&lt;0,0,BASE_INICIATIVAS_CONSOLIDADA!$N306-BASE_INICIATIVAS_CONSOLIDADA!$O306)</f>
        <v>0</v>
      </c>
      <c r="Q306" s="42">
        <v>0</v>
      </c>
      <c r="R306" s="41">
        <v>0</v>
      </c>
      <c r="S306" s="41">
        <v>0</v>
      </c>
      <c r="T306" s="41">
        <v>0</v>
      </c>
      <c r="U306" s="41">
        <v>0</v>
      </c>
      <c r="V306" s="41">
        <v>0</v>
      </c>
      <c r="W306" s="41">
        <v>0</v>
      </c>
      <c r="X306" s="41">
        <v>0</v>
      </c>
      <c r="Y306" s="41">
        <v>0</v>
      </c>
      <c r="Z306" s="41">
        <v>0</v>
      </c>
      <c r="AA306" s="41">
        <v>0</v>
      </c>
      <c r="AB306" s="41">
        <v>0</v>
      </c>
      <c r="AC306" s="41">
        <f>SUM(BASE_INICIATIVAS_CONSOLIDADA!$Q306:$AB306)</f>
        <v>0</v>
      </c>
      <c r="AD306" s="41">
        <v>0</v>
      </c>
      <c r="AE306" s="41">
        <v>0</v>
      </c>
      <c r="AF306" s="41">
        <v>0</v>
      </c>
      <c r="AG306" s="41">
        <v>0</v>
      </c>
      <c r="AH306" s="41">
        <v>0</v>
      </c>
      <c r="AI306" s="41">
        <v>0</v>
      </c>
      <c r="AJ306" s="41">
        <f>SUM(BASE_INICIATIVAS_CONSOLIDADA!$AD306:$AI306)</f>
        <v>0</v>
      </c>
      <c r="AK306" s="41">
        <v>0</v>
      </c>
      <c r="AL306" s="41">
        <v>0</v>
      </c>
      <c r="AM306" s="41">
        <v>0</v>
      </c>
      <c r="AN306" s="30">
        <v>1780000</v>
      </c>
      <c r="AO306" s="41">
        <f>SUM(BASE_INICIATIVAS_CONSOLIDADA!$AK306:$AN306)</f>
        <v>1780000</v>
      </c>
      <c r="AP306" s="41">
        <v>0</v>
      </c>
      <c r="AQ306" s="41">
        <v>0</v>
      </c>
      <c r="AR306" s="41">
        <v>0</v>
      </c>
      <c r="AS306" s="41">
        <v>0</v>
      </c>
      <c r="AT306" s="41">
        <v>0</v>
      </c>
      <c r="AU306" s="41">
        <v>0</v>
      </c>
      <c r="AV306" s="41">
        <f>SUM(BASE_INICIATIVAS_CONSOLIDADA!$AP306:$AU306)</f>
        <v>0</v>
      </c>
      <c r="AW306" s="43">
        <v>0</v>
      </c>
      <c r="AX306" s="43">
        <v>0</v>
      </c>
      <c r="AY306" s="44">
        <f>SUM(BASE_INICIATIVAS_CONSOLIDADA!$AW306:$AX306)</f>
        <v>0</v>
      </c>
      <c r="AZ306" s="45">
        <v>0</v>
      </c>
      <c r="BA306" s="45">
        <f>BASE_INICIATIVAS_CONSOLIDADA!$AZ306</f>
        <v>0</v>
      </c>
      <c r="BB306" s="45">
        <v>0</v>
      </c>
      <c r="BC306" s="45">
        <v>0</v>
      </c>
      <c r="BD306" s="45">
        <f>SUM(BASE_INICIATIVAS_CONSOLIDADA!$BB306:$BC306)</f>
        <v>0</v>
      </c>
    </row>
    <row r="307" spans="1:56" ht="150" x14ac:dyDescent="0.25">
      <c r="A307" s="8" t="s">
        <v>156</v>
      </c>
      <c r="B307" s="8" t="s">
        <v>157</v>
      </c>
      <c r="C307" s="8">
        <v>16063682</v>
      </c>
      <c r="D307" s="8" t="s">
        <v>58</v>
      </c>
      <c r="E307" s="8" t="str">
        <f>_xlfn.XLOOKUP(BASE_INICIATIVAS_CONSOLIDADA!$G307,'[1]BASE DE DADOS'!A:A,'[1]BASE DE DADOS'!C:C)</f>
        <v>PARNA DO RIO NOVO</v>
      </c>
      <c r="F307" s="8" t="str">
        <f>_xlfn.XLOOKUP(BASE_INICIATIVAS_CONSOLIDADA!$G307,[1]!BASE_UCS[COD CNUC],[1]!BASE_UCS[CATEGORIA RESUMIDA])</f>
        <v>PARNA</v>
      </c>
      <c r="G307" s="8" t="s">
        <v>285</v>
      </c>
      <c r="H307" s="8" t="str">
        <f>_xlfn.XLOOKUP(BASE_INICIATIVAS_CONSOLIDADA!$G307,[1]!BASE_UCS[COD CNUC],[1]!BASE_UCS[GERÊNCIA REGIONAL])</f>
        <v>GR1 - Norte</v>
      </c>
      <c r="I307" s="8" t="str">
        <f>_xlfn.XLOOKUP(BASE_INICIATIVAS_CONSOLIDADA!$G307,[1]!BASE_UCS[COD CNUC],[1]!BASE_UCS[BIOMAS])</f>
        <v>Amazônia</v>
      </c>
      <c r="J307" s="8" t="str">
        <f>_xlfn.XLOOKUP(BASE_INICIATIVAS_CONSOLIDADA!$G307,[1]!BASE_UCS[COD CNUC],[1]!BASE_UCS[UF])</f>
        <v>PA</v>
      </c>
      <c r="K307" s="8" t="s">
        <v>158</v>
      </c>
      <c r="L307" s="36">
        <v>1780000</v>
      </c>
      <c r="M307" s="36">
        <v>0</v>
      </c>
      <c r="N307" s="36">
        <f>BASE_INICIATIVAS_CONSOLIDADA!$L307-BASE_INICIATIVAS_CONSOLIDADA!$M307</f>
        <v>1780000</v>
      </c>
      <c r="O307" s="37">
        <f>BASE_INICIATIVAS_CONSOLIDADA!$AC307+BASE_INICIATIVAS_CONSOLIDADA!$AJ307+BASE_INICIATIVAS_CONSOLIDADA!$AO307+BASE_INICIATIVAS_CONSOLIDADA!$AV307+BASE_INICIATIVAS_CONSOLIDADA!$AY307+BASE_INICIATIVAS_CONSOLIDADA!$BA307+BASE_INICIATIVAS_CONSOLIDADA!$BD307</f>
        <v>1780000</v>
      </c>
      <c r="P307" s="36">
        <f>IF(BASE_INICIATIVAS_CONSOLIDADA!$N307-BASE_INICIATIVAS_CONSOLIDADA!$O307&lt;0,0,BASE_INICIATIVAS_CONSOLIDADA!$N307-BASE_INICIATIVAS_CONSOLIDADA!$O307)</f>
        <v>0</v>
      </c>
      <c r="Q307" s="38">
        <v>0</v>
      </c>
      <c r="R307" s="37">
        <v>0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f>SUM(BASE_INICIATIVAS_CONSOLIDADA!$Q307:$AB307)</f>
        <v>0</v>
      </c>
      <c r="AD307" s="37">
        <v>0</v>
      </c>
      <c r="AE307" s="37">
        <v>0</v>
      </c>
      <c r="AF307" s="37">
        <v>1780000</v>
      </c>
      <c r="AG307" s="37">
        <v>0</v>
      </c>
      <c r="AH307" s="37">
        <v>0</v>
      </c>
      <c r="AI307" s="37">
        <v>0</v>
      </c>
      <c r="AJ307" s="37">
        <f>SUM(BASE_INICIATIVAS_CONSOLIDADA!$AD307:$AI307)</f>
        <v>1780000</v>
      </c>
      <c r="AK307" s="37">
        <v>0</v>
      </c>
      <c r="AL307" s="37">
        <v>0</v>
      </c>
      <c r="AM307" s="37">
        <v>0</v>
      </c>
      <c r="AN307" s="47">
        <v>0</v>
      </c>
      <c r="AO307" s="37">
        <f>SUM(BASE_INICIATIVAS_CONSOLIDADA!$AK307:$AN307)</f>
        <v>0</v>
      </c>
      <c r="AP307" s="37">
        <v>0</v>
      </c>
      <c r="AQ307" s="37">
        <v>0</v>
      </c>
      <c r="AR307" s="37">
        <v>0</v>
      </c>
      <c r="AS307" s="37">
        <v>0</v>
      </c>
      <c r="AT307" s="37">
        <v>0</v>
      </c>
      <c r="AU307" s="37">
        <v>0</v>
      </c>
      <c r="AV307" s="37">
        <f>SUM(BASE_INICIATIVAS_CONSOLIDADA!$AP307:$AU307)</f>
        <v>0</v>
      </c>
      <c r="AW307" s="39">
        <v>0</v>
      </c>
      <c r="AX307" s="39">
        <v>0</v>
      </c>
      <c r="AY307" s="40">
        <f>SUM(BASE_INICIATIVAS_CONSOLIDADA!$AW307:$AX307)</f>
        <v>0</v>
      </c>
      <c r="AZ307" s="4">
        <v>0</v>
      </c>
      <c r="BA307" s="4">
        <f>BASE_INICIATIVAS_CONSOLIDADA!$AZ307</f>
        <v>0</v>
      </c>
      <c r="BB307" s="4">
        <v>0</v>
      </c>
      <c r="BC307" s="4">
        <v>0</v>
      </c>
      <c r="BD307" s="4">
        <f>SUM(BASE_INICIATIVAS_CONSOLIDADA!$BB307:$BC307)</f>
        <v>0</v>
      </c>
    </row>
    <row r="308" spans="1:56" ht="405" x14ac:dyDescent="0.25">
      <c r="A308" s="29" t="s">
        <v>87</v>
      </c>
      <c r="B308" s="29" t="s">
        <v>88</v>
      </c>
      <c r="C308" s="29" t="s">
        <v>70</v>
      </c>
      <c r="D308" s="29" t="s">
        <v>58</v>
      </c>
      <c r="E308" s="29" t="str">
        <f>_xlfn.XLOOKUP(BASE_INICIATIVAS_CONSOLIDADA!$G308,'[1]BASE DE DADOS'!A:A,'[1]BASE DE DADOS'!C:C)</f>
        <v>PARNA DE APARADOS DA SERRA</v>
      </c>
      <c r="F308" s="29" t="str">
        <f>_xlfn.XLOOKUP(BASE_INICIATIVAS_CONSOLIDADA!$G308,[1]!BASE_UCS[COD CNUC],[1]!BASE_UCS[CATEGORIA RESUMIDA])</f>
        <v>PARNA</v>
      </c>
      <c r="G308" s="29" t="s">
        <v>244</v>
      </c>
      <c r="H308" s="29" t="str">
        <f>_xlfn.XLOOKUP(BASE_INICIATIVAS_CONSOLIDADA!$G308,[1]!BASE_UCS[COD CNUC],[1]!BASE_UCS[GERÊNCIA REGIONAL])</f>
        <v>GR5 - Sul</v>
      </c>
      <c r="I308" s="29" t="str">
        <f>_xlfn.XLOOKUP(BASE_INICIATIVAS_CONSOLIDADA!$G308,[1]!BASE_UCS[COD CNUC],[1]!BASE_UCS[BIOMAS])</f>
        <v>Mata Atlântica</v>
      </c>
      <c r="J308" s="29" t="str">
        <f>_xlfn.XLOOKUP(BASE_INICIATIVAS_CONSOLIDADA!$G308,[1]!BASE_UCS[COD CNUC],[1]!BASE_UCS[UF])</f>
        <v>RS/SC</v>
      </c>
      <c r="K308" s="29" t="s">
        <v>286</v>
      </c>
      <c r="L308" s="30">
        <v>350000</v>
      </c>
      <c r="M308" s="30">
        <v>0</v>
      </c>
      <c r="N308" s="30">
        <f>BASE_INICIATIVAS_CONSOLIDADA!$L308-BASE_INICIATIVAS_CONSOLIDADA!$M308</f>
        <v>350000</v>
      </c>
      <c r="O308" s="41">
        <f>BASE_INICIATIVAS_CONSOLIDADA!$AC308+BASE_INICIATIVAS_CONSOLIDADA!$AJ308+BASE_INICIATIVAS_CONSOLIDADA!$AO308+BASE_INICIATIVAS_CONSOLIDADA!$AV308+BASE_INICIATIVAS_CONSOLIDADA!$AY308+BASE_INICIATIVAS_CONSOLIDADA!$BA308+BASE_INICIATIVAS_CONSOLIDADA!$BD308</f>
        <v>350000</v>
      </c>
      <c r="P308" s="30">
        <f>IF(BASE_INICIATIVAS_CONSOLIDADA!$N308-BASE_INICIATIVAS_CONSOLIDADA!$O308&lt;0,0,BASE_INICIATIVAS_CONSOLIDADA!$N308-BASE_INICIATIVAS_CONSOLIDADA!$O308)</f>
        <v>0</v>
      </c>
      <c r="Q308" s="42">
        <v>0</v>
      </c>
      <c r="R308" s="41">
        <v>0</v>
      </c>
      <c r="S308" s="41">
        <v>0</v>
      </c>
      <c r="T308" s="41">
        <v>0</v>
      </c>
      <c r="U308" s="41">
        <v>0</v>
      </c>
      <c r="V308" s="41">
        <v>0</v>
      </c>
      <c r="W308" s="41">
        <v>0</v>
      </c>
      <c r="X308" s="41">
        <v>0</v>
      </c>
      <c r="Y308" s="41">
        <v>0</v>
      </c>
      <c r="Z308" s="41">
        <v>0</v>
      </c>
      <c r="AA308" s="41">
        <v>0</v>
      </c>
      <c r="AB308" s="41">
        <v>0</v>
      </c>
      <c r="AC308" s="41">
        <f>SUM(BASE_INICIATIVAS_CONSOLIDADA!$Q308:$AB308)</f>
        <v>0</v>
      </c>
      <c r="AD308" s="41">
        <v>0</v>
      </c>
      <c r="AE308" s="41">
        <v>0</v>
      </c>
      <c r="AF308" s="30">
        <v>350000</v>
      </c>
      <c r="AG308" s="41">
        <v>0</v>
      </c>
      <c r="AH308" s="41">
        <v>0</v>
      </c>
      <c r="AI308" s="41">
        <v>0</v>
      </c>
      <c r="AJ308" s="41">
        <f>SUM(BASE_INICIATIVAS_CONSOLIDADA!$AD308:$AI308)</f>
        <v>350000</v>
      </c>
      <c r="AK308" s="41">
        <v>0</v>
      </c>
      <c r="AL308" s="41">
        <v>0</v>
      </c>
      <c r="AM308" s="41">
        <v>0</v>
      </c>
      <c r="AN308" s="41">
        <v>0</v>
      </c>
      <c r="AO308" s="41">
        <f>SUM(BASE_INICIATIVAS_CONSOLIDADA!$AK308:$AN308)</f>
        <v>0</v>
      </c>
      <c r="AP308" s="41">
        <v>0</v>
      </c>
      <c r="AQ308" s="41">
        <v>0</v>
      </c>
      <c r="AR308" s="41">
        <v>0</v>
      </c>
      <c r="AS308" s="41">
        <v>0</v>
      </c>
      <c r="AT308" s="41">
        <v>0</v>
      </c>
      <c r="AU308" s="41">
        <v>0</v>
      </c>
      <c r="AV308" s="41">
        <f>SUM(BASE_INICIATIVAS_CONSOLIDADA!$AP308:$AU308)</f>
        <v>0</v>
      </c>
      <c r="AW308" s="43">
        <v>0</v>
      </c>
      <c r="AX308" s="43">
        <v>0</v>
      </c>
      <c r="AY308" s="44">
        <f>SUM(BASE_INICIATIVAS_CONSOLIDADA!$AW308:$AX308)</f>
        <v>0</v>
      </c>
      <c r="AZ308" s="45">
        <v>0</v>
      </c>
      <c r="BA308" s="45">
        <f>BASE_INICIATIVAS_CONSOLIDADA!$AZ308</f>
        <v>0</v>
      </c>
      <c r="BB308" s="45">
        <v>0</v>
      </c>
      <c r="BC308" s="45">
        <v>0</v>
      </c>
      <c r="BD308" s="45">
        <f>SUM(BASE_INICIATIVAS_CONSOLIDADA!$BB308:$BC308)</f>
        <v>0</v>
      </c>
    </row>
    <row r="309" spans="1:56" ht="150" x14ac:dyDescent="0.25">
      <c r="A309" s="8" t="s">
        <v>156</v>
      </c>
      <c r="B309" s="8" t="s">
        <v>157</v>
      </c>
      <c r="C309" s="8">
        <v>16063682</v>
      </c>
      <c r="D309" s="8" t="s">
        <v>58</v>
      </c>
      <c r="E309" s="8" t="str">
        <f>_xlfn.XLOOKUP(BASE_INICIATIVAS_CONSOLIDADA!$G309,'[1]BASE DE DADOS'!A:A,'[1]BASE DE DADOS'!C:C)</f>
        <v>FLONA DE BOM FUTURO</v>
      </c>
      <c r="F309" s="8" t="str">
        <f>_xlfn.XLOOKUP(BASE_INICIATIVAS_CONSOLIDADA!$G309,[1]!BASE_UCS[COD CNUC],[1]!BASE_UCS[CATEGORIA RESUMIDA])</f>
        <v>FLONA</v>
      </c>
      <c r="G309" s="8" t="s">
        <v>186</v>
      </c>
      <c r="H309" s="8" t="str">
        <f>_xlfn.XLOOKUP(BASE_INICIATIVAS_CONSOLIDADA!$G309,[1]!BASE_UCS[COD CNUC],[1]!BASE_UCS[GERÊNCIA REGIONAL])</f>
        <v>GR1 - Norte</v>
      </c>
      <c r="I309" s="8" t="str">
        <f>_xlfn.XLOOKUP(BASE_INICIATIVAS_CONSOLIDADA!$G309,[1]!BASE_UCS[COD CNUC],[1]!BASE_UCS[BIOMAS])</f>
        <v>Amazônia</v>
      </c>
      <c r="J309" s="8" t="str">
        <f>_xlfn.XLOOKUP(BASE_INICIATIVAS_CONSOLIDADA!$G309,[1]!BASE_UCS[COD CNUC],[1]!BASE_UCS[UF])</f>
        <v>RO</v>
      </c>
      <c r="K309" s="8" t="s">
        <v>158</v>
      </c>
      <c r="L309" s="36">
        <v>1780000</v>
      </c>
      <c r="M309" s="36">
        <v>0</v>
      </c>
      <c r="N309" s="36">
        <f>BASE_INICIATIVAS_CONSOLIDADA!$L309-BASE_INICIATIVAS_CONSOLIDADA!$M309</f>
        <v>1780000</v>
      </c>
      <c r="O309" s="37">
        <f>BASE_INICIATIVAS_CONSOLIDADA!$AC309+BASE_INICIATIVAS_CONSOLIDADA!$AJ309+BASE_INICIATIVAS_CONSOLIDADA!$AO309+BASE_INICIATIVAS_CONSOLIDADA!$AV309+BASE_INICIATIVAS_CONSOLIDADA!$AY309+BASE_INICIATIVAS_CONSOLIDADA!$BA309+BASE_INICIATIVAS_CONSOLIDADA!$BD309</f>
        <v>1780000</v>
      </c>
      <c r="P309" s="36">
        <f>IF(BASE_INICIATIVAS_CONSOLIDADA!$N309-BASE_INICIATIVAS_CONSOLIDADA!$O309&lt;0,0,BASE_INICIATIVAS_CONSOLIDADA!$N309-BASE_INICIATIVAS_CONSOLIDADA!$O309)</f>
        <v>0</v>
      </c>
      <c r="Q309" s="38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f>SUM(BASE_INICIATIVAS_CONSOLIDADA!$Q309:$AB309)</f>
        <v>0</v>
      </c>
      <c r="AD309" s="37">
        <v>0</v>
      </c>
      <c r="AE309" s="37">
        <v>0</v>
      </c>
      <c r="AF309" s="47">
        <v>1780000</v>
      </c>
      <c r="AG309" s="37">
        <v>0</v>
      </c>
      <c r="AH309" s="37">
        <v>0</v>
      </c>
      <c r="AI309" s="37">
        <v>0</v>
      </c>
      <c r="AJ309" s="37">
        <f>SUM(BASE_INICIATIVAS_CONSOLIDADA!$AD309:$AI309)</f>
        <v>1780000</v>
      </c>
      <c r="AK309" s="37">
        <v>0</v>
      </c>
      <c r="AL309" s="37">
        <v>0</v>
      </c>
      <c r="AM309" s="37">
        <v>0</v>
      </c>
      <c r="AN309" s="37">
        <v>0</v>
      </c>
      <c r="AO309" s="37">
        <f>SUM(BASE_INICIATIVAS_CONSOLIDADA!$AK309:$AN309)</f>
        <v>0</v>
      </c>
      <c r="AP309" s="37">
        <v>0</v>
      </c>
      <c r="AQ309" s="37">
        <v>0</v>
      </c>
      <c r="AR309" s="37">
        <v>0</v>
      </c>
      <c r="AS309" s="37">
        <v>0</v>
      </c>
      <c r="AT309" s="37">
        <v>0</v>
      </c>
      <c r="AU309" s="37">
        <v>0</v>
      </c>
      <c r="AV309" s="37">
        <f>SUM(BASE_INICIATIVAS_CONSOLIDADA!$AP309:$AU309)</f>
        <v>0</v>
      </c>
      <c r="AW309" s="39">
        <v>0</v>
      </c>
      <c r="AX309" s="39">
        <v>0</v>
      </c>
      <c r="AY309" s="40">
        <f>SUM(BASE_INICIATIVAS_CONSOLIDADA!$AW309:$AX309)</f>
        <v>0</v>
      </c>
      <c r="AZ309" s="4">
        <v>0</v>
      </c>
      <c r="BA309" s="4">
        <f>BASE_INICIATIVAS_CONSOLIDADA!$AZ309</f>
        <v>0</v>
      </c>
      <c r="BB309" s="4">
        <v>0</v>
      </c>
      <c r="BC309" s="4">
        <v>0</v>
      </c>
      <c r="BD309" s="4">
        <f>SUM(BASE_INICIATIVAS_CONSOLIDADA!$BB309:$BC309)</f>
        <v>0</v>
      </c>
    </row>
    <row r="310" spans="1:56" ht="150" x14ac:dyDescent="0.25">
      <c r="A310" s="29" t="s">
        <v>156</v>
      </c>
      <c r="B310" s="29" t="s">
        <v>157</v>
      </c>
      <c r="C310" s="29">
        <v>16063682</v>
      </c>
      <c r="D310" s="29" t="s">
        <v>58</v>
      </c>
      <c r="E310" s="29" t="str">
        <f>_xlfn.XLOOKUP(BASE_INICIATIVAS_CONSOLIDADA!$G310,'[1]BASE DE DADOS'!A:A,'[1]BASE DE DADOS'!C:C)</f>
        <v>FLONA DO JAMARI</v>
      </c>
      <c r="F310" s="29" t="str">
        <f>_xlfn.XLOOKUP(BASE_INICIATIVAS_CONSOLIDADA!$G310,[1]!BASE_UCS[COD CNUC],[1]!BASE_UCS[CATEGORIA RESUMIDA])</f>
        <v>FLONA</v>
      </c>
      <c r="G310" s="29" t="s">
        <v>189</v>
      </c>
      <c r="H310" s="29" t="str">
        <f>_xlfn.XLOOKUP(BASE_INICIATIVAS_CONSOLIDADA!$G310,[1]!BASE_UCS[COD CNUC],[1]!BASE_UCS[GERÊNCIA REGIONAL])</f>
        <v>GR1 - Norte</v>
      </c>
      <c r="I310" s="29" t="str">
        <f>_xlfn.XLOOKUP(BASE_INICIATIVAS_CONSOLIDADA!$G310,[1]!BASE_UCS[COD CNUC],[1]!BASE_UCS[BIOMAS])</f>
        <v>Amazônia</v>
      </c>
      <c r="J310" s="29" t="str">
        <f>_xlfn.XLOOKUP(BASE_INICIATIVAS_CONSOLIDADA!$G310,[1]!BASE_UCS[COD CNUC],[1]!BASE_UCS[UF])</f>
        <v>RO</v>
      </c>
      <c r="K310" s="29" t="s">
        <v>158</v>
      </c>
      <c r="L310" s="30">
        <v>1780000</v>
      </c>
      <c r="M310" s="30">
        <v>0</v>
      </c>
      <c r="N310" s="30">
        <f>BASE_INICIATIVAS_CONSOLIDADA!$L310-BASE_INICIATIVAS_CONSOLIDADA!$M310</f>
        <v>1780000</v>
      </c>
      <c r="O310" s="41">
        <f>BASE_INICIATIVAS_CONSOLIDADA!$AC310+BASE_INICIATIVAS_CONSOLIDADA!$AJ310+BASE_INICIATIVAS_CONSOLIDADA!$AO310+BASE_INICIATIVAS_CONSOLIDADA!$AV310+BASE_INICIATIVAS_CONSOLIDADA!$AY310+BASE_INICIATIVAS_CONSOLIDADA!$BA310+BASE_INICIATIVAS_CONSOLIDADA!$BD310</f>
        <v>1780000</v>
      </c>
      <c r="P310" s="30">
        <f>IF(BASE_INICIATIVAS_CONSOLIDADA!$N310-BASE_INICIATIVAS_CONSOLIDADA!$O310&lt;0,0,BASE_INICIATIVAS_CONSOLIDADA!$N310-BASE_INICIATIVAS_CONSOLIDADA!$O310)</f>
        <v>0</v>
      </c>
      <c r="Q310" s="42">
        <v>0</v>
      </c>
      <c r="R310" s="41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0</v>
      </c>
      <c r="Y310" s="41">
        <v>0</v>
      </c>
      <c r="Z310" s="41">
        <v>0</v>
      </c>
      <c r="AA310" s="41">
        <v>0</v>
      </c>
      <c r="AB310" s="41">
        <v>0</v>
      </c>
      <c r="AC310" s="41">
        <f>SUM(BASE_INICIATIVAS_CONSOLIDADA!$Q310:$AB310)</f>
        <v>0</v>
      </c>
      <c r="AD310" s="41">
        <v>0</v>
      </c>
      <c r="AE310" s="41">
        <v>0</v>
      </c>
      <c r="AF310" s="30">
        <v>1780000</v>
      </c>
      <c r="AG310" s="41">
        <v>0</v>
      </c>
      <c r="AH310" s="41">
        <v>0</v>
      </c>
      <c r="AI310" s="41">
        <v>0</v>
      </c>
      <c r="AJ310" s="41">
        <f>SUM(BASE_INICIATIVAS_CONSOLIDADA!$AD310:$AI310)</f>
        <v>1780000</v>
      </c>
      <c r="AK310" s="41">
        <v>0</v>
      </c>
      <c r="AL310" s="41">
        <v>0</v>
      </c>
      <c r="AM310" s="41">
        <v>0</v>
      </c>
      <c r="AN310" s="41">
        <v>0</v>
      </c>
      <c r="AO310" s="41">
        <f>SUM(BASE_INICIATIVAS_CONSOLIDADA!$AK310:$AN310)</f>
        <v>0</v>
      </c>
      <c r="AP310" s="41">
        <v>0</v>
      </c>
      <c r="AQ310" s="41">
        <v>0</v>
      </c>
      <c r="AR310" s="41">
        <v>0</v>
      </c>
      <c r="AS310" s="41">
        <v>0</v>
      </c>
      <c r="AT310" s="41">
        <v>0</v>
      </c>
      <c r="AU310" s="41">
        <v>0</v>
      </c>
      <c r="AV310" s="41">
        <f>SUM(BASE_INICIATIVAS_CONSOLIDADA!$AP310:$AU310)</f>
        <v>0</v>
      </c>
      <c r="AW310" s="43">
        <v>0</v>
      </c>
      <c r="AX310" s="43">
        <v>0</v>
      </c>
      <c r="AY310" s="44">
        <f>SUM(BASE_INICIATIVAS_CONSOLIDADA!$AW310:$AX310)</f>
        <v>0</v>
      </c>
      <c r="AZ310" s="45">
        <v>0</v>
      </c>
      <c r="BA310" s="45">
        <f>BASE_INICIATIVAS_CONSOLIDADA!$AZ310</f>
        <v>0</v>
      </c>
      <c r="BB310" s="45">
        <v>0</v>
      </c>
      <c r="BC310" s="45">
        <v>0</v>
      </c>
      <c r="BD310" s="45">
        <f>SUM(BASE_INICIATIVAS_CONSOLIDADA!$BB310:$BC310)</f>
        <v>0</v>
      </c>
    </row>
    <row r="311" spans="1:56" ht="30" x14ac:dyDescent="0.25">
      <c r="A311" s="8" t="s">
        <v>65</v>
      </c>
      <c r="B311" s="8" t="s">
        <v>66</v>
      </c>
      <c r="C311" s="8">
        <v>16074110</v>
      </c>
      <c r="D311" s="8" t="s">
        <v>58</v>
      </c>
      <c r="E311" s="8" t="str">
        <f>_xlfn.XLOOKUP(BASE_INICIATIVAS_CONSOLIDADA!$G311,'[1]BASE DE DADOS'!A:A,'[1]BASE DE DADOS'!C:C)</f>
        <v>REBIO NASCENTES SERRA DO CACHIMBO</v>
      </c>
      <c r="F311" s="8" t="str">
        <f>_xlfn.XLOOKUP(BASE_INICIATIVAS_CONSOLIDADA!$G311,[1]!BASE_UCS[COD CNUC],[1]!BASE_UCS[CATEGORIA RESUMIDA])</f>
        <v>REBIO</v>
      </c>
      <c r="G311" s="8" t="s">
        <v>287</v>
      </c>
      <c r="H311" s="8" t="str">
        <f>_xlfn.XLOOKUP(BASE_INICIATIVAS_CONSOLIDADA!$G311,[1]!BASE_UCS[COD CNUC],[1]!BASE_UCS[GERÊNCIA REGIONAL])</f>
        <v>GR1 - Norte</v>
      </c>
      <c r="I311" s="8" t="str">
        <f>_xlfn.XLOOKUP(BASE_INICIATIVAS_CONSOLIDADA!$G311,[1]!BASE_UCS[COD CNUC],[1]!BASE_UCS[BIOMAS])</f>
        <v>Amazônia</v>
      </c>
      <c r="J311" s="8" t="str">
        <f>_xlfn.XLOOKUP(BASE_INICIATIVAS_CONSOLIDADA!$G311,[1]!BASE_UCS[COD CNUC],[1]!BASE_UCS[UF])</f>
        <v>PA</v>
      </c>
      <c r="K311" s="8"/>
      <c r="L311" s="36">
        <v>1000000</v>
      </c>
      <c r="M311" s="36">
        <v>0</v>
      </c>
      <c r="N311" s="36">
        <f>BASE_INICIATIVAS_CONSOLIDADA!$L311-BASE_INICIATIVAS_CONSOLIDADA!$M311</f>
        <v>1000000</v>
      </c>
      <c r="O311" s="37">
        <f>BASE_INICIATIVAS_CONSOLIDADA!$AC311+BASE_INICIATIVAS_CONSOLIDADA!$AJ311+BASE_INICIATIVAS_CONSOLIDADA!$AO311+BASE_INICIATIVAS_CONSOLIDADA!$AV311+BASE_INICIATIVAS_CONSOLIDADA!$AY311+BASE_INICIATIVAS_CONSOLIDADA!$BA311+BASE_INICIATIVAS_CONSOLIDADA!$BD311</f>
        <v>1000000</v>
      </c>
      <c r="P311" s="36">
        <f>IF(BASE_INICIATIVAS_CONSOLIDADA!$N311-BASE_INICIATIVAS_CONSOLIDADA!$O311&lt;0,0,BASE_INICIATIVAS_CONSOLIDADA!$N311-BASE_INICIATIVAS_CONSOLIDADA!$O311)</f>
        <v>0</v>
      </c>
      <c r="Q311" s="38">
        <v>0</v>
      </c>
      <c r="R311" s="37">
        <v>0</v>
      </c>
      <c r="S311" s="37">
        <v>0</v>
      </c>
      <c r="T311" s="37">
        <v>0</v>
      </c>
      <c r="U311" s="37">
        <v>0</v>
      </c>
      <c r="V311" s="37">
        <v>0</v>
      </c>
      <c r="W311" s="37">
        <v>0</v>
      </c>
      <c r="X311" s="37">
        <v>0</v>
      </c>
      <c r="Y311" s="37">
        <v>0</v>
      </c>
      <c r="Z311" s="37">
        <v>0</v>
      </c>
      <c r="AA311" s="37">
        <v>1000000</v>
      </c>
      <c r="AB311" s="37">
        <v>0</v>
      </c>
      <c r="AC311" s="37">
        <f>SUM(BASE_INICIATIVAS_CONSOLIDADA!$Q311:$AB311)</f>
        <v>1000000</v>
      </c>
      <c r="AD311" s="37">
        <v>0</v>
      </c>
      <c r="AE311" s="37">
        <v>0</v>
      </c>
      <c r="AF311" s="47">
        <v>0</v>
      </c>
      <c r="AG311" s="37">
        <v>0</v>
      </c>
      <c r="AH311" s="37">
        <v>0</v>
      </c>
      <c r="AI311" s="37">
        <v>0</v>
      </c>
      <c r="AJ311" s="37">
        <f>SUM(BASE_INICIATIVAS_CONSOLIDADA!$AD311:$AI311)</f>
        <v>0</v>
      </c>
      <c r="AK311" s="37">
        <v>0</v>
      </c>
      <c r="AL311" s="37">
        <v>0</v>
      </c>
      <c r="AM311" s="37">
        <v>0</v>
      </c>
      <c r="AN311" s="37">
        <v>0</v>
      </c>
      <c r="AO311" s="37">
        <f>SUM(BASE_INICIATIVAS_CONSOLIDADA!$AK311:$AN311)</f>
        <v>0</v>
      </c>
      <c r="AP311" s="37">
        <v>0</v>
      </c>
      <c r="AQ311" s="37">
        <v>0</v>
      </c>
      <c r="AR311" s="37">
        <v>0</v>
      </c>
      <c r="AS311" s="37">
        <v>0</v>
      </c>
      <c r="AT311" s="37">
        <v>0</v>
      </c>
      <c r="AU311" s="37">
        <v>0</v>
      </c>
      <c r="AV311" s="37">
        <f>SUM(BASE_INICIATIVAS_CONSOLIDADA!$AP311:$AU311)</f>
        <v>0</v>
      </c>
      <c r="AW311" s="39">
        <v>0</v>
      </c>
      <c r="AX311" s="39">
        <v>0</v>
      </c>
      <c r="AY311" s="40">
        <f>SUM(BASE_INICIATIVAS_CONSOLIDADA!$AW311:$AX311)</f>
        <v>0</v>
      </c>
      <c r="AZ311" s="4">
        <v>0</v>
      </c>
      <c r="BA311" s="4">
        <f>BASE_INICIATIVAS_CONSOLIDADA!$AZ311</f>
        <v>0</v>
      </c>
      <c r="BB311" s="4">
        <v>0</v>
      </c>
      <c r="BC311" s="4">
        <v>0</v>
      </c>
      <c r="BD311" s="4">
        <f>SUM(BASE_INICIATIVAS_CONSOLIDADA!$BB311:$BC311)</f>
        <v>0</v>
      </c>
    </row>
    <row r="312" spans="1:56" ht="150" x14ac:dyDescent="0.25">
      <c r="A312" s="29" t="s">
        <v>156</v>
      </c>
      <c r="B312" s="29" t="s">
        <v>157</v>
      </c>
      <c r="C312" s="29">
        <v>16063682</v>
      </c>
      <c r="D312" s="29" t="s">
        <v>58</v>
      </c>
      <c r="E312" s="29" t="str">
        <f>_xlfn.XLOOKUP(BASE_INICIATIVAS_CONSOLIDADA!$G312,'[1]BASE DE DADOS'!A:A,'[1]BASE DE DADOS'!C:C)</f>
        <v>FLONA DE BALATA-TUFARI</v>
      </c>
      <c r="F312" s="29" t="str">
        <f>_xlfn.XLOOKUP(BASE_INICIATIVAS_CONSOLIDADA!$G312,[1]!BASE_UCS[COD CNUC],[1]!BASE_UCS[CATEGORIA RESUMIDA])</f>
        <v>FLONA</v>
      </c>
      <c r="G312" s="29" t="s">
        <v>288</v>
      </c>
      <c r="H312" s="29" t="str">
        <f>_xlfn.XLOOKUP(BASE_INICIATIVAS_CONSOLIDADA!$G312,[1]!BASE_UCS[COD CNUC],[1]!BASE_UCS[GERÊNCIA REGIONAL])</f>
        <v>GR1 - Norte</v>
      </c>
      <c r="I312" s="29" t="str">
        <f>_xlfn.XLOOKUP(BASE_INICIATIVAS_CONSOLIDADA!$G312,[1]!BASE_UCS[COD CNUC],[1]!BASE_UCS[BIOMAS])</f>
        <v>Amazônia</v>
      </c>
      <c r="J312" s="29" t="str">
        <f>_xlfn.XLOOKUP(BASE_INICIATIVAS_CONSOLIDADA!$G312,[1]!BASE_UCS[COD CNUC],[1]!BASE_UCS[UF])</f>
        <v>AM</v>
      </c>
      <c r="K312" s="29" t="s">
        <v>158</v>
      </c>
      <c r="L312" s="30">
        <v>1780000</v>
      </c>
      <c r="M312" s="30">
        <v>0</v>
      </c>
      <c r="N312" s="30">
        <f>BASE_INICIATIVAS_CONSOLIDADA!$L312-BASE_INICIATIVAS_CONSOLIDADA!$M312</f>
        <v>1780000</v>
      </c>
      <c r="O312" s="41">
        <f>BASE_INICIATIVAS_CONSOLIDADA!$AC312+BASE_INICIATIVAS_CONSOLIDADA!$AJ312+BASE_INICIATIVAS_CONSOLIDADA!$AO312+BASE_INICIATIVAS_CONSOLIDADA!$AV312+BASE_INICIATIVAS_CONSOLIDADA!$AY312+BASE_INICIATIVAS_CONSOLIDADA!$BA312+BASE_INICIATIVAS_CONSOLIDADA!$BD312</f>
        <v>1780000</v>
      </c>
      <c r="P312" s="30">
        <f>IF(BASE_INICIATIVAS_CONSOLIDADA!$N312-BASE_INICIATIVAS_CONSOLIDADA!$O312&lt;0,0,BASE_INICIATIVAS_CONSOLIDADA!$N312-BASE_INICIATIVAS_CONSOLIDADA!$O312)</f>
        <v>0</v>
      </c>
      <c r="Q312" s="42">
        <v>0</v>
      </c>
      <c r="R312" s="41">
        <v>0</v>
      </c>
      <c r="S312" s="41">
        <v>0</v>
      </c>
      <c r="T312" s="41">
        <v>0</v>
      </c>
      <c r="U312" s="41">
        <v>0</v>
      </c>
      <c r="V312" s="41">
        <v>0</v>
      </c>
      <c r="W312" s="41">
        <v>0</v>
      </c>
      <c r="X312" s="41">
        <v>0</v>
      </c>
      <c r="Y312" s="41">
        <v>0</v>
      </c>
      <c r="Z312" s="41">
        <v>0</v>
      </c>
      <c r="AA312" s="41">
        <v>0</v>
      </c>
      <c r="AB312" s="41">
        <v>0</v>
      </c>
      <c r="AC312" s="41">
        <f>SUM(BASE_INICIATIVAS_CONSOLIDADA!$Q312:$AB312)</f>
        <v>0</v>
      </c>
      <c r="AD312" s="41">
        <v>0</v>
      </c>
      <c r="AE312" s="41">
        <v>0</v>
      </c>
      <c r="AF312" s="41">
        <v>0</v>
      </c>
      <c r="AG312" s="41">
        <v>0</v>
      </c>
      <c r="AH312" s="41">
        <v>0</v>
      </c>
      <c r="AI312" s="41">
        <v>0</v>
      </c>
      <c r="AJ312" s="41">
        <f>SUM(BASE_INICIATIVAS_CONSOLIDADA!$AD312:$AI312)</f>
        <v>0</v>
      </c>
      <c r="AK312" s="41">
        <v>0</v>
      </c>
      <c r="AL312" s="41">
        <v>0</v>
      </c>
      <c r="AM312" s="41">
        <v>0</v>
      </c>
      <c r="AN312" s="30">
        <v>1780000</v>
      </c>
      <c r="AO312" s="41">
        <f>SUM(BASE_INICIATIVAS_CONSOLIDADA!$AK312:$AN312)</f>
        <v>1780000</v>
      </c>
      <c r="AP312" s="41">
        <v>0</v>
      </c>
      <c r="AQ312" s="41">
        <v>0</v>
      </c>
      <c r="AR312" s="41">
        <v>0</v>
      </c>
      <c r="AS312" s="41">
        <v>0</v>
      </c>
      <c r="AT312" s="41">
        <v>0</v>
      </c>
      <c r="AU312" s="41">
        <v>0</v>
      </c>
      <c r="AV312" s="41">
        <f>SUM(BASE_INICIATIVAS_CONSOLIDADA!$AP312:$AU312)</f>
        <v>0</v>
      </c>
      <c r="AW312" s="43">
        <v>0</v>
      </c>
      <c r="AX312" s="43">
        <v>0</v>
      </c>
      <c r="AY312" s="44">
        <f>SUM(BASE_INICIATIVAS_CONSOLIDADA!$AW312:$AX312)</f>
        <v>0</v>
      </c>
      <c r="AZ312" s="45">
        <v>0</v>
      </c>
      <c r="BA312" s="45">
        <f>BASE_INICIATIVAS_CONSOLIDADA!$AZ312</f>
        <v>0</v>
      </c>
      <c r="BB312" s="45">
        <v>0</v>
      </c>
      <c r="BC312" s="45">
        <v>0</v>
      </c>
      <c r="BD312" s="45">
        <f>SUM(BASE_INICIATIVAS_CONSOLIDADA!$BB312:$BC312)</f>
        <v>0</v>
      </c>
    </row>
    <row r="313" spans="1:56" ht="150" x14ac:dyDescent="0.25">
      <c r="A313" s="8" t="s">
        <v>156</v>
      </c>
      <c r="B313" s="8" t="s">
        <v>157</v>
      </c>
      <c r="C313" s="8">
        <v>16063682</v>
      </c>
      <c r="D313" s="8" t="s">
        <v>58</v>
      </c>
      <c r="E313" s="8" t="str">
        <f>_xlfn.XLOOKUP(BASE_INICIATIVAS_CONSOLIDADA!$G313,'[1]BASE DE DADOS'!A:A,'[1]BASE DE DADOS'!C:C)</f>
        <v>PARNA NASCENTES DO LAGO JARI</v>
      </c>
      <c r="F313" s="8" t="str">
        <f>_xlfn.XLOOKUP(BASE_INICIATIVAS_CONSOLIDADA!$G313,[1]!BASE_UCS[COD CNUC],[1]!BASE_UCS[CATEGORIA RESUMIDA])</f>
        <v>PARNA</v>
      </c>
      <c r="G313" s="8" t="s">
        <v>289</v>
      </c>
      <c r="H313" s="8" t="str">
        <f>_xlfn.XLOOKUP(BASE_INICIATIVAS_CONSOLIDADA!$G313,[1]!BASE_UCS[COD CNUC],[1]!BASE_UCS[GERÊNCIA REGIONAL])</f>
        <v>GR1 - Norte</v>
      </c>
      <c r="I313" s="8" t="str">
        <f>_xlfn.XLOOKUP(BASE_INICIATIVAS_CONSOLIDADA!$G313,[1]!BASE_UCS[COD CNUC],[1]!BASE_UCS[BIOMAS])</f>
        <v>Amazônia</v>
      </c>
      <c r="J313" s="8" t="str">
        <f>_xlfn.XLOOKUP(BASE_INICIATIVAS_CONSOLIDADA!$G313,[1]!BASE_UCS[COD CNUC],[1]!BASE_UCS[UF])</f>
        <v>AM</v>
      </c>
      <c r="K313" s="8" t="s">
        <v>158</v>
      </c>
      <c r="L313" s="36">
        <v>1780000</v>
      </c>
      <c r="M313" s="36">
        <v>0</v>
      </c>
      <c r="N313" s="36">
        <f>BASE_INICIATIVAS_CONSOLIDADA!$L313-BASE_INICIATIVAS_CONSOLIDADA!$M313</f>
        <v>1780000</v>
      </c>
      <c r="O313" s="37">
        <f>BASE_INICIATIVAS_CONSOLIDADA!$AC313+BASE_INICIATIVAS_CONSOLIDADA!$AJ313+BASE_INICIATIVAS_CONSOLIDADA!$AO313+BASE_INICIATIVAS_CONSOLIDADA!$AV313+BASE_INICIATIVAS_CONSOLIDADA!$AY313+BASE_INICIATIVAS_CONSOLIDADA!$BA313+BASE_INICIATIVAS_CONSOLIDADA!$BD313</f>
        <v>1780000</v>
      </c>
      <c r="P313" s="36">
        <f>IF(BASE_INICIATIVAS_CONSOLIDADA!$N313-BASE_INICIATIVAS_CONSOLIDADA!$O313&lt;0,0,BASE_INICIATIVAS_CONSOLIDADA!$N313-BASE_INICIATIVAS_CONSOLIDADA!$O313)</f>
        <v>0</v>
      </c>
      <c r="Q313" s="38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f>SUM(BASE_INICIATIVAS_CONSOLIDADA!$Q313:$AB313)</f>
        <v>0</v>
      </c>
      <c r="AD313" s="37">
        <v>0</v>
      </c>
      <c r="AE313" s="37">
        <v>0</v>
      </c>
      <c r="AF313" s="37">
        <v>0</v>
      </c>
      <c r="AG313" s="37">
        <v>0</v>
      </c>
      <c r="AH313" s="37">
        <v>1780000</v>
      </c>
      <c r="AI313" s="37">
        <v>0</v>
      </c>
      <c r="AJ313" s="37">
        <f>SUM(BASE_INICIATIVAS_CONSOLIDADA!$AD313:$AI313)</f>
        <v>1780000</v>
      </c>
      <c r="AK313" s="37">
        <v>0</v>
      </c>
      <c r="AL313" s="37">
        <v>0</v>
      </c>
      <c r="AM313" s="37">
        <v>0</v>
      </c>
      <c r="AN313" s="47">
        <v>0</v>
      </c>
      <c r="AO313" s="37">
        <f>SUM(BASE_INICIATIVAS_CONSOLIDADA!$AK313:$AN313)</f>
        <v>0</v>
      </c>
      <c r="AP313" s="37">
        <v>0</v>
      </c>
      <c r="AQ313" s="37">
        <v>0</v>
      </c>
      <c r="AR313" s="37">
        <v>0</v>
      </c>
      <c r="AS313" s="37">
        <v>0</v>
      </c>
      <c r="AT313" s="37">
        <v>0</v>
      </c>
      <c r="AU313" s="37">
        <v>0</v>
      </c>
      <c r="AV313" s="37">
        <f>SUM(BASE_INICIATIVAS_CONSOLIDADA!$AP313:$AU313)</f>
        <v>0</v>
      </c>
      <c r="AW313" s="39">
        <v>0</v>
      </c>
      <c r="AX313" s="39">
        <v>0</v>
      </c>
      <c r="AY313" s="40">
        <f>SUM(BASE_INICIATIVAS_CONSOLIDADA!$AW313:$AX313)</f>
        <v>0</v>
      </c>
      <c r="AZ313" s="4">
        <v>0</v>
      </c>
      <c r="BA313" s="4">
        <f>BASE_INICIATIVAS_CONSOLIDADA!$AZ313</f>
        <v>0</v>
      </c>
      <c r="BB313" s="4">
        <v>0</v>
      </c>
      <c r="BC313" s="4">
        <v>0</v>
      </c>
      <c r="BD313" s="4">
        <f>SUM(BASE_INICIATIVAS_CONSOLIDADA!$BB313:$BC313)</f>
        <v>0</v>
      </c>
    </row>
    <row r="314" spans="1:56" ht="150" x14ac:dyDescent="0.25">
      <c r="A314" s="29" t="s">
        <v>156</v>
      </c>
      <c r="B314" s="29" t="s">
        <v>157</v>
      </c>
      <c r="C314" s="29">
        <v>16063682</v>
      </c>
      <c r="D314" s="29" t="s">
        <v>58</v>
      </c>
      <c r="E314" s="29" t="str">
        <f>_xlfn.XLOOKUP(BASE_INICIATIVAS_CONSOLIDADA!$G314,'[1]BASE DE DADOS'!A:A,'[1]BASE DE DADOS'!C:C)</f>
        <v>ESEC DA TERRA DO MEIO</v>
      </c>
      <c r="F314" s="29" t="str">
        <f>_xlfn.XLOOKUP(BASE_INICIATIVAS_CONSOLIDADA!$G314,[1]!BASE_UCS[COD CNUC],[1]!BASE_UCS[CATEGORIA RESUMIDA])</f>
        <v>ESEC</v>
      </c>
      <c r="G314" s="29" t="s">
        <v>290</v>
      </c>
      <c r="H314" s="29" t="str">
        <f>_xlfn.XLOOKUP(BASE_INICIATIVAS_CONSOLIDADA!$G314,[1]!BASE_UCS[COD CNUC],[1]!BASE_UCS[GERÊNCIA REGIONAL])</f>
        <v>GR1 - Norte</v>
      </c>
      <c r="I314" s="29" t="str">
        <f>_xlfn.XLOOKUP(BASE_INICIATIVAS_CONSOLIDADA!$G314,[1]!BASE_UCS[COD CNUC],[1]!BASE_UCS[BIOMAS])</f>
        <v>Amazônia</v>
      </c>
      <c r="J314" s="29" t="str">
        <f>_xlfn.XLOOKUP(BASE_INICIATIVAS_CONSOLIDADA!$G314,[1]!BASE_UCS[COD CNUC],[1]!BASE_UCS[UF])</f>
        <v>PA</v>
      </c>
      <c r="K314" s="29" t="s">
        <v>158</v>
      </c>
      <c r="L314" s="30">
        <v>1780000</v>
      </c>
      <c r="M314" s="30">
        <v>0</v>
      </c>
      <c r="N314" s="30">
        <f>BASE_INICIATIVAS_CONSOLIDADA!$L314-BASE_INICIATIVAS_CONSOLIDADA!$M314</f>
        <v>1780000</v>
      </c>
      <c r="O314" s="41">
        <f>BASE_INICIATIVAS_CONSOLIDADA!$AC314+BASE_INICIATIVAS_CONSOLIDADA!$AJ314+BASE_INICIATIVAS_CONSOLIDADA!$AO314+BASE_INICIATIVAS_CONSOLIDADA!$AV314+BASE_INICIATIVAS_CONSOLIDADA!$AY314+BASE_INICIATIVAS_CONSOLIDADA!$BA314+BASE_INICIATIVAS_CONSOLIDADA!$BD314</f>
        <v>1780000</v>
      </c>
      <c r="P314" s="30">
        <f>IF(BASE_INICIATIVAS_CONSOLIDADA!$N314-BASE_INICIATIVAS_CONSOLIDADA!$O314&lt;0,0,BASE_INICIATIVAS_CONSOLIDADA!$N314-BASE_INICIATIVAS_CONSOLIDADA!$O314)</f>
        <v>0</v>
      </c>
      <c r="Q314" s="42">
        <v>0</v>
      </c>
      <c r="R314" s="41">
        <v>0</v>
      </c>
      <c r="S314" s="41">
        <v>0</v>
      </c>
      <c r="T314" s="41">
        <v>0</v>
      </c>
      <c r="U314" s="41">
        <v>0</v>
      </c>
      <c r="V314" s="41">
        <v>0</v>
      </c>
      <c r="W314" s="41">
        <v>0</v>
      </c>
      <c r="X314" s="41">
        <v>0</v>
      </c>
      <c r="Y314" s="41">
        <v>0</v>
      </c>
      <c r="Z314" s="41">
        <v>0</v>
      </c>
      <c r="AA314" s="41">
        <v>0</v>
      </c>
      <c r="AB314" s="41">
        <v>0</v>
      </c>
      <c r="AC314" s="41">
        <f>SUM(BASE_INICIATIVAS_CONSOLIDADA!$Q314:$AB314)</f>
        <v>0</v>
      </c>
      <c r="AD314" s="41">
        <v>0</v>
      </c>
      <c r="AE314" s="41">
        <v>0</v>
      </c>
      <c r="AF314" s="41">
        <v>1780000</v>
      </c>
      <c r="AG314" s="41">
        <v>0</v>
      </c>
      <c r="AH314" s="41">
        <v>0</v>
      </c>
      <c r="AI314" s="41">
        <v>0</v>
      </c>
      <c r="AJ314" s="41">
        <f>SUM(BASE_INICIATIVAS_CONSOLIDADA!$AD314:$AI314)</f>
        <v>1780000</v>
      </c>
      <c r="AK314" s="41">
        <v>0</v>
      </c>
      <c r="AL314" s="41">
        <v>0</v>
      </c>
      <c r="AM314" s="41">
        <v>0</v>
      </c>
      <c r="AN314" s="41">
        <v>0</v>
      </c>
      <c r="AO314" s="41">
        <f>SUM(BASE_INICIATIVAS_CONSOLIDADA!$AK314:$AN314)</f>
        <v>0</v>
      </c>
      <c r="AP314" s="41">
        <v>0</v>
      </c>
      <c r="AQ314" s="41">
        <v>0</v>
      </c>
      <c r="AR314" s="41">
        <v>0</v>
      </c>
      <c r="AS314" s="41">
        <v>0</v>
      </c>
      <c r="AT314" s="41">
        <v>0</v>
      </c>
      <c r="AU314" s="41">
        <v>0</v>
      </c>
      <c r="AV314" s="41">
        <f>SUM(BASE_INICIATIVAS_CONSOLIDADA!$AP314:$AU314)</f>
        <v>0</v>
      </c>
      <c r="AW314" s="43">
        <v>0</v>
      </c>
      <c r="AX314" s="43">
        <v>0</v>
      </c>
      <c r="AY314" s="44">
        <f>SUM(BASE_INICIATIVAS_CONSOLIDADA!$AW314:$AX314)</f>
        <v>0</v>
      </c>
      <c r="AZ314" s="45">
        <v>0</v>
      </c>
      <c r="BA314" s="45">
        <f>BASE_INICIATIVAS_CONSOLIDADA!$AZ314</f>
        <v>0</v>
      </c>
      <c r="BB314" s="45">
        <v>0</v>
      </c>
      <c r="BC314" s="45">
        <v>0</v>
      </c>
      <c r="BD314" s="45">
        <f>SUM(BASE_INICIATIVAS_CONSOLIDADA!$BB314:$BC314)</f>
        <v>0</v>
      </c>
    </row>
    <row r="315" spans="1:56" ht="150" x14ac:dyDescent="0.25">
      <c r="A315" s="8" t="s">
        <v>156</v>
      </c>
      <c r="B315" s="8" t="s">
        <v>157</v>
      </c>
      <c r="C315" s="8">
        <v>16063682</v>
      </c>
      <c r="D315" s="8" t="s">
        <v>58</v>
      </c>
      <c r="E315" s="8" t="str">
        <f>_xlfn.XLOOKUP(BASE_INICIATIVAS_CONSOLIDADA!$G315,'[1]BASE DE DADOS'!A:A,'[1]BASE DE DADOS'!C:C)</f>
        <v>PARNA DA SERRA DO PARDO</v>
      </c>
      <c r="F315" s="8" t="str">
        <f>_xlfn.XLOOKUP(BASE_INICIATIVAS_CONSOLIDADA!$G315,[1]!BASE_UCS[COD CNUC],[1]!BASE_UCS[CATEGORIA RESUMIDA])</f>
        <v>PARNA</v>
      </c>
      <c r="G315" s="8" t="s">
        <v>291</v>
      </c>
      <c r="H315" s="8" t="str">
        <f>_xlfn.XLOOKUP(BASE_INICIATIVAS_CONSOLIDADA!$G315,[1]!BASE_UCS[COD CNUC],[1]!BASE_UCS[GERÊNCIA REGIONAL])</f>
        <v>GR1 - Norte</v>
      </c>
      <c r="I315" s="8" t="str">
        <f>_xlfn.XLOOKUP(BASE_INICIATIVAS_CONSOLIDADA!$G315,[1]!BASE_UCS[COD CNUC],[1]!BASE_UCS[BIOMAS])</f>
        <v>Amazônia</v>
      </c>
      <c r="J315" s="8" t="str">
        <f>_xlfn.XLOOKUP(BASE_INICIATIVAS_CONSOLIDADA!$G315,[1]!BASE_UCS[COD CNUC],[1]!BASE_UCS[UF])</f>
        <v>PA</v>
      </c>
      <c r="K315" s="8" t="s">
        <v>158</v>
      </c>
      <c r="L315" s="36">
        <v>1780000</v>
      </c>
      <c r="M315" s="36">
        <v>0</v>
      </c>
      <c r="N315" s="36">
        <f>BASE_INICIATIVAS_CONSOLIDADA!$L315-BASE_INICIATIVAS_CONSOLIDADA!$M315</f>
        <v>1780000</v>
      </c>
      <c r="O315" s="37">
        <f>BASE_INICIATIVAS_CONSOLIDADA!$AC315+BASE_INICIATIVAS_CONSOLIDADA!$AJ315+BASE_INICIATIVAS_CONSOLIDADA!$AO315+BASE_INICIATIVAS_CONSOLIDADA!$AV315+BASE_INICIATIVAS_CONSOLIDADA!$AY315+BASE_INICIATIVAS_CONSOLIDADA!$BA315+BASE_INICIATIVAS_CONSOLIDADA!$BD315</f>
        <v>0</v>
      </c>
      <c r="P315" s="36">
        <f>IF(BASE_INICIATIVAS_CONSOLIDADA!$N315-BASE_INICIATIVAS_CONSOLIDADA!$O315&lt;0,0,BASE_INICIATIVAS_CONSOLIDADA!$N315-BASE_INICIATIVAS_CONSOLIDADA!$O315)</f>
        <v>1780000</v>
      </c>
      <c r="Q315" s="38">
        <v>0</v>
      </c>
      <c r="R315" s="37">
        <v>0</v>
      </c>
      <c r="S315" s="37">
        <v>0</v>
      </c>
      <c r="T315" s="37">
        <v>0</v>
      </c>
      <c r="U315" s="37">
        <v>0</v>
      </c>
      <c r="V315" s="37">
        <v>0</v>
      </c>
      <c r="W315" s="37">
        <v>0</v>
      </c>
      <c r="X315" s="37">
        <v>0</v>
      </c>
      <c r="Y315" s="37">
        <v>0</v>
      </c>
      <c r="Z315" s="37">
        <v>0</v>
      </c>
      <c r="AA315" s="37">
        <v>0</v>
      </c>
      <c r="AB315" s="37">
        <v>0</v>
      </c>
      <c r="AC315" s="37">
        <f>SUM(BASE_INICIATIVAS_CONSOLIDADA!$Q315:$AB315)</f>
        <v>0</v>
      </c>
      <c r="AD315" s="37">
        <v>0</v>
      </c>
      <c r="AE315" s="37">
        <v>0</v>
      </c>
      <c r="AF315" s="37">
        <v>0</v>
      </c>
      <c r="AG315" s="37">
        <v>0</v>
      </c>
      <c r="AH315" s="37">
        <v>0</v>
      </c>
      <c r="AI315" s="37">
        <v>0</v>
      </c>
      <c r="AJ315" s="37">
        <f>SUM(BASE_INICIATIVAS_CONSOLIDADA!$AD315:$AI315)</f>
        <v>0</v>
      </c>
      <c r="AK315" s="37">
        <v>0</v>
      </c>
      <c r="AL315" s="37">
        <v>0</v>
      </c>
      <c r="AM315" s="37">
        <v>0</v>
      </c>
      <c r="AN315" s="37">
        <v>0</v>
      </c>
      <c r="AO315" s="37">
        <f>SUM(BASE_INICIATIVAS_CONSOLIDADA!$AK315:$AN315)</f>
        <v>0</v>
      </c>
      <c r="AP315" s="37">
        <v>0</v>
      </c>
      <c r="AQ315" s="37">
        <v>0</v>
      </c>
      <c r="AR315" s="37">
        <v>0</v>
      </c>
      <c r="AS315" s="37">
        <v>0</v>
      </c>
      <c r="AT315" s="37">
        <v>0</v>
      </c>
      <c r="AU315" s="37">
        <v>0</v>
      </c>
      <c r="AV315" s="37">
        <f>SUM(BASE_INICIATIVAS_CONSOLIDADA!$AP315:$AU315)</f>
        <v>0</v>
      </c>
      <c r="AW315" s="39">
        <v>0</v>
      </c>
      <c r="AX315" s="39">
        <v>0</v>
      </c>
      <c r="AY315" s="40">
        <f>SUM(BASE_INICIATIVAS_CONSOLIDADA!$AW315:$AX315)</f>
        <v>0</v>
      </c>
      <c r="AZ315" s="48">
        <v>0</v>
      </c>
      <c r="BA315" s="39">
        <f>BASE_INICIATIVAS_CONSOLIDADA!$AZ315</f>
        <v>0</v>
      </c>
      <c r="BB315" s="4">
        <v>0</v>
      </c>
      <c r="BC315" s="4">
        <v>0</v>
      </c>
      <c r="BD315" s="4">
        <f>SUM(BASE_INICIATIVAS_CONSOLIDADA!$BB315:$BC315)</f>
        <v>0</v>
      </c>
    </row>
    <row r="316" spans="1:56" ht="150" x14ac:dyDescent="0.25">
      <c r="A316" s="29" t="s">
        <v>156</v>
      </c>
      <c r="B316" s="29" t="s">
        <v>157</v>
      </c>
      <c r="C316" s="29">
        <v>16063682</v>
      </c>
      <c r="D316" s="29" t="s">
        <v>58</v>
      </c>
      <c r="E316" s="29" t="str">
        <f>_xlfn.XLOOKUP(BASE_INICIATIVAS_CONSOLIDADA!$G316,'[1]BASE DE DADOS'!A:A,'[1]BASE DE DADOS'!C:C)</f>
        <v>REBIO NASCENTES SERRA DO CACHIMBO</v>
      </c>
      <c r="F316" s="29" t="str">
        <f>_xlfn.XLOOKUP(BASE_INICIATIVAS_CONSOLIDADA!$G316,[1]!BASE_UCS[COD CNUC],[1]!BASE_UCS[CATEGORIA RESUMIDA])</f>
        <v>REBIO</v>
      </c>
      <c r="G316" s="29" t="s">
        <v>287</v>
      </c>
      <c r="H316" s="29" t="str">
        <f>_xlfn.XLOOKUP(BASE_INICIATIVAS_CONSOLIDADA!$G316,[1]!BASE_UCS[COD CNUC],[1]!BASE_UCS[GERÊNCIA REGIONAL])</f>
        <v>GR1 - Norte</v>
      </c>
      <c r="I316" s="29" t="str">
        <f>_xlfn.XLOOKUP(BASE_INICIATIVAS_CONSOLIDADA!$G316,[1]!BASE_UCS[COD CNUC],[1]!BASE_UCS[BIOMAS])</f>
        <v>Amazônia</v>
      </c>
      <c r="J316" s="29" t="str">
        <f>_xlfn.XLOOKUP(BASE_INICIATIVAS_CONSOLIDADA!$G316,[1]!BASE_UCS[COD CNUC],[1]!BASE_UCS[UF])</f>
        <v>PA</v>
      </c>
      <c r="K316" s="29" t="s">
        <v>158</v>
      </c>
      <c r="L316" s="30">
        <v>1780000</v>
      </c>
      <c r="M316" s="30">
        <v>0</v>
      </c>
      <c r="N316" s="30">
        <f>BASE_INICIATIVAS_CONSOLIDADA!$L316-BASE_INICIATIVAS_CONSOLIDADA!$M316</f>
        <v>1780000</v>
      </c>
      <c r="O316" s="41">
        <f>BASE_INICIATIVAS_CONSOLIDADA!$AC316+BASE_INICIATIVAS_CONSOLIDADA!$AJ316+BASE_INICIATIVAS_CONSOLIDADA!$AO316+BASE_INICIATIVAS_CONSOLIDADA!$AV316+BASE_INICIATIVAS_CONSOLIDADA!$AY316+BASE_INICIATIVAS_CONSOLIDADA!$BA316+BASE_INICIATIVAS_CONSOLIDADA!$BD316</f>
        <v>1780000</v>
      </c>
      <c r="P316" s="30">
        <f>IF(BASE_INICIATIVAS_CONSOLIDADA!$N316-BASE_INICIATIVAS_CONSOLIDADA!$O316&lt;0,0,BASE_INICIATIVAS_CONSOLIDADA!$N316-BASE_INICIATIVAS_CONSOLIDADA!$O316)</f>
        <v>0</v>
      </c>
      <c r="Q316" s="42">
        <v>0</v>
      </c>
      <c r="R316" s="41">
        <v>0</v>
      </c>
      <c r="S316" s="41">
        <v>0</v>
      </c>
      <c r="T316" s="41">
        <v>0</v>
      </c>
      <c r="U316" s="41">
        <v>0</v>
      </c>
      <c r="V316" s="41">
        <v>0</v>
      </c>
      <c r="W316" s="41">
        <v>0</v>
      </c>
      <c r="X316" s="41">
        <v>0</v>
      </c>
      <c r="Y316" s="41">
        <v>0</v>
      </c>
      <c r="Z316" s="41">
        <v>0</v>
      </c>
      <c r="AA316" s="41">
        <v>1780000</v>
      </c>
      <c r="AB316" s="41">
        <v>0</v>
      </c>
      <c r="AC316" s="41">
        <f>SUM(BASE_INICIATIVAS_CONSOLIDADA!$Q316:$AB316)</f>
        <v>1780000</v>
      </c>
      <c r="AD316" s="41">
        <v>0</v>
      </c>
      <c r="AE316" s="41">
        <v>0</v>
      </c>
      <c r="AF316" s="41">
        <v>0</v>
      </c>
      <c r="AG316" s="41">
        <v>0</v>
      </c>
      <c r="AH316" s="41">
        <v>0</v>
      </c>
      <c r="AI316" s="41">
        <v>0</v>
      </c>
      <c r="AJ316" s="41">
        <f>SUM(BASE_INICIATIVAS_CONSOLIDADA!$AD316:$AI316)</f>
        <v>0</v>
      </c>
      <c r="AK316" s="41">
        <v>0</v>
      </c>
      <c r="AL316" s="41">
        <v>0</v>
      </c>
      <c r="AM316" s="41">
        <v>0</v>
      </c>
      <c r="AN316" s="41">
        <v>0</v>
      </c>
      <c r="AO316" s="41">
        <f>SUM(BASE_INICIATIVAS_CONSOLIDADA!$AK316:$AN316)</f>
        <v>0</v>
      </c>
      <c r="AP316" s="41">
        <v>0</v>
      </c>
      <c r="AQ316" s="41">
        <v>0</v>
      </c>
      <c r="AR316" s="41">
        <v>0</v>
      </c>
      <c r="AS316" s="41">
        <v>0</v>
      </c>
      <c r="AT316" s="41">
        <v>0</v>
      </c>
      <c r="AU316" s="41">
        <v>0</v>
      </c>
      <c r="AV316" s="41">
        <f>SUM(BASE_INICIATIVAS_CONSOLIDADA!$AP316:$AU316)</f>
        <v>0</v>
      </c>
      <c r="AW316" s="43">
        <v>0</v>
      </c>
      <c r="AX316" s="43">
        <v>0</v>
      </c>
      <c r="AY316" s="44">
        <f>SUM(BASE_INICIATIVAS_CONSOLIDADA!$AW316:$AX316)</f>
        <v>0</v>
      </c>
      <c r="AZ316" s="49">
        <v>0</v>
      </c>
      <c r="BA316" s="45">
        <f>BASE_INICIATIVAS_CONSOLIDADA!$AZ316</f>
        <v>0</v>
      </c>
      <c r="BB316" s="45">
        <v>0</v>
      </c>
      <c r="BC316" s="45">
        <v>0</v>
      </c>
      <c r="BD316" s="45">
        <f>SUM(BASE_INICIATIVAS_CONSOLIDADA!$BB316:$BC316)</f>
        <v>0</v>
      </c>
    </row>
    <row r="317" spans="1:56" ht="345" x14ac:dyDescent="0.25">
      <c r="A317" s="8" t="s">
        <v>133</v>
      </c>
      <c r="B317" s="8" t="s">
        <v>134</v>
      </c>
      <c r="C317" s="8" t="s">
        <v>70</v>
      </c>
      <c r="D317" s="8" t="s">
        <v>58</v>
      </c>
      <c r="E317" s="8" t="str">
        <f>_xlfn.XLOOKUP(BASE_INICIATIVAS_CONSOLIDADA!$G317,'[1]BASE DE DADOS'!A:A,'[1]BASE DE DADOS'!C:C)</f>
        <v>RESEX AUATÍ-PARANÁ</v>
      </c>
      <c r="F317" s="8" t="str">
        <f>_xlfn.XLOOKUP(BASE_INICIATIVAS_CONSOLIDADA!$G317,[1]!BASE_UCS[COD CNUC],[1]!BASE_UCS[CATEGORIA RESUMIDA])</f>
        <v>RESEX</v>
      </c>
      <c r="G317" s="8" t="s">
        <v>292</v>
      </c>
      <c r="H317" s="8" t="str">
        <f>_xlfn.XLOOKUP(BASE_INICIATIVAS_CONSOLIDADA!$G317,[1]!BASE_UCS[COD CNUC],[1]!BASE_UCS[GERÊNCIA REGIONAL])</f>
        <v>GR1 - Norte</v>
      </c>
      <c r="I317" s="8" t="str">
        <f>_xlfn.XLOOKUP(BASE_INICIATIVAS_CONSOLIDADA!$G317,[1]!BASE_UCS[COD CNUC],[1]!BASE_UCS[BIOMAS])</f>
        <v>Amazônia</v>
      </c>
      <c r="J317" s="8" t="str">
        <f>_xlfn.XLOOKUP(BASE_INICIATIVAS_CONSOLIDADA!$G317,[1]!BASE_UCS[COD CNUC],[1]!BASE_UCS[UF])</f>
        <v>AM</v>
      </c>
      <c r="K317" s="8" t="s">
        <v>135</v>
      </c>
      <c r="L317" s="53">
        <v>1000000</v>
      </c>
      <c r="M317" s="36">
        <v>0</v>
      </c>
      <c r="N317" s="36">
        <f>BASE_INICIATIVAS_CONSOLIDADA!$L317-BASE_INICIATIVAS_CONSOLIDADA!$M317</f>
        <v>1000000</v>
      </c>
      <c r="O317" s="37">
        <f>BASE_INICIATIVAS_CONSOLIDADA!$AC317+BASE_INICIATIVAS_CONSOLIDADA!$AJ317+BASE_INICIATIVAS_CONSOLIDADA!$AO317+BASE_INICIATIVAS_CONSOLIDADA!$AV317+BASE_INICIATIVAS_CONSOLIDADA!$AY317+BASE_INICIATIVAS_CONSOLIDADA!$BA317+BASE_INICIATIVAS_CONSOLIDADA!$BD317</f>
        <v>1000000</v>
      </c>
      <c r="P317" s="36">
        <f>IF(BASE_INICIATIVAS_CONSOLIDADA!$N317-BASE_INICIATIVAS_CONSOLIDADA!$O317&lt;0,0,BASE_INICIATIVAS_CONSOLIDADA!$N317-BASE_INICIATIVAS_CONSOLIDADA!$O317)</f>
        <v>0</v>
      </c>
      <c r="Q317" s="38">
        <v>0</v>
      </c>
      <c r="R317" s="37">
        <v>0</v>
      </c>
      <c r="S317" s="37">
        <v>0</v>
      </c>
      <c r="T317" s="37">
        <v>0</v>
      </c>
      <c r="U317" s="37">
        <v>0</v>
      </c>
      <c r="V317" s="37">
        <v>0</v>
      </c>
      <c r="W317" s="37">
        <v>0</v>
      </c>
      <c r="X317" s="37">
        <v>0</v>
      </c>
      <c r="Y317" s="37">
        <v>0</v>
      </c>
      <c r="Z317" s="37">
        <v>0</v>
      </c>
      <c r="AA317" s="37">
        <v>1000000</v>
      </c>
      <c r="AB317" s="37">
        <v>0</v>
      </c>
      <c r="AC317" s="37">
        <f>SUM(BASE_INICIATIVAS_CONSOLIDADA!$Q317:$AB317)</f>
        <v>1000000</v>
      </c>
      <c r="AD317" s="37">
        <v>0</v>
      </c>
      <c r="AE317" s="37">
        <v>0</v>
      </c>
      <c r="AF317" s="37">
        <v>0</v>
      </c>
      <c r="AG317" s="37">
        <v>0</v>
      </c>
      <c r="AH317" s="37">
        <v>0</v>
      </c>
      <c r="AI317" s="37">
        <v>0</v>
      </c>
      <c r="AJ317" s="37">
        <f>SUM(BASE_INICIATIVAS_CONSOLIDADA!$AD317:$AI317)</f>
        <v>0</v>
      </c>
      <c r="AK317" s="37">
        <v>0</v>
      </c>
      <c r="AL317" s="37">
        <v>0</v>
      </c>
      <c r="AM317" s="37">
        <v>0</v>
      </c>
      <c r="AN317" s="37">
        <v>0</v>
      </c>
      <c r="AO317" s="37">
        <f>SUM(BASE_INICIATIVAS_CONSOLIDADA!$AK317:$AN317)</f>
        <v>0</v>
      </c>
      <c r="AP317" s="37">
        <v>0</v>
      </c>
      <c r="AQ317" s="37">
        <v>0</v>
      </c>
      <c r="AR317" s="37">
        <v>0</v>
      </c>
      <c r="AS317" s="37">
        <v>0</v>
      </c>
      <c r="AT317" s="37">
        <v>0</v>
      </c>
      <c r="AU317" s="37">
        <v>0</v>
      </c>
      <c r="AV317" s="37">
        <f>SUM(BASE_INICIATIVAS_CONSOLIDADA!$AP317:$AU317)</f>
        <v>0</v>
      </c>
      <c r="AW317" s="39">
        <v>0</v>
      </c>
      <c r="AX317" s="39">
        <v>0</v>
      </c>
      <c r="AY317" s="40">
        <f>SUM(BASE_INICIATIVAS_CONSOLIDADA!$AW317:$AX317)</f>
        <v>0</v>
      </c>
      <c r="AZ317" s="4">
        <v>0</v>
      </c>
      <c r="BA317" s="4">
        <f>BASE_INICIATIVAS_CONSOLIDADA!$AZ317</f>
        <v>0</v>
      </c>
      <c r="BB317" s="4">
        <v>0</v>
      </c>
      <c r="BC317" s="4">
        <v>0</v>
      </c>
      <c r="BD317" s="4">
        <f>SUM(BASE_INICIATIVAS_CONSOLIDADA!$BB317:$BC317)</f>
        <v>0</v>
      </c>
    </row>
    <row r="318" spans="1:56" ht="150" x14ac:dyDescent="0.25">
      <c r="A318" s="29" t="s">
        <v>156</v>
      </c>
      <c r="B318" s="29" t="s">
        <v>157</v>
      </c>
      <c r="C318" s="29">
        <v>16063682</v>
      </c>
      <c r="D318" s="29" t="s">
        <v>58</v>
      </c>
      <c r="E318" s="29" t="str">
        <f>_xlfn.XLOOKUP(BASE_INICIATIVAS_CONSOLIDADA!$G318,'[1]BASE DE DADOS'!A:A,'[1]BASE DE DADOS'!C:C)</f>
        <v>RESEX AUATÍ-PARANÁ</v>
      </c>
      <c r="F318" s="29" t="str">
        <f>_xlfn.XLOOKUP(BASE_INICIATIVAS_CONSOLIDADA!$G318,[1]!BASE_UCS[COD CNUC],[1]!BASE_UCS[CATEGORIA RESUMIDA])</f>
        <v>RESEX</v>
      </c>
      <c r="G318" s="29" t="s">
        <v>292</v>
      </c>
      <c r="H318" s="29" t="str">
        <f>_xlfn.XLOOKUP(BASE_INICIATIVAS_CONSOLIDADA!$G318,[1]!BASE_UCS[COD CNUC],[1]!BASE_UCS[GERÊNCIA REGIONAL])</f>
        <v>GR1 - Norte</v>
      </c>
      <c r="I318" s="29" t="str">
        <f>_xlfn.XLOOKUP(BASE_INICIATIVAS_CONSOLIDADA!$G318,[1]!BASE_UCS[COD CNUC],[1]!BASE_UCS[BIOMAS])</f>
        <v>Amazônia</v>
      </c>
      <c r="J318" s="29" t="str">
        <f>_xlfn.XLOOKUP(BASE_INICIATIVAS_CONSOLIDADA!$G318,[1]!BASE_UCS[COD CNUC],[1]!BASE_UCS[UF])</f>
        <v>AM</v>
      </c>
      <c r="K318" s="29" t="s">
        <v>158</v>
      </c>
      <c r="L318" s="30">
        <v>1780000</v>
      </c>
      <c r="M318" s="30">
        <v>0</v>
      </c>
      <c r="N318" s="30">
        <f>BASE_INICIATIVAS_CONSOLIDADA!$L318-BASE_INICIATIVAS_CONSOLIDADA!$M318</f>
        <v>1780000</v>
      </c>
      <c r="O318" s="41">
        <f>BASE_INICIATIVAS_CONSOLIDADA!$AC318+BASE_INICIATIVAS_CONSOLIDADA!$AJ318+BASE_INICIATIVAS_CONSOLIDADA!$AO318+BASE_INICIATIVAS_CONSOLIDADA!$AV318+BASE_INICIATIVAS_CONSOLIDADA!$AY318+BASE_INICIATIVAS_CONSOLIDADA!$BA318+BASE_INICIATIVAS_CONSOLIDADA!$BD318</f>
        <v>1780000</v>
      </c>
      <c r="P318" s="30">
        <f>IF(BASE_INICIATIVAS_CONSOLIDADA!$N318-BASE_INICIATIVAS_CONSOLIDADA!$O318&lt;0,0,BASE_INICIATIVAS_CONSOLIDADA!$N318-BASE_INICIATIVAS_CONSOLIDADA!$O318)</f>
        <v>0</v>
      </c>
      <c r="Q318" s="42">
        <v>0</v>
      </c>
      <c r="R318" s="41">
        <v>0</v>
      </c>
      <c r="S318" s="41">
        <v>0</v>
      </c>
      <c r="T318" s="41">
        <v>0</v>
      </c>
      <c r="U318" s="41">
        <v>0</v>
      </c>
      <c r="V318" s="41">
        <v>0</v>
      </c>
      <c r="W318" s="41">
        <v>0</v>
      </c>
      <c r="X318" s="41">
        <v>0</v>
      </c>
      <c r="Y318" s="41">
        <v>0</v>
      </c>
      <c r="Z318" s="41">
        <v>0</v>
      </c>
      <c r="AA318" s="41">
        <v>1780000</v>
      </c>
      <c r="AB318" s="41">
        <v>0</v>
      </c>
      <c r="AC318" s="41">
        <f>SUM(BASE_INICIATIVAS_CONSOLIDADA!$Q318:$AB318)</f>
        <v>1780000</v>
      </c>
      <c r="AD318" s="41">
        <v>0</v>
      </c>
      <c r="AE318" s="41">
        <v>0</v>
      </c>
      <c r="AF318" s="41">
        <v>0</v>
      </c>
      <c r="AG318" s="41">
        <v>0</v>
      </c>
      <c r="AH318" s="41">
        <v>0</v>
      </c>
      <c r="AI318" s="41">
        <v>0</v>
      </c>
      <c r="AJ318" s="41">
        <f>SUM(BASE_INICIATIVAS_CONSOLIDADA!$AD318:$AI318)</f>
        <v>0</v>
      </c>
      <c r="AK318" s="41">
        <v>0</v>
      </c>
      <c r="AL318" s="41">
        <v>0</v>
      </c>
      <c r="AM318" s="41">
        <v>0</v>
      </c>
      <c r="AN318" s="41">
        <v>0</v>
      </c>
      <c r="AO318" s="41">
        <f>SUM(BASE_INICIATIVAS_CONSOLIDADA!$AK318:$AN318)</f>
        <v>0</v>
      </c>
      <c r="AP318" s="41">
        <v>0</v>
      </c>
      <c r="AQ318" s="41">
        <v>0</v>
      </c>
      <c r="AR318" s="41">
        <v>0</v>
      </c>
      <c r="AS318" s="41">
        <v>0</v>
      </c>
      <c r="AT318" s="41">
        <v>0</v>
      </c>
      <c r="AU318" s="41">
        <v>0</v>
      </c>
      <c r="AV318" s="41">
        <f>SUM(BASE_INICIATIVAS_CONSOLIDADA!$AP318:$AU318)</f>
        <v>0</v>
      </c>
      <c r="AW318" s="43">
        <v>0</v>
      </c>
      <c r="AX318" s="43">
        <v>0</v>
      </c>
      <c r="AY318" s="44">
        <f>SUM(BASE_INICIATIVAS_CONSOLIDADA!$AW318:$AX318)</f>
        <v>0</v>
      </c>
      <c r="AZ318" s="45">
        <v>0</v>
      </c>
      <c r="BA318" s="45">
        <f>BASE_INICIATIVAS_CONSOLIDADA!$AZ318</f>
        <v>0</v>
      </c>
      <c r="BB318" s="45">
        <v>0</v>
      </c>
      <c r="BC318" s="45">
        <v>0</v>
      </c>
      <c r="BD318" s="45">
        <f>SUM(BASE_INICIATIVAS_CONSOLIDADA!$BB318:$BC318)</f>
        <v>0</v>
      </c>
    </row>
    <row r="319" spans="1:56" ht="270" x14ac:dyDescent="0.25">
      <c r="A319" s="8" t="s">
        <v>87</v>
      </c>
      <c r="B319" s="8" t="s">
        <v>88</v>
      </c>
      <c r="C319" s="8" t="s">
        <v>70</v>
      </c>
      <c r="D319" s="8" t="s">
        <v>58</v>
      </c>
      <c r="E319" s="8" t="str">
        <f>_xlfn.XLOOKUP(BASE_INICIATIVAS_CONSOLIDADA!$G319,'[1]BASE DE DADOS'!A:A,'[1]BASE DE DADOS'!C:C)</f>
        <v>RESEX CORUMBAU</v>
      </c>
      <c r="F319" s="8" t="str">
        <f>_xlfn.XLOOKUP(BASE_INICIATIVAS_CONSOLIDADA!$G319,[1]!BASE_UCS[COD CNUC],[1]!BASE_UCS[CATEGORIA RESUMIDA])</f>
        <v>RESEX</v>
      </c>
      <c r="G319" s="8" t="s">
        <v>273</v>
      </c>
      <c r="H319" s="8" t="str">
        <f>_xlfn.XLOOKUP(BASE_INICIATIVAS_CONSOLIDADA!$G319,[1]!BASE_UCS[COD CNUC],[1]!BASE_UCS[GERÊNCIA REGIONAL])</f>
        <v>GR2 - Nordeste</v>
      </c>
      <c r="I319" s="8" t="str">
        <f>_xlfn.XLOOKUP(BASE_INICIATIVAS_CONSOLIDADA!$G319,[1]!BASE_UCS[COD CNUC],[1]!BASE_UCS[BIOMAS])</f>
        <v>Área Marinha - Mata Atlântica</v>
      </c>
      <c r="J319" s="8" t="str">
        <f>_xlfn.XLOOKUP(BASE_INICIATIVAS_CONSOLIDADA!$G319,[1]!BASE_UCS[COD CNUC],[1]!BASE_UCS[UF])</f>
        <v>BA</v>
      </c>
      <c r="K319" s="8" t="s">
        <v>260</v>
      </c>
      <c r="L319" s="36">
        <v>300000</v>
      </c>
      <c r="M319" s="36">
        <v>0</v>
      </c>
      <c r="N319" s="36">
        <f>BASE_INICIATIVAS_CONSOLIDADA!$L319-BASE_INICIATIVAS_CONSOLIDADA!$M319</f>
        <v>300000</v>
      </c>
      <c r="O319" s="37">
        <f>BASE_INICIATIVAS_CONSOLIDADA!$AC319+BASE_INICIATIVAS_CONSOLIDADA!$AJ319+BASE_INICIATIVAS_CONSOLIDADA!$AO319+BASE_INICIATIVAS_CONSOLIDADA!$AV319+BASE_INICIATIVAS_CONSOLIDADA!$AY319+BASE_INICIATIVAS_CONSOLIDADA!$BA319+BASE_INICIATIVAS_CONSOLIDADA!$BD319</f>
        <v>300000</v>
      </c>
      <c r="P319" s="36">
        <f>IF(BASE_INICIATIVAS_CONSOLIDADA!$N319-BASE_INICIATIVAS_CONSOLIDADA!$O319&lt;0,0,BASE_INICIATIVAS_CONSOLIDADA!$N319-BASE_INICIATIVAS_CONSOLIDADA!$O319)</f>
        <v>0</v>
      </c>
      <c r="Q319" s="38">
        <v>0</v>
      </c>
      <c r="R319" s="37">
        <v>0</v>
      </c>
      <c r="S319" s="37">
        <v>0</v>
      </c>
      <c r="T319" s="37">
        <v>0</v>
      </c>
      <c r="U319" s="37">
        <v>0</v>
      </c>
      <c r="V319" s="37">
        <v>0</v>
      </c>
      <c r="W319" s="37">
        <v>0</v>
      </c>
      <c r="X319" s="37">
        <v>0</v>
      </c>
      <c r="Y319" s="37">
        <v>0</v>
      </c>
      <c r="Z319" s="37">
        <v>0</v>
      </c>
      <c r="AA319" s="37">
        <v>0</v>
      </c>
      <c r="AB319" s="37">
        <v>0</v>
      </c>
      <c r="AC319" s="37">
        <f>SUM(BASE_INICIATIVAS_CONSOLIDADA!$Q319:$AB319)</f>
        <v>0</v>
      </c>
      <c r="AD319" s="37">
        <v>0</v>
      </c>
      <c r="AE319" s="37">
        <v>0</v>
      </c>
      <c r="AF319" s="37">
        <v>0</v>
      </c>
      <c r="AG319" s="37">
        <v>0</v>
      </c>
      <c r="AH319" s="37">
        <v>0</v>
      </c>
      <c r="AI319" s="37">
        <v>0</v>
      </c>
      <c r="AJ319" s="37">
        <f>SUM(BASE_INICIATIVAS_CONSOLIDADA!$AD319:$AI319)</f>
        <v>0</v>
      </c>
      <c r="AK319" s="37">
        <v>0</v>
      </c>
      <c r="AL319" s="37">
        <v>0</v>
      </c>
      <c r="AM319" s="37">
        <v>0</v>
      </c>
      <c r="AN319" s="37">
        <v>0</v>
      </c>
      <c r="AO319" s="37">
        <f>SUM(BASE_INICIATIVAS_CONSOLIDADA!$AK319:$AN319)</f>
        <v>0</v>
      </c>
      <c r="AP319" s="37">
        <v>0</v>
      </c>
      <c r="AQ319" s="37">
        <v>0</v>
      </c>
      <c r="AR319" s="37">
        <v>0</v>
      </c>
      <c r="AS319" s="37">
        <v>0</v>
      </c>
      <c r="AT319" s="37">
        <v>0</v>
      </c>
      <c r="AU319" s="37">
        <v>0</v>
      </c>
      <c r="AV319" s="37">
        <f>SUM(BASE_INICIATIVAS_CONSOLIDADA!$AP319:$AU319)</f>
        <v>0</v>
      </c>
      <c r="AW319" s="39">
        <v>0</v>
      </c>
      <c r="AX319" s="39">
        <v>0</v>
      </c>
      <c r="AY319" s="40">
        <f>SUM(BASE_INICIATIVAS_CONSOLIDADA!$AW319:$AX319)</f>
        <v>0</v>
      </c>
      <c r="AZ319" s="4">
        <v>0</v>
      </c>
      <c r="BA319" s="4">
        <f>BASE_INICIATIVAS_CONSOLIDADA!$AZ319</f>
        <v>0</v>
      </c>
      <c r="BB319" s="4">
        <v>0</v>
      </c>
      <c r="BC319" s="4">
        <v>300000</v>
      </c>
      <c r="BD319" s="4">
        <f>SUM(BASE_INICIATIVAS_CONSOLIDADA!$BB319:$BC319)</f>
        <v>300000</v>
      </c>
    </row>
    <row r="320" spans="1:56" ht="150" x14ac:dyDescent="0.25">
      <c r="A320" s="29" t="s">
        <v>156</v>
      </c>
      <c r="B320" s="29" t="s">
        <v>157</v>
      </c>
      <c r="C320" s="29">
        <v>16063682</v>
      </c>
      <c r="D320" s="29" t="s">
        <v>58</v>
      </c>
      <c r="E320" s="29" t="str">
        <f>_xlfn.XLOOKUP(BASE_INICIATIVAS_CONSOLIDADA!$G320,'[1]BASE DE DADOS'!A:A,'[1]BASE DE DADOS'!C:C)</f>
        <v>ARIE SERINGAL NOVA ESPERANÇA</v>
      </c>
      <c r="F320" s="29" t="str">
        <f>_xlfn.XLOOKUP(BASE_INICIATIVAS_CONSOLIDADA!$G320,[1]!BASE_UCS[COD CNUC],[1]!BASE_UCS[CATEGORIA RESUMIDA])</f>
        <v>ARIE</v>
      </c>
      <c r="G320" s="29" t="s">
        <v>293</v>
      </c>
      <c r="H320" s="29" t="str">
        <f>_xlfn.XLOOKUP(BASE_INICIATIVAS_CONSOLIDADA!$G320,[1]!BASE_UCS[COD CNUC],[1]!BASE_UCS[GERÊNCIA REGIONAL])</f>
        <v>GR1 - Norte</v>
      </c>
      <c r="I320" s="29" t="str">
        <f>_xlfn.XLOOKUP(BASE_INICIATIVAS_CONSOLIDADA!$G320,[1]!BASE_UCS[COD CNUC],[1]!BASE_UCS[BIOMAS])</f>
        <v>Amazônia</v>
      </c>
      <c r="J320" s="29" t="str">
        <f>_xlfn.XLOOKUP(BASE_INICIATIVAS_CONSOLIDADA!$G320,[1]!BASE_UCS[COD CNUC],[1]!BASE_UCS[UF])</f>
        <v>AC</v>
      </c>
      <c r="K320" s="29" t="s">
        <v>158</v>
      </c>
      <c r="L320" s="30">
        <v>1780000</v>
      </c>
      <c r="M320" s="30">
        <v>0</v>
      </c>
      <c r="N320" s="30">
        <f>BASE_INICIATIVAS_CONSOLIDADA!$L320-BASE_INICIATIVAS_CONSOLIDADA!$M320</f>
        <v>1780000</v>
      </c>
      <c r="O320" s="41">
        <f>BASE_INICIATIVAS_CONSOLIDADA!$AC320+BASE_INICIATIVAS_CONSOLIDADA!$AJ320+BASE_INICIATIVAS_CONSOLIDADA!$AO320+BASE_INICIATIVAS_CONSOLIDADA!$AV320+BASE_INICIATIVAS_CONSOLIDADA!$AY320+BASE_INICIATIVAS_CONSOLIDADA!$BA320+BASE_INICIATIVAS_CONSOLIDADA!$BD320</f>
        <v>0</v>
      </c>
      <c r="P320" s="30">
        <f>IF(BASE_INICIATIVAS_CONSOLIDADA!$N320-BASE_INICIATIVAS_CONSOLIDADA!$O320&lt;0,0,BASE_INICIATIVAS_CONSOLIDADA!$N320-BASE_INICIATIVAS_CONSOLIDADA!$O320)</f>
        <v>1780000</v>
      </c>
      <c r="Q320" s="42">
        <v>0</v>
      </c>
      <c r="R320" s="41">
        <v>0</v>
      </c>
      <c r="S320" s="41">
        <v>0</v>
      </c>
      <c r="T320" s="41">
        <v>0</v>
      </c>
      <c r="U320" s="41">
        <v>0</v>
      </c>
      <c r="V320" s="41">
        <v>0</v>
      </c>
      <c r="W320" s="41">
        <v>0</v>
      </c>
      <c r="X320" s="41">
        <v>0</v>
      </c>
      <c r="Y320" s="41">
        <v>0</v>
      </c>
      <c r="Z320" s="41">
        <v>0</v>
      </c>
      <c r="AA320" s="41">
        <v>0</v>
      </c>
      <c r="AB320" s="41">
        <v>0</v>
      </c>
      <c r="AC320" s="41">
        <f>SUM(BASE_INICIATIVAS_CONSOLIDADA!$Q320:$AB320)</f>
        <v>0</v>
      </c>
      <c r="AD320" s="41">
        <v>0</v>
      </c>
      <c r="AE320" s="41">
        <v>0</v>
      </c>
      <c r="AF320" s="41">
        <v>0</v>
      </c>
      <c r="AG320" s="41">
        <v>0</v>
      </c>
      <c r="AH320" s="41">
        <v>0</v>
      </c>
      <c r="AI320" s="41">
        <v>0</v>
      </c>
      <c r="AJ320" s="41">
        <f>SUM(BASE_INICIATIVAS_CONSOLIDADA!$AD320:$AI320)</f>
        <v>0</v>
      </c>
      <c r="AK320" s="41">
        <v>0</v>
      </c>
      <c r="AL320" s="41">
        <v>0</v>
      </c>
      <c r="AM320" s="41">
        <v>0</v>
      </c>
      <c r="AN320" s="41">
        <v>0</v>
      </c>
      <c r="AO320" s="41">
        <f>SUM(BASE_INICIATIVAS_CONSOLIDADA!$AK320:$AN320)</f>
        <v>0</v>
      </c>
      <c r="AP320" s="41">
        <v>0</v>
      </c>
      <c r="AQ320" s="41">
        <v>0</v>
      </c>
      <c r="AR320" s="41">
        <v>0</v>
      </c>
      <c r="AS320" s="41">
        <v>0</v>
      </c>
      <c r="AT320" s="41">
        <v>0</v>
      </c>
      <c r="AU320" s="41">
        <v>0</v>
      </c>
      <c r="AV320" s="41">
        <f>SUM(BASE_INICIATIVAS_CONSOLIDADA!$AP320:$AU320)</f>
        <v>0</v>
      </c>
      <c r="AW320" s="43">
        <v>0</v>
      </c>
      <c r="AX320" s="43">
        <v>0</v>
      </c>
      <c r="AY320" s="44">
        <f>SUM(BASE_INICIATIVAS_CONSOLIDADA!$AW320:$AX320)</f>
        <v>0</v>
      </c>
      <c r="AZ320" s="45">
        <v>0</v>
      </c>
      <c r="BA320" s="45">
        <f>BASE_INICIATIVAS_CONSOLIDADA!$AZ320</f>
        <v>0</v>
      </c>
      <c r="BB320" s="45">
        <v>0</v>
      </c>
      <c r="BC320" s="45">
        <v>0</v>
      </c>
      <c r="BD320" s="45">
        <f>SUM(BASE_INICIATIVAS_CONSOLIDADA!$BB320:$BC320)</f>
        <v>0</v>
      </c>
    </row>
    <row r="321" spans="1:56" ht="150" x14ac:dyDescent="0.25">
      <c r="A321" s="8" t="s">
        <v>156</v>
      </c>
      <c r="B321" s="8" t="s">
        <v>157</v>
      </c>
      <c r="C321" s="8">
        <v>16063682</v>
      </c>
      <c r="D321" s="8" t="s">
        <v>58</v>
      </c>
      <c r="E321" s="8" t="str">
        <f>_xlfn.XLOOKUP(BASE_INICIATIVAS_CONSOLIDADA!$G321,'[1]BASE DE DADOS'!A:A,'[1]BASE DE DADOS'!C:C)</f>
        <v>APA DOS CAMPOS DE MANICORÉ</v>
      </c>
      <c r="F321" s="8" t="str">
        <f>_xlfn.XLOOKUP(BASE_INICIATIVAS_CONSOLIDADA!$G321,[1]!BASE_UCS[COD CNUC],[1]!BASE_UCS[CATEGORIA RESUMIDA])</f>
        <v>APA</v>
      </c>
      <c r="G321" s="8" t="s">
        <v>294</v>
      </c>
      <c r="H321" s="8" t="str">
        <f>_xlfn.XLOOKUP(BASE_INICIATIVAS_CONSOLIDADA!$G321,[1]!BASE_UCS[COD CNUC],[1]!BASE_UCS[GERÊNCIA REGIONAL])</f>
        <v>GR1 - Norte</v>
      </c>
      <c r="I321" s="8" t="str">
        <f>_xlfn.XLOOKUP(BASE_INICIATIVAS_CONSOLIDADA!$G321,[1]!BASE_UCS[COD CNUC],[1]!BASE_UCS[BIOMAS])</f>
        <v>Amazônia</v>
      </c>
      <c r="J321" s="8" t="str">
        <f>_xlfn.XLOOKUP(BASE_INICIATIVAS_CONSOLIDADA!$G321,[1]!BASE_UCS[COD CNUC],[1]!BASE_UCS[UF])</f>
        <v>AM</v>
      </c>
      <c r="K321" s="8" t="s">
        <v>158</v>
      </c>
      <c r="L321" s="36">
        <v>1780000</v>
      </c>
      <c r="M321" s="36">
        <v>0</v>
      </c>
      <c r="N321" s="36">
        <f>BASE_INICIATIVAS_CONSOLIDADA!$L321-BASE_INICIATIVAS_CONSOLIDADA!$M321</f>
        <v>1780000</v>
      </c>
      <c r="O321" s="37">
        <f>BASE_INICIATIVAS_CONSOLIDADA!$AC321+BASE_INICIATIVAS_CONSOLIDADA!$AJ321+BASE_INICIATIVAS_CONSOLIDADA!$AO321+BASE_INICIATIVAS_CONSOLIDADA!$AV321+BASE_INICIATIVAS_CONSOLIDADA!$AY321+BASE_INICIATIVAS_CONSOLIDADA!$BA321+BASE_INICIATIVAS_CONSOLIDADA!$BD321</f>
        <v>0</v>
      </c>
      <c r="P321" s="36">
        <f>IF(BASE_INICIATIVAS_CONSOLIDADA!$N321-BASE_INICIATIVAS_CONSOLIDADA!$O321&lt;0,0,BASE_INICIATIVAS_CONSOLIDADA!$N321-BASE_INICIATIVAS_CONSOLIDADA!$O321)</f>
        <v>1780000</v>
      </c>
      <c r="Q321" s="38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f>SUM(BASE_INICIATIVAS_CONSOLIDADA!$Q321:$AB321)</f>
        <v>0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7">
        <f>SUM(BASE_INICIATIVAS_CONSOLIDADA!$AD321:$AI321)</f>
        <v>0</v>
      </c>
      <c r="AK321" s="37">
        <v>0</v>
      </c>
      <c r="AL321" s="37">
        <v>0</v>
      </c>
      <c r="AM321" s="37">
        <v>0</v>
      </c>
      <c r="AN321" s="37">
        <v>0</v>
      </c>
      <c r="AO321" s="37">
        <f>SUM(BASE_INICIATIVAS_CONSOLIDADA!$AK321:$AN321)</f>
        <v>0</v>
      </c>
      <c r="AP321" s="37">
        <v>0</v>
      </c>
      <c r="AQ321" s="37">
        <v>0</v>
      </c>
      <c r="AR321" s="37">
        <v>0</v>
      </c>
      <c r="AS321" s="37">
        <v>0</v>
      </c>
      <c r="AT321" s="37">
        <v>0</v>
      </c>
      <c r="AU321" s="37">
        <v>0</v>
      </c>
      <c r="AV321" s="37">
        <f>SUM(BASE_INICIATIVAS_CONSOLIDADA!$AP321:$AU321)</f>
        <v>0</v>
      </c>
      <c r="AW321" s="39">
        <v>0</v>
      </c>
      <c r="AX321" s="39">
        <v>0</v>
      </c>
      <c r="AY321" s="40">
        <f>SUM(BASE_INICIATIVAS_CONSOLIDADA!$AW321:$AX321)</f>
        <v>0</v>
      </c>
      <c r="AZ321" s="48">
        <v>0</v>
      </c>
      <c r="BA321" s="39">
        <f>BASE_INICIATIVAS_CONSOLIDADA!$AZ321</f>
        <v>0</v>
      </c>
      <c r="BB321" s="4">
        <v>0</v>
      </c>
      <c r="BC321" s="4">
        <v>0</v>
      </c>
      <c r="BD321" s="4">
        <f>SUM(BASE_INICIATIVAS_CONSOLIDADA!$BB321:$BC321)</f>
        <v>0</v>
      </c>
    </row>
    <row r="322" spans="1:56" ht="150" x14ac:dyDescent="0.25">
      <c r="A322" s="29" t="s">
        <v>156</v>
      </c>
      <c r="B322" s="29" t="s">
        <v>157</v>
      </c>
      <c r="C322" s="29">
        <v>16063682</v>
      </c>
      <c r="D322" s="29" t="s">
        <v>58</v>
      </c>
      <c r="E322" s="29" t="str">
        <f>_xlfn.XLOOKUP(BASE_INICIATIVAS_CONSOLIDADA!$G322,'[1]BASE DE DADOS'!A:A,'[1]BASE DE DADOS'!C:C)</f>
        <v>FLONA DE URUPADI</v>
      </c>
      <c r="F322" s="29" t="str">
        <f>_xlfn.XLOOKUP(BASE_INICIATIVAS_CONSOLIDADA!$G322,[1]!BASE_UCS[COD CNUC],[1]!BASE_UCS[CATEGORIA RESUMIDA])</f>
        <v>FLONA</v>
      </c>
      <c r="G322" s="29" t="s">
        <v>295</v>
      </c>
      <c r="H322" s="29" t="str">
        <f>_xlfn.XLOOKUP(BASE_INICIATIVAS_CONSOLIDADA!$G322,[1]!BASE_UCS[COD CNUC],[1]!BASE_UCS[GERÊNCIA REGIONAL])</f>
        <v>GR1 - Norte</v>
      </c>
      <c r="I322" s="29" t="str">
        <f>_xlfn.XLOOKUP(BASE_INICIATIVAS_CONSOLIDADA!$G322,[1]!BASE_UCS[COD CNUC],[1]!BASE_UCS[BIOMAS])</f>
        <v>Amazônia</v>
      </c>
      <c r="J322" s="29" t="str">
        <f>_xlfn.XLOOKUP(BASE_INICIATIVAS_CONSOLIDADA!$G322,[1]!BASE_UCS[COD CNUC],[1]!BASE_UCS[UF])</f>
        <v>AM</v>
      </c>
      <c r="K322" s="29" t="s">
        <v>158</v>
      </c>
      <c r="L322" s="30">
        <v>1780000</v>
      </c>
      <c r="M322" s="30">
        <v>0</v>
      </c>
      <c r="N322" s="30">
        <f>BASE_INICIATIVAS_CONSOLIDADA!$L322-BASE_INICIATIVAS_CONSOLIDADA!$M322</f>
        <v>1780000</v>
      </c>
      <c r="O322" s="41">
        <f>BASE_INICIATIVAS_CONSOLIDADA!$AC322+BASE_INICIATIVAS_CONSOLIDADA!$AJ322+BASE_INICIATIVAS_CONSOLIDADA!$AO322+BASE_INICIATIVAS_CONSOLIDADA!$AV322+BASE_INICIATIVAS_CONSOLIDADA!$AY322+BASE_INICIATIVAS_CONSOLIDADA!$BA322+BASE_INICIATIVAS_CONSOLIDADA!$BD322</f>
        <v>1780000</v>
      </c>
      <c r="P322" s="30">
        <f>IF(BASE_INICIATIVAS_CONSOLIDADA!$N322-BASE_INICIATIVAS_CONSOLIDADA!$O322&lt;0,0,BASE_INICIATIVAS_CONSOLIDADA!$N322-BASE_INICIATIVAS_CONSOLIDADA!$O322)</f>
        <v>0</v>
      </c>
      <c r="Q322" s="42">
        <v>0</v>
      </c>
      <c r="R322" s="41">
        <v>0</v>
      </c>
      <c r="S322" s="41">
        <v>0</v>
      </c>
      <c r="T322" s="41">
        <v>0</v>
      </c>
      <c r="U322" s="41">
        <v>0</v>
      </c>
      <c r="V322" s="41">
        <v>0</v>
      </c>
      <c r="W322" s="41">
        <v>0</v>
      </c>
      <c r="X322" s="41">
        <v>0</v>
      </c>
      <c r="Y322" s="41">
        <v>0</v>
      </c>
      <c r="Z322" s="41">
        <v>0</v>
      </c>
      <c r="AA322" s="41">
        <v>0</v>
      </c>
      <c r="AB322" s="41">
        <v>0</v>
      </c>
      <c r="AC322" s="41">
        <f>SUM(BASE_INICIATIVAS_CONSOLIDADA!$Q322:$AB322)</f>
        <v>0</v>
      </c>
      <c r="AD322" s="41">
        <v>0</v>
      </c>
      <c r="AE322" s="41">
        <v>0</v>
      </c>
      <c r="AF322" s="41">
        <v>1780000</v>
      </c>
      <c r="AG322" s="41">
        <v>0</v>
      </c>
      <c r="AH322" s="41">
        <v>0</v>
      </c>
      <c r="AI322" s="41">
        <v>0</v>
      </c>
      <c r="AJ322" s="41">
        <f>SUM(BASE_INICIATIVAS_CONSOLIDADA!$AD322:$AI322)</f>
        <v>1780000</v>
      </c>
      <c r="AK322" s="41">
        <v>0</v>
      </c>
      <c r="AL322" s="41">
        <v>0</v>
      </c>
      <c r="AM322" s="41">
        <v>0</v>
      </c>
      <c r="AN322" s="41">
        <v>0</v>
      </c>
      <c r="AO322" s="41">
        <f>SUM(BASE_INICIATIVAS_CONSOLIDADA!$AK322:$AN322)</f>
        <v>0</v>
      </c>
      <c r="AP322" s="41">
        <v>0</v>
      </c>
      <c r="AQ322" s="41">
        <v>0</v>
      </c>
      <c r="AR322" s="41">
        <v>0</v>
      </c>
      <c r="AS322" s="41">
        <v>0</v>
      </c>
      <c r="AT322" s="41">
        <v>0</v>
      </c>
      <c r="AU322" s="41">
        <v>0</v>
      </c>
      <c r="AV322" s="41">
        <f>SUM(BASE_INICIATIVAS_CONSOLIDADA!$AP322:$AU322)</f>
        <v>0</v>
      </c>
      <c r="AW322" s="43">
        <v>0</v>
      </c>
      <c r="AX322" s="43">
        <v>0</v>
      </c>
      <c r="AY322" s="44">
        <f>SUM(BASE_INICIATIVAS_CONSOLIDADA!$AW322:$AX322)</f>
        <v>0</v>
      </c>
      <c r="AZ322" s="49">
        <v>0</v>
      </c>
      <c r="BA322" s="45">
        <f>BASE_INICIATIVAS_CONSOLIDADA!$AZ322</f>
        <v>0</v>
      </c>
      <c r="BB322" s="45">
        <v>0</v>
      </c>
      <c r="BC322" s="45">
        <v>0</v>
      </c>
      <c r="BD322" s="45">
        <f>SUM(BASE_INICIATIVAS_CONSOLIDADA!$BB322:$BC322)</f>
        <v>0</v>
      </c>
    </row>
    <row r="323" spans="1:56" ht="150" x14ac:dyDescent="0.25">
      <c r="A323" s="8" t="s">
        <v>156</v>
      </c>
      <c r="B323" s="8" t="s">
        <v>157</v>
      </c>
      <c r="C323" s="8">
        <v>16063682</v>
      </c>
      <c r="D323" s="8" t="s">
        <v>58</v>
      </c>
      <c r="E323" s="8" t="str">
        <f>_xlfn.XLOOKUP(BASE_INICIATIVAS_CONSOLIDADA!$G323,'[1]BASE DE DADOS'!A:A,'[1]BASE DE DADOS'!C:C)</f>
        <v>FLONA DO ARIPUANÃ</v>
      </c>
      <c r="F323" s="8" t="str">
        <f>_xlfn.XLOOKUP(BASE_INICIATIVAS_CONSOLIDADA!$G323,[1]!BASE_UCS[COD CNUC],[1]!BASE_UCS[CATEGORIA RESUMIDA])</f>
        <v>FLONA</v>
      </c>
      <c r="G323" s="8" t="s">
        <v>296</v>
      </c>
      <c r="H323" s="8" t="str">
        <f>_xlfn.XLOOKUP(BASE_INICIATIVAS_CONSOLIDADA!$G323,[1]!BASE_UCS[COD CNUC],[1]!BASE_UCS[GERÊNCIA REGIONAL])</f>
        <v>GR1 - Norte</v>
      </c>
      <c r="I323" s="8" t="str">
        <f>_xlfn.XLOOKUP(BASE_INICIATIVAS_CONSOLIDADA!$G323,[1]!BASE_UCS[COD CNUC],[1]!BASE_UCS[BIOMAS])</f>
        <v>Amazônia</v>
      </c>
      <c r="J323" s="8" t="str">
        <f>_xlfn.XLOOKUP(BASE_INICIATIVAS_CONSOLIDADA!$G323,[1]!BASE_UCS[COD CNUC],[1]!BASE_UCS[UF])</f>
        <v>AM</v>
      </c>
      <c r="K323" s="8" t="s">
        <v>158</v>
      </c>
      <c r="L323" s="36">
        <v>1780000</v>
      </c>
      <c r="M323" s="36">
        <v>0</v>
      </c>
      <c r="N323" s="36">
        <f>BASE_INICIATIVAS_CONSOLIDADA!$L323-BASE_INICIATIVAS_CONSOLIDADA!$M323</f>
        <v>1780000</v>
      </c>
      <c r="O323" s="37">
        <f>BASE_INICIATIVAS_CONSOLIDADA!$AC323+BASE_INICIATIVAS_CONSOLIDADA!$AJ323+BASE_INICIATIVAS_CONSOLIDADA!$AO323+BASE_INICIATIVAS_CONSOLIDADA!$AV323+BASE_INICIATIVAS_CONSOLIDADA!$AY323+BASE_INICIATIVAS_CONSOLIDADA!$BA323+BASE_INICIATIVAS_CONSOLIDADA!$BD323</f>
        <v>1780000</v>
      </c>
      <c r="P323" s="36">
        <f>IF(BASE_INICIATIVAS_CONSOLIDADA!$N323-BASE_INICIATIVAS_CONSOLIDADA!$O323&lt;0,0,BASE_INICIATIVAS_CONSOLIDADA!$N323-BASE_INICIATIVAS_CONSOLIDADA!$O323)</f>
        <v>0</v>
      </c>
      <c r="Q323" s="38">
        <v>0</v>
      </c>
      <c r="R323" s="37">
        <v>0</v>
      </c>
      <c r="S323" s="37">
        <v>0</v>
      </c>
      <c r="T323" s="37">
        <v>0</v>
      </c>
      <c r="U323" s="37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7">
        <v>0</v>
      </c>
      <c r="AB323" s="37">
        <v>0</v>
      </c>
      <c r="AC323" s="37">
        <f>SUM(BASE_INICIATIVAS_CONSOLIDADA!$Q323:$AB323)</f>
        <v>0</v>
      </c>
      <c r="AD323" s="37">
        <v>0</v>
      </c>
      <c r="AE323" s="37">
        <v>0</v>
      </c>
      <c r="AF323" s="37">
        <v>1780000</v>
      </c>
      <c r="AG323" s="37">
        <v>0</v>
      </c>
      <c r="AH323" s="37">
        <v>0</v>
      </c>
      <c r="AI323" s="37">
        <v>0</v>
      </c>
      <c r="AJ323" s="37">
        <f>SUM(BASE_INICIATIVAS_CONSOLIDADA!$AD323:$AI323)</f>
        <v>1780000</v>
      </c>
      <c r="AK323" s="37">
        <v>0</v>
      </c>
      <c r="AL323" s="37">
        <v>0</v>
      </c>
      <c r="AM323" s="37">
        <v>0</v>
      </c>
      <c r="AN323" s="37">
        <v>0</v>
      </c>
      <c r="AO323" s="37">
        <f>SUM(BASE_INICIATIVAS_CONSOLIDADA!$AK323:$AN323)</f>
        <v>0</v>
      </c>
      <c r="AP323" s="37">
        <v>0</v>
      </c>
      <c r="AQ323" s="37">
        <v>0</v>
      </c>
      <c r="AR323" s="37">
        <v>0</v>
      </c>
      <c r="AS323" s="37">
        <v>0</v>
      </c>
      <c r="AT323" s="37">
        <v>0</v>
      </c>
      <c r="AU323" s="37">
        <v>0</v>
      </c>
      <c r="AV323" s="37">
        <f>SUM(BASE_INICIATIVAS_CONSOLIDADA!$AP323:$AU323)</f>
        <v>0</v>
      </c>
      <c r="AW323" s="39">
        <v>0</v>
      </c>
      <c r="AX323" s="39">
        <v>0</v>
      </c>
      <c r="AY323" s="40">
        <f>SUM(BASE_INICIATIVAS_CONSOLIDADA!$AW323:$AX323)</f>
        <v>0</v>
      </c>
      <c r="AZ323" s="4">
        <v>0</v>
      </c>
      <c r="BA323" s="4">
        <f>BASE_INICIATIVAS_CONSOLIDADA!$AZ323</f>
        <v>0</v>
      </c>
      <c r="BB323" s="4">
        <v>0</v>
      </c>
      <c r="BC323" s="4">
        <v>0</v>
      </c>
      <c r="BD323" s="4">
        <f>SUM(BASE_INICIATIVAS_CONSOLIDADA!$BB323:$BC323)</f>
        <v>0</v>
      </c>
    </row>
    <row r="324" spans="1:56" ht="150" x14ac:dyDescent="0.25">
      <c r="A324" s="29" t="s">
        <v>156</v>
      </c>
      <c r="B324" s="29" t="s">
        <v>157</v>
      </c>
      <c r="C324" s="29">
        <v>16063682</v>
      </c>
      <c r="D324" s="29" t="s">
        <v>58</v>
      </c>
      <c r="E324" s="29" t="str">
        <f>_xlfn.XLOOKUP(BASE_INICIATIVAS_CONSOLIDADA!$G324,'[1]BASE DE DADOS'!A:A,'[1]BASE DE DADOS'!C:C)</f>
        <v>FLONA DE JATUARANA</v>
      </c>
      <c r="F324" s="29" t="str">
        <f>_xlfn.XLOOKUP(BASE_INICIATIVAS_CONSOLIDADA!$G324,[1]!BASE_UCS[COD CNUC],[1]!BASE_UCS[CATEGORIA RESUMIDA])</f>
        <v>FLONA</v>
      </c>
      <c r="G324" s="29" t="s">
        <v>297</v>
      </c>
      <c r="H324" s="29" t="str">
        <f>_xlfn.XLOOKUP(BASE_INICIATIVAS_CONSOLIDADA!$G324,[1]!BASE_UCS[COD CNUC],[1]!BASE_UCS[GERÊNCIA REGIONAL])</f>
        <v>GR1 - Norte</v>
      </c>
      <c r="I324" s="29" t="str">
        <f>_xlfn.XLOOKUP(BASE_INICIATIVAS_CONSOLIDADA!$G324,[1]!BASE_UCS[COD CNUC],[1]!BASE_UCS[BIOMAS])</f>
        <v>Amazônia</v>
      </c>
      <c r="J324" s="29" t="str">
        <f>_xlfn.XLOOKUP(BASE_INICIATIVAS_CONSOLIDADA!$G324,[1]!BASE_UCS[COD CNUC],[1]!BASE_UCS[UF])</f>
        <v>AM</v>
      </c>
      <c r="K324" s="29" t="s">
        <v>158</v>
      </c>
      <c r="L324" s="30">
        <v>1780000</v>
      </c>
      <c r="M324" s="30">
        <v>0</v>
      </c>
      <c r="N324" s="30">
        <f>BASE_INICIATIVAS_CONSOLIDADA!$L324-BASE_INICIATIVAS_CONSOLIDADA!$M324</f>
        <v>1780000</v>
      </c>
      <c r="O324" s="41">
        <f>BASE_INICIATIVAS_CONSOLIDADA!$AC324+BASE_INICIATIVAS_CONSOLIDADA!$AJ324+BASE_INICIATIVAS_CONSOLIDADA!$AO324+BASE_INICIATIVAS_CONSOLIDADA!$AV324+BASE_INICIATIVAS_CONSOLIDADA!$AY324+BASE_INICIATIVAS_CONSOLIDADA!$BA324+BASE_INICIATIVAS_CONSOLIDADA!$BD324</f>
        <v>1780000</v>
      </c>
      <c r="P324" s="30">
        <f>IF(BASE_INICIATIVAS_CONSOLIDADA!$N324-BASE_INICIATIVAS_CONSOLIDADA!$O324&lt;0,0,BASE_INICIATIVAS_CONSOLIDADA!$N324-BASE_INICIATIVAS_CONSOLIDADA!$O324)</f>
        <v>0</v>
      </c>
      <c r="Q324" s="42">
        <v>0</v>
      </c>
      <c r="R324" s="41">
        <v>0</v>
      </c>
      <c r="S324" s="41">
        <v>0</v>
      </c>
      <c r="T324" s="41">
        <v>0</v>
      </c>
      <c r="U324" s="41">
        <v>0</v>
      </c>
      <c r="V324" s="41">
        <v>0</v>
      </c>
      <c r="W324" s="41">
        <v>0</v>
      </c>
      <c r="X324" s="41">
        <v>0</v>
      </c>
      <c r="Y324" s="41">
        <v>0</v>
      </c>
      <c r="Z324" s="41">
        <v>0</v>
      </c>
      <c r="AA324" s="41">
        <v>0</v>
      </c>
      <c r="AB324" s="41">
        <v>0</v>
      </c>
      <c r="AC324" s="41">
        <f>SUM(BASE_INICIATIVAS_CONSOLIDADA!$Q324:$AB324)</f>
        <v>0</v>
      </c>
      <c r="AD324" s="41">
        <v>0</v>
      </c>
      <c r="AE324" s="41">
        <v>0</v>
      </c>
      <c r="AF324" s="41">
        <v>0</v>
      </c>
      <c r="AG324" s="41">
        <v>0</v>
      </c>
      <c r="AH324" s="41">
        <v>0</v>
      </c>
      <c r="AI324" s="41">
        <v>0</v>
      </c>
      <c r="AJ324" s="41">
        <f>SUM(BASE_INICIATIVAS_CONSOLIDADA!$AD324:$AI324)</f>
        <v>0</v>
      </c>
      <c r="AK324" s="41">
        <v>0</v>
      </c>
      <c r="AL324" s="41">
        <v>0</v>
      </c>
      <c r="AM324" s="41">
        <v>0</v>
      </c>
      <c r="AN324" s="30">
        <v>1780000</v>
      </c>
      <c r="AO324" s="41">
        <f>SUM(BASE_INICIATIVAS_CONSOLIDADA!$AK324:$AN324)</f>
        <v>1780000</v>
      </c>
      <c r="AP324" s="41">
        <v>0</v>
      </c>
      <c r="AQ324" s="41">
        <v>0</v>
      </c>
      <c r="AR324" s="41">
        <v>0</v>
      </c>
      <c r="AS324" s="41">
        <v>0</v>
      </c>
      <c r="AT324" s="41">
        <v>0</v>
      </c>
      <c r="AU324" s="41">
        <v>0</v>
      </c>
      <c r="AV324" s="41">
        <f>SUM(BASE_INICIATIVAS_CONSOLIDADA!$AP324:$AU324)</f>
        <v>0</v>
      </c>
      <c r="AW324" s="43">
        <v>0</v>
      </c>
      <c r="AX324" s="43">
        <v>0</v>
      </c>
      <c r="AY324" s="44">
        <f>SUM(BASE_INICIATIVAS_CONSOLIDADA!$AW324:$AX324)</f>
        <v>0</v>
      </c>
      <c r="AZ324" s="45">
        <v>0</v>
      </c>
      <c r="BA324" s="45">
        <f>BASE_INICIATIVAS_CONSOLIDADA!$AZ324</f>
        <v>0</v>
      </c>
      <c r="BB324" s="45">
        <v>0</v>
      </c>
      <c r="BC324" s="45">
        <v>0</v>
      </c>
      <c r="BD324" s="45">
        <f>SUM(BASE_INICIATIVAS_CONSOLIDADA!$BB324:$BC324)</f>
        <v>0</v>
      </c>
    </row>
    <row r="325" spans="1:56" ht="150" x14ac:dyDescent="0.25">
      <c r="A325" s="8" t="s">
        <v>156</v>
      </c>
      <c r="B325" s="8" t="s">
        <v>157</v>
      </c>
      <c r="C325" s="8">
        <v>16063682</v>
      </c>
      <c r="D325" s="8" t="s">
        <v>58</v>
      </c>
      <c r="E325" s="8" t="str">
        <f>_xlfn.XLOOKUP(BASE_INICIATIVAS_CONSOLIDADA!$G325,'[1]BASE DE DADOS'!A:A,'[1]BASE DE DADOS'!C:C)</f>
        <v>PARNA DO ACARI</v>
      </c>
      <c r="F325" s="8" t="str">
        <f>_xlfn.XLOOKUP(BASE_INICIATIVAS_CONSOLIDADA!$G325,[1]!BASE_UCS[COD CNUC],[1]!BASE_UCS[CATEGORIA RESUMIDA])</f>
        <v>PARNA</v>
      </c>
      <c r="G325" s="8" t="s">
        <v>298</v>
      </c>
      <c r="H325" s="8" t="str">
        <f>_xlfn.XLOOKUP(BASE_INICIATIVAS_CONSOLIDADA!$G325,[1]!BASE_UCS[COD CNUC],[1]!BASE_UCS[GERÊNCIA REGIONAL])</f>
        <v>GR1 - Norte</v>
      </c>
      <c r="I325" s="8" t="str">
        <f>_xlfn.XLOOKUP(BASE_INICIATIVAS_CONSOLIDADA!$G325,[1]!BASE_UCS[COD CNUC],[1]!BASE_UCS[BIOMAS])</f>
        <v>Amazônia</v>
      </c>
      <c r="J325" s="8" t="str">
        <f>_xlfn.XLOOKUP(BASE_INICIATIVAS_CONSOLIDADA!$G325,[1]!BASE_UCS[COD CNUC],[1]!BASE_UCS[UF])</f>
        <v>AM</v>
      </c>
      <c r="K325" s="8" t="s">
        <v>158</v>
      </c>
      <c r="L325" s="36">
        <v>1780000</v>
      </c>
      <c r="M325" s="36">
        <v>0</v>
      </c>
      <c r="N325" s="36">
        <f>BASE_INICIATIVAS_CONSOLIDADA!$L325-BASE_INICIATIVAS_CONSOLIDADA!$M325</f>
        <v>1780000</v>
      </c>
      <c r="O325" s="37">
        <f>BASE_INICIATIVAS_CONSOLIDADA!$AC325+BASE_INICIATIVAS_CONSOLIDADA!$AJ325+BASE_INICIATIVAS_CONSOLIDADA!$AO325+BASE_INICIATIVAS_CONSOLIDADA!$AV325+BASE_INICIATIVAS_CONSOLIDADA!$AY325+BASE_INICIATIVAS_CONSOLIDADA!$BA325+BASE_INICIATIVAS_CONSOLIDADA!$BD325</f>
        <v>1780000</v>
      </c>
      <c r="P325" s="36">
        <f>IF(BASE_INICIATIVAS_CONSOLIDADA!$N325-BASE_INICIATIVAS_CONSOLIDADA!$O325&lt;0,0,BASE_INICIATIVAS_CONSOLIDADA!$N325-BASE_INICIATIVAS_CONSOLIDADA!$O325)</f>
        <v>0</v>
      </c>
      <c r="Q325" s="38">
        <v>0</v>
      </c>
      <c r="R325" s="37">
        <v>0</v>
      </c>
      <c r="S325" s="37">
        <v>0</v>
      </c>
      <c r="T325" s="37">
        <v>0</v>
      </c>
      <c r="U325" s="37">
        <v>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7">
        <v>0</v>
      </c>
      <c r="AB325" s="37">
        <v>0</v>
      </c>
      <c r="AC325" s="37">
        <f>SUM(BASE_INICIATIVAS_CONSOLIDADA!$Q325:$AB325)</f>
        <v>0</v>
      </c>
      <c r="AD325" s="37">
        <v>0</v>
      </c>
      <c r="AE325" s="37">
        <v>0</v>
      </c>
      <c r="AF325" s="37">
        <v>1780000</v>
      </c>
      <c r="AG325" s="37">
        <v>0</v>
      </c>
      <c r="AH325" s="37">
        <v>0</v>
      </c>
      <c r="AI325" s="37">
        <v>0</v>
      </c>
      <c r="AJ325" s="37">
        <f>SUM(BASE_INICIATIVAS_CONSOLIDADA!$AD325:$AI325)</f>
        <v>1780000</v>
      </c>
      <c r="AK325" s="37">
        <v>0</v>
      </c>
      <c r="AL325" s="37">
        <v>0</v>
      </c>
      <c r="AM325" s="37">
        <v>0</v>
      </c>
      <c r="AN325" s="47">
        <v>0</v>
      </c>
      <c r="AO325" s="37">
        <f>SUM(BASE_INICIATIVAS_CONSOLIDADA!$AK325:$AN325)</f>
        <v>0</v>
      </c>
      <c r="AP325" s="37">
        <v>0</v>
      </c>
      <c r="AQ325" s="37">
        <v>0</v>
      </c>
      <c r="AR325" s="37">
        <v>0</v>
      </c>
      <c r="AS325" s="37">
        <v>0</v>
      </c>
      <c r="AT325" s="37">
        <v>0</v>
      </c>
      <c r="AU325" s="37">
        <v>0</v>
      </c>
      <c r="AV325" s="37">
        <f>SUM(BASE_INICIATIVAS_CONSOLIDADA!$AP325:$AU325)</f>
        <v>0</v>
      </c>
      <c r="AW325" s="39">
        <v>0</v>
      </c>
      <c r="AX325" s="39">
        <v>0</v>
      </c>
      <c r="AY325" s="40">
        <f>SUM(BASE_INICIATIVAS_CONSOLIDADA!$AW325:$AX325)</f>
        <v>0</v>
      </c>
      <c r="AZ325" s="4">
        <v>0</v>
      </c>
      <c r="BA325" s="4">
        <f>BASE_INICIATIVAS_CONSOLIDADA!$AZ325</f>
        <v>0</v>
      </c>
      <c r="BB325" s="4">
        <v>0</v>
      </c>
      <c r="BC325" s="4">
        <v>0</v>
      </c>
      <c r="BD325" s="4">
        <f>SUM(BASE_INICIATIVAS_CONSOLIDADA!$BB325:$BC325)</f>
        <v>0</v>
      </c>
    </row>
    <row r="326" spans="1:56" ht="150" x14ac:dyDescent="0.25">
      <c r="A326" s="29" t="s">
        <v>156</v>
      </c>
      <c r="B326" s="29" t="s">
        <v>157</v>
      </c>
      <c r="C326" s="29">
        <v>16063682</v>
      </c>
      <c r="D326" s="29" t="s">
        <v>58</v>
      </c>
      <c r="E326" s="29" t="str">
        <f>_xlfn.XLOOKUP(BASE_INICIATIVAS_CONSOLIDADA!$G326,'[1]BASE DE DADOS'!A:A,'[1]BASE DE DADOS'!C:C)</f>
        <v>PARNA DOS CAMPOS AMAZÔNICOS</v>
      </c>
      <c r="F326" s="29" t="str">
        <f>_xlfn.XLOOKUP(BASE_INICIATIVAS_CONSOLIDADA!$G326,[1]!BASE_UCS[COD CNUC],[1]!BASE_UCS[CATEGORIA RESUMIDA])</f>
        <v>PARNA</v>
      </c>
      <c r="G326" s="29" t="s">
        <v>196</v>
      </c>
      <c r="H326" s="29" t="str">
        <f>_xlfn.XLOOKUP(BASE_INICIATIVAS_CONSOLIDADA!$G326,[1]!BASE_UCS[COD CNUC],[1]!BASE_UCS[GERÊNCIA REGIONAL])</f>
        <v>GR1 - Norte</v>
      </c>
      <c r="I326" s="29" t="str">
        <f>_xlfn.XLOOKUP(BASE_INICIATIVAS_CONSOLIDADA!$G326,[1]!BASE_UCS[COD CNUC],[1]!BASE_UCS[BIOMAS])</f>
        <v>Amazônia</v>
      </c>
      <c r="J326" s="29" t="str">
        <f>_xlfn.XLOOKUP(BASE_INICIATIVAS_CONSOLIDADA!$G326,[1]!BASE_UCS[COD CNUC],[1]!BASE_UCS[UF])</f>
        <v>AM/MT/RO</v>
      </c>
      <c r="K326" s="29" t="s">
        <v>158</v>
      </c>
      <c r="L326" s="30">
        <v>1780000</v>
      </c>
      <c r="M326" s="30">
        <v>0</v>
      </c>
      <c r="N326" s="30">
        <f>BASE_INICIATIVAS_CONSOLIDADA!$L326-BASE_INICIATIVAS_CONSOLIDADA!$M326</f>
        <v>1780000</v>
      </c>
      <c r="O326" s="41">
        <f>BASE_INICIATIVAS_CONSOLIDADA!$AC326+BASE_INICIATIVAS_CONSOLIDADA!$AJ326+BASE_INICIATIVAS_CONSOLIDADA!$AO326+BASE_INICIATIVAS_CONSOLIDADA!$AV326+BASE_INICIATIVAS_CONSOLIDADA!$AY326+BASE_INICIATIVAS_CONSOLIDADA!$BA326+BASE_INICIATIVAS_CONSOLIDADA!$BD326</f>
        <v>1780000</v>
      </c>
      <c r="P326" s="30">
        <f>IF(BASE_INICIATIVAS_CONSOLIDADA!$N326-BASE_INICIATIVAS_CONSOLIDADA!$O326&lt;0,0,BASE_INICIATIVAS_CONSOLIDADA!$N326-BASE_INICIATIVAS_CONSOLIDADA!$O326)</f>
        <v>0</v>
      </c>
      <c r="Q326" s="42">
        <v>0</v>
      </c>
      <c r="R326" s="41">
        <v>0</v>
      </c>
      <c r="S326" s="41">
        <v>0</v>
      </c>
      <c r="T326" s="41">
        <v>0</v>
      </c>
      <c r="U326" s="41">
        <v>0</v>
      </c>
      <c r="V326" s="41">
        <v>0</v>
      </c>
      <c r="W326" s="41">
        <v>0</v>
      </c>
      <c r="X326" s="41">
        <v>0</v>
      </c>
      <c r="Y326" s="41">
        <v>0</v>
      </c>
      <c r="Z326" s="41">
        <v>0</v>
      </c>
      <c r="AA326" s="41">
        <v>0</v>
      </c>
      <c r="AB326" s="41">
        <v>0</v>
      </c>
      <c r="AC326" s="41">
        <f>SUM(BASE_INICIATIVAS_CONSOLIDADA!$Q326:$AB326)</f>
        <v>0</v>
      </c>
      <c r="AD326" s="41">
        <v>0</v>
      </c>
      <c r="AE326" s="41">
        <v>0</v>
      </c>
      <c r="AF326" s="41">
        <v>1780000</v>
      </c>
      <c r="AG326" s="41">
        <v>0</v>
      </c>
      <c r="AH326" s="41">
        <v>0</v>
      </c>
      <c r="AI326" s="41">
        <v>0</v>
      </c>
      <c r="AJ326" s="41">
        <f>SUM(BASE_INICIATIVAS_CONSOLIDADA!$AD326:$AI326)</f>
        <v>1780000</v>
      </c>
      <c r="AK326" s="41">
        <v>0</v>
      </c>
      <c r="AL326" s="41">
        <v>0</v>
      </c>
      <c r="AM326" s="41">
        <v>0</v>
      </c>
      <c r="AN326" s="41">
        <v>0</v>
      </c>
      <c r="AO326" s="41">
        <f>SUM(BASE_INICIATIVAS_CONSOLIDADA!$AK326:$AN326)</f>
        <v>0</v>
      </c>
      <c r="AP326" s="41">
        <v>0</v>
      </c>
      <c r="AQ326" s="41">
        <v>0</v>
      </c>
      <c r="AR326" s="41">
        <v>0</v>
      </c>
      <c r="AS326" s="41">
        <v>0</v>
      </c>
      <c r="AT326" s="41">
        <v>0</v>
      </c>
      <c r="AU326" s="41">
        <v>0</v>
      </c>
      <c r="AV326" s="41">
        <f>SUM(BASE_INICIATIVAS_CONSOLIDADA!$AP326:$AU326)</f>
        <v>0</v>
      </c>
      <c r="AW326" s="43">
        <v>0</v>
      </c>
      <c r="AX326" s="43">
        <v>0</v>
      </c>
      <c r="AY326" s="44">
        <f>SUM(BASE_INICIATIVAS_CONSOLIDADA!$AW326:$AX326)</f>
        <v>0</v>
      </c>
      <c r="AZ326" s="45">
        <v>0</v>
      </c>
      <c r="BA326" s="45">
        <f>BASE_INICIATIVAS_CONSOLIDADA!$AZ326</f>
        <v>0</v>
      </c>
      <c r="BB326" s="45">
        <v>0</v>
      </c>
      <c r="BC326" s="45">
        <v>0</v>
      </c>
      <c r="BD326" s="45">
        <f>SUM(BASE_INICIATIVAS_CONSOLIDADA!$BB326:$BC326)</f>
        <v>0</v>
      </c>
    </row>
    <row r="327" spans="1:56" ht="150" x14ac:dyDescent="0.25">
      <c r="A327" s="8" t="s">
        <v>156</v>
      </c>
      <c r="B327" s="8" t="s">
        <v>157</v>
      </c>
      <c r="C327" s="8">
        <v>16063682</v>
      </c>
      <c r="D327" s="8" t="s">
        <v>58</v>
      </c>
      <c r="E327" s="8" t="str">
        <f>_xlfn.XLOOKUP(BASE_INICIATIVAS_CONSOLIDADA!$G327,'[1]BASE DE DADOS'!A:A,'[1]BASE DE DADOS'!C:C)</f>
        <v>FLONA DE PURUS</v>
      </c>
      <c r="F327" s="8" t="str">
        <f>_xlfn.XLOOKUP(BASE_INICIATIVAS_CONSOLIDADA!$G327,[1]!BASE_UCS[COD CNUC],[1]!BASE_UCS[CATEGORIA RESUMIDA])</f>
        <v>FLONA</v>
      </c>
      <c r="G327" s="8" t="s">
        <v>299</v>
      </c>
      <c r="H327" s="8" t="str">
        <f>_xlfn.XLOOKUP(BASE_INICIATIVAS_CONSOLIDADA!$G327,[1]!BASE_UCS[COD CNUC],[1]!BASE_UCS[GERÊNCIA REGIONAL])</f>
        <v>GR1 - Norte</v>
      </c>
      <c r="I327" s="8" t="str">
        <f>_xlfn.XLOOKUP(BASE_INICIATIVAS_CONSOLIDADA!$G327,[1]!BASE_UCS[COD CNUC],[1]!BASE_UCS[BIOMAS])</f>
        <v>Amazônia</v>
      </c>
      <c r="J327" s="8" t="str">
        <f>_xlfn.XLOOKUP(BASE_INICIATIVAS_CONSOLIDADA!$G327,[1]!BASE_UCS[COD CNUC],[1]!BASE_UCS[UF])</f>
        <v>AM</v>
      </c>
      <c r="K327" s="8" t="s">
        <v>158</v>
      </c>
      <c r="L327" s="36">
        <v>1780000</v>
      </c>
      <c r="M327" s="36">
        <v>0</v>
      </c>
      <c r="N327" s="36">
        <f>BASE_INICIATIVAS_CONSOLIDADA!$L327-BASE_INICIATIVAS_CONSOLIDADA!$M327</f>
        <v>1780000</v>
      </c>
      <c r="O327" s="37">
        <f>BASE_INICIATIVAS_CONSOLIDADA!$AC327+BASE_INICIATIVAS_CONSOLIDADA!$AJ327+BASE_INICIATIVAS_CONSOLIDADA!$AO327+BASE_INICIATIVAS_CONSOLIDADA!$AV327+BASE_INICIATIVAS_CONSOLIDADA!$AY327+BASE_INICIATIVAS_CONSOLIDADA!$BA327+BASE_INICIATIVAS_CONSOLIDADA!$BD327</f>
        <v>1780000</v>
      </c>
      <c r="P327" s="36">
        <f>IF(BASE_INICIATIVAS_CONSOLIDADA!$N327-BASE_INICIATIVAS_CONSOLIDADA!$O327&lt;0,0,BASE_INICIATIVAS_CONSOLIDADA!$N327-BASE_INICIATIVAS_CONSOLIDADA!$O327)</f>
        <v>0</v>
      </c>
      <c r="Q327" s="38">
        <v>0</v>
      </c>
      <c r="R327" s="37">
        <v>0</v>
      </c>
      <c r="S327" s="37">
        <v>0</v>
      </c>
      <c r="T327" s="37">
        <v>0</v>
      </c>
      <c r="U327" s="37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7">
        <v>0</v>
      </c>
      <c r="AB327" s="37">
        <v>0</v>
      </c>
      <c r="AC327" s="37">
        <f>SUM(BASE_INICIATIVAS_CONSOLIDADA!$Q327:$AB327)</f>
        <v>0</v>
      </c>
      <c r="AD327" s="37">
        <v>0</v>
      </c>
      <c r="AE327" s="37">
        <v>0</v>
      </c>
      <c r="AF327" s="37">
        <v>0</v>
      </c>
      <c r="AG327" s="37">
        <v>0</v>
      </c>
      <c r="AH327" s="37">
        <v>0</v>
      </c>
      <c r="AI327" s="37">
        <v>0</v>
      </c>
      <c r="AJ327" s="37">
        <f>SUM(BASE_INICIATIVAS_CONSOLIDADA!$AD327:$AI327)</f>
        <v>0</v>
      </c>
      <c r="AK327" s="37">
        <v>0</v>
      </c>
      <c r="AL327" s="37">
        <v>0</v>
      </c>
      <c r="AM327" s="37">
        <v>0</v>
      </c>
      <c r="AN327" s="36">
        <v>1780000</v>
      </c>
      <c r="AO327" s="37">
        <f>SUM(BASE_INICIATIVAS_CONSOLIDADA!$AK327:$AN327)</f>
        <v>1780000</v>
      </c>
      <c r="AP327" s="37">
        <v>0</v>
      </c>
      <c r="AQ327" s="37">
        <v>0</v>
      </c>
      <c r="AR327" s="37">
        <v>0</v>
      </c>
      <c r="AS327" s="37">
        <v>0</v>
      </c>
      <c r="AT327" s="37">
        <v>0</v>
      </c>
      <c r="AU327" s="37">
        <v>0</v>
      </c>
      <c r="AV327" s="37">
        <f>SUM(BASE_INICIATIVAS_CONSOLIDADA!$AP327:$AU327)</f>
        <v>0</v>
      </c>
      <c r="AW327" s="39">
        <v>0</v>
      </c>
      <c r="AX327" s="39">
        <v>0</v>
      </c>
      <c r="AY327" s="40">
        <f>SUM(BASE_INICIATIVAS_CONSOLIDADA!$AW327:$AX327)</f>
        <v>0</v>
      </c>
      <c r="AZ327" s="4">
        <v>0</v>
      </c>
      <c r="BA327" s="4">
        <f>BASE_INICIATIVAS_CONSOLIDADA!$AZ327</f>
        <v>0</v>
      </c>
      <c r="BB327" s="4">
        <v>0</v>
      </c>
      <c r="BC327" s="4">
        <v>0</v>
      </c>
      <c r="BD327" s="4">
        <f>SUM(BASE_INICIATIVAS_CONSOLIDADA!$BB327:$BC327)</f>
        <v>0</v>
      </c>
    </row>
    <row r="328" spans="1:56" ht="150" x14ac:dyDescent="0.25">
      <c r="A328" s="29" t="s">
        <v>156</v>
      </c>
      <c r="B328" s="29" t="s">
        <v>157</v>
      </c>
      <c r="C328" s="29">
        <v>16063682</v>
      </c>
      <c r="D328" s="29" t="s">
        <v>58</v>
      </c>
      <c r="E328" s="29" t="str">
        <f>_xlfn.XLOOKUP(BASE_INICIATIVAS_CONSOLIDADA!$G328,'[1]BASE DE DADOS'!A:A,'[1]BASE DE DADOS'!C:C)</f>
        <v>FLONA DE MAPIÁ-INAUINÍ</v>
      </c>
      <c r="F328" s="29" t="str">
        <f>_xlfn.XLOOKUP(BASE_INICIATIVAS_CONSOLIDADA!$G328,[1]!BASE_UCS[COD CNUC],[1]!BASE_UCS[CATEGORIA RESUMIDA])</f>
        <v>FLONA</v>
      </c>
      <c r="G328" s="29" t="s">
        <v>300</v>
      </c>
      <c r="H328" s="29" t="str">
        <f>_xlfn.XLOOKUP(BASE_INICIATIVAS_CONSOLIDADA!$G328,[1]!BASE_UCS[COD CNUC],[1]!BASE_UCS[GERÊNCIA REGIONAL])</f>
        <v>GR1 - Norte</v>
      </c>
      <c r="I328" s="29" t="str">
        <f>_xlfn.XLOOKUP(BASE_INICIATIVAS_CONSOLIDADA!$G328,[1]!BASE_UCS[COD CNUC],[1]!BASE_UCS[BIOMAS])</f>
        <v>Amazônia</v>
      </c>
      <c r="J328" s="29" t="str">
        <f>_xlfn.XLOOKUP(BASE_INICIATIVAS_CONSOLIDADA!$G328,[1]!BASE_UCS[COD CNUC],[1]!BASE_UCS[UF])</f>
        <v>AM</v>
      </c>
      <c r="K328" s="29" t="s">
        <v>158</v>
      </c>
      <c r="L328" s="30">
        <v>1780000</v>
      </c>
      <c r="M328" s="30">
        <v>0</v>
      </c>
      <c r="N328" s="30">
        <f>BASE_INICIATIVAS_CONSOLIDADA!$L328-BASE_INICIATIVAS_CONSOLIDADA!$M328</f>
        <v>1780000</v>
      </c>
      <c r="O328" s="41">
        <f>BASE_INICIATIVAS_CONSOLIDADA!$AC328+BASE_INICIATIVAS_CONSOLIDADA!$AJ328+BASE_INICIATIVAS_CONSOLIDADA!$AO328+BASE_INICIATIVAS_CONSOLIDADA!$AV328+BASE_INICIATIVAS_CONSOLIDADA!$AY328+BASE_INICIATIVAS_CONSOLIDADA!$BA328+BASE_INICIATIVAS_CONSOLIDADA!$BD328</f>
        <v>1780000</v>
      </c>
      <c r="P328" s="30">
        <f>IF(BASE_INICIATIVAS_CONSOLIDADA!$N328-BASE_INICIATIVAS_CONSOLIDADA!$O328&lt;0,0,BASE_INICIATIVAS_CONSOLIDADA!$N328-BASE_INICIATIVAS_CONSOLIDADA!$O328)</f>
        <v>0</v>
      </c>
      <c r="Q328" s="42">
        <v>0</v>
      </c>
      <c r="R328" s="41">
        <v>0</v>
      </c>
      <c r="S328" s="41">
        <v>0</v>
      </c>
      <c r="T328" s="41">
        <v>0</v>
      </c>
      <c r="U328" s="41">
        <v>0</v>
      </c>
      <c r="V328" s="41">
        <v>0</v>
      </c>
      <c r="W328" s="41">
        <v>0</v>
      </c>
      <c r="X328" s="41">
        <v>0</v>
      </c>
      <c r="Y328" s="41">
        <v>0</v>
      </c>
      <c r="Z328" s="41">
        <v>0</v>
      </c>
      <c r="AA328" s="41">
        <v>0</v>
      </c>
      <c r="AB328" s="41">
        <v>0</v>
      </c>
      <c r="AC328" s="41">
        <f>SUM(BASE_INICIATIVAS_CONSOLIDADA!$Q328:$AB328)</f>
        <v>0</v>
      </c>
      <c r="AD328" s="41">
        <v>0</v>
      </c>
      <c r="AE328" s="41">
        <v>0</v>
      </c>
      <c r="AF328" s="41">
        <v>0</v>
      </c>
      <c r="AG328" s="41">
        <v>0</v>
      </c>
      <c r="AH328" s="41">
        <v>0</v>
      </c>
      <c r="AI328" s="41">
        <v>0</v>
      </c>
      <c r="AJ328" s="41">
        <f>SUM(BASE_INICIATIVAS_CONSOLIDADA!$AD328:$AI328)</f>
        <v>0</v>
      </c>
      <c r="AK328" s="41">
        <v>0</v>
      </c>
      <c r="AL328" s="41">
        <v>0</v>
      </c>
      <c r="AM328" s="41">
        <v>0</v>
      </c>
      <c r="AN328" s="30">
        <v>1780000</v>
      </c>
      <c r="AO328" s="41">
        <f>SUM(BASE_INICIATIVAS_CONSOLIDADA!$AK328:$AN328)</f>
        <v>1780000</v>
      </c>
      <c r="AP328" s="41">
        <v>0</v>
      </c>
      <c r="AQ328" s="41">
        <v>0</v>
      </c>
      <c r="AR328" s="41">
        <v>0</v>
      </c>
      <c r="AS328" s="41">
        <v>0</v>
      </c>
      <c r="AT328" s="41">
        <v>0</v>
      </c>
      <c r="AU328" s="41">
        <v>0</v>
      </c>
      <c r="AV328" s="41">
        <f>SUM(BASE_INICIATIVAS_CONSOLIDADA!$AP328:$AU328)</f>
        <v>0</v>
      </c>
      <c r="AW328" s="43">
        <v>0</v>
      </c>
      <c r="AX328" s="43">
        <v>0</v>
      </c>
      <c r="AY328" s="44">
        <f>SUM(BASE_INICIATIVAS_CONSOLIDADA!$AW328:$AX328)</f>
        <v>0</v>
      </c>
      <c r="AZ328" s="45">
        <v>0</v>
      </c>
      <c r="BA328" s="45">
        <f>BASE_INICIATIVAS_CONSOLIDADA!$AZ328</f>
        <v>0</v>
      </c>
      <c r="BB328" s="45">
        <v>0</v>
      </c>
      <c r="BC328" s="45">
        <v>0</v>
      </c>
      <c r="BD328" s="45">
        <f>SUM(BASE_INICIATIVAS_CONSOLIDADA!$BB328:$BC328)</f>
        <v>0</v>
      </c>
    </row>
    <row r="329" spans="1:56" ht="345" x14ac:dyDescent="0.25">
      <c r="A329" s="8" t="s">
        <v>133</v>
      </c>
      <c r="B329" s="8" t="s">
        <v>134</v>
      </c>
      <c r="C329" s="8" t="s">
        <v>70</v>
      </c>
      <c r="D329" s="8" t="s">
        <v>58</v>
      </c>
      <c r="E329" s="8" t="str">
        <f>_xlfn.XLOOKUP(BASE_INICIATIVAS_CONSOLIDADA!$G329,'[1]BASE DE DADOS'!A:A,'[1]BASE DE DADOS'!C:C)</f>
        <v>RESEX BAIXO JURUÁ</v>
      </c>
      <c r="F329" s="8" t="str">
        <f>_xlfn.XLOOKUP(BASE_INICIATIVAS_CONSOLIDADA!$G329,[1]!BASE_UCS[COD CNUC],[1]!BASE_UCS[CATEGORIA RESUMIDA])</f>
        <v>RESEX</v>
      </c>
      <c r="G329" s="8" t="s">
        <v>301</v>
      </c>
      <c r="H329" s="8" t="str">
        <f>_xlfn.XLOOKUP(BASE_INICIATIVAS_CONSOLIDADA!$G329,[1]!BASE_UCS[COD CNUC],[1]!BASE_UCS[GERÊNCIA REGIONAL])</f>
        <v>GR1 - Norte</v>
      </c>
      <c r="I329" s="8" t="str">
        <f>_xlfn.XLOOKUP(BASE_INICIATIVAS_CONSOLIDADA!$G329,[1]!BASE_UCS[COD CNUC],[1]!BASE_UCS[BIOMAS])</f>
        <v>Amazônia</v>
      </c>
      <c r="J329" s="8" t="str">
        <f>_xlfn.XLOOKUP(BASE_INICIATIVAS_CONSOLIDADA!$G329,[1]!BASE_UCS[COD CNUC],[1]!BASE_UCS[UF])</f>
        <v>AM</v>
      </c>
      <c r="K329" s="8" t="s">
        <v>135</v>
      </c>
      <c r="L329" s="53">
        <v>1000000</v>
      </c>
      <c r="M329" s="36">
        <v>0</v>
      </c>
      <c r="N329" s="36">
        <f>BASE_INICIATIVAS_CONSOLIDADA!$L329-BASE_INICIATIVAS_CONSOLIDADA!$M329</f>
        <v>1000000</v>
      </c>
      <c r="O329" s="37">
        <f>BASE_INICIATIVAS_CONSOLIDADA!$AC329+BASE_INICIATIVAS_CONSOLIDADA!$AJ329+BASE_INICIATIVAS_CONSOLIDADA!$AO329+BASE_INICIATIVAS_CONSOLIDADA!$AV329+BASE_INICIATIVAS_CONSOLIDADA!$AY329+BASE_INICIATIVAS_CONSOLIDADA!$BA329+BASE_INICIATIVAS_CONSOLIDADA!$BD329</f>
        <v>1000000</v>
      </c>
      <c r="P329" s="36">
        <f>IF(BASE_INICIATIVAS_CONSOLIDADA!$N329-BASE_INICIATIVAS_CONSOLIDADA!$O329&lt;0,0,BASE_INICIATIVAS_CONSOLIDADA!$N329-BASE_INICIATIVAS_CONSOLIDADA!$O329)</f>
        <v>0</v>
      </c>
      <c r="Q329" s="38">
        <v>0</v>
      </c>
      <c r="R329" s="37">
        <v>0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1000000</v>
      </c>
      <c r="AB329" s="37">
        <v>0</v>
      </c>
      <c r="AC329" s="37">
        <f>SUM(BASE_INICIATIVAS_CONSOLIDADA!$Q329:$AB329)</f>
        <v>1000000</v>
      </c>
      <c r="AD329" s="37">
        <v>0</v>
      </c>
      <c r="AE329" s="37">
        <v>0</v>
      </c>
      <c r="AF329" s="37">
        <v>0</v>
      </c>
      <c r="AG329" s="37">
        <v>0</v>
      </c>
      <c r="AH329" s="37">
        <v>0</v>
      </c>
      <c r="AI329" s="37">
        <v>0</v>
      </c>
      <c r="AJ329" s="37">
        <f>SUM(BASE_INICIATIVAS_CONSOLIDADA!$AD329:$AI329)</f>
        <v>0</v>
      </c>
      <c r="AK329" s="37">
        <v>0</v>
      </c>
      <c r="AL329" s="37">
        <v>0</v>
      </c>
      <c r="AM329" s="37">
        <v>0</v>
      </c>
      <c r="AN329" s="47">
        <v>0</v>
      </c>
      <c r="AO329" s="37">
        <f>SUM(BASE_INICIATIVAS_CONSOLIDADA!$AK329:$AN329)</f>
        <v>0</v>
      </c>
      <c r="AP329" s="37">
        <v>0</v>
      </c>
      <c r="AQ329" s="37">
        <v>0</v>
      </c>
      <c r="AR329" s="37">
        <v>0</v>
      </c>
      <c r="AS329" s="37">
        <v>0</v>
      </c>
      <c r="AT329" s="37">
        <v>0</v>
      </c>
      <c r="AU329" s="37">
        <v>0</v>
      </c>
      <c r="AV329" s="37">
        <f>SUM(BASE_INICIATIVAS_CONSOLIDADA!$AP329:$AU329)</f>
        <v>0</v>
      </c>
      <c r="AW329" s="39">
        <v>0</v>
      </c>
      <c r="AX329" s="39">
        <v>0</v>
      </c>
      <c r="AY329" s="40">
        <f>SUM(BASE_INICIATIVAS_CONSOLIDADA!$AW329:$AX329)</f>
        <v>0</v>
      </c>
      <c r="AZ329" s="4">
        <v>0</v>
      </c>
      <c r="BA329" s="4">
        <f>BASE_INICIATIVAS_CONSOLIDADA!$AZ329</f>
        <v>0</v>
      </c>
      <c r="BB329" s="4">
        <v>0</v>
      </c>
      <c r="BC329" s="4">
        <v>0</v>
      </c>
      <c r="BD329" s="4">
        <f>SUM(BASE_INICIATIVAS_CONSOLIDADA!$BB329:$BC329)</f>
        <v>0</v>
      </c>
    </row>
    <row r="330" spans="1:56" ht="150" x14ac:dyDescent="0.25">
      <c r="A330" s="29" t="s">
        <v>156</v>
      </c>
      <c r="B330" s="29" t="s">
        <v>157</v>
      </c>
      <c r="C330" s="29">
        <v>16063682</v>
      </c>
      <c r="D330" s="29" t="s">
        <v>58</v>
      </c>
      <c r="E330" s="29" t="str">
        <f>_xlfn.XLOOKUP(BASE_INICIATIVAS_CONSOLIDADA!$G330,'[1]BASE DE DADOS'!A:A,'[1]BASE DE DADOS'!C:C)</f>
        <v>REBIO DO GURUPI</v>
      </c>
      <c r="F330" s="29" t="str">
        <f>_xlfn.XLOOKUP(BASE_INICIATIVAS_CONSOLIDADA!$G330,[1]!BASE_UCS[COD CNUC],[1]!BASE_UCS[CATEGORIA RESUMIDA])</f>
        <v>REBIO</v>
      </c>
      <c r="G330" s="29" t="s">
        <v>71</v>
      </c>
      <c r="H330" s="29" t="str">
        <f>_xlfn.XLOOKUP(BASE_INICIATIVAS_CONSOLIDADA!$G330,[1]!BASE_UCS[COD CNUC],[1]!BASE_UCS[GERÊNCIA REGIONAL])</f>
        <v>GR1 - Norte</v>
      </c>
      <c r="I330" s="29" t="str">
        <f>_xlfn.XLOOKUP(BASE_INICIATIVAS_CONSOLIDADA!$G330,[1]!BASE_UCS[COD CNUC],[1]!BASE_UCS[BIOMAS])</f>
        <v>Amazônia</v>
      </c>
      <c r="J330" s="29" t="str">
        <f>_xlfn.XLOOKUP(BASE_INICIATIVAS_CONSOLIDADA!$G330,[1]!BASE_UCS[COD CNUC],[1]!BASE_UCS[UF])</f>
        <v>MA</v>
      </c>
      <c r="K330" s="29" t="s">
        <v>158</v>
      </c>
      <c r="L330" s="30">
        <v>1780000</v>
      </c>
      <c r="M330" s="30">
        <v>0</v>
      </c>
      <c r="N330" s="30">
        <f>BASE_INICIATIVAS_CONSOLIDADA!$L330-BASE_INICIATIVAS_CONSOLIDADA!$M330</f>
        <v>1780000</v>
      </c>
      <c r="O330" s="41">
        <f>BASE_INICIATIVAS_CONSOLIDADA!$AC330+BASE_INICIATIVAS_CONSOLIDADA!$AJ330+BASE_INICIATIVAS_CONSOLIDADA!$AO330+BASE_INICIATIVAS_CONSOLIDADA!$AV330+BASE_INICIATIVAS_CONSOLIDADA!$AY330+BASE_INICIATIVAS_CONSOLIDADA!$BA330+BASE_INICIATIVAS_CONSOLIDADA!$BD330</f>
        <v>1780000</v>
      </c>
      <c r="P330" s="30">
        <f>IF(BASE_INICIATIVAS_CONSOLIDADA!$N330-BASE_INICIATIVAS_CONSOLIDADA!$O330&lt;0,0,BASE_INICIATIVAS_CONSOLIDADA!$N330-BASE_INICIATIVAS_CONSOLIDADA!$O330)</f>
        <v>0</v>
      </c>
      <c r="Q330" s="42">
        <v>0</v>
      </c>
      <c r="R330" s="41">
        <v>0</v>
      </c>
      <c r="S330" s="41">
        <v>0</v>
      </c>
      <c r="T330" s="41">
        <v>0</v>
      </c>
      <c r="U330" s="41">
        <v>0</v>
      </c>
      <c r="V330" s="41">
        <v>0</v>
      </c>
      <c r="W330" s="41">
        <v>0</v>
      </c>
      <c r="X330" s="41">
        <v>0</v>
      </c>
      <c r="Y330" s="41">
        <v>0</v>
      </c>
      <c r="Z330" s="41">
        <v>0</v>
      </c>
      <c r="AA330" s="41">
        <v>0</v>
      </c>
      <c r="AB330" s="41">
        <v>0</v>
      </c>
      <c r="AC330" s="41">
        <f>SUM(BASE_INICIATIVAS_CONSOLIDADA!$Q330:$AB330)</f>
        <v>0</v>
      </c>
      <c r="AD330" s="41">
        <v>0</v>
      </c>
      <c r="AE330" s="41">
        <v>0</v>
      </c>
      <c r="AF330" s="30">
        <v>1780000</v>
      </c>
      <c r="AG330" s="41">
        <v>0</v>
      </c>
      <c r="AH330" s="41">
        <v>0</v>
      </c>
      <c r="AI330" s="41">
        <v>0</v>
      </c>
      <c r="AJ330" s="41">
        <f>SUM(BASE_INICIATIVAS_CONSOLIDADA!$AD330:$AI330)</f>
        <v>1780000</v>
      </c>
      <c r="AK330" s="41">
        <v>0</v>
      </c>
      <c r="AL330" s="41">
        <v>0</v>
      </c>
      <c r="AM330" s="41">
        <v>0</v>
      </c>
      <c r="AN330" s="41">
        <v>0</v>
      </c>
      <c r="AO330" s="41">
        <f>SUM(BASE_INICIATIVAS_CONSOLIDADA!$AK330:$AN330)</f>
        <v>0</v>
      </c>
      <c r="AP330" s="41">
        <v>0</v>
      </c>
      <c r="AQ330" s="41">
        <v>0</v>
      </c>
      <c r="AR330" s="41">
        <v>0</v>
      </c>
      <c r="AS330" s="41">
        <v>0</v>
      </c>
      <c r="AT330" s="41">
        <v>0</v>
      </c>
      <c r="AU330" s="41">
        <v>0</v>
      </c>
      <c r="AV330" s="41">
        <f>SUM(BASE_INICIATIVAS_CONSOLIDADA!$AP330:$AU330)</f>
        <v>0</v>
      </c>
      <c r="AW330" s="43">
        <v>0</v>
      </c>
      <c r="AX330" s="43">
        <v>0</v>
      </c>
      <c r="AY330" s="44">
        <f>SUM(BASE_INICIATIVAS_CONSOLIDADA!$AW330:$AX330)</f>
        <v>0</v>
      </c>
      <c r="AZ330" s="45">
        <v>0</v>
      </c>
      <c r="BA330" s="45">
        <f>BASE_INICIATIVAS_CONSOLIDADA!$AZ330</f>
        <v>0</v>
      </c>
      <c r="BB330" s="45">
        <v>0</v>
      </c>
      <c r="BC330" s="45">
        <v>0</v>
      </c>
      <c r="BD330" s="45">
        <f>SUM(BASE_INICIATIVAS_CONSOLIDADA!$BB330:$BC330)</f>
        <v>0</v>
      </c>
    </row>
    <row r="331" spans="1:56" ht="345" x14ac:dyDescent="0.25">
      <c r="A331" s="8" t="s">
        <v>133</v>
      </c>
      <c r="B331" s="8" t="s">
        <v>134</v>
      </c>
      <c r="C331" s="8" t="s">
        <v>70</v>
      </c>
      <c r="D331" s="8" t="s">
        <v>58</v>
      </c>
      <c r="E331" s="8" t="str">
        <f>_xlfn.XLOOKUP(BASE_INICIATIVAS_CONSOLIDADA!$G331,'[1]BASE DE DADOS'!A:A,'[1]BASE DE DADOS'!C:C)</f>
        <v>RESEX DE CANAVIEIRAS</v>
      </c>
      <c r="F331" s="8" t="str">
        <f>_xlfn.XLOOKUP(BASE_INICIATIVAS_CONSOLIDADA!$G331,[1]!BASE_UCS[COD CNUC],[1]!BASE_UCS[CATEGORIA RESUMIDA])</f>
        <v>RESEX</v>
      </c>
      <c r="G331" s="8" t="s">
        <v>302</v>
      </c>
      <c r="H331" s="8" t="str">
        <f>_xlfn.XLOOKUP(BASE_INICIATIVAS_CONSOLIDADA!$G331,[1]!BASE_UCS[COD CNUC],[1]!BASE_UCS[GERÊNCIA REGIONAL])</f>
        <v>GR2 - Nordeste</v>
      </c>
      <c r="I331" s="8" t="str">
        <f>_xlfn.XLOOKUP(BASE_INICIATIVAS_CONSOLIDADA!$G331,[1]!BASE_UCS[COD CNUC],[1]!BASE_UCS[BIOMAS])</f>
        <v>Área Marinha - Mata Atlântica</v>
      </c>
      <c r="J331" s="8" t="str">
        <f>_xlfn.XLOOKUP(BASE_INICIATIVAS_CONSOLIDADA!$G331,[1]!BASE_UCS[COD CNUC],[1]!BASE_UCS[UF])</f>
        <v>BA</v>
      </c>
      <c r="K331" s="8" t="s">
        <v>135</v>
      </c>
      <c r="L331" s="53">
        <v>1000000</v>
      </c>
      <c r="M331" s="36">
        <v>0</v>
      </c>
      <c r="N331" s="36">
        <f>BASE_INICIATIVAS_CONSOLIDADA!$L331-BASE_INICIATIVAS_CONSOLIDADA!$M331</f>
        <v>1000000</v>
      </c>
      <c r="O331" s="37">
        <f>BASE_INICIATIVAS_CONSOLIDADA!$AC331+BASE_INICIATIVAS_CONSOLIDADA!$AJ331+BASE_INICIATIVAS_CONSOLIDADA!$AO331+BASE_INICIATIVAS_CONSOLIDADA!$AV331+BASE_INICIATIVAS_CONSOLIDADA!$AY331+BASE_INICIATIVAS_CONSOLIDADA!$BA331+BASE_INICIATIVAS_CONSOLIDADA!$BD331</f>
        <v>1000000</v>
      </c>
      <c r="P331" s="36">
        <f>IF(BASE_INICIATIVAS_CONSOLIDADA!$N331-BASE_INICIATIVAS_CONSOLIDADA!$O331&lt;0,0,BASE_INICIATIVAS_CONSOLIDADA!$N331-BASE_INICIATIVAS_CONSOLIDADA!$O331)</f>
        <v>0</v>
      </c>
      <c r="Q331" s="38">
        <v>0</v>
      </c>
      <c r="R331" s="37">
        <v>0</v>
      </c>
      <c r="S331" s="37">
        <v>0</v>
      </c>
      <c r="T331" s="37">
        <v>0</v>
      </c>
      <c r="U331" s="37">
        <v>0</v>
      </c>
      <c r="V331" s="37">
        <v>0</v>
      </c>
      <c r="W331" s="37">
        <v>0</v>
      </c>
      <c r="X331" s="37">
        <v>0</v>
      </c>
      <c r="Y331" s="37">
        <v>0</v>
      </c>
      <c r="Z331" s="37">
        <v>1000000</v>
      </c>
      <c r="AA331" s="37">
        <v>0</v>
      </c>
      <c r="AB331" s="37">
        <v>0</v>
      </c>
      <c r="AC331" s="37">
        <f>SUM(BASE_INICIATIVAS_CONSOLIDADA!$Q331:$AB331)</f>
        <v>1000000</v>
      </c>
      <c r="AD331" s="37">
        <v>0</v>
      </c>
      <c r="AE331" s="37">
        <v>0</v>
      </c>
      <c r="AF331" s="47">
        <v>0</v>
      </c>
      <c r="AG331" s="37">
        <v>0</v>
      </c>
      <c r="AH331" s="37">
        <v>0</v>
      </c>
      <c r="AI331" s="37">
        <v>0</v>
      </c>
      <c r="AJ331" s="37">
        <f>SUM(BASE_INICIATIVAS_CONSOLIDADA!$AD331:$AI331)</f>
        <v>0</v>
      </c>
      <c r="AK331" s="37">
        <v>0</v>
      </c>
      <c r="AL331" s="37">
        <v>0</v>
      </c>
      <c r="AM331" s="37">
        <v>0</v>
      </c>
      <c r="AN331" s="37">
        <v>0</v>
      </c>
      <c r="AO331" s="37">
        <f>SUM(BASE_INICIATIVAS_CONSOLIDADA!$AK331:$AN331)</f>
        <v>0</v>
      </c>
      <c r="AP331" s="37">
        <v>0</v>
      </c>
      <c r="AQ331" s="37">
        <v>0</v>
      </c>
      <c r="AR331" s="37">
        <v>0</v>
      </c>
      <c r="AS331" s="37">
        <v>0</v>
      </c>
      <c r="AT331" s="37">
        <v>0</v>
      </c>
      <c r="AU331" s="37">
        <v>0</v>
      </c>
      <c r="AV331" s="37">
        <f>SUM(BASE_INICIATIVAS_CONSOLIDADA!$AP331:$AU331)</f>
        <v>0</v>
      </c>
      <c r="AW331" s="39">
        <v>0</v>
      </c>
      <c r="AX331" s="39">
        <v>0</v>
      </c>
      <c r="AY331" s="40">
        <f>SUM(BASE_INICIATIVAS_CONSOLIDADA!$AW331:$AX331)</f>
        <v>0</v>
      </c>
      <c r="AZ331" s="4">
        <v>0</v>
      </c>
      <c r="BA331" s="4">
        <f>BASE_INICIATIVAS_CONSOLIDADA!$AZ331</f>
        <v>0</v>
      </c>
      <c r="BB331" s="4">
        <v>0</v>
      </c>
      <c r="BC331" s="4">
        <v>0</v>
      </c>
      <c r="BD331" s="4">
        <f>SUM(BASE_INICIATIVAS_CONSOLIDADA!$BB331:$BC331)</f>
        <v>0</v>
      </c>
    </row>
    <row r="332" spans="1:56" ht="150" x14ac:dyDescent="0.25">
      <c r="A332" s="29" t="s">
        <v>156</v>
      </c>
      <c r="B332" s="29" t="s">
        <v>157</v>
      </c>
      <c r="C332" s="29">
        <v>16063682</v>
      </c>
      <c r="D332" s="29" t="s">
        <v>58</v>
      </c>
      <c r="E332" s="29" t="str">
        <f>_xlfn.XLOOKUP(BASE_INICIATIVAS_CONSOLIDADA!$G332,'[1]BASE DE DADOS'!A:A,'[1]BASE DE DADOS'!C:C)</f>
        <v>ARIE JAVARI BURITI</v>
      </c>
      <c r="F332" s="29" t="str">
        <f>_xlfn.XLOOKUP(BASE_INICIATIVAS_CONSOLIDADA!$G332,[1]!BASE_UCS[COD CNUC],[1]!BASE_UCS[CATEGORIA RESUMIDA])</f>
        <v>ARIE</v>
      </c>
      <c r="G332" s="29" t="s">
        <v>303</v>
      </c>
      <c r="H332" s="29" t="str">
        <f>_xlfn.XLOOKUP(BASE_INICIATIVAS_CONSOLIDADA!$G332,[1]!BASE_UCS[COD CNUC],[1]!BASE_UCS[GERÊNCIA REGIONAL])</f>
        <v>GR1 - Norte</v>
      </c>
      <c r="I332" s="29" t="str">
        <f>_xlfn.XLOOKUP(BASE_INICIATIVAS_CONSOLIDADA!$G332,[1]!BASE_UCS[COD CNUC],[1]!BASE_UCS[BIOMAS])</f>
        <v>Amazônia</v>
      </c>
      <c r="J332" s="29" t="str">
        <f>_xlfn.XLOOKUP(BASE_INICIATIVAS_CONSOLIDADA!$G332,[1]!BASE_UCS[COD CNUC],[1]!BASE_UCS[UF])</f>
        <v>AM</v>
      </c>
      <c r="K332" s="29" t="s">
        <v>158</v>
      </c>
      <c r="L332" s="30">
        <v>1780000</v>
      </c>
      <c r="M332" s="30">
        <v>0</v>
      </c>
      <c r="N332" s="30">
        <f>BASE_INICIATIVAS_CONSOLIDADA!$L332-BASE_INICIATIVAS_CONSOLIDADA!$M332</f>
        <v>1780000</v>
      </c>
      <c r="O332" s="41">
        <f>BASE_INICIATIVAS_CONSOLIDADA!$AC332+BASE_INICIATIVAS_CONSOLIDADA!$AJ332+BASE_INICIATIVAS_CONSOLIDADA!$AO332+BASE_INICIATIVAS_CONSOLIDADA!$AV332+BASE_INICIATIVAS_CONSOLIDADA!$AY332+BASE_INICIATIVAS_CONSOLIDADA!$BA332+BASE_INICIATIVAS_CONSOLIDADA!$BD332</f>
        <v>0</v>
      </c>
      <c r="P332" s="30">
        <f>IF(BASE_INICIATIVAS_CONSOLIDADA!$N332-BASE_INICIATIVAS_CONSOLIDADA!$O332&lt;0,0,BASE_INICIATIVAS_CONSOLIDADA!$N332-BASE_INICIATIVAS_CONSOLIDADA!$O332)</f>
        <v>1780000</v>
      </c>
      <c r="Q332" s="42">
        <v>0</v>
      </c>
      <c r="R332" s="41">
        <v>0</v>
      </c>
      <c r="S332" s="41">
        <v>0</v>
      </c>
      <c r="T332" s="41">
        <v>0</v>
      </c>
      <c r="U332" s="41">
        <v>0</v>
      </c>
      <c r="V332" s="41">
        <v>0</v>
      </c>
      <c r="W332" s="41">
        <v>0</v>
      </c>
      <c r="X332" s="41">
        <v>0</v>
      </c>
      <c r="Y332" s="41">
        <v>0</v>
      </c>
      <c r="Z332" s="41">
        <v>0</v>
      </c>
      <c r="AA332" s="41">
        <v>0</v>
      </c>
      <c r="AB332" s="41">
        <v>0</v>
      </c>
      <c r="AC332" s="41">
        <f>SUM(BASE_INICIATIVAS_CONSOLIDADA!$Q332:$AB332)</f>
        <v>0</v>
      </c>
      <c r="AD332" s="41">
        <v>0</v>
      </c>
      <c r="AE332" s="41">
        <v>0</v>
      </c>
      <c r="AF332" s="41">
        <v>0</v>
      </c>
      <c r="AG332" s="41">
        <v>0</v>
      </c>
      <c r="AH332" s="41">
        <v>0</v>
      </c>
      <c r="AI332" s="41">
        <v>0</v>
      </c>
      <c r="AJ332" s="41">
        <f>SUM(BASE_INICIATIVAS_CONSOLIDADA!$AD332:$AI332)</f>
        <v>0</v>
      </c>
      <c r="AK332" s="41">
        <v>0</v>
      </c>
      <c r="AL332" s="41">
        <v>0</v>
      </c>
      <c r="AM332" s="41">
        <v>0</v>
      </c>
      <c r="AN332" s="41">
        <v>0</v>
      </c>
      <c r="AO332" s="41">
        <f>SUM(BASE_INICIATIVAS_CONSOLIDADA!$AK332:$AN332)</f>
        <v>0</v>
      </c>
      <c r="AP332" s="41">
        <v>0</v>
      </c>
      <c r="AQ332" s="41">
        <v>0</v>
      </c>
      <c r="AR332" s="41">
        <v>0</v>
      </c>
      <c r="AS332" s="41">
        <v>0</v>
      </c>
      <c r="AT332" s="41">
        <v>0</v>
      </c>
      <c r="AU332" s="41">
        <v>0</v>
      </c>
      <c r="AV332" s="41">
        <f>SUM(BASE_INICIATIVAS_CONSOLIDADA!$AP332:$AU332)</f>
        <v>0</v>
      </c>
      <c r="AW332" s="43">
        <v>0</v>
      </c>
      <c r="AX332" s="43">
        <v>0</v>
      </c>
      <c r="AY332" s="44">
        <f>SUM(BASE_INICIATIVAS_CONSOLIDADA!$AW332:$AX332)</f>
        <v>0</v>
      </c>
      <c r="AZ332" s="45">
        <v>0</v>
      </c>
      <c r="BA332" s="45">
        <f>BASE_INICIATIVAS_CONSOLIDADA!$AZ332</f>
        <v>0</v>
      </c>
      <c r="BB332" s="45">
        <v>0</v>
      </c>
      <c r="BC332" s="45">
        <v>0</v>
      </c>
      <c r="BD332" s="45">
        <f>SUM(BASE_INICIATIVAS_CONSOLIDADA!$BB332:$BC332)</f>
        <v>0</v>
      </c>
    </row>
    <row r="333" spans="1:56" ht="150" x14ac:dyDescent="0.25">
      <c r="A333" s="8" t="s">
        <v>156</v>
      </c>
      <c r="B333" s="8" t="s">
        <v>157</v>
      </c>
      <c r="C333" s="8">
        <v>16063682</v>
      </c>
      <c r="D333" s="8" t="s">
        <v>58</v>
      </c>
      <c r="E333" s="8" t="str">
        <f>_xlfn.XLOOKUP(BASE_INICIATIVAS_CONSOLIDADA!$G333,'[1]BASE DE DADOS'!A:A,'[1]BASE DE DADOS'!C:C)</f>
        <v>ESEC DE JUTAÍ-SOLIMÕES</v>
      </c>
      <c r="F333" s="8" t="str">
        <f>_xlfn.XLOOKUP(BASE_INICIATIVAS_CONSOLIDADA!$G333,[1]!BASE_UCS[COD CNUC],[1]!BASE_UCS[CATEGORIA RESUMIDA])</f>
        <v>ESEC</v>
      </c>
      <c r="G333" s="8" t="s">
        <v>304</v>
      </c>
      <c r="H333" s="8" t="str">
        <f>_xlfn.XLOOKUP(BASE_INICIATIVAS_CONSOLIDADA!$G333,[1]!BASE_UCS[COD CNUC],[1]!BASE_UCS[GERÊNCIA REGIONAL])</f>
        <v>GR1 - Norte</v>
      </c>
      <c r="I333" s="8" t="str">
        <f>_xlfn.XLOOKUP(BASE_INICIATIVAS_CONSOLIDADA!$G333,[1]!BASE_UCS[COD CNUC],[1]!BASE_UCS[BIOMAS])</f>
        <v>Amazônia</v>
      </c>
      <c r="J333" s="8" t="str">
        <f>_xlfn.XLOOKUP(BASE_INICIATIVAS_CONSOLIDADA!$G333,[1]!BASE_UCS[COD CNUC],[1]!BASE_UCS[UF])</f>
        <v>AM</v>
      </c>
      <c r="K333" s="8" t="s">
        <v>158</v>
      </c>
      <c r="L333" s="36">
        <v>1780000</v>
      </c>
      <c r="M333" s="36">
        <v>0</v>
      </c>
      <c r="N333" s="36">
        <f>BASE_INICIATIVAS_CONSOLIDADA!$L333-BASE_INICIATIVAS_CONSOLIDADA!$M333</f>
        <v>1780000</v>
      </c>
      <c r="O333" s="37">
        <f>BASE_INICIATIVAS_CONSOLIDADA!$AC333+BASE_INICIATIVAS_CONSOLIDADA!$AJ333+BASE_INICIATIVAS_CONSOLIDADA!$AO333+BASE_INICIATIVAS_CONSOLIDADA!$AV333+BASE_INICIATIVAS_CONSOLIDADA!$AY333+BASE_INICIATIVAS_CONSOLIDADA!$BA333+BASE_INICIATIVAS_CONSOLIDADA!$BD333</f>
        <v>1780000</v>
      </c>
      <c r="P333" s="36">
        <f>IF(BASE_INICIATIVAS_CONSOLIDADA!$N333-BASE_INICIATIVAS_CONSOLIDADA!$O333&lt;0,0,BASE_INICIATIVAS_CONSOLIDADA!$N333-BASE_INICIATIVAS_CONSOLIDADA!$O333)</f>
        <v>0</v>
      </c>
      <c r="Q333" s="38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f>SUM(BASE_INICIATIVAS_CONSOLIDADA!$Q333:$AB333)</f>
        <v>0</v>
      </c>
      <c r="AD333" s="37">
        <v>0</v>
      </c>
      <c r="AE333" s="37">
        <v>0</v>
      </c>
      <c r="AF333" s="37">
        <v>1780000</v>
      </c>
      <c r="AG333" s="37">
        <v>0</v>
      </c>
      <c r="AH333" s="37">
        <v>0</v>
      </c>
      <c r="AI333" s="37">
        <v>0</v>
      </c>
      <c r="AJ333" s="37">
        <f>SUM(BASE_INICIATIVAS_CONSOLIDADA!$AD333:$AI333)</f>
        <v>1780000</v>
      </c>
      <c r="AK333" s="37">
        <v>0</v>
      </c>
      <c r="AL333" s="37">
        <v>0</v>
      </c>
      <c r="AM333" s="37">
        <v>0</v>
      </c>
      <c r="AN333" s="37">
        <v>0</v>
      </c>
      <c r="AO333" s="37">
        <f>SUM(BASE_INICIATIVAS_CONSOLIDADA!$AK333:$AN333)</f>
        <v>0</v>
      </c>
      <c r="AP333" s="37">
        <v>0</v>
      </c>
      <c r="AQ333" s="37">
        <v>0</v>
      </c>
      <c r="AR333" s="37">
        <v>0</v>
      </c>
      <c r="AS333" s="37">
        <v>0</v>
      </c>
      <c r="AT333" s="37">
        <v>0</v>
      </c>
      <c r="AU333" s="37">
        <v>0</v>
      </c>
      <c r="AV333" s="37">
        <f>SUM(BASE_INICIATIVAS_CONSOLIDADA!$AP333:$AU333)</f>
        <v>0</v>
      </c>
      <c r="AW333" s="39">
        <v>0</v>
      </c>
      <c r="AX333" s="39">
        <v>0</v>
      </c>
      <c r="AY333" s="40">
        <f>SUM(BASE_INICIATIVAS_CONSOLIDADA!$AW333:$AX333)</f>
        <v>0</v>
      </c>
      <c r="AZ333" s="4">
        <v>0</v>
      </c>
      <c r="BA333" s="4">
        <f>BASE_INICIATIVAS_CONSOLIDADA!$AZ333</f>
        <v>0</v>
      </c>
      <c r="BB333" s="4">
        <v>0</v>
      </c>
      <c r="BC333" s="4">
        <v>0</v>
      </c>
      <c r="BD333" s="4">
        <f>SUM(BASE_INICIATIVAS_CONSOLIDADA!$BB333:$BC333)</f>
        <v>0</v>
      </c>
    </row>
    <row r="334" spans="1:56" ht="150" x14ac:dyDescent="0.25">
      <c r="A334" s="29" t="s">
        <v>156</v>
      </c>
      <c r="B334" s="29" t="s">
        <v>157</v>
      </c>
      <c r="C334" s="29">
        <v>16063682</v>
      </c>
      <c r="D334" s="29" t="s">
        <v>58</v>
      </c>
      <c r="E334" s="29" t="str">
        <f>_xlfn.XLOOKUP(BASE_INICIATIVAS_CONSOLIDADA!$G334,'[1]BASE DE DADOS'!A:A,'[1]BASE DE DADOS'!C:C)</f>
        <v>ESEC JUAMI-JAPURÁ</v>
      </c>
      <c r="F334" s="29" t="str">
        <f>_xlfn.XLOOKUP(BASE_INICIATIVAS_CONSOLIDADA!$G334,[1]!BASE_UCS[COD CNUC],[1]!BASE_UCS[CATEGORIA RESUMIDA])</f>
        <v>ESEC</v>
      </c>
      <c r="G334" s="29" t="s">
        <v>305</v>
      </c>
      <c r="H334" s="29" t="str">
        <f>_xlfn.XLOOKUP(BASE_INICIATIVAS_CONSOLIDADA!$G334,[1]!BASE_UCS[COD CNUC],[1]!BASE_UCS[GERÊNCIA REGIONAL])</f>
        <v>GR1 - Norte</v>
      </c>
      <c r="I334" s="29" t="str">
        <f>_xlfn.XLOOKUP(BASE_INICIATIVAS_CONSOLIDADA!$G334,[1]!BASE_UCS[COD CNUC],[1]!BASE_UCS[BIOMAS])</f>
        <v>Amazônia</v>
      </c>
      <c r="J334" s="29" t="str">
        <f>_xlfn.XLOOKUP(BASE_INICIATIVAS_CONSOLIDADA!$G334,[1]!BASE_UCS[COD CNUC],[1]!BASE_UCS[UF])</f>
        <v>AM</v>
      </c>
      <c r="K334" s="29" t="s">
        <v>158</v>
      </c>
      <c r="L334" s="30">
        <v>1780000</v>
      </c>
      <c r="M334" s="30">
        <v>0</v>
      </c>
      <c r="N334" s="30">
        <f>BASE_INICIATIVAS_CONSOLIDADA!$L334-BASE_INICIATIVAS_CONSOLIDADA!$M334</f>
        <v>1780000</v>
      </c>
      <c r="O334" s="41">
        <f>BASE_INICIATIVAS_CONSOLIDADA!$AC334+BASE_INICIATIVAS_CONSOLIDADA!$AJ334+BASE_INICIATIVAS_CONSOLIDADA!$AO334+BASE_INICIATIVAS_CONSOLIDADA!$AV334+BASE_INICIATIVAS_CONSOLIDADA!$AY334+BASE_INICIATIVAS_CONSOLIDADA!$BA334+BASE_INICIATIVAS_CONSOLIDADA!$BD334</f>
        <v>1780000</v>
      </c>
      <c r="P334" s="30">
        <f>IF(BASE_INICIATIVAS_CONSOLIDADA!$N334-BASE_INICIATIVAS_CONSOLIDADA!$O334&lt;0,0,BASE_INICIATIVAS_CONSOLIDADA!$N334-BASE_INICIATIVAS_CONSOLIDADA!$O334)</f>
        <v>0</v>
      </c>
      <c r="Q334" s="42">
        <v>0</v>
      </c>
      <c r="R334" s="41">
        <v>0</v>
      </c>
      <c r="S334" s="41">
        <v>0</v>
      </c>
      <c r="T334" s="41">
        <v>0</v>
      </c>
      <c r="U334" s="41">
        <v>0</v>
      </c>
      <c r="V334" s="41">
        <v>0</v>
      </c>
      <c r="W334" s="41">
        <v>0</v>
      </c>
      <c r="X334" s="41">
        <v>0</v>
      </c>
      <c r="Y334" s="41">
        <v>0</v>
      </c>
      <c r="Z334" s="41">
        <v>0</v>
      </c>
      <c r="AA334" s="41">
        <v>0</v>
      </c>
      <c r="AB334" s="41">
        <v>0</v>
      </c>
      <c r="AC334" s="41">
        <f>SUM(BASE_INICIATIVAS_CONSOLIDADA!$Q334:$AB334)</f>
        <v>0</v>
      </c>
      <c r="AD334" s="41">
        <v>0</v>
      </c>
      <c r="AE334" s="41">
        <v>0</v>
      </c>
      <c r="AF334" s="41">
        <v>0</v>
      </c>
      <c r="AG334" s="41">
        <v>0</v>
      </c>
      <c r="AH334" s="41">
        <v>0</v>
      </c>
      <c r="AI334" s="41">
        <v>0</v>
      </c>
      <c r="AJ334" s="41">
        <f>SUM(BASE_INICIATIVAS_CONSOLIDADA!$AD334:$AI334)</f>
        <v>0</v>
      </c>
      <c r="AK334" s="41">
        <v>0</v>
      </c>
      <c r="AL334" s="41">
        <v>0</v>
      </c>
      <c r="AM334" s="41">
        <v>0</v>
      </c>
      <c r="AN334" s="30">
        <v>1780000</v>
      </c>
      <c r="AO334" s="41">
        <f>SUM(BASE_INICIATIVAS_CONSOLIDADA!$AK334:$AN334)</f>
        <v>1780000</v>
      </c>
      <c r="AP334" s="41">
        <v>0</v>
      </c>
      <c r="AQ334" s="41">
        <v>0</v>
      </c>
      <c r="AR334" s="41">
        <v>0</v>
      </c>
      <c r="AS334" s="41">
        <v>0</v>
      </c>
      <c r="AT334" s="41">
        <v>0</v>
      </c>
      <c r="AU334" s="41">
        <v>0</v>
      </c>
      <c r="AV334" s="41">
        <f>SUM(BASE_INICIATIVAS_CONSOLIDADA!$AP334:$AU334)</f>
        <v>0</v>
      </c>
      <c r="AW334" s="43">
        <v>0</v>
      </c>
      <c r="AX334" s="43">
        <v>0</v>
      </c>
      <c r="AY334" s="44">
        <f>SUM(BASE_INICIATIVAS_CONSOLIDADA!$AW334:$AX334)</f>
        <v>0</v>
      </c>
      <c r="AZ334" s="45">
        <v>0</v>
      </c>
      <c r="BA334" s="45">
        <f>BASE_INICIATIVAS_CONSOLIDADA!$AZ334</f>
        <v>0</v>
      </c>
      <c r="BB334" s="45">
        <v>0</v>
      </c>
      <c r="BC334" s="45">
        <v>0</v>
      </c>
      <c r="BD334" s="45">
        <f>SUM(BASE_INICIATIVAS_CONSOLIDADA!$BB334:$BC334)</f>
        <v>0</v>
      </c>
    </row>
    <row r="335" spans="1:56" ht="150" x14ac:dyDescent="0.25">
      <c r="A335" s="8" t="s">
        <v>156</v>
      </c>
      <c r="B335" s="8" t="s">
        <v>157</v>
      </c>
      <c r="C335" s="8">
        <v>16063682</v>
      </c>
      <c r="D335" s="8" t="s">
        <v>58</v>
      </c>
      <c r="E335" s="8" t="str">
        <f>_xlfn.XLOOKUP(BASE_INICIATIVAS_CONSOLIDADA!$G335,'[1]BASE DE DADOS'!A:A,'[1]BASE DE DADOS'!C:C)</f>
        <v>FLONA DE TEFÉ</v>
      </c>
      <c r="F335" s="8" t="str">
        <f>_xlfn.XLOOKUP(BASE_INICIATIVAS_CONSOLIDADA!$G335,[1]!BASE_UCS[COD CNUC],[1]!BASE_UCS[CATEGORIA RESUMIDA])</f>
        <v>FLONA</v>
      </c>
      <c r="G335" s="8" t="s">
        <v>306</v>
      </c>
      <c r="H335" s="8" t="str">
        <f>_xlfn.XLOOKUP(BASE_INICIATIVAS_CONSOLIDADA!$G335,[1]!BASE_UCS[COD CNUC],[1]!BASE_UCS[GERÊNCIA REGIONAL])</f>
        <v>GR1 - Norte</v>
      </c>
      <c r="I335" s="8" t="str">
        <f>_xlfn.XLOOKUP(BASE_INICIATIVAS_CONSOLIDADA!$G335,[1]!BASE_UCS[COD CNUC],[1]!BASE_UCS[BIOMAS])</f>
        <v>Amazônia</v>
      </c>
      <c r="J335" s="8" t="str">
        <f>_xlfn.XLOOKUP(BASE_INICIATIVAS_CONSOLIDADA!$G335,[1]!BASE_UCS[COD CNUC],[1]!BASE_UCS[UF])</f>
        <v>AM</v>
      </c>
      <c r="K335" s="8" t="s">
        <v>158</v>
      </c>
      <c r="L335" s="36">
        <v>1780000</v>
      </c>
      <c r="M335" s="36">
        <v>0</v>
      </c>
      <c r="N335" s="36">
        <f>BASE_INICIATIVAS_CONSOLIDADA!$L335-BASE_INICIATIVAS_CONSOLIDADA!$M335</f>
        <v>1780000</v>
      </c>
      <c r="O335" s="37">
        <f>BASE_INICIATIVAS_CONSOLIDADA!$AC335+BASE_INICIATIVAS_CONSOLIDADA!$AJ335+BASE_INICIATIVAS_CONSOLIDADA!$AO335+BASE_INICIATIVAS_CONSOLIDADA!$AV335+BASE_INICIATIVAS_CONSOLIDADA!$AY335+BASE_INICIATIVAS_CONSOLIDADA!$BA335+BASE_INICIATIVAS_CONSOLIDADA!$BD335</f>
        <v>1780000</v>
      </c>
      <c r="P335" s="36">
        <f>IF(BASE_INICIATIVAS_CONSOLIDADA!$N335-BASE_INICIATIVAS_CONSOLIDADA!$O335&lt;0,0,BASE_INICIATIVAS_CONSOLIDADA!$N335-BASE_INICIATIVAS_CONSOLIDADA!$O335)</f>
        <v>0</v>
      </c>
      <c r="Q335" s="38">
        <v>0</v>
      </c>
      <c r="R335" s="37">
        <v>0</v>
      </c>
      <c r="S335" s="37">
        <v>0</v>
      </c>
      <c r="T335" s="37">
        <v>0</v>
      </c>
      <c r="U335" s="37">
        <v>0</v>
      </c>
      <c r="V335" s="37">
        <v>0</v>
      </c>
      <c r="W335" s="37">
        <v>0</v>
      </c>
      <c r="X335" s="37">
        <v>0</v>
      </c>
      <c r="Y335" s="37">
        <v>0</v>
      </c>
      <c r="Z335" s="37">
        <v>0</v>
      </c>
      <c r="AA335" s="37">
        <v>0</v>
      </c>
      <c r="AB335" s="37">
        <v>0</v>
      </c>
      <c r="AC335" s="37">
        <f>SUM(BASE_INICIATIVAS_CONSOLIDADA!$Q335:$AB335)</f>
        <v>0</v>
      </c>
      <c r="AD335" s="37">
        <v>0</v>
      </c>
      <c r="AE335" s="37">
        <v>0</v>
      </c>
      <c r="AF335" s="37">
        <v>0</v>
      </c>
      <c r="AG335" s="37">
        <v>0</v>
      </c>
      <c r="AH335" s="37">
        <v>0</v>
      </c>
      <c r="AI335" s="37">
        <v>0</v>
      </c>
      <c r="AJ335" s="37">
        <f>SUM(BASE_INICIATIVAS_CONSOLIDADA!$AD335:$AI335)</f>
        <v>0</v>
      </c>
      <c r="AK335" s="37">
        <v>0</v>
      </c>
      <c r="AL335" s="37">
        <v>0</v>
      </c>
      <c r="AM335" s="37">
        <v>0</v>
      </c>
      <c r="AN335" s="36">
        <v>1780000</v>
      </c>
      <c r="AO335" s="37">
        <f>SUM(BASE_INICIATIVAS_CONSOLIDADA!$AK335:$AN335)</f>
        <v>1780000</v>
      </c>
      <c r="AP335" s="37">
        <v>0</v>
      </c>
      <c r="AQ335" s="37">
        <v>0</v>
      </c>
      <c r="AR335" s="37">
        <v>0</v>
      </c>
      <c r="AS335" s="37">
        <v>0</v>
      </c>
      <c r="AT335" s="37">
        <v>0</v>
      </c>
      <c r="AU335" s="37">
        <v>0</v>
      </c>
      <c r="AV335" s="37">
        <f>SUM(BASE_INICIATIVAS_CONSOLIDADA!$AP335:$AU335)</f>
        <v>0</v>
      </c>
      <c r="AW335" s="39">
        <v>0</v>
      </c>
      <c r="AX335" s="39">
        <v>0</v>
      </c>
      <c r="AY335" s="40">
        <f>SUM(BASE_INICIATIVAS_CONSOLIDADA!$AW335:$AX335)</f>
        <v>0</v>
      </c>
      <c r="AZ335" s="4">
        <v>0</v>
      </c>
      <c r="BA335" s="4">
        <f>BASE_INICIATIVAS_CONSOLIDADA!$AZ335</f>
        <v>0</v>
      </c>
      <c r="BB335" s="4">
        <v>0</v>
      </c>
      <c r="BC335" s="4">
        <v>0</v>
      </c>
      <c r="BD335" s="4">
        <f>SUM(BASE_INICIATIVAS_CONSOLIDADA!$BB335:$BC335)</f>
        <v>0</v>
      </c>
    </row>
    <row r="336" spans="1:56" ht="150" x14ac:dyDescent="0.25">
      <c r="A336" s="29" t="s">
        <v>156</v>
      </c>
      <c r="B336" s="29" t="s">
        <v>157</v>
      </c>
      <c r="C336" s="29">
        <v>16063682</v>
      </c>
      <c r="D336" s="29" t="s">
        <v>58</v>
      </c>
      <c r="E336" s="29" t="str">
        <f>_xlfn.XLOOKUP(BASE_INICIATIVAS_CONSOLIDADA!$G336,'[1]BASE DE DADOS'!A:A,'[1]BASE DE DADOS'!C:C)</f>
        <v>RESEX BAIXO JURUÁ</v>
      </c>
      <c r="F336" s="29" t="str">
        <f>_xlfn.XLOOKUP(BASE_INICIATIVAS_CONSOLIDADA!$G336,[1]!BASE_UCS[COD CNUC],[1]!BASE_UCS[CATEGORIA RESUMIDA])</f>
        <v>RESEX</v>
      </c>
      <c r="G336" s="29" t="s">
        <v>301</v>
      </c>
      <c r="H336" s="29" t="str">
        <f>_xlfn.XLOOKUP(BASE_INICIATIVAS_CONSOLIDADA!$G336,[1]!BASE_UCS[COD CNUC],[1]!BASE_UCS[GERÊNCIA REGIONAL])</f>
        <v>GR1 - Norte</v>
      </c>
      <c r="I336" s="29" t="str">
        <f>_xlfn.XLOOKUP(BASE_INICIATIVAS_CONSOLIDADA!$G336,[1]!BASE_UCS[COD CNUC],[1]!BASE_UCS[BIOMAS])</f>
        <v>Amazônia</v>
      </c>
      <c r="J336" s="29" t="str">
        <f>_xlfn.XLOOKUP(BASE_INICIATIVAS_CONSOLIDADA!$G336,[1]!BASE_UCS[COD CNUC],[1]!BASE_UCS[UF])</f>
        <v>AM</v>
      </c>
      <c r="K336" s="29" t="s">
        <v>158</v>
      </c>
      <c r="L336" s="30">
        <v>1780000</v>
      </c>
      <c r="M336" s="30">
        <v>0</v>
      </c>
      <c r="N336" s="30">
        <f>BASE_INICIATIVAS_CONSOLIDADA!$L336-BASE_INICIATIVAS_CONSOLIDADA!$M336</f>
        <v>1780000</v>
      </c>
      <c r="O336" s="41">
        <f>BASE_INICIATIVAS_CONSOLIDADA!$AC336+BASE_INICIATIVAS_CONSOLIDADA!$AJ336+BASE_INICIATIVAS_CONSOLIDADA!$AO336+BASE_INICIATIVAS_CONSOLIDADA!$AV336+BASE_INICIATIVAS_CONSOLIDADA!$AY336+BASE_INICIATIVAS_CONSOLIDADA!$BA336+BASE_INICIATIVAS_CONSOLIDADA!$BD336</f>
        <v>1780000</v>
      </c>
      <c r="P336" s="30">
        <f>IF(BASE_INICIATIVAS_CONSOLIDADA!$N336-BASE_INICIATIVAS_CONSOLIDADA!$O336&lt;0,0,BASE_INICIATIVAS_CONSOLIDADA!$N336-BASE_INICIATIVAS_CONSOLIDADA!$O336)</f>
        <v>0</v>
      </c>
      <c r="Q336" s="42">
        <v>0</v>
      </c>
      <c r="R336" s="41">
        <v>0</v>
      </c>
      <c r="S336" s="41">
        <v>0</v>
      </c>
      <c r="T336" s="41">
        <v>0</v>
      </c>
      <c r="U336" s="41">
        <v>0</v>
      </c>
      <c r="V336" s="41">
        <v>0</v>
      </c>
      <c r="W336" s="41">
        <v>0</v>
      </c>
      <c r="X336" s="41">
        <v>0</v>
      </c>
      <c r="Y336" s="41">
        <v>0</v>
      </c>
      <c r="Z336" s="41">
        <v>0</v>
      </c>
      <c r="AA336" s="41">
        <v>1780000</v>
      </c>
      <c r="AB336" s="41">
        <v>0</v>
      </c>
      <c r="AC336" s="41">
        <f>SUM(BASE_INICIATIVAS_CONSOLIDADA!$Q336:$AB336)</f>
        <v>1780000</v>
      </c>
      <c r="AD336" s="41">
        <v>0</v>
      </c>
      <c r="AE336" s="41">
        <v>0</v>
      </c>
      <c r="AF336" s="41">
        <v>0</v>
      </c>
      <c r="AG336" s="41">
        <v>0</v>
      </c>
      <c r="AH336" s="41">
        <v>0</v>
      </c>
      <c r="AI336" s="41">
        <v>0</v>
      </c>
      <c r="AJ336" s="41">
        <f>SUM(BASE_INICIATIVAS_CONSOLIDADA!$AD336:$AI336)</f>
        <v>0</v>
      </c>
      <c r="AK336" s="41">
        <v>0</v>
      </c>
      <c r="AL336" s="41">
        <v>0</v>
      </c>
      <c r="AM336" s="41">
        <v>0</v>
      </c>
      <c r="AN336" s="46">
        <v>0</v>
      </c>
      <c r="AO336" s="41">
        <f>SUM(BASE_INICIATIVAS_CONSOLIDADA!$AK336:$AN336)</f>
        <v>0</v>
      </c>
      <c r="AP336" s="41">
        <v>0</v>
      </c>
      <c r="AQ336" s="41">
        <v>0</v>
      </c>
      <c r="AR336" s="41">
        <v>0</v>
      </c>
      <c r="AS336" s="41">
        <v>0</v>
      </c>
      <c r="AT336" s="41">
        <v>0</v>
      </c>
      <c r="AU336" s="41">
        <v>0</v>
      </c>
      <c r="AV336" s="41">
        <f>SUM(BASE_INICIATIVAS_CONSOLIDADA!$AP336:$AU336)</f>
        <v>0</v>
      </c>
      <c r="AW336" s="43">
        <v>0</v>
      </c>
      <c r="AX336" s="43">
        <v>0</v>
      </c>
      <c r="AY336" s="44">
        <f>SUM(BASE_INICIATIVAS_CONSOLIDADA!$AW336:$AX336)</f>
        <v>0</v>
      </c>
      <c r="AZ336" s="45">
        <v>0</v>
      </c>
      <c r="BA336" s="45">
        <f>BASE_INICIATIVAS_CONSOLIDADA!$AZ336</f>
        <v>0</v>
      </c>
      <c r="BB336" s="45">
        <v>0</v>
      </c>
      <c r="BC336" s="45">
        <v>0</v>
      </c>
      <c r="BD336" s="45">
        <f>SUM(BASE_INICIATIVAS_CONSOLIDADA!$BB336:$BC336)</f>
        <v>0</v>
      </c>
    </row>
    <row r="337" spans="1:56" ht="345" x14ac:dyDescent="0.25">
      <c r="A337" s="8" t="s">
        <v>133</v>
      </c>
      <c r="B337" s="8" t="s">
        <v>134</v>
      </c>
      <c r="C337" s="8" t="s">
        <v>70</v>
      </c>
      <c r="D337" s="8" t="s">
        <v>58</v>
      </c>
      <c r="E337" s="8" t="str">
        <f>_xlfn.XLOOKUP(BASE_INICIATIVAS_CONSOLIDADA!$G337,'[1]BASE DE DADOS'!A:A,'[1]BASE DE DADOS'!C:C)</f>
        <v>RESEX DO RIO JUTAÍ</v>
      </c>
      <c r="F337" s="8" t="str">
        <f>_xlfn.XLOOKUP(BASE_INICIATIVAS_CONSOLIDADA!$G337,[1]!BASE_UCS[COD CNUC],[1]!BASE_UCS[CATEGORIA RESUMIDA])</f>
        <v>RESEX</v>
      </c>
      <c r="G337" s="8" t="s">
        <v>307</v>
      </c>
      <c r="H337" s="8" t="str">
        <f>_xlfn.XLOOKUP(BASE_INICIATIVAS_CONSOLIDADA!$G337,[1]!BASE_UCS[COD CNUC],[1]!BASE_UCS[GERÊNCIA REGIONAL])</f>
        <v>GR1 - Norte</v>
      </c>
      <c r="I337" s="8" t="str">
        <f>_xlfn.XLOOKUP(BASE_INICIATIVAS_CONSOLIDADA!$G337,[1]!BASE_UCS[COD CNUC],[1]!BASE_UCS[BIOMAS])</f>
        <v>Amazônia</v>
      </c>
      <c r="J337" s="8" t="str">
        <f>_xlfn.XLOOKUP(BASE_INICIATIVAS_CONSOLIDADA!$G337,[1]!BASE_UCS[COD CNUC],[1]!BASE_UCS[UF])</f>
        <v>AM</v>
      </c>
      <c r="K337" s="8" t="s">
        <v>135</v>
      </c>
      <c r="L337" s="36">
        <v>1000000</v>
      </c>
      <c r="M337" s="36">
        <v>0</v>
      </c>
      <c r="N337" s="36">
        <f>BASE_INICIATIVAS_CONSOLIDADA!$L337-BASE_INICIATIVAS_CONSOLIDADA!$M337</f>
        <v>1000000</v>
      </c>
      <c r="O337" s="37">
        <f>BASE_INICIATIVAS_CONSOLIDADA!$AC337+BASE_INICIATIVAS_CONSOLIDADA!$AJ337+BASE_INICIATIVAS_CONSOLIDADA!$AO337+BASE_INICIATIVAS_CONSOLIDADA!$AV337+BASE_INICIATIVAS_CONSOLIDADA!$AY337+BASE_INICIATIVAS_CONSOLIDADA!$BA337+BASE_INICIATIVAS_CONSOLIDADA!$BD337</f>
        <v>1000000</v>
      </c>
      <c r="P337" s="36">
        <f>IF(BASE_INICIATIVAS_CONSOLIDADA!$N337-BASE_INICIATIVAS_CONSOLIDADA!$O337&lt;0,0,BASE_INICIATIVAS_CONSOLIDADA!$N337-BASE_INICIATIVAS_CONSOLIDADA!$O337)</f>
        <v>0</v>
      </c>
      <c r="Q337" s="38">
        <v>0</v>
      </c>
      <c r="R337" s="37">
        <v>0</v>
      </c>
      <c r="S337" s="37">
        <v>0</v>
      </c>
      <c r="T337" s="37">
        <v>0</v>
      </c>
      <c r="U337" s="37">
        <v>0</v>
      </c>
      <c r="V337" s="37">
        <v>0</v>
      </c>
      <c r="W337" s="37">
        <v>0</v>
      </c>
      <c r="X337" s="37">
        <v>0</v>
      </c>
      <c r="Y337" s="37">
        <v>0</v>
      </c>
      <c r="Z337" s="37">
        <v>0</v>
      </c>
      <c r="AA337" s="37">
        <v>1000000</v>
      </c>
      <c r="AB337" s="37">
        <v>0</v>
      </c>
      <c r="AC337" s="37">
        <f>SUM(BASE_INICIATIVAS_CONSOLIDADA!$Q337:$AB337)</f>
        <v>1000000</v>
      </c>
      <c r="AD337" s="37">
        <v>0</v>
      </c>
      <c r="AE337" s="37">
        <v>0</v>
      </c>
      <c r="AF337" s="37">
        <v>0</v>
      </c>
      <c r="AG337" s="37">
        <v>0</v>
      </c>
      <c r="AH337" s="37">
        <v>0</v>
      </c>
      <c r="AI337" s="37">
        <v>0</v>
      </c>
      <c r="AJ337" s="37">
        <f>SUM(BASE_INICIATIVAS_CONSOLIDADA!$AD337:$AI337)</f>
        <v>0</v>
      </c>
      <c r="AK337" s="37">
        <v>0</v>
      </c>
      <c r="AL337" s="37">
        <v>0</v>
      </c>
      <c r="AM337" s="37">
        <v>0</v>
      </c>
      <c r="AN337" s="37">
        <v>0</v>
      </c>
      <c r="AO337" s="37">
        <f>SUM(BASE_INICIATIVAS_CONSOLIDADA!$AK337:$AN337)</f>
        <v>0</v>
      </c>
      <c r="AP337" s="37">
        <v>0</v>
      </c>
      <c r="AQ337" s="37">
        <v>0</v>
      </c>
      <c r="AR337" s="37">
        <v>0</v>
      </c>
      <c r="AS337" s="37">
        <v>0</v>
      </c>
      <c r="AT337" s="37">
        <v>0</v>
      </c>
      <c r="AU337" s="37">
        <v>0</v>
      </c>
      <c r="AV337" s="37">
        <f>SUM(BASE_INICIATIVAS_CONSOLIDADA!$AP337:$AU337)</f>
        <v>0</v>
      </c>
      <c r="AW337" s="39">
        <v>0</v>
      </c>
      <c r="AX337" s="39">
        <v>0</v>
      </c>
      <c r="AY337" s="40">
        <f>SUM(BASE_INICIATIVAS_CONSOLIDADA!$AW337:$AX337)</f>
        <v>0</v>
      </c>
      <c r="AZ337" s="4">
        <v>0</v>
      </c>
      <c r="BA337" s="4">
        <f>BASE_INICIATIVAS_CONSOLIDADA!$AZ337</f>
        <v>0</v>
      </c>
      <c r="BB337" s="4">
        <v>0</v>
      </c>
      <c r="BC337" s="4">
        <v>0</v>
      </c>
      <c r="BD337" s="4">
        <f>SUM(BASE_INICIATIVAS_CONSOLIDADA!$BB337:$BC337)</f>
        <v>0</v>
      </c>
    </row>
    <row r="338" spans="1:56" ht="150" x14ac:dyDescent="0.25">
      <c r="A338" s="29" t="s">
        <v>156</v>
      </c>
      <c r="B338" s="29" t="s">
        <v>157</v>
      </c>
      <c r="C338" s="29">
        <v>16063682</v>
      </c>
      <c r="D338" s="29" t="s">
        <v>58</v>
      </c>
      <c r="E338" s="29" t="str">
        <f>_xlfn.XLOOKUP(BASE_INICIATIVAS_CONSOLIDADA!$G338,'[1]BASE DE DADOS'!A:A,'[1]BASE DE DADOS'!C:C)</f>
        <v>RESEX DO RIO JUTAÍ</v>
      </c>
      <c r="F338" s="29" t="str">
        <f>_xlfn.XLOOKUP(BASE_INICIATIVAS_CONSOLIDADA!$G338,[1]!BASE_UCS[COD CNUC],[1]!BASE_UCS[CATEGORIA RESUMIDA])</f>
        <v>RESEX</v>
      </c>
      <c r="G338" s="29" t="s">
        <v>307</v>
      </c>
      <c r="H338" s="29" t="str">
        <f>_xlfn.XLOOKUP(BASE_INICIATIVAS_CONSOLIDADA!$G338,[1]!BASE_UCS[COD CNUC],[1]!BASE_UCS[GERÊNCIA REGIONAL])</f>
        <v>GR1 - Norte</v>
      </c>
      <c r="I338" s="29" t="str">
        <f>_xlfn.XLOOKUP(BASE_INICIATIVAS_CONSOLIDADA!$G338,[1]!BASE_UCS[COD CNUC],[1]!BASE_UCS[BIOMAS])</f>
        <v>Amazônia</v>
      </c>
      <c r="J338" s="29" t="str">
        <f>_xlfn.XLOOKUP(BASE_INICIATIVAS_CONSOLIDADA!$G338,[1]!BASE_UCS[COD CNUC],[1]!BASE_UCS[UF])</f>
        <v>AM</v>
      </c>
      <c r="K338" s="29" t="s">
        <v>158</v>
      </c>
      <c r="L338" s="30">
        <v>1780000</v>
      </c>
      <c r="M338" s="30">
        <v>0</v>
      </c>
      <c r="N338" s="30">
        <f>BASE_INICIATIVAS_CONSOLIDADA!$L338-BASE_INICIATIVAS_CONSOLIDADA!$M338</f>
        <v>1780000</v>
      </c>
      <c r="O338" s="41">
        <f>BASE_INICIATIVAS_CONSOLIDADA!$AC338+BASE_INICIATIVAS_CONSOLIDADA!$AJ338+BASE_INICIATIVAS_CONSOLIDADA!$AO338+BASE_INICIATIVAS_CONSOLIDADA!$AV338+BASE_INICIATIVAS_CONSOLIDADA!$AY338+BASE_INICIATIVAS_CONSOLIDADA!$BA338+BASE_INICIATIVAS_CONSOLIDADA!$BD338</f>
        <v>1780000</v>
      </c>
      <c r="P338" s="30">
        <f>IF(BASE_INICIATIVAS_CONSOLIDADA!$N338-BASE_INICIATIVAS_CONSOLIDADA!$O338&lt;0,0,BASE_INICIATIVAS_CONSOLIDADA!$N338-BASE_INICIATIVAS_CONSOLIDADA!$O338)</f>
        <v>0</v>
      </c>
      <c r="Q338" s="42">
        <v>0</v>
      </c>
      <c r="R338" s="41">
        <v>0</v>
      </c>
      <c r="S338" s="41">
        <v>0</v>
      </c>
      <c r="T338" s="41">
        <v>0</v>
      </c>
      <c r="U338" s="41">
        <v>0</v>
      </c>
      <c r="V338" s="41">
        <v>0</v>
      </c>
      <c r="W338" s="41">
        <v>0</v>
      </c>
      <c r="X338" s="41">
        <v>0</v>
      </c>
      <c r="Y338" s="41">
        <v>0</v>
      </c>
      <c r="Z338" s="41">
        <v>0</v>
      </c>
      <c r="AA338" s="41">
        <v>1780000</v>
      </c>
      <c r="AB338" s="41">
        <v>0</v>
      </c>
      <c r="AC338" s="41">
        <f>SUM(BASE_INICIATIVAS_CONSOLIDADA!$Q338:$AB338)</f>
        <v>1780000</v>
      </c>
      <c r="AD338" s="41">
        <v>0</v>
      </c>
      <c r="AE338" s="41">
        <v>0</v>
      </c>
      <c r="AF338" s="41">
        <v>0</v>
      </c>
      <c r="AG338" s="41">
        <v>0</v>
      </c>
      <c r="AH338" s="41">
        <v>0</v>
      </c>
      <c r="AI338" s="41">
        <v>0</v>
      </c>
      <c r="AJ338" s="41">
        <f>SUM(BASE_INICIATIVAS_CONSOLIDADA!$AD338:$AI338)</f>
        <v>0</v>
      </c>
      <c r="AK338" s="41">
        <v>0</v>
      </c>
      <c r="AL338" s="41">
        <v>0</v>
      </c>
      <c r="AM338" s="41">
        <v>0</v>
      </c>
      <c r="AN338" s="41">
        <v>0</v>
      </c>
      <c r="AO338" s="41">
        <f>SUM(BASE_INICIATIVAS_CONSOLIDADA!$AK338:$AN338)</f>
        <v>0</v>
      </c>
      <c r="AP338" s="41">
        <v>0</v>
      </c>
      <c r="AQ338" s="41">
        <v>0</v>
      </c>
      <c r="AR338" s="41">
        <v>0</v>
      </c>
      <c r="AS338" s="41">
        <v>0</v>
      </c>
      <c r="AT338" s="41">
        <v>0</v>
      </c>
      <c r="AU338" s="41">
        <v>0</v>
      </c>
      <c r="AV338" s="41">
        <f>SUM(BASE_INICIATIVAS_CONSOLIDADA!$AP338:$AU338)</f>
        <v>0</v>
      </c>
      <c r="AW338" s="43">
        <v>0</v>
      </c>
      <c r="AX338" s="43">
        <v>0</v>
      </c>
      <c r="AY338" s="44">
        <f>SUM(BASE_INICIATIVAS_CONSOLIDADA!$AW338:$AX338)</f>
        <v>0</v>
      </c>
      <c r="AZ338" s="45">
        <v>0</v>
      </c>
      <c r="BA338" s="45">
        <f>BASE_INICIATIVAS_CONSOLIDADA!$AZ338</f>
        <v>0</v>
      </c>
      <c r="BB338" s="45">
        <v>0</v>
      </c>
      <c r="BC338" s="45">
        <v>0</v>
      </c>
      <c r="BD338" s="45">
        <f>SUM(BASE_INICIATIVAS_CONSOLIDADA!$BB338:$BC338)</f>
        <v>0</v>
      </c>
    </row>
    <row r="339" spans="1:56" ht="30" x14ac:dyDescent="0.25">
      <c r="A339" s="8" t="s">
        <v>94</v>
      </c>
      <c r="B339" s="8" t="s">
        <v>95</v>
      </c>
      <c r="C339" s="8">
        <v>16081613</v>
      </c>
      <c r="D339" s="8" t="s">
        <v>96</v>
      </c>
      <c r="E339" s="8" t="str">
        <f>_xlfn.XLOOKUP(BASE_INICIATIVAS_CONSOLIDADA!$G339,'[1]BASE DE DADOS'!A:A,'[1]BASE DE DADOS'!C:C)</f>
        <v>APA BACIA DO PARAÍBA DO SUL</v>
      </c>
      <c r="F339" s="8" t="str">
        <f>_xlfn.XLOOKUP(BASE_INICIATIVAS_CONSOLIDADA!$G339,[1]!BASE_UCS[COD CNUC],[1]!BASE_UCS[CATEGORIA RESUMIDA])</f>
        <v>APA</v>
      </c>
      <c r="G339" s="8" t="s">
        <v>103</v>
      </c>
      <c r="H339" s="8" t="str">
        <f>_xlfn.XLOOKUP(BASE_INICIATIVAS_CONSOLIDADA!$G339,[1]!BASE_UCS[COD CNUC],[1]!BASE_UCS[GERÊNCIA REGIONAL])</f>
        <v>GR4 - Sudeste</v>
      </c>
      <c r="I339" s="8" t="str">
        <f>_xlfn.XLOOKUP(BASE_INICIATIVAS_CONSOLIDADA!$G339,[1]!BASE_UCS[COD CNUC],[1]!BASE_UCS[BIOMAS])</f>
        <v>Mata Atlântica</v>
      </c>
      <c r="J339" s="8" t="str">
        <f>_xlfn.XLOOKUP(BASE_INICIATIVAS_CONSOLIDADA!$G339,[1]!BASE_UCS[COD CNUC],[1]!BASE_UCS[UF])</f>
        <v>SP</v>
      </c>
      <c r="K339" s="8"/>
      <c r="L339" s="36">
        <v>600000</v>
      </c>
      <c r="M339" s="36">
        <v>0</v>
      </c>
      <c r="N339" s="36">
        <f>BASE_INICIATIVAS_CONSOLIDADA!$L339-BASE_INICIATIVAS_CONSOLIDADA!$M339</f>
        <v>600000</v>
      </c>
      <c r="O339" s="37">
        <f>BASE_INICIATIVAS_CONSOLIDADA!$AC339+BASE_INICIATIVAS_CONSOLIDADA!$AJ339+BASE_INICIATIVAS_CONSOLIDADA!$AO339+BASE_INICIATIVAS_CONSOLIDADA!$AV339+BASE_INICIATIVAS_CONSOLIDADA!$AY339+BASE_INICIATIVAS_CONSOLIDADA!$BA339+BASE_INICIATIVAS_CONSOLIDADA!$BD339</f>
        <v>600000</v>
      </c>
      <c r="P339" s="36">
        <f>IF(BASE_INICIATIVAS_CONSOLIDADA!$N339-BASE_INICIATIVAS_CONSOLIDADA!$O339&lt;0,0,BASE_INICIATIVAS_CONSOLIDADA!$N339-BASE_INICIATIVAS_CONSOLIDADA!$O339)</f>
        <v>0</v>
      </c>
      <c r="Q339" s="38">
        <v>0</v>
      </c>
      <c r="R339" s="37">
        <v>0</v>
      </c>
      <c r="S339" s="37">
        <v>0</v>
      </c>
      <c r="T339" s="37">
        <v>0</v>
      </c>
      <c r="U339" s="37">
        <v>0</v>
      </c>
      <c r="V339" s="37">
        <v>0</v>
      </c>
      <c r="W339" s="37">
        <v>0</v>
      </c>
      <c r="X339" s="37">
        <v>0</v>
      </c>
      <c r="Y339" s="37">
        <v>0</v>
      </c>
      <c r="Z339" s="37">
        <v>0</v>
      </c>
      <c r="AA339" s="37">
        <v>0</v>
      </c>
      <c r="AB339" s="37">
        <v>0</v>
      </c>
      <c r="AC339" s="37">
        <f>SUM(BASE_INICIATIVAS_CONSOLIDADA!$Q339:$AB339)</f>
        <v>0</v>
      </c>
      <c r="AD339" s="37">
        <v>0</v>
      </c>
      <c r="AE339" s="37">
        <v>0</v>
      </c>
      <c r="AF339" s="37">
        <v>0</v>
      </c>
      <c r="AG339" s="37">
        <v>0</v>
      </c>
      <c r="AH339" s="37">
        <v>0</v>
      </c>
      <c r="AI339" s="37">
        <v>0</v>
      </c>
      <c r="AJ339" s="37">
        <f>SUM(BASE_INICIATIVAS_CONSOLIDADA!$AD339:$AI339)</f>
        <v>0</v>
      </c>
      <c r="AK339" s="37">
        <v>0</v>
      </c>
      <c r="AL339" s="37">
        <v>0</v>
      </c>
      <c r="AM339" s="37">
        <v>0</v>
      </c>
      <c r="AN339" s="37">
        <v>0</v>
      </c>
      <c r="AO339" s="37">
        <f>SUM(BASE_INICIATIVAS_CONSOLIDADA!$AK339:$AN339)</f>
        <v>0</v>
      </c>
      <c r="AP339" s="37">
        <v>0</v>
      </c>
      <c r="AQ339" s="37">
        <v>0</v>
      </c>
      <c r="AR339" s="37">
        <v>600000</v>
      </c>
      <c r="AS339" s="37">
        <v>0</v>
      </c>
      <c r="AT339" s="37">
        <v>0</v>
      </c>
      <c r="AU339" s="37">
        <v>0</v>
      </c>
      <c r="AV339" s="37">
        <f>SUM(BASE_INICIATIVAS_CONSOLIDADA!$AP339:$AU339)</f>
        <v>600000</v>
      </c>
      <c r="AW339" s="39">
        <v>0</v>
      </c>
      <c r="AX339" s="39">
        <v>0</v>
      </c>
      <c r="AY339" s="40">
        <f>SUM(BASE_INICIATIVAS_CONSOLIDADA!$AW339:$AX339)</f>
        <v>0</v>
      </c>
      <c r="AZ339" s="4">
        <v>0</v>
      </c>
      <c r="BA339" s="4">
        <f>BASE_INICIATIVAS_CONSOLIDADA!$AZ339</f>
        <v>0</v>
      </c>
      <c r="BB339" s="4">
        <v>0</v>
      </c>
      <c r="BC339" s="4">
        <v>0</v>
      </c>
      <c r="BD339" s="4">
        <f>SUM(BASE_INICIATIVAS_CONSOLIDADA!$BB339:$BC339)</f>
        <v>0</v>
      </c>
    </row>
    <row r="340" spans="1:56" ht="30" x14ac:dyDescent="0.25">
      <c r="A340" s="29" t="s">
        <v>94</v>
      </c>
      <c r="B340" s="29" t="s">
        <v>95</v>
      </c>
      <c r="C340" s="29">
        <v>16081613</v>
      </c>
      <c r="D340" s="29" t="s">
        <v>96</v>
      </c>
      <c r="E340" s="29" t="str">
        <f>_xlfn.XLOOKUP(BASE_INICIATIVAS_CONSOLIDADA!$G340,'[1]BASE DE DADOS'!A:A,'[1]BASE DE DADOS'!C:C)</f>
        <v>APA CARSTE DA LAGOA SANTA</v>
      </c>
      <c r="F340" s="29" t="str">
        <f>_xlfn.XLOOKUP(BASE_INICIATIVAS_CONSOLIDADA!$G340,[1]!BASE_UCS[COD CNUC],[1]!BASE_UCS[CATEGORIA RESUMIDA])</f>
        <v>APA</v>
      </c>
      <c r="G340" s="29" t="s">
        <v>308</v>
      </c>
      <c r="H340" s="29" t="str">
        <f>_xlfn.XLOOKUP(BASE_INICIATIVAS_CONSOLIDADA!$G340,[1]!BASE_UCS[COD CNUC],[1]!BASE_UCS[GERÊNCIA REGIONAL])</f>
        <v>GR4 - Sudeste</v>
      </c>
      <c r="I340" s="29" t="str">
        <f>_xlfn.XLOOKUP(BASE_INICIATIVAS_CONSOLIDADA!$G340,[1]!BASE_UCS[COD CNUC],[1]!BASE_UCS[BIOMAS])</f>
        <v>Cerrado</v>
      </c>
      <c r="J340" s="29" t="str">
        <f>_xlfn.XLOOKUP(BASE_INICIATIVAS_CONSOLIDADA!$G340,[1]!BASE_UCS[COD CNUC],[1]!BASE_UCS[UF])</f>
        <v>MG</v>
      </c>
      <c r="K340" s="29"/>
      <c r="L340" s="30">
        <v>600000</v>
      </c>
      <c r="M340" s="30">
        <v>0</v>
      </c>
      <c r="N340" s="30">
        <f>BASE_INICIATIVAS_CONSOLIDADA!$L340-BASE_INICIATIVAS_CONSOLIDADA!$M340</f>
        <v>600000</v>
      </c>
      <c r="O340" s="41">
        <f>BASE_INICIATIVAS_CONSOLIDADA!$AC340+BASE_INICIATIVAS_CONSOLIDADA!$AJ340+BASE_INICIATIVAS_CONSOLIDADA!$AO340+BASE_INICIATIVAS_CONSOLIDADA!$AV340+BASE_INICIATIVAS_CONSOLIDADA!$AY340+BASE_INICIATIVAS_CONSOLIDADA!$BA340+BASE_INICIATIVAS_CONSOLIDADA!$BD340</f>
        <v>0</v>
      </c>
      <c r="P340" s="30">
        <f>IF(BASE_INICIATIVAS_CONSOLIDADA!$N340-BASE_INICIATIVAS_CONSOLIDADA!$O340&lt;0,0,BASE_INICIATIVAS_CONSOLIDADA!$N340-BASE_INICIATIVAS_CONSOLIDADA!$O340)</f>
        <v>600000</v>
      </c>
      <c r="Q340" s="42">
        <v>0</v>
      </c>
      <c r="R340" s="41">
        <v>0</v>
      </c>
      <c r="S340" s="41">
        <v>0</v>
      </c>
      <c r="T340" s="41">
        <v>0</v>
      </c>
      <c r="U340" s="41">
        <v>0</v>
      </c>
      <c r="V340" s="41">
        <v>0</v>
      </c>
      <c r="W340" s="41">
        <v>0</v>
      </c>
      <c r="X340" s="41">
        <v>0</v>
      </c>
      <c r="Y340" s="41">
        <v>0</v>
      </c>
      <c r="Z340" s="41">
        <v>0</v>
      </c>
      <c r="AA340" s="41">
        <v>0</v>
      </c>
      <c r="AB340" s="41">
        <v>0</v>
      </c>
      <c r="AC340" s="41">
        <f>SUM(BASE_INICIATIVAS_CONSOLIDADA!$Q340:$AB340)</f>
        <v>0</v>
      </c>
      <c r="AD340" s="41">
        <v>0</v>
      </c>
      <c r="AE340" s="41">
        <v>0</v>
      </c>
      <c r="AF340" s="41">
        <v>0</v>
      </c>
      <c r="AG340" s="41">
        <v>0</v>
      </c>
      <c r="AH340" s="41">
        <v>0</v>
      </c>
      <c r="AI340" s="41">
        <v>0</v>
      </c>
      <c r="AJ340" s="41">
        <f>SUM(BASE_INICIATIVAS_CONSOLIDADA!$AD340:$AI340)</f>
        <v>0</v>
      </c>
      <c r="AK340" s="41">
        <v>0</v>
      </c>
      <c r="AL340" s="41">
        <v>0</v>
      </c>
      <c r="AM340" s="41">
        <v>0</v>
      </c>
      <c r="AN340" s="41">
        <v>0</v>
      </c>
      <c r="AO340" s="41">
        <f>SUM(BASE_INICIATIVAS_CONSOLIDADA!$AK340:$AN340)</f>
        <v>0</v>
      </c>
      <c r="AP340" s="41">
        <v>0</v>
      </c>
      <c r="AQ340" s="41">
        <v>0</v>
      </c>
      <c r="AR340" s="41">
        <v>0</v>
      </c>
      <c r="AS340" s="41">
        <v>0</v>
      </c>
      <c r="AT340" s="41">
        <v>0</v>
      </c>
      <c r="AU340" s="41">
        <v>0</v>
      </c>
      <c r="AV340" s="41">
        <f>SUM(BASE_INICIATIVAS_CONSOLIDADA!$AP340:$AU340)</f>
        <v>0</v>
      </c>
      <c r="AW340" s="43">
        <v>0</v>
      </c>
      <c r="AX340" s="43">
        <v>0</v>
      </c>
      <c r="AY340" s="44">
        <f>SUM(BASE_INICIATIVAS_CONSOLIDADA!$AW340:$AX340)</f>
        <v>0</v>
      </c>
      <c r="AZ340" s="45">
        <v>0</v>
      </c>
      <c r="BA340" s="45">
        <f>BASE_INICIATIVAS_CONSOLIDADA!$AZ340</f>
        <v>0</v>
      </c>
      <c r="BB340" s="45">
        <v>0</v>
      </c>
      <c r="BC340" s="45">
        <v>0</v>
      </c>
      <c r="BD340" s="45">
        <f>SUM(BASE_INICIATIVAS_CONSOLIDADA!$BB340:$BC340)</f>
        <v>0</v>
      </c>
    </row>
    <row r="341" spans="1:56" ht="30" x14ac:dyDescent="0.25">
      <c r="A341" s="8" t="s">
        <v>94</v>
      </c>
      <c r="B341" s="8" t="s">
        <v>95</v>
      </c>
      <c r="C341" s="8">
        <v>16081613</v>
      </c>
      <c r="D341" s="8" t="s">
        <v>96</v>
      </c>
      <c r="E341" s="8" t="str">
        <f>_xlfn.XLOOKUP(BASE_INICIATIVAS_CONSOLIDADA!$G341,'[1]BASE DE DADOS'!A:A,'[1]BASE DE DADOS'!C:C)</f>
        <v>APA CAVERNAS DO PERUAÇU</v>
      </c>
      <c r="F341" s="8" t="str">
        <f>_xlfn.XLOOKUP(BASE_INICIATIVAS_CONSOLIDADA!$G341,[1]!BASE_UCS[COD CNUC],[1]!BASE_UCS[CATEGORIA RESUMIDA])</f>
        <v>APA</v>
      </c>
      <c r="G341" s="8" t="s">
        <v>309</v>
      </c>
      <c r="H341" s="8" t="str">
        <f>_xlfn.XLOOKUP(BASE_INICIATIVAS_CONSOLIDADA!$G341,[1]!BASE_UCS[COD CNUC],[1]!BASE_UCS[GERÊNCIA REGIONAL])</f>
        <v>GR4 - Sudeste</v>
      </c>
      <c r="I341" s="8" t="str">
        <f>_xlfn.XLOOKUP(BASE_INICIATIVAS_CONSOLIDADA!$G341,[1]!BASE_UCS[COD CNUC],[1]!BASE_UCS[BIOMAS])</f>
        <v>Caatinga - Cerrado</v>
      </c>
      <c r="J341" s="8" t="str">
        <f>_xlfn.XLOOKUP(BASE_INICIATIVAS_CONSOLIDADA!$G341,[1]!BASE_UCS[COD CNUC],[1]!BASE_UCS[UF])</f>
        <v>MG</v>
      </c>
      <c r="K341" s="8"/>
      <c r="L341" s="36">
        <v>600000</v>
      </c>
      <c r="M341" s="36">
        <v>0</v>
      </c>
      <c r="N341" s="36">
        <f>BASE_INICIATIVAS_CONSOLIDADA!$L341-BASE_INICIATIVAS_CONSOLIDADA!$M341</f>
        <v>600000</v>
      </c>
      <c r="O341" s="37">
        <f>BASE_INICIATIVAS_CONSOLIDADA!$AC341+BASE_INICIATIVAS_CONSOLIDADA!$AJ341+BASE_INICIATIVAS_CONSOLIDADA!$AO341+BASE_INICIATIVAS_CONSOLIDADA!$AV341+BASE_INICIATIVAS_CONSOLIDADA!$AY341+BASE_INICIATIVAS_CONSOLIDADA!$BA341+BASE_INICIATIVAS_CONSOLIDADA!$BD341</f>
        <v>0</v>
      </c>
      <c r="P341" s="36">
        <f>IF(BASE_INICIATIVAS_CONSOLIDADA!$N341-BASE_INICIATIVAS_CONSOLIDADA!$O341&lt;0,0,BASE_INICIATIVAS_CONSOLIDADA!$N341-BASE_INICIATIVAS_CONSOLIDADA!$O341)</f>
        <v>600000</v>
      </c>
      <c r="Q341" s="38">
        <v>0</v>
      </c>
      <c r="R341" s="37">
        <v>0</v>
      </c>
      <c r="S341" s="37">
        <v>0</v>
      </c>
      <c r="T341" s="37">
        <v>0</v>
      </c>
      <c r="U341" s="37">
        <v>0</v>
      </c>
      <c r="V341" s="37">
        <v>0</v>
      </c>
      <c r="W341" s="37">
        <v>0</v>
      </c>
      <c r="X341" s="37">
        <v>0</v>
      </c>
      <c r="Y341" s="37">
        <v>0</v>
      </c>
      <c r="Z341" s="37">
        <v>0</v>
      </c>
      <c r="AA341" s="37">
        <v>0</v>
      </c>
      <c r="AB341" s="37">
        <v>0</v>
      </c>
      <c r="AC341" s="37">
        <f>SUM(BASE_INICIATIVAS_CONSOLIDADA!$Q341:$AB341)</f>
        <v>0</v>
      </c>
      <c r="AD341" s="37">
        <v>0</v>
      </c>
      <c r="AE341" s="37">
        <v>0</v>
      </c>
      <c r="AF341" s="37">
        <v>0</v>
      </c>
      <c r="AG341" s="37">
        <v>0</v>
      </c>
      <c r="AH341" s="37">
        <v>0</v>
      </c>
      <c r="AI341" s="37">
        <v>0</v>
      </c>
      <c r="AJ341" s="37">
        <f>SUM(BASE_INICIATIVAS_CONSOLIDADA!$AD341:$AI341)</f>
        <v>0</v>
      </c>
      <c r="AK341" s="37">
        <v>0</v>
      </c>
      <c r="AL341" s="37">
        <v>0</v>
      </c>
      <c r="AM341" s="37">
        <v>0</v>
      </c>
      <c r="AN341" s="37">
        <v>0</v>
      </c>
      <c r="AO341" s="37">
        <f>SUM(BASE_INICIATIVAS_CONSOLIDADA!$AK341:$AN341)</f>
        <v>0</v>
      </c>
      <c r="AP341" s="37">
        <v>0</v>
      </c>
      <c r="AQ341" s="37">
        <v>0</v>
      </c>
      <c r="AR341" s="37">
        <v>0</v>
      </c>
      <c r="AS341" s="37">
        <v>0</v>
      </c>
      <c r="AT341" s="37">
        <v>0</v>
      </c>
      <c r="AU341" s="37">
        <v>0</v>
      </c>
      <c r="AV341" s="37">
        <f>SUM(BASE_INICIATIVAS_CONSOLIDADA!$AP341:$AU341)</f>
        <v>0</v>
      </c>
      <c r="AW341" s="39">
        <v>0</v>
      </c>
      <c r="AX341" s="39">
        <v>0</v>
      </c>
      <c r="AY341" s="40">
        <f>SUM(BASE_INICIATIVAS_CONSOLIDADA!$AW341:$AX341)</f>
        <v>0</v>
      </c>
      <c r="AZ341" s="4">
        <v>0</v>
      </c>
      <c r="BA341" s="4">
        <f>BASE_INICIATIVAS_CONSOLIDADA!$AZ341</f>
        <v>0</v>
      </c>
      <c r="BB341" s="4">
        <v>0</v>
      </c>
      <c r="BC341" s="4">
        <v>0</v>
      </c>
      <c r="BD341" s="4">
        <f>SUM(BASE_INICIATIVAS_CONSOLIDADA!$BB341:$BC341)</f>
        <v>0</v>
      </c>
    </row>
    <row r="342" spans="1:56" ht="30" x14ac:dyDescent="0.25">
      <c r="A342" s="29" t="s">
        <v>94</v>
      </c>
      <c r="B342" s="29" t="s">
        <v>95</v>
      </c>
      <c r="C342" s="29">
        <v>16081613</v>
      </c>
      <c r="D342" s="29" t="s">
        <v>96</v>
      </c>
      <c r="E342" s="29" t="str">
        <f>_xlfn.XLOOKUP(BASE_INICIATIVAS_CONSOLIDADA!$G342,'[1]BASE DE DADOS'!A:A,'[1]BASE DE DADOS'!C:C)</f>
        <v>APA DA BALEIA FRANCA</v>
      </c>
      <c r="F342" s="29" t="str">
        <f>_xlfn.XLOOKUP(BASE_INICIATIVAS_CONSOLIDADA!$G342,[1]!BASE_UCS[COD CNUC],[1]!BASE_UCS[CATEGORIA RESUMIDA])</f>
        <v>APA</v>
      </c>
      <c r="G342" s="29" t="s">
        <v>258</v>
      </c>
      <c r="H342" s="29" t="str">
        <f>_xlfn.XLOOKUP(BASE_INICIATIVAS_CONSOLIDADA!$G342,[1]!BASE_UCS[COD CNUC],[1]!BASE_UCS[GERÊNCIA REGIONAL])</f>
        <v>GR5 - Sul</v>
      </c>
      <c r="I342" s="29" t="str">
        <f>_xlfn.XLOOKUP(BASE_INICIATIVAS_CONSOLIDADA!$G342,[1]!BASE_UCS[COD CNUC],[1]!BASE_UCS[BIOMAS])</f>
        <v>Área Marinha - Mata Atlântica</v>
      </c>
      <c r="J342" s="29" t="str">
        <f>_xlfn.XLOOKUP(BASE_INICIATIVAS_CONSOLIDADA!$G342,[1]!BASE_UCS[COD CNUC],[1]!BASE_UCS[UF])</f>
        <v>SC</v>
      </c>
      <c r="K342" s="29"/>
      <c r="L342" s="30">
        <v>600000</v>
      </c>
      <c r="M342" s="30">
        <v>0</v>
      </c>
      <c r="N342" s="30">
        <f>BASE_INICIATIVAS_CONSOLIDADA!$L342-BASE_INICIATIVAS_CONSOLIDADA!$M342</f>
        <v>600000</v>
      </c>
      <c r="O342" s="41">
        <f>BASE_INICIATIVAS_CONSOLIDADA!$AC342+BASE_INICIATIVAS_CONSOLIDADA!$AJ342+BASE_INICIATIVAS_CONSOLIDADA!$AO342+BASE_INICIATIVAS_CONSOLIDADA!$AV342+BASE_INICIATIVAS_CONSOLIDADA!$AY342+BASE_INICIATIVAS_CONSOLIDADA!$BA342+BASE_INICIATIVAS_CONSOLIDADA!$BD342</f>
        <v>0</v>
      </c>
      <c r="P342" s="30">
        <f>IF(BASE_INICIATIVAS_CONSOLIDADA!$N342-BASE_INICIATIVAS_CONSOLIDADA!$O342&lt;0,0,BASE_INICIATIVAS_CONSOLIDADA!$N342-BASE_INICIATIVAS_CONSOLIDADA!$O342)</f>
        <v>600000</v>
      </c>
      <c r="Q342" s="42">
        <v>0</v>
      </c>
      <c r="R342" s="41">
        <v>0</v>
      </c>
      <c r="S342" s="41">
        <v>0</v>
      </c>
      <c r="T342" s="41">
        <v>0</v>
      </c>
      <c r="U342" s="41">
        <v>0</v>
      </c>
      <c r="V342" s="41">
        <v>0</v>
      </c>
      <c r="W342" s="41">
        <v>0</v>
      </c>
      <c r="X342" s="41">
        <v>0</v>
      </c>
      <c r="Y342" s="41">
        <v>0</v>
      </c>
      <c r="Z342" s="41">
        <v>0</v>
      </c>
      <c r="AA342" s="41">
        <v>0</v>
      </c>
      <c r="AB342" s="41">
        <v>0</v>
      </c>
      <c r="AC342" s="41">
        <f>SUM(BASE_INICIATIVAS_CONSOLIDADA!$Q342:$AB342)</f>
        <v>0</v>
      </c>
      <c r="AD342" s="41">
        <v>0</v>
      </c>
      <c r="AE342" s="41">
        <v>0</v>
      </c>
      <c r="AF342" s="41">
        <v>0</v>
      </c>
      <c r="AG342" s="41">
        <v>0</v>
      </c>
      <c r="AH342" s="41">
        <v>0</v>
      </c>
      <c r="AI342" s="41">
        <v>0</v>
      </c>
      <c r="AJ342" s="41">
        <f>SUM(BASE_INICIATIVAS_CONSOLIDADA!$AD342:$AI342)</f>
        <v>0</v>
      </c>
      <c r="AK342" s="41">
        <v>0</v>
      </c>
      <c r="AL342" s="41">
        <v>0</v>
      </c>
      <c r="AM342" s="41">
        <v>0</v>
      </c>
      <c r="AN342" s="41">
        <v>0</v>
      </c>
      <c r="AO342" s="41">
        <f>SUM(BASE_INICIATIVAS_CONSOLIDADA!$AK342:$AN342)</f>
        <v>0</v>
      </c>
      <c r="AP342" s="41">
        <v>0</v>
      </c>
      <c r="AQ342" s="41">
        <v>0</v>
      </c>
      <c r="AR342" s="41">
        <v>0</v>
      </c>
      <c r="AS342" s="41">
        <v>0</v>
      </c>
      <c r="AT342" s="41">
        <v>0</v>
      </c>
      <c r="AU342" s="41">
        <v>0</v>
      </c>
      <c r="AV342" s="41">
        <f>SUM(BASE_INICIATIVAS_CONSOLIDADA!$AP342:$AU342)</f>
        <v>0</v>
      </c>
      <c r="AW342" s="43">
        <v>0</v>
      </c>
      <c r="AX342" s="43">
        <v>0</v>
      </c>
      <c r="AY342" s="44">
        <f>SUM(BASE_INICIATIVAS_CONSOLIDADA!$AW342:$AX342)</f>
        <v>0</v>
      </c>
      <c r="AZ342" s="45">
        <v>0</v>
      </c>
      <c r="BA342" s="45">
        <f>BASE_INICIATIVAS_CONSOLIDADA!$AZ342</f>
        <v>0</v>
      </c>
      <c r="BB342" s="45">
        <v>0</v>
      </c>
      <c r="BC342" s="45">
        <v>0</v>
      </c>
      <c r="BD342" s="45">
        <f>SUM(BASE_INICIATIVAS_CONSOLIDADA!$BB342:$BC342)</f>
        <v>0</v>
      </c>
    </row>
    <row r="343" spans="1:56" ht="30" x14ac:dyDescent="0.25">
      <c r="A343" s="8" t="s">
        <v>94</v>
      </c>
      <c r="B343" s="8" t="s">
        <v>95</v>
      </c>
      <c r="C343" s="8">
        <v>16081613</v>
      </c>
      <c r="D343" s="8" t="s">
        <v>96</v>
      </c>
      <c r="E343" s="8" t="str">
        <f>_xlfn.XLOOKUP(BASE_INICIATIVAS_CONSOLIDADA!$G343,'[1]BASE DE DADOS'!A:A,'[1]BASE DE DADOS'!C:C)</f>
        <v>APA DAS NASCENTES DO RIO VERMELHO</v>
      </c>
      <c r="F343" s="8" t="str">
        <f>_xlfn.XLOOKUP(BASE_INICIATIVAS_CONSOLIDADA!$G343,[1]!BASE_UCS[COD CNUC],[1]!BASE_UCS[CATEGORIA RESUMIDA])</f>
        <v>APA</v>
      </c>
      <c r="G343" s="8" t="s">
        <v>310</v>
      </c>
      <c r="H343" s="8" t="str">
        <f>_xlfn.XLOOKUP(BASE_INICIATIVAS_CONSOLIDADA!$G343,[1]!BASE_UCS[COD CNUC],[1]!BASE_UCS[GERÊNCIA REGIONAL])</f>
        <v>GR3 - Centro-Oeste</v>
      </c>
      <c r="I343" s="8" t="str">
        <f>_xlfn.XLOOKUP(BASE_INICIATIVAS_CONSOLIDADA!$G343,[1]!BASE_UCS[COD CNUC],[1]!BASE_UCS[BIOMAS])</f>
        <v>Cerrado</v>
      </c>
      <c r="J343" s="8" t="str">
        <f>_xlfn.XLOOKUP(BASE_INICIATIVAS_CONSOLIDADA!$G343,[1]!BASE_UCS[COD CNUC],[1]!BASE_UCS[UF])</f>
        <v>BA/GO</v>
      </c>
      <c r="K343" s="8"/>
      <c r="L343" s="36">
        <v>600000</v>
      </c>
      <c r="M343" s="36">
        <v>0</v>
      </c>
      <c r="N343" s="36">
        <f>BASE_INICIATIVAS_CONSOLIDADA!$L343-BASE_INICIATIVAS_CONSOLIDADA!$M343</f>
        <v>600000</v>
      </c>
      <c r="O343" s="37">
        <f>BASE_INICIATIVAS_CONSOLIDADA!$AC343+BASE_INICIATIVAS_CONSOLIDADA!$AJ343+BASE_INICIATIVAS_CONSOLIDADA!$AO343+BASE_INICIATIVAS_CONSOLIDADA!$AV343+BASE_INICIATIVAS_CONSOLIDADA!$AY343+BASE_INICIATIVAS_CONSOLIDADA!$BA343+BASE_INICIATIVAS_CONSOLIDADA!$BD343</f>
        <v>0</v>
      </c>
      <c r="P343" s="36">
        <f>IF(BASE_INICIATIVAS_CONSOLIDADA!$N343-BASE_INICIATIVAS_CONSOLIDADA!$O343&lt;0,0,BASE_INICIATIVAS_CONSOLIDADA!$N343-BASE_INICIATIVAS_CONSOLIDADA!$O343)</f>
        <v>600000</v>
      </c>
      <c r="Q343" s="38">
        <v>0</v>
      </c>
      <c r="R343" s="37">
        <v>0</v>
      </c>
      <c r="S343" s="37">
        <v>0</v>
      </c>
      <c r="T343" s="37">
        <v>0</v>
      </c>
      <c r="U343" s="37">
        <v>0</v>
      </c>
      <c r="V343" s="37">
        <v>0</v>
      </c>
      <c r="W343" s="37">
        <v>0</v>
      </c>
      <c r="X343" s="37">
        <v>0</v>
      </c>
      <c r="Y343" s="37">
        <v>0</v>
      </c>
      <c r="Z343" s="37">
        <v>0</v>
      </c>
      <c r="AA343" s="37">
        <v>0</v>
      </c>
      <c r="AB343" s="37">
        <v>0</v>
      </c>
      <c r="AC343" s="37">
        <f>SUM(BASE_INICIATIVAS_CONSOLIDADA!$Q343:$AB343)</f>
        <v>0</v>
      </c>
      <c r="AD343" s="37">
        <v>0</v>
      </c>
      <c r="AE343" s="37">
        <v>0</v>
      </c>
      <c r="AF343" s="37">
        <v>0</v>
      </c>
      <c r="AG343" s="37">
        <v>0</v>
      </c>
      <c r="AH343" s="37">
        <v>0</v>
      </c>
      <c r="AI343" s="37">
        <v>0</v>
      </c>
      <c r="AJ343" s="37">
        <f>SUM(BASE_INICIATIVAS_CONSOLIDADA!$AD343:$AI343)</f>
        <v>0</v>
      </c>
      <c r="AK343" s="37">
        <v>0</v>
      </c>
      <c r="AL343" s="37">
        <v>0</v>
      </c>
      <c r="AM343" s="37">
        <v>0</v>
      </c>
      <c r="AN343" s="37">
        <v>0</v>
      </c>
      <c r="AO343" s="37">
        <f>SUM(BASE_INICIATIVAS_CONSOLIDADA!$AK343:$AN343)</f>
        <v>0</v>
      </c>
      <c r="AP343" s="37">
        <v>0</v>
      </c>
      <c r="AQ343" s="37">
        <v>0</v>
      </c>
      <c r="AR343" s="37">
        <v>0</v>
      </c>
      <c r="AS343" s="37">
        <v>0</v>
      </c>
      <c r="AT343" s="37">
        <v>0</v>
      </c>
      <c r="AU343" s="37">
        <v>0</v>
      </c>
      <c r="AV343" s="37">
        <f>SUM(BASE_INICIATIVAS_CONSOLIDADA!$AP343:$AU343)</f>
        <v>0</v>
      </c>
      <c r="AW343" s="39">
        <v>0</v>
      </c>
      <c r="AX343" s="39">
        <v>0</v>
      </c>
      <c r="AY343" s="40">
        <f>SUM(BASE_INICIATIVAS_CONSOLIDADA!$AW343:$AX343)</f>
        <v>0</v>
      </c>
      <c r="AZ343" s="4">
        <v>0</v>
      </c>
      <c r="BA343" s="4">
        <f>BASE_INICIATIVAS_CONSOLIDADA!$AZ343</f>
        <v>0</v>
      </c>
      <c r="BB343" s="4">
        <v>0</v>
      </c>
      <c r="BC343" s="4">
        <v>0</v>
      </c>
      <c r="BD343" s="4">
        <f>SUM(BASE_INICIATIVAS_CONSOLIDADA!$BB343:$BC343)</f>
        <v>0</v>
      </c>
    </row>
    <row r="344" spans="1:56" ht="30" x14ac:dyDescent="0.25">
      <c r="A344" s="29" t="s">
        <v>94</v>
      </c>
      <c r="B344" s="29" t="s">
        <v>95</v>
      </c>
      <c r="C344" s="29">
        <v>16081613</v>
      </c>
      <c r="D344" s="29" t="s">
        <v>96</v>
      </c>
      <c r="E344" s="29" t="str">
        <f>_xlfn.XLOOKUP(BASE_INICIATIVAS_CONSOLIDADA!$G344,'[1]BASE DE DADOS'!A:A,'[1]BASE DE DADOS'!C:C)</f>
        <v>APA DA BACIA DO RIO DESCOBERTO</v>
      </c>
      <c r="F344" s="29" t="str">
        <f>_xlfn.XLOOKUP(BASE_INICIATIVAS_CONSOLIDADA!$G344,[1]!BASE_UCS[COD CNUC],[1]!BASE_UCS[CATEGORIA RESUMIDA])</f>
        <v>APA</v>
      </c>
      <c r="G344" s="29" t="s">
        <v>311</v>
      </c>
      <c r="H344" s="29" t="str">
        <f>_xlfn.XLOOKUP(BASE_INICIATIVAS_CONSOLIDADA!$G344,[1]!BASE_UCS[COD CNUC],[1]!BASE_UCS[GERÊNCIA REGIONAL])</f>
        <v>GR3 - Centro-Oeste</v>
      </c>
      <c r="I344" s="29" t="str">
        <f>_xlfn.XLOOKUP(BASE_INICIATIVAS_CONSOLIDADA!$G344,[1]!BASE_UCS[COD CNUC],[1]!BASE_UCS[BIOMAS])</f>
        <v>Cerrado</v>
      </c>
      <c r="J344" s="29" t="str">
        <f>_xlfn.XLOOKUP(BASE_INICIATIVAS_CONSOLIDADA!$G344,[1]!BASE_UCS[COD CNUC],[1]!BASE_UCS[UF])</f>
        <v>DF/GO</v>
      </c>
      <c r="K344" s="29"/>
      <c r="L344" s="30">
        <v>600000</v>
      </c>
      <c r="M344" s="30">
        <v>0</v>
      </c>
      <c r="N344" s="30">
        <f>BASE_INICIATIVAS_CONSOLIDADA!$L344-BASE_INICIATIVAS_CONSOLIDADA!$M344</f>
        <v>600000</v>
      </c>
      <c r="O344" s="41">
        <f>BASE_INICIATIVAS_CONSOLIDADA!$AC344+BASE_INICIATIVAS_CONSOLIDADA!$AJ344+BASE_INICIATIVAS_CONSOLIDADA!$AO344+BASE_INICIATIVAS_CONSOLIDADA!$AV344+BASE_INICIATIVAS_CONSOLIDADA!$AY344+BASE_INICIATIVAS_CONSOLIDADA!$BA344+BASE_INICIATIVAS_CONSOLIDADA!$BD344</f>
        <v>0</v>
      </c>
      <c r="P344" s="30">
        <f>IF(BASE_INICIATIVAS_CONSOLIDADA!$N344-BASE_INICIATIVAS_CONSOLIDADA!$O344&lt;0,0,BASE_INICIATIVAS_CONSOLIDADA!$N344-BASE_INICIATIVAS_CONSOLIDADA!$O344)</f>
        <v>600000</v>
      </c>
      <c r="Q344" s="42">
        <v>0</v>
      </c>
      <c r="R344" s="41">
        <v>0</v>
      </c>
      <c r="S344" s="41">
        <v>0</v>
      </c>
      <c r="T344" s="41">
        <v>0</v>
      </c>
      <c r="U344" s="41">
        <v>0</v>
      </c>
      <c r="V344" s="41">
        <v>0</v>
      </c>
      <c r="W344" s="41">
        <v>0</v>
      </c>
      <c r="X344" s="41">
        <v>0</v>
      </c>
      <c r="Y344" s="41">
        <v>0</v>
      </c>
      <c r="Z344" s="41">
        <v>0</v>
      </c>
      <c r="AA344" s="41">
        <v>0</v>
      </c>
      <c r="AB344" s="41">
        <v>0</v>
      </c>
      <c r="AC344" s="41">
        <f>SUM(BASE_INICIATIVAS_CONSOLIDADA!$Q344:$AB344)</f>
        <v>0</v>
      </c>
      <c r="AD344" s="41">
        <v>0</v>
      </c>
      <c r="AE344" s="41">
        <v>0</v>
      </c>
      <c r="AF344" s="41">
        <v>0</v>
      </c>
      <c r="AG344" s="41">
        <v>0</v>
      </c>
      <c r="AH344" s="41">
        <v>0</v>
      </c>
      <c r="AI344" s="41">
        <v>0</v>
      </c>
      <c r="AJ344" s="41">
        <f>SUM(BASE_INICIATIVAS_CONSOLIDADA!$AD344:$AI344)</f>
        <v>0</v>
      </c>
      <c r="AK344" s="41">
        <v>0</v>
      </c>
      <c r="AL344" s="41">
        <v>0</v>
      </c>
      <c r="AM344" s="41">
        <v>0</v>
      </c>
      <c r="AN344" s="41">
        <v>0</v>
      </c>
      <c r="AO344" s="41">
        <f>SUM(BASE_INICIATIVAS_CONSOLIDADA!$AK344:$AN344)</f>
        <v>0</v>
      </c>
      <c r="AP344" s="41">
        <v>0</v>
      </c>
      <c r="AQ344" s="41">
        <v>0</v>
      </c>
      <c r="AR344" s="41">
        <v>0</v>
      </c>
      <c r="AS344" s="41">
        <v>0</v>
      </c>
      <c r="AT344" s="41">
        <v>0</v>
      </c>
      <c r="AU344" s="41">
        <v>0</v>
      </c>
      <c r="AV344" s="41">
        <f>SUM(BASE_INICIATIVAS_CONSOLIDADA!$AP344:$AU344)</f>
        <v>0</v>
      </c>
      <c r="AW344" s="43">
        <v>0</v>
      </c>
      <c r="AX344" s="43">
        <v>0</v>
      </c>
      <c r="AY344" s="44">
        <f>SUM(BASE_INICIATIVAS_CONSOLIDADA!$AW344:$AX344)</f>
        <v>0</v>
      </c>
      <c r="AZ344" s="45">
        <v>0</v>
      </c>
      <c r="BA344" s="45">
        <f>BASE_INICIATIVAS_CONSOLIDADA!$AZ344</f>
        <v>0</v>
      </c>
      <c r="BB344" s="45">
        <v>0</v>
      </c>
      <c r="BC344" s="45">
        <v>0</v>
      </c>
      <c r="BD344" s="45">
        <f>SUM(BASE_INICIATIVAS_CONSOLIDADA!$BB344:$BC344)</f>
        <v>0</v>
      </c>
    </row>
    <row r="345" spans="1:56" ht="30" x14ac:dyDescent="0.25">
      <c r="A345" s="8" t="s">
        <v>94</v>
      </c>
      <c r="B345" s="8" t="s">
        <v>95</v>
      </c>
      <c r="C345" s="8">
        <v>16081613</v>
      </c>
      <c r="D345" s="8" t="s">
        <v>96</v>
      </c>
      <c r="E345" s="8" t="str">
        <f>_xlfn.XLOOKUP(BASE_INICIATIVAS_CONSOLIDADA!$G345,'[1]BASE DE DADOS'!A:A,'[1]BASE DE DADOS'!C:C)</f>
        <v>APA DO TAPAJÓS</v>
      </c>
      <c r="F345" s="8" t="str">
        <f>_xlfn.XLOOKUP(BASE_INICIATIVAS_CONSOLIDADA!$G345,[1]!BASE_UCS[COD CNUC],[1]!BASE_UCS[CATEGORIA RESUMIDA])</f>
        <v>APA</v>
      </c>
      <c r="G345" s="8" t="s">
        <v>275</v>
      </c>
      <c r="H345" s="8" t="str">
        <f>_xlfn.XLOOKUP(BASE_INICIATIVAS_CONSOLIDADA!$G345,[1]!BASE_UCS[COD CNUC],[1]!BASE_UCS[GERÊNCIA REGIONAL])</f>
        <v>GR1 - Norte</v>
      </c>
      <c r="I345" s="8" t="str">
        <f>_xlfn.XLOOKUP(BASE_INICIATIVAS_CONSOLIDADA!$G345,[1]!BASE_UCS[COD CNUC],[1]!BASE_UCS[BIOMAS])</f>
        <v>Amazônia</v>
      </c>
      <c r="J345" s="8" t="str">
        <f>_xlfn.XLOOKUP(BASE_INICIATIVAS_CONSOLIDADA!$G345,[1]!BASE_UCS[COD CNUC],[1]!BASE_UCS[UF])</f>
        <v>PA</v>
      </c>
      <c r="K345" s="8"/>
      <c r="L345" s="36">
        <v>600000</v>
      </c>
      <c r="M345" s="36">
        <v>0</v>
      </c>
      <c r="N345" s="36">
        <f>BASE_INICIATIVAS_CONSOLIDADA!$L345-BASE_INICIATIVAS_CONSOLIDADA!$M345</f>
        <v>600000</v>
      </c>
      <c r="O345" s="37">
        <f>BASE_INICIATIVAS_CONSOLIDADA!$AC345+BASE_INICIATIVAS_CONSOLIDADA!$AJ345+BASE_INICIATIVAS_CONSOLIDADA!$AO345+BASE_INICIATIVAS_CONSOLIDADA!$AV345+BASE_INICIATIVAS_CONSOLIDADA!$AY345+BASE_INICIATIVAS_CONSOLIDADA!$BA345+BASE_INICIATIVAS_CONSOLIDADA!$BD345</f>
        <v>0</v>
      </c>
      <c r="P345" s="36">
        <f>IF(BASE_INICIATIVAS_CONSOLIDADA!$N345-BASE_INICIATIVAS_CONSOLIDADA!$O345&lt;0,0,BASE_INICIATIVAS_CONSOLIDADA!$N345-BASE_INICIATIVAS_CONSOLIDADA!$O345)</f>
        <v>600000</v>
      </c>
      <c r="Q345" s="38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f>SUM(BASE_INICIATIVAS_CONSOLIDADA!$Q345:$AB345)</f>
        <v>0</v>
      </c>
      <c r="AD345" s="37">
        <v>0</v>
      </c>
      <c r="AE345" s="37">
        <v>0</v>
      </c>
      <c r="AF345" s="37">
        <v>0</v>
      </c>
      <c r="AG345" s="37">
        <v>0</v>
      </c>
      <c r="AH345" s="37">
        <v>0</v>
      </c>
      <c r="AI345" s="37">
        <v>0</v>
      </c>
      <c r="AJ345" s="37">
        <f>SUM(BASE_INICIATIVAS_CONSOLIDADA!$AD345:$AI345)</f>
        <v>0</v>
      </c>
      <c r="AK345" s="37">
        <v>0</v>
      </c>
      <c r="AL345" s="37">
        <v>0</v>
      </c>
      <c r="AM345" s="37">
        <v>0</v>
      </c>
      <c r="AN345" s="37">
        <v>0</v>
      </c>
      <c r="AO345" s="37">
        <f>SUM(BASE_INICIATIVAS_CONSOLIDADA!$AK345:$AN345)</f>
        <v>0</v>
      </c>
      <c r="AP345" s="37">
        <v>0</v>
      </c>
      <c r="AQ345" s="37">
        <v>0</v>
      </c>
      <c r="AR345" s="37">
        <v>0</v>
      </c>
      <c r="AS345" s="37">
        <v>0</v>
      </c>
      <c r="AT345" s="37">
        <v>0</v>
      </c>
      <c r="AU345" s="37">
        <v>0</v>
      </c>
      <c r="AV345" s="37">
        <f>SUM(BASE_INICIATIVAS_CONSOLIDADA!$AP345:$AU345)</f>
        <v>0</v>
      </c>
      <c r="AW345" s="39">
        <v>0</v>
      </c>
      <c r="AX345" s="39">
        <v>0</v>
      </c>
      <c r="AY345" s="40">
        <f>SUM(BASE_INICIATIVAS_CONSOLIDADA!$AW345:$AX345)</f>
        <v>0</v>
      </c>
      <c r="AZ345" s="4">
        <v>0</v>
      </c>
      <c r="BA345" s="4">
        <f>BASE_INICIATIVAS_CONSOLIDADA!$AZ345</f>
        <v>0</v>
      </c>
      <c r="BB345" s="4">
        <v>0</v>
      </c>
      <c r="BC345" s="4">
        <v>0</v>
      </c>
      <c r="BD345" s="4">
        <f>SUM(BASE_INICIATIVAS_CONSOLIDADA!$BB345:$BC345)</f>
        <v>0</v>
      </c>
    </row>
    <row r="346" spans="1:56" ht="30" x14ac:dyDescent="0.25">
      <c r="A346" s="29" t="s">
        <v>94</v>
      </c>
      <c r="B346" s="29" t="s">
        <v>95</v>
      </c>
      <c r="C346" s="29">
        <v>16081613</v>
      </c>
      <c r="D346" s="29" t="s">
        <v>96</v>
      </c>
      <c r="E346" s="29" t="str">
        <f>_xlfn.XLOOKUP(BASE_INICIATIVAS_CONSOLIDADA!$G346,'[1]BASE DE DADOS'!A:A,'[1]BASE DE DADOS'!C:C)</f>
        <v>APA TRINDADE E MATIM VAZ</v>
      </c>
      <c r="F346" s="29" t="str">
        <f>_xlfn.XLOOKUP(BASE_INICIATIVAS_CONSOLIDADA!$G346,[1]!BASE_UCS[COD CNUC],[1]!BASE_UCS[CATEGORIA RESUMIDA])</f>
        <v>APA</v>
      </c>
      <c r="G346" s="29" t="s">
        <v>312</v>
      </c>
      <c r="H346" s="29" t="str">
        <f>_xlfn.XLOOKUP(BASE_INICIATIVAS_CONSOLIDADA!$G346,[1]!BASE_UCS[COD CNUC],[1]!BASE_UCS[GERÊNCIA REGIONAL])</f>
        <v>GR2 - Nordeste</v>
      </c>
      <c r="I346" s="29" t="str">
        <f>_xlfn.XLOOKUP(BASE_INICIATIVAS_CONSOLIDADA!$G346,[1]!BASE_UCS[COD CNUC],[1]!BASE_UCS[BIOMAS])</f>
        <v>Área Marinha</v>
      </c>
      <c r="J346" s="29" t="str">
        <f>_xlfn.XLOOKUP(BASE_INICIATIVAS_CONSOLIDADA!$G346,[1]!BASE_UCS[COD CNUC],[1]!BASE_UCS[UF])</f>
        <v>BA</v>
      </c>
      <c r="K346" s="29"/>
      <c r="L346" s="30">
        <v>2000000</v>
      </c>
      <c r="M346" s="30">
        <v>0</v>
      </c>
      <c r="N346" s="30">
        <f>BASE_INICIATIVAS_CONSOLIDADA!$L346-BASE_INICIATIVAS_CONSOLIDADA!$M346</f>
        <v>2000000</v>
      </c>
      <c r="O346" s="41">
        <f>BASE_INICIATIVAS_CONSOLIDADA!$AC346+BASE_INICIATIVAS_CONSOLIDADA!$AJ346+BASE_INICIATIVAS_CONSOLIDADA!$AO346+BASE_INICIATIVAS_CONSOLIDADA!$AV346+BASE_INICIATIVAS_CONSOLIDADA!$AY346+BASE_INICIATIVAS_CONSOLIDADA!$BA346+BASE_INICIATIVAS_CONSOLIDADA!$BD346</f>
        <v>0</v>
      </c>
      <c r="P346" s="30">
        <f>IF(BASE_INICIATIVAS_CONSOLIDADA!$N346-BASE_INICIATIVAS_CONSOLIDADA!$O346&lt;0,0,BASE_INICIATIVAS_CONSOLIDADA!$N346-BASE_INICIATIVAS_CONSOLIDADA!$O346)</f>
        <v>2000000</v>
      </c>
      <c r="Q346" s="42">
        <v>0</v>
      </c>
      <c r="R346" s="41">
        <v>0</v>
      </c>
      <c r="S346" s="41">
        <v>0</v>
      </c>
      <c r="T346" s="41">
        <v>0</v>
      </c>
      <c r="U346" s="41">
        <v>0</v>
      </c>
      <c r="V346" s="41">
        <v>0</v>
      </c>
      <c r="W346" s="41">
        <v>0</v>
      </c>
      <c r="X346" s="41">
        <v>0</v>
      </c>
      <c r="Y346" s="41">
        <v>0</v>
      </c>
      <c r="Z346" s="41">
        <v>0</v>
      </c>
      <c r="AA346" s="41">
        <v>0</v>
      </c>
      <c r="AB346" s="41">
        <v>0</v>
      </c>
      <c r="AC346" s="41">
        <f>SUM(BASE_INICIATIVAS_CONSOLIDADA!$Q346:$AB346)</f>
        <v>0</v>
      </c>
      <c r="AD346" s="41">
        <v>0</v>
      </c>
      <c r="AE346" s="41">
        <v>0</v>
      </c>
      <c r="AF346" s="41">
        <v>0</v>
      </c>
      <c r="AG346" s="41">
        <v>0</v>
      </c>
      <c r="AH346" s="41">
        <v>0</v>
      </c>
      <c r="AI346" s="41">
        <v>0</v>
      </c>
      <c r="AJ346" s="41">
        <f>SUM(BASE_INICIATIVAS_CONSOLIDADA!$AD346:$AI346)</f>
        <v>0</v>
      </c>
      <c r="AK346" s="41">
        <v>0</v>
      </c>
      <c r="AL346" s="41">
        <v>0</v>
      </c>
      <c r="AM346" s="41">
        <v>0</v>
      </c>
      <c r="AN346" s="41">
        <v>0</v>
      </c>
      <c r="AO346" s="41">
        <f>SUM(BASE_INICIATIVAS_CONSOLIDADA!$AK346:$AN346)</f>
        <v>0</v>
      </c>
      <c r="AP346" s="41">
        <v>0</v>
      </c>
      <c r="AQ346" s="41">
        <v>0</v>
      </c>
      <c r="AR346" s="41">
        <v>0</v>
      </c>
      <c r="AS346" s="41">
        <v>0</v>
      </c>
      <c r="AT346" s="41">
        <v>0</v>
      </c>
      <c r="AU346" s="41">
        <v>0</v>
      </c>
      <c r="AV346" s="41">
        <f>SUM(BASE_INICIATIVAS_CONSOLIDADA!$AP346:$AU346)</f>
        <v>0</v>
      </c>
      <c r="AW346" s="43">
        <v>0</v>
      </c>
      <c r="AX346" s="50">
        <v>0</v>
      </c>
      <c r="AY346" s="44">
        <f>SUM(BASE_INICIATIVAS_CONSOLIDADA!$AW346:$AX346)</f>
        <v>0</v>
      </c>
      <c r="AZ346" s="45">
        <v>0</v>
      </c>
      <c r="BA346" s="45">
        <f>BASE_INICIATIVAS_CONSOLIDADA!$AZ346</f>
        <v>0</v>
      </c>
      <c r="BB346" s="45">
        <v>0</v>
      </c>
      <c r="BC346" s="45">
        <v>0</v>
      </c>
      <c r="BD346" s="45">
        <f>SUM(BASE_INICIATIVAS_CONSOLIDADA!$BB346:$BC346)</f>
        <v>0</v>
      </c>
    </row>
    <row r="347" spans="1:56" ht="30" x14ac:dyDescent="0.25">
      <c r="A347" s="8" t="s">
        <v>94</v>
      </c>
      <c r="B347" s="8" t="s">
        <v>95</v>
      </c>
      <c r="C347" s="8">
        <v>16081613</v>
      </c>
      <c r="D347" s="8" t="s">
        <v>96</v>
      </c>
      <c r="E347" s="8" t="str">
        <f>_xlfn.XLOOKUP(BASE_INICIATIVAS_CONSOLIDADA!$G347,'[1]BASE DE DADOS'!A:A,'[1]BASE DE DADOS'!C:C)</f>
        <v>APA DA ARARINHA AZUL</v>
      </c>
      <c r="F347" s="8" t="str">
        <f>_xlfn.XLOOKUP(BASE_INICIATIVAS_CONSOLIDADA!$G347,[1]!BASE_UCS[COD CNUC],[1]!BASE_UCS[CATEGORIA RESUMIDA])</f>
        <v>APA</v>
      </c>
      <c r="G347" s="8" t="s">
        <v>313</v>
      </c>
      <c r="H347" s="8" t="str">
        <f>_xlfn.XLOOKUP(BASE_INICIATIVAS_CONSOLIDADA!$G347,[1]!BASE_UCS[COD CNUC],[1]!BASE_UCS[GERÊNCIA REGIONAL])</f>
        <v>GR2 - Nordeste</v>
      </c>
      <c r="I347" s="8" t="str">
        <f>_xlfn.XLOOKUP(BASE_INICIATIVAS_CONSOLIDADA!$G347,[1]!BASE_UCS[COD CNUC],[1]!BASE_UCS[BIOMAS])</f>
        <v>Caatinga</v>
      </c>
      <c r="J347" s="8" t="str">
        <f>_xlfn.XLOOKUP(BASE_INICIATIVAS_CONSOLIDADA!$G347,[1]!BASE_UCS[COD CNUC],[1]!BASE_UCS[UF])</f>
        <v>BA</v>
      </c>
      <c r="K347" s="8"/>
      <c r="L347" s="36">
        <v>300000</v>
      </c>
      <c r="M347" s="36">
        <v>0</v>
      </c>
      <c r="N347" s="36">
        <f>BASE_INICIATIVAS_CONSOLIDADA!$L347-BASE_INICIATIVAS_CONSOLIDADA!$M347</f>
        <v>300000</v>
      </c>
      <c r="O347" s="37">
        <f>BASE_INICIATIVAS_CONSOLIDADA!$AC347+BASE_INICIATIVAS_CONSOLIDADA!$AJ347+BASE_INICIATIVAS_CONSOLIDADA!$AO347+BASE_INICIATIVAS_CONSOLIDADA!$AV347+BASE_INICIATIVAS_CONSOLIDADA!$AY347+BASE_INICIATIVAS_CONSOLIDADA!$BA347+BASE_INICIATIVAS_CONSOLIDADA!$BD347</f>
        <v>0</v>
      </c>
      <c r="P347" s="36">
        <f>IF(BASE_INICIATIVAS_CONSOLIDADA!$N347-BASE_INICIATIVAS_CONSOLIDADA!$O347&lt;0,0,BASE_INICIATIVAS_CONSOLIDADA!$N347-BASE_INICIATIVAS_CONSOLIDADA!$O347)</f>
        <v>300000</v>
      </c>
      <c r="Q347" s="38">
        <v>0</v>
      </c>
      <c r="R347" s="37">
        <v>0</v>
      </c>
      <c r="S347" s="37">
        <v>0</v>
      </c>
      <c r="T347" s="37">
        <v>0</v>
      </c>
      <c r="U347" s="37">
        <v>0</v>
      </c>
      <c r="V347" s="37">
        <v>0</v>
      </c>
      <c r="W347" s="37">
        <v>0</v>
      </c>
      <c r="X347" s="37">
        <v>0</v>
      </c>
      <c r="Y347" s="37">
        <v>0</v>
      </c>
      <c r="Z347" s="37">
        <v>0</v>
      </c>
      <c r="AA347" s="37">
        <v>0</v>
      </c>
      <c r="AB347" s="37">
        <v>0</v>
      </c>
      <c r="AC347" s="37">
        <f>SUM(BASE_INICIATIVAS_CONSOLIDADA!$Q347:$AB347)</f>
        <v>0</v>
      </c>
      <c r="AD347" s="37">
        <v>0</v>
      </c>
      <c r="AE347" s="37">
        <v>0</v>
      </c>
      <c r="AF347" s="37">
        <v>0</v>
      </c>
      <c r="AG347" s="37">
        <v>0</v>
      </c>
      <c r="AH347" s="37">
        <v>0</v>
      </c>
      <c r="AI347" s="37">
        <v>0</v>
      </c>
      <c r="AJ347" s="37">
        <f>SUM(BASE_INICIATIVAS_CONSOLIDADA!$AD347:$AI347)</f>
        <v>0</v>
      </c>
      <c r="AK347" s="37">
        <v>0</v>
      </c>
      <c r="AL347" s="37">
        <v>0</v>
      </c>
      <c r="AM347" s="37">
        <v>0</v>
      </c>
      <c r="AN347" s="37">
        <v>0</v>
      </c>
      <c r="AO347" s="37">
        <f>SUM(BASE_INICIATIVAS_CONSOLIDADA!$AK347:$AN347)</f>
        <v>0</v>
      </c>
      <c r="AP347" s="37">
        <v>0</v>
      </c>
      <c r="AQ347" s="37">
        <v>0</v>
      </c>
      <c r="AR347" s="37">
        <v>0</v>
      </c>
      <c r="AS347" s="37">
        <v>0</v>
      </c>
      <c r="AT347" s="37">
        <v>0</v>
      </c>
      <c r="AU347" s="37">
        <v>0</v>
      </c>
      <c r="AV347" s="37">
        <f>SUM(BASE_INICIATIVAS_CONSOLIDADA!$AP347:$AU347)</f>
        <v>0</v>
      </c>
      <c r="AW347" s="39">
        <v>0</v>
      </c>
      <c r="AX347" s="48">
        <v>0</v>
      </c>
      <c r="AY347" s="40">
        <f>SUM(BASE_INICIATIVAS_CONSOLIDADA!$AW347:$AX347)</f>
        <v>0</v>
      </c>
      <c r="AZ347" s="4">
        <v>0</v>
      </c>
      <c r="BA347" s="4">
        <f>BASE_INICIATIVAS_CONSOLIDADA!$AZ347</f>
        <v>0</v>
      </c>
      <c r="BB347" s="4">
        <v>0</v>
      </c>
      <c r="BC347" s="4">
        <v>0</v>
      </c>
      <c r="BD347" s="4">
        <f>SUM(BASE_INICIATIVAS_CONSOLIDADA!$BB347:$BC347)</f>
        <v>0</v>
      </c>
    </row>
    <row r="348" spans="1:56" ht="30" x14ac:dyDescent="0.25">
      <c r="A348" s="29" t="s">
        <v>94</v>
      </c>
      <c r="B348" s="29" t="s">
        <v>95</v>
      </c>
      <c r="C348" s="29">
        <v>16081613</v>
      </c>
      <c r="D348" s="29" t="s">
        <v>96</v>
      </c>
      <c r="E348" s="29" t="str">
        <f>_xlfn.XLOOKUP(BASE_INICIATIVAS_CONSOLIDADA!$G348,'[1]BASE DE DADOS'!A:A,'[1]BASE DE DADOS'!C:C)</f>
        <v>APA DE FERNANDO DE NORONHA</v>
      </c>
      <c r="F348" s="29" t="str">
        <f>_xlfn.XLOOKUP(BASE_INICIATIVAS_CONSOLIDADA!$G348,[1]!BASE_UCS[COD CNUC],[1]!BASE_UCS[CATEGORIA RESUMIDA])</f>
        <v>APA</v>
      </c>
      <c r="G348" s="29" t="s">
        <v>314</v>
      </c>
      <c r="H348" s="29" t="str">
        <f>_xlfn.XLOOKUP(BASE_INICIATIVAS_CONSOLIDADA!$G348,[1]!BASE_UCS[COD CNUC],[1]!BASE_UCS[GERÊNCIA REGIONAL])</f>
        <v>GR2 - Nordeste</v>
      </c>
      <c r="I348" s="29" t="str">
        <f>_xlfn.XLOOKUP(BASE_INICIATIVAS_CONSOLIDADA!$G348,[1]!BASE_UCS[COD CNUC],[1]!BASE_UCS[BIOMAS])</f>
        <v>Área Marinha - Mata Atlântica</v>
      </c>
      <c r="J348" s="29" t="str">
        <f>_xlfn.XLOOKUP(BASE_INICIATIVAS_CONSOLIDADA!$G348,[1]!BASE_UCS[COD CNUC],[1]!BASE_UCS[UF])</f>
        <v>PE</v>
      </c>
      <c r="K348" s="29"/>
      <c r="L348" s="30">
        <v>400000</v>
      </c>
      <c r="M348" s="30">
        <v>0</v>
      </c>
      <c r="N348" s="30">
        <f>BASE_INICIATIVAS_CONSOLIDADA!$L348-BASE_INICIATIVAS_CONSOLIDADA!$M348</f>
        <v>400000</v>
      </c>
      <c r="O348" s="41">
        <f>BASE_INICIATIVAS_CONSOLIDADA!$AC348+BASE_INICIATIVAS_CONSOLIDADA!$AJ348+BASE_INICIATIVAS_CONSOLIDADA!$AO348+BASE_INICIATIVAS_CONSOLIDADA!$AV348+BASE_INICIATIVAS_CONSOLIDADA!$AY348+BASE_INICIATIVAS_CONSOLIDADA!$BA348+BASE_INICIATIVAS_CONSOLIDADA!$BD348</f>
        <v>0</v>
      </c>
      <c r="P348" s="30">
        <f>IF(BASE_INICIATIVAS_CONSOLIDADA!$N348-BASE_INICIATIVAS_CONSOLIDADA!$O348&lt;0,0,BASE_INICIATIVAS_CONSOLIDADA!$N348-BASE_INICIATIVAS_CONSOLIDADA!$O348)</f>
        <v>400000</v>
      </c>
      <c r="Q348" s="42">
        <v>0</v>
      </c>
      <c r="R348" s="41">
        <v>0</v>
      </c>
      <c r="S348" s="41">
        <v>0</v>
      </c>
      <c r="T348" s="41">
        <v>0</v>
      </c>
      <c r="U348" s="41">
        <v>0</v>
      </c>
      <c r="V348" s="41">
        <v>0</v>
      </c>
      <c r="W348" s="41">
        <v>0</v>
      </c>
      <c r="X348" s="41">
        <v>0</v>
      </c>
      <c r="Y348" s="41">
        <v>0</v>
      </c>
      <c r="Z348" s="41">
        <v>0</v>
      </c>
      <c r="AA348" s="41">
        <v>0</v>
      </c>
      <c r="AB348" s="41">
        <v>0</v>
      </c>
      <c r="AC348" s="41">
        <f>SUM(BASE_INICIATIVAS_CONSOLIDADA!$Q348:$AB348)</f>
        <v>0</v>
      </c>
      <c r="AD348" s="41">
        <v>0</v>
      </c>
      <c r="AE348" s="41">
        <v>0</v>
      </c>
      <c r="AF348" s="41">
        <v>0</v>
      </c>
      <c r="AG348" s="41">
        <v>0</v>
      </c>
      <c r="AH348" s="41">
        <v>0</v>
      </c>
      <c r="AI348" s="41">
        <v>0</v>
      </c>
      <c r="AJ348" s="41">
        <f>SUM(BASE_INICIATIVAS_CONSOLIDADA!$AD348:$AI348)</f>
        <v>0</v>
      </c>
      <c r="AK348" s="41">
        <v>0</v>
      </c>
      <c r="AL348" s="41">
        <v>0</v>
      </c>
      <c r="AM348" s="41">
        <v>0</v>
      </c>
      <c r="AN348" s="41">
        <v>0</v>
      </c>
      <c r="AO348" s="41">
        <f>SUM(BASE_INICIATIVAS_CONSOLIDADA!$AK348:$AN348)</f>
        <v>0</v>
      </c>
      <c r="AP348" s="41">
        <v>0</v>
      </c>
      <c r="AQ348" s="41">
        <v>0</v>
      </c>
      <c r="AR348" s="41">
        <v>0</v>
      </c>
      <c r="AS348" s="41">
        <v>0</v>
      </c>
      <c r="AT348" s="41">
        <v>0</v>
      </c>
      <c r="AU348" s="41">
        <v>0</v>
      </c>
      <c r="AV348" s="41">
        <f>SUM(BASE_INICIATIVAS_CONSOLIDADA!$AP348:$AU348)</f>
        <v>0</v>
      </c>
      <c r="AW348" s="43">
        <v>0</v>
      </c>
      <c r="AX348" s="43">
        <v>0</v>
      </c>
      <c r="AY348" s="44">
        <f>SUM(BASE_INICIATIVAS_CONSOLIDADA!$AW348:$AX348)</f>
        <v>0</v>
      </c>
      <c r="AZ348" s="45">
        <v>0</v>
      </c>
      <c r="BA348" s="45">
        <f>BASE_INICIATIVAS_CONSOLIDADA!$AZ348</f>
        <v>0</v>
      </c>
      <c r="BB348" s="45">
        <v>0</v>
      </c>
      <c r="BC348" s="45">
        <v>0</v>
      </c>
      <c r="BD348" s="45">
        <f>SUM(BASE_INICIATIVAS_CONSOLIDADA!$BB348:$BC348)</f>
        <v>0</v>
      </c>
    </row>
    <row r="349" spans="1:56" ht="30" x14ac:dyDescent="0.25">
      <c r="A349" s="8" t="s">
        <v>94</v>
      </c>
      <c r="B349" s="8" t="s">
        <v>95</v>
      </c>
      <c r="C349" s="8">
        <v>16081613</v>
      </c>
      <c r="D349" s="8" t="s">
        <v>96</v>
      </c>
      <c r="E349" s="8" t="str">
        <f>_xlfn.XLOOKUP(BASE_INICIATIVAS_CONSOLIDADA!$G349,'[1]BASE DE DADOS'!A:A,'[1]BASE DE DADOS'!C:C)</f>
        <v>APA MEANDROS DO ARAGUAIA</v>
      </c>
      <c r="F349" s="8" t="str">
        <f>_xlfn.XLOOKUP(BASE_INICIATIVAS_CONSOLIDADA!$G349,[1]!BASE_UCS[COD CNUC],[1]!BASE_UCS[CATEGORIA RESUMIDA])</f>
        <v>APA</v>
      </c>
      <c r="G349" s="8" t="s">
        <v>315</v>
      </c>
      <c r="H349" s="8" t="str">
        <f>_xlfn.XLOOKUP(BASE_INICIATIVAS_CONSOLIDADA!$G349,[1]!BASE_UCS[COD CNUC],[1]!BASE_UCS[GERÊNCIA REGIONAL])</f>
        <v>GR3 - Centro-Oeste</v>
      </c>
      <c r="I349" s="8" t="str">
        <f>_xlfn.XLOOKUP(BASE_INICIATIVAS_CONSOLIDADA!$G349,[1]!BASE_UCS[COD CNUC],[1]!BASE_UCS[BIOMAS])</f>
        <v>Cerrado</v>
      </c>
      <c r="J349" s="8" t="str">
        <f>_xlfn.XLOOKUP(BASE_INICIATIVAS_CONSOLIDADA!$G349,[1]!BASE_UCS[COD CNUC],[1]!BASE_UCS[UF])</f>
        <v>GO/MT/TO</v>
      </c>
      <c r="K349" s="8"/>
      <c r="L349" s="36">
        <v>600000</v>
      </c>
      <c r="M349" s="36">
        <v>0</v>
      </c>
      <c r="N349" s="36">
        <f>BASE_INICIATIVAS_CONSOLIDADA!$L349-BASE_INICIATIVAS_CONSOLIDADA!$M349</f>
        <v>600000</v>
      </c>
      <c r="O349" s="37">
        <f>BASE_INICIATIVAS_CONSOLIDADA!$AC349+BASE_INICIATIVAS_CONSOLIDADA!$AJ349+BASE_INICIATIVAS_CONSOLIDADA!$AO349+BASE_INICIATIVAS_CONSOLIDADA!$AV349+BASE_INICIATIVAS_CONSOLIDADA!$AY349+BASE_INICIATIVAS_CONSOLIDADA!$BA349+BASE_INICIATIVAS_CONSOLIDADA!$BD349</f>
        <v>0</v>
      </c>
      <c r="P349" s="36">
        <f>IF(BASE_INICIATIVAS_CONSOLIDADA!$N349-BASE_INICIATIVAS_CONSOLIDADA!$O349&lt;0,0,BASE_INICIATIVAS_CONSOLIDADA!$N349-BASE_INICIATIVAS_CONSOLIDADA!$O349)</f>
        <v>600000</v>
      </c>
      <c r="Q349" s="38">
        <v>0</v>
      </c>
      <c r="R349" s="37">
        <v>0</v>
      </c>
      <c r="S349" s="37">
        <v>0</v>
      </c>
      <c r="T349" s="37">
        <v>0</v>
      </c>
      <c r="U349" s="37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7">
        <v>0</v>
      </c>
      <c r="AB349" s="37">
        <v>0</v>
      </c>
      <c r="AC349" s="37">
        <f>SUM(BASE_INICIATIVAS_CONSOLIDADA!$Q349:$AB349)</f>
        <v>0</v>
      </c>
      <c r="AD349" s="37">
        <v>0</v>
      </c>
      <c r="AE349" s="37">
        <v>0</v>
      </c>
      <c r="AF349" s="37">
        <v>0</v>
      </c>
      <c r="AG349" s="37">
        <v>0</v>
      </c>
      <c r="AH349" s="37">
        <v>0</v>
      </c>
      <c r="AI349" s="37">
        <v>0</v>
      </c>
      <c r="AJ349" s="37">
        <f>SUM(BASE_INICIATIVAS_CONSOLIDADA!$AD349:$AI349)</f>
        <v>0</v>
      </c>
      <c r="AK349" s="37">
        <v>0</v>
      </c>
      <c r="AL349" s="37">
        <v>0</v>
      </c>
      <c r="AM349" s="37">
        <v>0</v>
      </c>
      <c r="AN349" s="37">
        <v>0</v>
      </c>
      <c r="AO349" s="37">
        <f>SUM(BASE_INICIATIVAS_CONSOLIDADA!$AK349:$AN349)</f>
        <v>0</v>
      </c>
      <c r="AP349" s="37">
        <v>0</v>
      </c>
      <c r="AQ349" s="37">
        <v>0</v>
      </c>
      <c r="AR349" s="37">
        <v>0</v>
      </c>
      <c r="AS349" s="37">
        <v>0</v>
      </c>
      <c r="AT349" s="37">
        <v>0</v>
      </c>
      <c r="AU349" s="37">
        <v>0</v>
      </c>
      <c r="AV349" s="37">
        <f>SUM(BASE_INICIATIVAS_CONSOLIDADA!$AP349:$AU349)</f>
        <v>0</v>
      </c>
      <c r="AW349" s="39">
        <v>0</v>
      </c>
      <c r="AX349" s="39">
        <v>0</v>
      </c>
      <c r="AY349" s="40">
        <f>SUM(BASE_INICIATIVAS_CONSOLIDADA!$AW349:$AX349)</f>
        <v>0</v>
      </c>
      <c r="AZ349" s="4">
        <v>0</v>
      </c>
      <c r="BA349" s="4">
        <f>BASE_INICIATIVAS_CONSOLIDADA!$AZ349</f>
        <v>0</v>
      </c>
      <c r="BB349" s="4">
        <v>0</v>
      </c>
      <c r="BC349" s="4">
        <v>0</v>
      </c>
      <c r="BD349" s="4">
        <f>SUM(BASE_INICIATIVAS_CONSOLIDADA!$BB349:$BC349)</f>
        <v>0</v>
      </c>
    </row>
    <row r="350" spans="1:56" ht="30" x14ac:dyDescent="0.25">
      <c r="A350" s="29" t="s">
        <v>94</v>
      </c>
      <c r="B350" s="29" t="s">
        <v>95</v>
      </c>
      <c r="C350" s="29">
        <v>16081613</v>
      </c>
      <c r="D350" s="29" t="s">
        <v>96</v>
      </c>
      <c r="E350" s="29" t="str">
        <f>_xlfn.XLOOKUP(BASE_INICIATIVAS_CONSOLIDADA!$G350,'[1]BASE DE DADOS'!A:A,'[1]BASE DE DADOS'!C:C)</f>
        <v>APA DE PETRÓPOLIS</v>
      </c>
      <c r="F350" s="29" t="str">
        <f>_xlfn.XLOOKUP(BASE_INICIATIVAS_CONSOLIDADA!$G350,[1]!BASE_UCS[COD CNUC],[1]!BASE_UCS[CATEGORIA RESUMIDA])</f>
        <v>APA</v>
      </c>
      <c r="G350" s="29" t="s">
        <v>256</v>
      </c>
      <c r="H350" s="29" t="str">
        <f>_xlfn.XLOOKUP(BASE_INICIATIVAS_CONSOLIDADA!$G350,[1]!BASE_UCS[COD CNUC],[1]!BASE_UCS[GERÊNCIA REGIONAL])</f>
        <v>GR4 - Sudeste</v>
      </c>
      <c r="I350" s="29" t="str">
        <f>_xlfn.XLOOKUP(BASE_INICIATIVAS_CONSOLIDADA!$G350,[1]!BASE_UCS[COD CNUC],[1]!BASE_UCS[BIOMAS])</f>
        <v>Mata Atlântica</v>
      </c>
      <c r="J350" s="29" t="str">
        <f>_xlfn.XLOOKUP(BASE_INICIATIVAS_CONSOLIDADA!$G350,[1]!BASE_UCS[COD CNUC],[1]!BASE_UCS[UF])</f>
        <v>RJ</v>
      </c>
      <c r="K350" s="29"/>
      <c r="L350" s="30">
        <v>600000</v>
      </c>
      <c r="M350" s="30">
        <v>0</v>
      </c>
      <c r="N350" s="30">
        <f>BASE_INICIATIVAS_CONSOLIDADA!$L350-BASE_INICIATIVAS_CONSOLIDADA!$M350</f>
        <v>600000</v>
      </c>
      <c r="O350" s="41">
        <f>BASE_INICIATIVAS_CONSOLIDADA!$AC350+BASE_INICIATIVAS_CONSOLIDADA!$AJ350+BASE_INICIATIVAS_CONSOLIDADA!$AO350+BASE_INICIATIVAS_CONSOLIDADA!$AV350+BASE_INICIATIVAS_CONSOLIDADA!$AY350+BASE_INICIATIVAS_CONSOLIDADA!$BA350+BASE_INICIATIVAS_CONSOLIDADA!$BD350</f>
        <v>0</v>
      </c>
      <c r="P350" s="30">
        <f>IF(BASE_INICIATIVAS_CONSOLIDADA!$N350-BASE_INICIATIVAS_CONSOLIDADA!$O350&lt;0,0,BASE_INICIATIVAS_CONSOLIDADA!$N350-BASE_INICIATIVAS_CONSOLIDADA!$O350)</f>
        <v>600000</v>
      </c>
      <c r="Q350" s="42">
        <v>0</v>
      </c>
      <c r="R350" s="41">
        <v>0</v>
      </c>
      <c r="S350" s="41">
        <v>0</v>
      </c>
      <c r="T350" s="41">
        <v>0</v>
      </c>
      <c r="U350" s="41">
        <v>0</v>
      </c>
      <c r="V350" s="41">
        <v>0</v>
      </c>
      <c r="W350" s="41">
        <v>0</v>
      </c>
      <c r="X350" s="41">
        <v>0</v>
      </c>
      <c r="Y350" s="41">
        <v>0</v>
      </c>
      <c r="Z350" s="41">
        <v>0</v>
      </c>
      <c r="AA350" s="41">
        <v>0</v>
      </c>
      <c r="AB350" s="41">
        <v>0</v>
      </c>
      <c r="AC350" s="41">
        <f>SUM(BASE_INICIATIVAS_CONSOLIDADA!$Q350:$AB350)</f>
        <v>0</v>
      </c>
      <c r="AD350" s="41">
        <v>0</v>
      </c>
      <c r="AE350" s="41">
        <v>0</v>
      </c>
      <c r="AF350" s="41">
        <v>0</v>
      </c>
      <c r="AG350" s="41">
        <v>0</v>
      </c>
      <c r="AH350" s="41">
        <v>0</v>
      </c>
      <c r="AI350" s="41">
        <v>0</v>
      </c>
      <c r="AJ350" s="41">
        <f>SUM(BASE_INICIATIVAS_CONSOLIDADA!$AD350:$AI350)</f>
        <v>0</v>
      </c>
      <c r="AK350" s="41">
        <v>0</v>
      </c>
      <c r="AL350" s="41">
        <v>0</v>
      </c>
      <c r="AM350" s="41">
        <v>0</v>
      </c>
      <c r="AN350" s="41">
        <v>0</v>
      </c>
      <c r="AO350" s="41">
        <f>SUM(BASE_INICIATIVAS_CONSOLIDADA!$AK350:$AN350)</f>
        <v>0</v>
      </c>
      <c r="AP350" s="41">
        <v>0</v>
      </c>
      <c r="AQ350" s="41">
        <v>0</v>
      </c>
      <c r="AR350" s="41">
        <v>0</v>
      </c>
      <c r="AS350" s="41">
        <v>0</v>
      </c>
      <c r="AT350" s="41">
        <v>0</v>
      </c>
      <c r="AU350" s="41">
        <v>0</v>
      </c>
      <c r="AV350" s="41">
        <f>SUM(BASE_INICIATIVAS_CONSOLIDADA!$AP350:$AU350)</f>
        <v>0</v>
      </c>
      <c r="AW350" s="43">
        <v>0</v>
      </c>
      <c r="AX350" s="43">
        <v>0</v>
      </c>
      <c r="AY350" s="44">
        <f>SUM(BASE_INICIATIVAS_CONSOLIDADA!$AW350:$AX350)</f>
        <v>0</v>
      </c>
      <c r="AZ350" s="45">
        <v>0</v>
      </c>
      <c r="BA350" s="45">
        <f>BASE_INICIATIVAS_CONSOLIDADA!$AZ350</f>
        <v>0</v>
      </c>
      <c r="BB350" s="45">
        <v>0</v>
      </c>
      <c r="BC350" s="45">
        <v>0</v>
      </c>
      <c r="BD350" s="45">
        <f>SUM(BASE_INICIATIVAS_CONSOLIDADA!$BB350:$BC350)</f>
        <v>0</v>
      </c>
    </row>
    <row r="351" spans="1:56" ht="30" x14ac:dyDescent="0.25">
      <c r="A351" s="8" t="s">
        <v>94</v>
      </c>
      <c r="B351" s="8" t="s">
        <v>95</v>
      </c>
      <c r="C351" s="8">
        <v>16081613</v>
      </c>
      <c r="D351" s="8" t="s">
        <v>96</v>
      </c>
      <c r="E351" s="8" t="str">
        <f>_xlfn.XLOOKUP(BASE_INICIATIVAS_CONSOLIDADA!$G351,'[1]BASE DE DADOS'!A:A,'[1]BASE DE DADOS'!C:C)</f>
        <v>ARIE FLORESTA DA CICUTA</v>
      </c>
      <c r="F351" s="8" t="str">
        <f>_xlfn.XLOOKUP(BASE_INICIATIVAS_CONSOLIDADA!$G351,[1]!BASE_UCS[COD CNUC],[1]!BASE_UCS[CATEGORIA RESUMIDA])</f>
        <v>ARIE</v>
      </c>
      <c r="G351" s="8" t="s">
        <v>316</v>
      </c>
      <c r="H351" s="8" t="str">
        <f>_xlfn.XLOOKUP(BASE_INICIATIVAS_CONSOLIDADA!$G351,[1]!BASE_UCS[COD CNUC],[1]!BASE_UCS[GERÊNCIA REGIONAL])</f>
        <v>GR4 - Sudeste</v>
      </c>
      <c r="I351" s="8" t="str">
        <f>_xlfn.XLOOKUP(BASE_INICIATIVAS_CONSOLIDADA!$G351,[1]!BASE_UCS[COD CNUC],[1]!BASE_UCS[BIOMAS])</f>
        <v>Mata Atlântica</v>
      </c>
      <c r="J351" s="8" t="str">
        <f>_xlfn.XLOOKUP(BASE_INICIATIVAS_CONSOLIDADA!$G351,[1]!BASE_UCS[COD CNUC],[1]!BASE_UCS[UF])</f>
        <v>RJ</v>
      </c>
      <c r="K351" s="8"/>
      <c r="L351" s="36">
        <v>300000</v>
      </c>
      <c r="M351" s="36">
        <v>0</v>
      </c>
      <c r="N351" s="36">
        <f>BASE_INICIATIVAS_CONSOLIDADA!$L351-BASE_INICIATIVAS_CONSOLIDADA!$M351</f>
        <v>300000</v>
      </c>
      <c r="O351" s="37">
        <f>BASE_INICIATIVAS_CONSOLIDADA!$AC351+BASE_INICIATIVAS_CONSOLIDADA!$AJ351+BASE_INICIATIVAS_CONSOLIDADA!$AO351+BASE_INICIATIVAS_CONSOLIDADA!$AV351+BASE_INICIATIVAS_CONSOLIDADA!$AY351+BASE_INICIATIVAS_CONSOLIDADA!$BA351+BASE_INICIATIVAS_CONSOLIDADA!$BD351</f>
        <v>300000</v>
      </c>
      <c r="P351" s="36">
        <f>IF(BASE_INICIATIVAS_CONSOLIDADA!$N351-BASE_INICIATIVAS_CONSOLIDADA!$O351&lt;0,0,BASE_INICIATIVAS_CONSOLIDADA!$N351-BASE_INICIATIVAS_CONSOLIDADA!$O351)</f>
        <v>0</v>
      </c>
      <c r="Q351" s="38">
        <v>0</v>
      </c>
      <c r="R351" s="37">
        <v>0</v>
      </c>
      <c r="S351" s="37">
        <v>0</v>
      </c>
      <c r="T351" s="37">
        <v>0</v>
      </c>
      <c r="U351" s="37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0</v>
      </c>
      <c r="AB351" s="37">
        <v>0</v>
      </c>
      <c r="AC351" s="37">
        <f>SUM(BASE_INICIATIVAS_CONSOLIDADA!$Q351:$AB351)</f>
        <v>0</v>
      </c>
      <c r="AD351" s="37">
        <v>0</v>
      </c>
      <c r="AE351" s="37">
        <v>0</v>
      </c>
      <c r="AF351" s="37">
        <v>0</v>
      </c>
      <c r="AG351" s="37">
        <v>0</v>
      </c>
      <c r="AH351" s="37">
        <v>0</v>
      </c>
      <c r="AI351" s="37">
        <v>0</v>
      </c>
      <c r="AJ351" s="37">
        <f>SUM(BASE_INICIATIVAS_CONSOLIDADA!$AD351:$AI351)</f>
        <v>0</v>
      </c>
      <c r="AK351" s="37">
        <v>0</v>
      </c>
      <c r="AL351" s="37">
        <v>0</v>
      </c>
      <c r="AM351" s="37">
        <v>0</v>
      </c>
      <c r="AN351" s="37">
        <v>0</v>
      </c>
      <c r="AO351" s="37">
        <f>SUM(BASE_INICIATIVAS_CONSOLIDADA!$AK351:$AN351)</f>
        <v>0</v>
      </c>
      <c r="AP351" s="37">
        <v>0</v>
      </c>
      <c r="AQ351" s="37">
        <v>0</v>
      </c>
      <c r="AR351" s="37">
        <v>300000</v>
      </c>
      <c r="AS351" s="37">
        <v>0</v>
      </c>
      <c r="AT351" s="37">
        <v>0</v>
      </c>
      <c r="AU351" s="37">
        <v>0</v>
      </c>
      <c r="AV351" s="37">
        <f>SUM(BASE_INICIATIVAS_CONSOLIDADA!$AP351:$AU351)</f>
        <v>300000</v>
      </c>
      <c r="AW351" s="39">
        <v>0</v>
      </c>
      <c r="AX351" s="39">
        <v>0</v>
      </c>
      <c r="AY351" s="40">
        <f>SUM(BASE_INICIATIVAS_CONSOLIDADA!$AW351:$AX351)</f>
        <v>0</v>
      </c>
      <c r="AZ351" s="4">
        <v>0</v>
      </c>
      <c r="BA351" s="4">
        <f>BASE_INICIATIVAS_CONSOLIDADA!$AZ351</f>
        <v>0</v>
      </c>
      <c r="BB351" s="4">
        <v>0</v>
      </c>
      <c r="BC351" s="4">
        <v>0</v>
      </c>
      <c r="BD351" s="4">
        <f>SUM(BASE_INICIATIVAS_CONSOLIDADA!$BB351:$BC351)</f>
        <v>0</v>
      </c>
    </row>
    <row r="352" spans="1:56" ht="30" x14ac:dyDescent="0.25">
      <c r="A352" s="29" t="s">
        <v>94</v>
      </c>
      <c r="B352" s="29" t="s">
        <v>95</v>
      </c>
      <c r="C352" s="29">
        <v>16081613</v>
      </c>
      <c r="D352" s="29" t="s">
        <v>96</v>
      </c>
      <c r="E352" s="29" t="str">
        <f>_xlfn.XLOOKUP(BASE_INICIATIVAS_CONSOLIDADA!$G352,'[1]BASE DE DADOS'!A:A,'[1]BASE DE DADOS'!C:C)</f>
        <v>ESEC ALTO MAUéS</v>
      </c>
      <c r="F352" s="29" t="str">
        <f>_xlfn.XLOOKUP(BASE_INICIATIVAS_CONSOLIDADA!$G352,[1]!BASE_UCS[COD CNUC],[1]!BASE_UCS[CATEGORIA RESUMIDA])</f>
        <v>ESEC</v>
      </c>
      <c r="G352" s="29" t="s">
        <v>317</v>
      </c>
      <c r="H352" s="29" t="str">
        <f>_xlfn.XLOOKUP(BASE_INICIATIVAS_CONSOLIDADA!$G352,[1]!BASE_UCS[COD CNUC],[1]!BASE_UCS[GERÊNCIA REGIONAL])</f>
        <v>GR1 - Norte</v>
      </c>
      <c r="I352" s="29" t="str">
        <f>_xlfn.XLOOKUP(BASE_INICIATIVAS_CONSOLIDADA!$G352,[1]!BASE_UCS[COD CNUC],[1]!BASE_UCS[BIOMAS])</f>
        <v>Amazônia</v>
      </c>
      <c r="J352" s="29" t="str">
        <f>_xlfn.XLOOKUP(BASE_INICIATIVAS_CONSOLIDADA!$G352,[1]!BASE_UCS[COD CNUC],[1]!BASE_UCS[UF])</f>
        <v>AM</v>
      </c>
      <c r="K352" s="29"/>
      <c r="L352" s="30">
        <v>400000</v>
      </c>
      <c r="M352" s="30">
        <v>0</v>
      </c>
      <c r="N352" s="30">
        <f>BASE_INICIATIVAS_CONSOLIDADA!$L352-BASE_INICIATIVAS_CONSOLIDADA!$M352</f>
        <v>400000</v>
      </c>
      <c r="O352" s="41">
        <f>BASE_INICIATIVAS_CONSOLIDADA!$AC352+BASE_INICIATIVAS_CONSOLIDADA!$AJ352+BASE_INICIATIVAS_CONSOLIDADA!$AO352+BASE_INICIATIVAS_CONSOLIDADA!$AV352+BASE_INICIATIVAS_CONSOLIDADA!$AY352+BASE_INICIATIVAS_CONSOLIDADA!$BA352+BASE_INICIATIVAS_CONSOLIDADA!$BD352</f>
        <v>0</v>
      </c>
      <c r="P352" s="30">
        <f>IF(BASE_INICIATIVAS_CONSOLIDADA!$N352-BASE_INICIATIVAS_CONSOLIDADA!$O352&lt;0,0,BASE_INICIATIVAS_CONSOLIDADA!$N352-BASE_INICIATIVAS_CONSOLIDADA!$O352)</f>
        <v>400000</v>
      </c>
      <c r="Q352" s="42">
        <v>0</v>
      </c>
      <c r="R352" s="41">
        <v>0</v>
      </c>
      <c r="S352" s="41">
        <v>0</v>
      </c>
      <c r="T352" s="41">
        <v>0</v>
      </c>
      <c r="U352" s="41">
        <v>0</v>
      </c>
      <c r="V352" s="41">
        <v>0</v>
      </c>
      <c r="W352" s="41">
        <v>0</v>
      </c>
      <c r="X352" s="41">
        <v>0</v>
      </c>
      <c r="Y352" s="41">
        <v>0</v>
      </c>
      <c r="Z352" s="41">
        <v>0</v>
      </c>
      <c r="AA352" s="41">
        <v>0</v>
      </c>
      <c r="AB352" s="41">
        <v>0</v>
      </c>
      <c r="AC352" s="41">
        <f>SUM(BASE_INICIATIVAS_CONSOLIDADA!$Q352:$AB352)</f>
        <v>0</v>
      </c>
      <c r="AD352" s="41">
        <v>0</v>
      </c>
      <c r="AE352" s="41">
        <v>0</v>
      </c>
      <c r="AF352" s="41">
        <v>0</v>
      </c>
      <c r="AG352" s="41">
        <v>0</v>
      </c>
      <c r="AH352" s="41">
        <v>0</v>
      </c>
      <c r="AI352" s="41">
        <v>0</v>
      </c>
      <c r="AJ352" s="41">
        <f>SUM(BASE_INICIATIVAS_CONSOLIDADA!$AD352:$AI352)</f>
        <v>0</v>
      </c>
      <c r="AK352" s="41">
        <v>0</v>
      </c>
      <c r="AL352" s="41">
        <v>0</v>
      </c>
      <c r="AM352" s="41">
        <v>0</v>
      </c>
      <c r="AN352" s="41">
        <v>0</v>
      </c>
      <c r="AO352" s="41">
        <f>SUM(BASE_INICIATIVAS_CONSOLIDADA!$AK352:$AN352)</f>
        <v>0</v>
      </c>
      <c r="AP352" s="41">
        <v>0</v>
      </c>
      <c r="AQ352" s="41">
        <v>0</v>
      </c>
      <c r="AR352" s="41">
        <v>0</v>
      </c>
      <c r="AS352" s="41">
        <v>0</v>
      </c>
      <c r="AT352" s="41">
        <v>0</v>
      </c>
      <c r="AU352" s="41">
        <v>0</v>
      </c>
      <c r="AV352" s="41">
        <f>SUM(BASE_INICIATIVAS_CONSOLIDADA!$AP352:$AU352)</f>
        <v>0</v>
      </c>
      <c r="AW352" s="43">
        <v>0</v>
      </c>
      <c r="AX352" s="43">
        <v>0</v>
      </c>
      <c r="AY352" s="44">
        <f>SUM(BASE_INICIATIVAS_CONSOLIDADA!$AW352:$AX352)</f>
        <v>0</v>
      </c>
      <c r="AZ352" s="50">
        <v>0</v>
      </c>
      <c r="BA352" s="43">
        <f>BASE_INICIATIVAS_CONSOLIDADA!$AZ352</f>
        <v>0</v>
      </c>
      <c r="BB352" s="45">
        <v>0</v>
      </c>
      <c r="BC352" s="45">
        <v>0</v>
      </c>
      <c r="BD352" s="45">
        <f>SUM(BASE_INICIATIVAS_CONSOLIDADA!$BB352:$BC352)</f>
        <v>0</v>
      </c>
    </row>
    <row r="353" spans="1:56" ht="30" x14ac:dyDescent="0.25">
      <c r="A353" s="8" t="s">
        <v>94</v>
      </c>
      <c r="B353" s="8" t="s">
        <v>95</v>
      </c>
      <c r="C353" s="8">
        <v>16081613</v>
      </c>
      <c r="D353" s="8" t="s">
        <v>96</v>
      </c>
      <c r="E353" s="8" t="str">
        <f>_xlfn.XLOOKUP(BASE_INICIATIVAS_CONSOLIDADA!$G353,'[1]BASE DE DADOS'!A:A,'[1]BASE DE DADOS'!C:C)</f>
        <v>ESEC DE AIUABA</v>
      </c>
      <c r="F353" s="8" t="str">
        <f>_xlfn.XLOOKUP(BASE_INICIATIVAS_CONSOLIDADA!$G353,[1]!BASE_UCS[COD CNUC],[1]!BASE_UCS[CATEGORIA RESUMIDA])</f>
        <v>ESEC</v>
      </c>
      <c r="G353" s="8" t="s">
        <v>183</v>
      </c>
      <c r="H353" s="8" t="str">
        <f>_xlfn.XLOOKUP(BASE_INICIATIVAS_CONSOLIDADA!$G353,[1]!BASE_UCS[COD CNUC],[1]!BASE_UCS[GERÊNCIA REGIONAL])</f>
        <v>GR2 - Nordeste</v>
      </c>
      <c r="I353" s="8" t="str">
        <f>_xlfn.XLOOKUP(BASE_INICIATIVAS_CONSOLIDADA!$G353,[1]!BASE_UCS[COD CNUC],[1]!BASE_UCS[BIOMAS])</f>
        <v>Caatinga</v>
      </c>
      <c r="J353" s="8" t="str">
        <f>_xlfn.XLOOKUP(BASE_INICIATIVAS_CONSOLIDADA!$G353,[1]!BASE_UCS[COD CNUC],[1]!BASE_UCS[UF])</f>
        <v>CE</v>
      </c>
      <c r="K353" s="8"/>
      <c r="L353" s="36">
        <v>500000</v>
      </c>
      <c r="M353" s="36">
        <v>0</v>
      </c>
      <c r="N353" s="36">
        <f>BASE_INICIATIVAS_CONSOLIDADA!$L353-BASE_INICIATIVAS_CONSOLIDADA!$M353</f>
        <v>500000</v>
      </c>
      <c r="O353" s="37">
        <f>BASE_INICIATIVAS_CONSOLIDADA!$AC353+BASE_INICIATIVAS_CONSOLIDADA!$AJ353+BASE_INICIATIVAS_CONSOLIDADA!$AO353+BASE_INICIATIVAS_CONSOLIDADA!$AV353+BASE_INICIATIVAS_CONSOLIDADA!$AY353+BASE_INICIATIVAS_CONSOLIDADA!$BA353+BASE_INICIATIVAS_CONSOLIDADA!$BD353</f>
        <v>500000</v>
      </c>
      <c r="P353" s="36">
        <f>IF(BASE_INICIATIVAS_CONSOLIDADA!$N353-BASE_INICIATIVAS_CONSOLIDADA!$O353&lt;0,0,BASE_INICIATIVAS_CONSOLIDADA!$N353-BASE_INICIATIVAS_CONSOLIDADA!$O353)</f>
        <v>0</v>
      </c>
      <c r="Q353" s="38">
        <v>0</v>
      </c>
      <c r="R353" s="37">
        <v>0</v>
      </c>
      <c r="S353" s="37">
        <v>0</v>
      </c>
      <c r="T353" s="37">
        <v>0</v>
      </c>
      <c r="U353" s="37">
        <v>0</v>
      </c>
      <c r="V353" s="37">
        <v>0</v>
      </c>
      <c r="W353" s="37">
        <v>0</v>
      </c>
      <c r="X353" s="37">
        <v>0</v>
      </c>
      <c r="Y353" s="37">
        <v>0</v>
      </c>
      <c r="Z353" s="37">
        <v>0</v>
      </c>
      <c r="AA353" s="37">
        <v>0</v>
      </c>
      <c r="AB353" s="37">
        <v>0</v>
      </c>
      <c r="AC353" s="37">
        <f>SUM(BASE_INICIATIVAS_CONSOLIDADA!$Q353:$AB353)</f>
        <v>0</v>
      </c>
      <c r="AD353" s="37">
        <v>0</v>
      </c>
      <c r="AE353" s="37">
        <v>0</v>
      </c>
      <c r="AF353" s="37">
        <v>0</v>
      </c>
      <c r="AG353" s="37">
        <v>0</v>
      </c>
      <c r="AH353" s="37">
        <v>0</v>
      </c>
      <c r="AI353" s="37">
        <v>0</v>
      </c>
      <c r="AJ353" s="37">
        <f>SUM(BASE_INICIATIVAS_CONSOLIDADA!$AD353:$AI353)</f>
        <v>0</v>
      </c>
      <c r="AK353" s="37">
        <v>0</v>
      </c>
      <c r="AL353" s="37">
        <v>0</v>
      </c>
      <c r="AM353" s="37">
        <v>0</v>
      </c>
      <c r="AN353" s="37">
        <v>0</v>
      </c>
      <c r="AO353" s="37">
        <f>SUM(BASE_INICIATIVAS_CONSOLIDADA!$AK353:$AN353)</f>
        <v>0</v>
      </c>
      <c r="AP353" s="37">
        <v>0</v>
      </c>
      <c r="AQ353" s="37">
        <v>0</v>
      </c>
      <c r="AR353" s="37">
        <v>0</v>
      </c>
      <c r="AS353" s="37">
        <v>0</v>
      </c>
      <c r="AT353" s="37">
        <v>0</v>
      </c>
      <c r="AU353" s="37">
        <v>0</v>
      </c>
      <c r="AV353" s="37">
        <f>SUM(BASE_INICIATIVAS_CONSOLIDADA!$AP353:$AU353)</f>
        <v>0</v>
      </c>
      <c r="AW353" s="39">
        <v>0</v>
      </c>
      <c r="AX353" s="39">
        <v>0</v>
      </c>
      <c r="AY353" s="40">
        <f>SUM(BASE_INICIATIVAS_CONSOLIDADA!$AW353:$AX353)</f>
        <v>0</v>
      </c>
      <c r="AZ353" s="48">
        <v>500000</v>
      </c>
      <c r="BA353" s="39">
        <f>BASE_INICIATIVAS_CONSOLIDADA!$AZ353</f>
        <v>500000</v>
      </c>
      <c r="BB353" s="4">
        <v>0</v>
      </c>
      <c r="BC353" s="4">
        <v>0</v>
      </c>
      <c r="BD353" s="4">
        <f>SUM(BASE_INICIATIVAS_CONSOLIDADA!$BB353:$BC353)</f>
        <v>0</v>
      </c>
    </row>
    <row r="354" spans="1:56" ht="30" x14ac:dyDescent="0.25">
      <c r="A354" s="29" t="s">
        <v>94</v>
      </c>
      <c r="B354" s="29" t="s">
        <v>95</v>
      </c>
      <c r="C354" s="29">
        <v>16081613</v>
      </c>
      <c r="D354" s="29" t="s">
        <v>96</v>
      </c>
      <c r="E354" s="29" t="str">
        <f>_xlfn.XLOOKUP(BASE_INICIATIVAS_CONSOLIDADA!$G354,'[1]BASE DE DADOS'!A:A,'[1]BASE DE DADOS'!C:C)</f>
        <v>APA DE GUARAQUEÇABA</v>
      </c>
      <c r="F354" s="29" t="str">
        <f>_xlfn.XLOOKUP(BASE_INICIATIVAS_CONSOLIDADA!$G354,[1]!BASE_UCS[COD CNUC],[1]!BASE_UCS[CATEGORIA RESUMIDA])</f>
        <v>APA</v>
      </c>
      <c r="G354" s="29" t="s">
        <v>318</v>
      </c>
      <c r="H354" s="29" t="str">
        <f>_xlfn.XLOOKUP(BASE_INICIATIVAS_CONSOLIDADA!$G354,[1]!BASE_UCS[COD CNUC],[1]!BASE_UCS[GERÊNCIA REGIONAL])</f>
        <v>GR5 - Sul</v>
      </c>
      <c r="I354" s="29" t="str">
        <f>_xlfn.XLOOKUP(BASE_INICIATIVAS_CONSOLIDADA!$G354,[1]!BASE_UCS[COD CNUC],[1]!BASE_UCS[BIOMAS])</f>
        <v>Área Marinha - Mata Atlântica</v>
      </c>
      <c r="J354" s="29" t="str">
        <f>_xlfn.XLOOKUP(BASE_INICIATIVAS_CONSOLIDADA!$G354,[1]!BASE_UCS[COD CNUC],[1]!BASE_UCS[UF])</f>
        <v>PR</v>
      </c>
      <c r="K354" s="29"/>
      <c r="L354" s="30">
        <v>400000</v>
      </c>
      <c r="M354" s="30">
        <v>0</v>
      </c>
      <c r="N354" s="30">
        <f>BASE_INICIATIVAS_CONSOLIDADA!$L354-BASE_INICIATIVAS_CONSOLIDADA!$M354</f>
        <v>400000</v>
      </c>
      <c r="O354" s="41">
        <f>BASE_INICIATIVAS_CONSOLIDADA!$AC354+BASE_INICIATIVAS_CONSOLIDADA!$AJ354+BASE_INICIATIVAS_CONSOLIDADA!$AO354+BASE_INICIATIVAS_CONSOLIDADA!$AV354+BASE_INICIATIVAS_CONSOLIDADA!$AY354+BASE_INICIATIVAS_CONSOLIDADA!$BA354+BASE_INICIATIVAS_CONSOLIDADA!$BD354</f>
        <v>0</v>
      </c>
      <c r="P354" s="30">
        <f>IF(BASE_INICIATIVAS_CONSOLIDADA!$N354-BASE_INICIATIVAS_CONSOLIDADA!$O354&lt;0,0,BASE_INICIATIVAS_CONSOLIDADA!$N354-BASE_INICIATIVAS_CONSOLIDADA!$O354)</f>
        <v>400000</v>
      </c>
      <c r="Q354" s="42">
        <v>0</v>
      </c>
      <c r="R354" s="41">
        <v>0</v>
      </c>
      <c r="S354" s="41">
        <v>0</v>
      </c>
      <c r="T354" s="41">
        <v>0</v>
      </c>
      <c r="U354" s="41">
        <v>0</v>
      </c>
      <c r="V354" s="41">
        <v>0</v>
      </c>
      <c r="W354" s="41">
        <v>0</v>
      </c>
      <c r="X354" s="41">
        <v>0</v>
      </c>
      <c r="Y354" s="41">
        <v>0</v>
      </c>
      <c r="Z354" s="41">
        <v>0</v>
      </c>
      <c r="AA354" s="41">
        <v>0</v>
      </c>
      <c r="AB354" s="41">
        <v>0</v>
      </c>
      <c r="AC354" s="41">
        <f>SUM(BASE_INICIATIVAS_CONSOLIDADA!$Q354:$AB354)</f>
        <v>0</v>
      </c>
      <c r="AD354" s="41">
        <v>0</v>
      </c>
      <c r="AE354" s="41">
        <v>0</v>
      </c>
      <c r="AF354" s="41">
        <v>0</v>
      </c>
      <c r="AG354" s="41">
        <v>0</v>
      </c>
      <c r="AH354" s="41">
        <v>0</v>
      </c>
      <c r="AI354" s="41">
        <v>0</v>
      </c>
      <c r="AJ354" s="41">
        <f>SUM(BASE_INICIATIVAS_CONSOLIDADA!$AD354:$AI354)</f>
        <v>0</v>
      </c>
      <c r="AK354" s="41">
        <v>0</v>
      </c>
      <c r="AL354" s="41">
        <v>0</v>
      </c>
      <c r="AM354" s="41">
        <v>0</v>
      </c>
      <c r="AN354" s="41">
        <v>0</v>
      </c>
      <c r="AO354" s="41">
        <f>SUM(BASE_INICIATIVAS_CONSOLIDADA!$AK354:$AN354)</f>
        <v>0</v>
      </c>
      <c r="AP354" s="41">
        <v>0</v>
      </c>
      <c r="AQ354" s="41">
        <v>0</v>
      </c>
      <c r="AR354" s="41">
        <v>0</v>
      </c>
      <c r="AS354" s="41">
        <v>0</v>
      </c>
      <c r="AT354" s="41">
        <v>0</v>
      </c>
      <c r="AU354" s="41">
        <v>0</v>
      </c>
      <c r="AV354" s="41">
        <f>SUM(BASE_INICIATIVAS_CONSOLIDADA!$AP354:$AU354)</f>
        <v>0</v>
      </c>
      <c r="AW354" s="43">
        <v>0</v>
      </c>
      <c r="AX354" s="43">
        <v>0</v>
      </c>
      <c r="AY354" s="44">
        <f>SUM(BASE_INICIATIVAS_CONSOLIDADA!$AW354:$AX354)</f>
        <v>0</v>
      </c>
      <c r="AZ354" s="49">
        <v>0</v>
      </c>
      <c r="BA354" s="45">
        <f>BASE_INICIATIVAS_CONSOLIDADA!$AZ354</f>
        <v>0</v>
      </c>
      <c r="BB354" s="45">
        <v>0</v>
      </c>
      <c r="BC354" s="45">
        <v>0</v>
      </c>
      <c r="BD354" s="45">
        <f>SUM(BASE_INICIATIVAS_CONSOLIDADA!$BB354:$BC354)</f>
        <v>0</v>
      </c>
    </row>
    <row r="355" spans="1:56" ht="30" x14ac:dyDescent="0.25">
      <c r="A355" s="8" t="s">
        <v>94</v>
      </c>
      <c r="B355" s="8" t="s">
        <v>95</v>
      </c>
      <c r="C355" s="8">
        <v>16081613</v>
      </c>
      <c r="D355" s="8" t="s">
        <v>96</v>
      </c>
      <c r="E355" s="8" t="str">
        <f>_xlfn.XLOOKUP(BASE_INICIATIVAS_CONSOLIDADA!$G355,'[1]BASE DE DADOS'!A:A,'[1]BASE DE DADOS'!C:C)</f>
        <v>ESEC DE URUÇUÍ-UNA</v>
      </c>
      <c r="F355" s="8" t="str">
        <f>_xlfn.XLOOKUP(BASE_INICIATIVAS_CONSOLIDADA!$G355,[1]!BASE_UCS[COD CNUC],[1]!BASE_UCS[CATEGORIA RESUMIDA])</f>
        <v>ESEC</v>
      </c>
      <c r="G355" s="8" t="s">
        <v>204</v>
      </c>
      <c r="H355" s="8" t="str">
        <f>_xlfn.XLOOKUP(BASE_INICIATIVAS_CONSOLIDADA!$G355,[1]!BASE_UCS[COD CNUC],[1]!BASE_UCS[GERÊNCIA REGIONAL])</f>
        <v>GR2 - Nordeste</v>
      </c>
      <c r="I355" s="8" t="str">
        <f>_xlfn.XLOOKUP(BASE_INICIATIVAS_CONSOLIDADA!$G355,[1]!BASE_UCS[COD CNUC],[1]!BASE_UCS[BIOMAS])</f>
        <v>Cerrado</v>
      </c>
      <c r="J355" s="8" t="str">
        <f>_xlfn.XLOOKUP(BASE_INICIATIVAS_CONSOLIDADA!$G355,[1]!BASE_UCS[COD CNUC],[1]!BASE_UCS[UF])</f>
        <v>PI</v>
      </c>
      <c r="K355" s="8"/>
      <c r="L355" s="36">
        <v>400000</v>
      </c>
      <c r="M355" s="36">
        <v>0</v>
      </c>
      <c r="N355" s="36">
        <f>BASE_INICIATIVAS_CONSOLIDADA!$L355-BASE_INICIATIVAS_CONSOLIDADA!$M355</f>
        <v>400000</v>
      </c>
      <c r="O355" s="37">
        <f>BASE_INICIATIVAS_CONSOLIDADA!$AC355+BASE_INICIATIVAS_CONSOLIDADA!$AJ355+BASE_INICIATIVAS_CONSOLIDADA!$AO355+BASE_INICIATIVAS_CONSOLIDADA!$AV355+BASE_INICIATIVAS_CONSOLIDADA!$AY355+BASE_INICIATIVAS_CONSOLIDADA!$BA355+BASE_INICIATIVAS_CONSOLIDADA!$BD355</f>
        <v>400000</v>
      </c>
      <c r="P355" s="36">
        <f>IF(BASE_INICIATIVAS_CONSOLIDADA!$N355-BASE_INICIATIVAS_CONSOLIDADA!$O355&lt;0,0,BASE_INICIATIVAS_CONSOLIDADA!$N355-BASE_INICIATIVAS_CONSOLIDADA!$O355)</f>
        <v>0</v>
      </c>
      <c r="Q355" s="38">
        <v>0</v>
      </c>
      <c r="R355" s="37">
        <v>0</v>
      </c>
      <c r="S355" s="37">
        <v>0</v>
      </c>
      <c r="T355" s="37">
        <v>0</v>
      </c>
      <c r="U355" s="37">
        <v>0</v>
      </c>
      <c r="V355" s="37">
        <v>0</v>
      </c>
      <c r="W355" s="37">
        <v>0</v>
      </c>
      <c r="X355" s="37">
        <v>0</v>
      </c>
      <c r="Y355" s="37">
        <v>0</v>
      </c>
      <c r="Z355" s="37">
        <v>0</v>
      </c>
      <c r="AA355" s="37">
        <v>0</v>
      </c>
      <c r="AB355" s="37">
        <v>0</v>
      </c>
      <c r="AC355" s="37">
        <f>SUM(BASE_INICIATIVAS_CONSOLIDADA!$Q355:$AB355)</f>
        <v>0</v>
      </c>
      <c r="AD355" s="37">
        <v>0</v>
      </c>
      <c r="AE355" s="37">
        <v>0</v>
      </c>
      <c r="AF355" s="37">
        <v>0</v>
      </c>
      <c r="AG355" s="37">
        <v>0</v>
      </c>
      <c r="AH355" s="37">
        <v>0</v>
      </c>
      <c r="AI355" s="37">
        <v>0</v>
      </c>
      <c r="AJ355" s="37">
        <f>SUM(BASE_INICIATIVAS_CONSOLIDADA!$AD355:$AI355)</f>
        <v>0</v>
      </c>
      <c r="AK355" s="37">
        <v>0</v>
      </c>
      <c r="AL355" s="37">
        <v>0</v>
      </c>
      <c r="AM355" s="37">
        <v>0</v>
      </c>
      <c r="AN355" s="37">
        <v>0</v>
      </c>
      <c r="AO355" s="37">
        <f>SUM(BASE_INICIATIVAS_CONSOLIDADA!$AK355:$AN355)</f>
        <v>0</v>
      </c>
      <c r="AP355" s="37">
        <v>0</v>
      </c>
      <c r="AQ355" s="37">
        <v>0</v>
      </c>
      <c r="AR355" s="37">
        <v>0</v>
      </c>
      <c r="AS355" s="37">
        <v>0</v>
      </c>
      <c r="AT355" s="37">
        <v>0</v>
      </c>
      <c r="AU355" s="37">
        <v>0</v>
      </c>
      <c r="AV355" s="37">
        <f>SUM(BASE_INICIATIVAS_CONSOLIDADA!$AP355:$AU355)</f>
        <v>0</v>
      </c>
      <c r="AW355" s="39">
        <v>0</v>
      </c>
      <c r="AX355" s="48">
        <v>400000</v>
      </c>
      <c r="AY355" s="40">
        <f>SUM(BASE_INICIATIVAS_CONSOLIDADA!$AW355:$AX355)</f>
        <v>400000</v>
      </c>
      <c r="AZ355" s="4">
        <v>0</v>
      </c>
      <c r="BA355" s="4">
        <f>BASE_INICIATIVAS_CONSOLIDADA!$AZ355</f>
        <v>0</v>
      </c>
      <c r="BB355" s="4">
        <v>0</v>
      </c>
      <c r="BC355" s="4">
        <v>0</v>
      </c>
      <c r="BD355" s="4">
        <f>SUM(BASE_INICIATIVAS_CONSOLIDADA!$BB355:$BC355)</f>
        <v>0</v>
      </c>
    </row>
    <row r="356" spans="1:56" ht="30" x14ac:dyDescent="0.25">
      <c r="A356" s="29" t="s">
        <v>94</v>
      </c>
      <c r="B356" s="29" t="s">
        <v>95</v>
      </c>
      <c r="C356" s="29">
        <v>16081613</v>
      </c>
      <c r="D356" s="29" t="s">
        <v>96</v>
      </c>
      <c r="E356" s="29" t="str">
        <f>_xlfn.XLOOKUP(BASE_INICIATIVAS_CONSOLIDADA!$G356,'[1]BASE DE DADOS'!A:A,'[1]BASE DE DADOS'!C:C)</f>
        <v>ESEC DE JUTAÍ-SOLIMÕES</v>
      </c>
      <c r="F356" s="29" t="str">
        <f>_xlfn.XLOOKUP(BASE_INICIATIVAS_CONSOLIDADA!$G356,[1]!BASE_UCS[COD CNUC],[1]!BASE_UCS[CATEGORIA RESUMIDA])</f>
        <v>ESEC</v>
      </c>
      <c r="G356" s="29" t="s">
        <v>304</v>
      </c>
      <c r="H356" s="29" t="str">
        <f>_xlfn.XLOOKUP(BASE_INICIATIVAS_CONSOLIDADA!$G356,[1]!BASE_UCS[COD CNUC],[1]!BASE_UCS[GERÊNCIA REGIONAL])</f>
        <v>GR1 - Norte</v>
      </c>
      <c r="I356" s="29" t="str">
        <f>_xlfn.XLOOKUP(BASE_INICIATIVAS_CONSOLIDADA!$G356,[1]!BASE_UCS[COD CNUC],[1]!BASE_UCS[BIOMAS])</f>
        <v>Amazônia</v>
      </c>
      <c r="J356" s="29" t="str">
        <f>_xlfn.XLOOKUP(BASE_INICIATIVAS_CONSOLIDADA!$G356,[1]!BASE_UCS[COD CNUC],[1]!BASE_UCS[UF])</f>
        <v>AM</v>
      </c>
      <c r="K356" s="29"/>
      <c r="L356" s="30">
        <v>400000</v>
      </c>
      <c r="M356" s="30">
        <v>0</v>
      </c>
      <c r="N356" s="30">
        <f>BASE_INICIATIVAS_CONSOLIDADA!$L356-BASE_INICIATIVAS_CONSOLIDADA!$M356</f>
        <v>400000</v>
      </c>
      <c r="O356" s="41">
        <f>BASE_INICIATIVAS_CONSOLIDADA!$AC356+BASE_INICIATIVAS_CONSOLIDADA!$AJ356+BASE_INICIATIVAS_CONSOLIDADA!$AO356+BASE_INICIATIVAS_CONSOLIDADA!$AV356+BASE_INICIATIVAS_CONSOLIDADA!$AY356+BASE_INICIATIVAS_CONSOLIDADA!$BA356+BASE_INICIATIVAS_CONSOLIDADA!$BD356</f>
        <v>400000</v>
      </c>
      <c r="P356" s="30">
        <f>IF(BASE_INICIATIVAS_CONSOLIDADA!$N356-BASE_INICIATIVAS_CONSOLIDADA!$O356&lt;0,0,BASE_INICIATIVAS_CONSOLIDADA!$N356-BASE_INICIATIVAS_CONSOLIDADA!$O356)</f>
        <v>0</v>
      </c>
      <c r="Q356" s="42">
        <v>0</v>
      </c>
      <c r="R356" s="41">
        <v>0</v>
      </c>
      <c r="S356" s="41">
        <v>0</v>
      </c>
      <c r="T356" s="41">
        <v>0</v>
      </c>
      <c r="U356" s="41">
        <v>0</v>
      </c>
      <c r="V356" s="41">
        <v>0</v>
      </c>
      <c r="W356" s="41">
        <v>0</v>
      </c>
      <c r="X356" s="41">
        <v>0</v>
      </c>
      <c r="Y356" s="41">
        <v>0</v>
      </c>
      <c r="Z356" s="41">
        <v>0</v>
      </c>
      <c r="AA356" s="41">
        <v>0</v>
      </c>
      <c r="AB356" s="41">
        <v>0</v>
      </c>
      <c r="AC356" s="41">
        <f>SUM(BASE_INICIATIVAS_CONSOLIDADA!$Q356:$AB356)</f>
        <v>0</v>
      </c>
      <c r="AD356" s="41">
        <v>0</v>
      </c>
      <c r="AE356" s="41">
        <v>0</v>
      </c>
      <c r="AF356" s="41">
        <v>400000</v>
      </c>
      <c r="AG356" s="41">
        <v>0</v>
      </c>
      <c r="AH356" s="41">
        <v>0</v>
      </c>
      <c r="AI356" s="41">
        <v>0</v>
      </c>
      <c r="AJ356" s="41">
        <f>SUM(BASE_INICIATIVAS_CONSOLIDADA!$AD356:$AI356)</f>
        <v>400000</v>
      </c>
      <c r="AK356" s="41">
        <v>0</v>
      </c>
      <c r="AL356" s="41">
        <v>0</v>
      </c>
      <c r="AM356" s="41">
        <v>0</v>
      </c>
      <c r="AN356" s="41">
        <v>0</v>
      </c>
      <c r="AO356" s="41">
        <f>SUM(BASE_INICIATIVAS_CONSOLIDADA!$AK356:$AN356)</f>
        <v>0</v>
      </c>
      <c r="AP356" s="41">
        <v>0</v>
      </c>
      <c r="AQ356" s="41">
        <v>0</v>
      </c>
      <c r="AR356" s="41">
        <v>0</v>
      </c>
      <c r="AS356" s="41">
        <v>0</v>
      </c>
      <c r="AT356" s="41">
        <v>0</v>
      </c>
      <c r="AU356" s="41">
        <v>0</v>
      </c>
      <c r="AV356" s="41">
        <f>SUM(BASE_INICIATIVAS_CONSOLIDADA!$AP356:$AU356)</f>
        <v>0</v>
      </c>
      <c r="AW356" s="43">
        <v>0</v>
      </c>
      <c r="AX356" s="50">
        <v>0</v>
      </c>
      <c r="AY356" s="44">
        <f>SUM(BASE_INICIATIVAS_CONSOLIDADA!$AW356:$AX356)</f>
        <v>0</v>
      </c>
      <c r="AZ356" s="45">
        <v>0</v>
      </c>
      <c r="BA356" s="45">
        <f>BASE_INICIATIVAS_CONSOLIDADA!$AZ356</f>
        <v>0</v>
      </c>
      <c r="BB356" s="45">
        <v>0</v>
      </c>
      <c r="BC356" s="45">
        <v>0</v>
      </c>
      <c r="BD356" s="45">
        <f>SUM(BASE_INICIATIVAS_CONSOLIDADA!$BB356:$BC356)</f>
        <v>0</v>
      </c>
    </row>
    <row r="357" spans="1:56" ht="30" x14ac:dyDescent="0.25">
      <c r="A357" s="8" t="s">
        <v>94</v>
      </c>
      <c r="B357" s="8" t="s">
        <v>95</v>
      </c>
      <c r="C357" s="8">
        <v>16081613</v>
      </c>
      <c r="D357" s="8" t="s">
        <v>96</v>
      </c>
      <c r="E357" s="8" t="str">
        <f>_xlfn.XLOOKUP(BASE_INICIATIVAS_CONSOLIDADA!$G357,'[1]BASE DE DADOS'!A:A,'[1]BASE DE DADOS'!C:C)</f>
        <v>FLONA DO ARIPUANÃ</v>
      </c>
      <c r="F357" s="8" t="str">
        <f>_xlfn.XLOOKUP(BASE_INICIATIVAS_CONSOLIDADA!$G357,[1]!BASE_UCS[COD CNUC],[1]!BASE_UCS[CATEGORIA RESUMIDA])</f>
        <v>FLONA</v>
      </c>
      <c r="G357" s="8" t="s">
        <v>296</v>
      </c>
      <c r="H357" s="8" t="str">
        <f>_xlfn.XLOOKUP(BASE_INICIATIVAS_CONSOLIDADA!$G357,[1]!BASE_UCS[COD CNUC],[1]!BASE_UCS[GERÊNCIA REGIONAL])</f>
        <v>GR1 - Norte</v>
      </c>
      <c r="I357" s="8" t="str">
        <f>_xlfn.XLOOKUP(BASE_INICIATIVAS_CONSOLIDADA!$G357,[1]!BASE_UCS[COD CNUC],[1]!BASE_UCS[BIOMAS])</f>
        <v>Amazônia</v>
      </c>
      <c r="J357" s="8" t="str">
        <f>_xlfn.XLOOKUP(BASE_INICIATIVAS_CONSOLIDADA!$G357,[1]!BASE_UCS[COD CNUC],[1]!BASE_UCS[UF])</f>
        <v>AM</v>
      </c>
      <c r="K357" s="8"/>
      <c r="L357" s="36">
        <v>400000</v>
      </c>
      <c r="M357" s="36">
        <v>0</v>
      </c>
      <c r="N357" s="36">
        <f>BASE_INICIATIVAS_CONSOLIDADA!$L357-BASE_INICIATIVAS_CONSOLIDADA!$M357</f>
        <v>400000</v>
      </c>
      <c r="O357" s="37">
        <f>BASE_INICIATIVAS_CONSOLIDADA!$AC357+BASE_INICIATIVAS_CONSOLIDADA!$AJ357+BASE_INICIATIVAS_CONSOLIDADA!$AO357+BASE_INICIATIVAS_CONSOLIDADA!$AV357+BASE_INICIATIVAS_CONSOLIDADA!$AY357+BASE_INICIATIVAS_CONSOLIDADA!$BA357+BASE_INICIATIVAS_CONSOLIDADA!$BD357</f>
        <v>400000</v>
      </c>
      <c r="P357" s="36">
        <f>IF(BASE_INICIATIVAS_CONSOLIDADA!$N357-BASE_INICIATIVAS_CONSOLIDADA!$O357&lt;0,0,BASE_INICIATIVAS_CONSOLIDADA!$N357-BASE_INICIATIVAS_CONSOLIDADA!$O357)</f>
        <v>0</v>
      </c>
      <c r="Q357" s="38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f>SUM(BASE_INICIATIVAS_CONSOLIDADA!$Q357:$AB357)</f>
        <v>0</v>
      </c>
      <c r="AD357" s="37">
        <v>0</v>
      </c>
      <c r="AE357" s="37">
        <v>0</v>
      </c>
      <c r="AF357" s="37">
        <v>400000</v>
      </c>
      <c r="AG357" s="37">
        <v>0</v>
      </c>
      <c r="AH357" s="37">
        <v>0</v>
      </c>
      <c r="AI357" s="37">
        <v>0</v>
      </c>
      <c r="AJ357" s="37">
        <f>SUM(BASE_INICIATIVAS_CONSOLIDADA!$AD357:$AI357)</f>
        <v>400000</v>
      </c>
      <c r="AK357" s="37">
        <v>0</v>
      </c>
      <c r="AL357" s="37">
        <v>0</v>
      </c>
      <c r="AM357" s="37">
        <v>0</v>
      </c>
      <c r="AN357" s="37">
        <v>0</v>
      </c>
      <c r="AO357" s="37">
        <f>SUM(BASE_INICIATIVAS_CONSOLIDADA!$AK357:$AN357)</f>
        <v>0</v>
      </c>
      <c r="AP357" s="37">
        <v>0</v>
      </c>
      <c r="AQ357" s="37">
        <v>0</v>
      </c>
      <c r="AR357" s="37">
        <v>0</v>
      </c>
      <c r="AS357" s="37">
        <v>0</v>
      </c>
      <c r="AT357" s="37">
        <v>0</v>
      </c>
      <c r="AU357" s="37">
        <v>0</v>
      </c>
      <c r="AV357" s="37">
        <f>SUM(BASE_INICIATIVAS_CONSOLIDADA!$AP357:$AU357)</f>
        <v>0</v>
      </c>
      <c r="AW357" s="39">
        <v>0</v>
      </c>
      <c r="AX357" s="39">
        <v>0</v>
      </c>
      <c r="AY357" s="40">
        <f>SUM(BASE_INICIATIVAS_CONSOLIDADA!$AW357:$AX357)</f>
        <v>0</v>
      </c>
      <c r="AZ357" s="4">
        <v>0</v>
      </c>
      <c r="BA357" s="4">
        <f>BASE_INICIATIVAS_CONSOLIDADA!$AZ357</f>
        <v>0</v>
      </c>
      <c r="BB357" s="4">
        <v>0</v>
      </c>
      <c r="BC357" s="4">
        <v>0</v>
      </c>
      <c r="BD357" s="4">
        <f>SUM(BASE_INICIATIVAS_CONSOLIDADA!$BB357:$BC357)</f>
        <v>0</v>
      </c>
    </row>
    <row r="358" spans="1:56" ht="150" x14ac:dyDescent="0.25">
      <c r="A358" s="29" t="s">
        <v>56</v>
      </c>
      <c r="B358" s="29" t="s">
        <v>57</v>
      </c>
      <c r="C358" s="29">
        <v>16076447</v>
      </c>
      <c r="D358" s="29" t="s">
        <v>58</v>
      </c>
      <c r="E358" s="29" t="str">
        <f>_xlfn.XLOOKUP(BASE_INICIATIVAS_CONSOLIDADA!$G358,'[1]BASE DE DADOS'!A:A,'[1]BASE DE DADOS'!C:C)</f>
        <v>PARNA MARINHO DOS ABROLHOS</v>
      </c>
      <c r="F358" s="29" t="str">
        <f>_xlfn.XLOOKUP(BASE_INICIATIVAS_CONSOLIDADA!$G358,[1]!BASE_UCS[COD CNUC],[1]!BASE_UCS[CATEGORIA RESUMIDA])</f>
        <v>PARNA</v>
      </c>
      <c r="G358" s="29" t="s">
        <v>319</v>
      </c>
      <c r="H358" s="29" t="str">
        <f>_xlfn.XLOOKUP(BASE_INICIATIVAS_CONSOLIDADA!$G358,[1]!BASE_UCS[COD CNUC],[1]!BASE_UCS[GERÊNCIA REGIONAL])</f>
        <v>GR2 - Nordeste</v>
      </c>
      <c r="I358" s="29" t="str">
        <f>_xlfn.XLOOKUP(BASE_INICIATIVAS_CONSOLIDADA!$G358,[1]!BASE_UCS[COD CNUC],[1]!BASE_UCS[BIOMAS])</f>
        <v>Área Marinha - Mata Atlântica</v>
      </c>
      <c r="J358" s="29" t="str">
        <f>_xlfn.XLOOKUP(BASE_INICIATIVAS_CONSOLIDADA!$G358,[1]!BASE_UCS[COD CNUC],[1]!BASE_UCS[UF])</f>
        <v>BA</v>
      </c>
      <c r="K358" s="29" t="s">
        <v>60</v>
      </c>
      <c r="L358" s="30">
        <v>636000</v>
      </c>
      <c r="M358" s="30">
        <v>0</v>
      </c>
      <c r="N358" s="30">
        <f>BASE_INICIATIVAS_CONSOLIDADA!$L358-BASE_INICIATIVAS_CONSOLIDADA!$M358</f>
        <v>636000</v>
      </c>
      <c r="O358" s="41">
        <f>BASE_INICIATIVAS_CONSOLIDADA!$AC358+BASE_INICIATIVAS_CONSOLIDADA!$AJ358+BASE_INICIATIVAS_CONSOLIDADA!$AO358+BASE_INICIATIVAS_CONSOLIDADA!$AV358+BASE_INICIATIVAS_CONSOLIDADA!$AY358+BASE_INICIATIVAS_CONSOLIDADA!$BA358+BASE_INICIATIVAS_CONSOLIDADA!$BD358</f>
        <v>636000</v>
      </c>
      <c r="P358" s="30">
        <f>IF(BASE_INICIATIVAS_CONSOLIDADA!$N358-BASE_INICIATIVAS_CONSOLIDADA!$O358&lt;0,0,BASE_INICIATIVAS_CONSOLIDADA!$N358-BASE_INICIATIVAS_CONSOLIDADA!$O358)</f>
        <v>0</v>
      </c>
      <c r="Q358" s="42">
        <v>0</v>
      </c>
      <c r="R358" s="41">
        <v>0</v>
      </c>
      <c r="S358" s="41">
        <v>0</v>
      </c>
      <c r="T358" s="41">
        <v>0</v>
      </c>
      <c r="U358" s="41">
        <v>0</v>
      </c>
      <c r="V358" s="41">
        <v>0</v>
      </c>
      <c r="W358" s="41">
        <v>0</v>
      </c>
      <c r="X358" s="41">
        <v>0</v>
      </c>
      <c r="Y358" s="41">
        <v>636000</v>
      </c>
      <c r="Z358" s="41">
        <v>0</v>
      </c>
      <c r="AA358" s="41">
        <v>0</v>
      </c>
      <c r="AB358" s="41">
        <v>0</v>
      </c>
      <c r="AC358" s="41">
        <f>SUM(BASE_INICIATIVAS_CONSOLIDADA!$Q358:$AB358)</f>
        <v>636000</v>
      </c>
      <c r="AD358" s="41">
        <v>0</v>
      </c>
      <c r="AE358" s="41">
        <v>0</v>
      </c>
      <c r="AF358" s="41">
        <v>0</v>
      </c>
      <c r="AG358" s="41">
        <v>0</v>
      </c>
      <c r="AH358" s="41">
        <v>0</v>
      </c>
      <c r="AI358" s="41">
        <v>0</v>
      </c>
      <c r="AJ358" s="41">
        <f>SUM(BASE_INICIATIVAS_CONSOLIDADA!$AD358:$AI358)</f>
        <v>0</v>
      </c>
      <c r="AK358" s="41">
        <v>0</v>
      </c>
      <c r="AL358" s="41">
        <v>0</v>
      </c>
      <c r="AM358" s="41">
        <v>0</v>
      </c>
      <c r="AN358" s="41">
        <v>0</v>
      </c>
      <c r="AO358" s="41">
        <f>SUM(BASE_INICIATIVAS_CONSOLIDADA!$AK358:$AN358)</f>
        <v>0</v>
      </c>
      <c r="AP358" s="41">
        <v>0</v>
      </c>
      <c r="AQ358" s="41">
        <v>0</v>
      </c>
      <c r="AR358" s="41">
        <v>0</v>
      </c>
      <c r="AS358" s="41">
        <v>0</v>
      </c>
      <c r="AT358" s="41">
        <v>0</v>
      </c>
      <c r="AU358" s="41">
        <v>0</v>
      </c>
      <c r="AV358" s="41">
        <f>SUM(BASE_INICIATIVAS_CONSOLIDADA!$AP358:$AU358)</f>
        <v>0</v>
      </c>
      <c r="AW358" s="43">
        <v>0</v>
      </c>
      <c r="AX358" s="43">
        <v>0</v>
      </c>
      <c r="AY358" s="44">
        <f>SUM(BASE_INICIATIVAS_CONSOLIDADA!$AW358:$AX358)</f>
        <v>0</v>
      </c>
      <c r="AZ358" s="45">
        <v>0</v>
      </c>
      <c r="BA358" s="45">
        <f>BASE_INICIATIVAS_CONSOLIDADA!$AZ358</f>
        <v>0</v>
      </c>
      <c r="BB358" s="45">
        <v>0</v>
      </c>
      <c r="BC358" s="45">
        <v>0</v>
      </c>
      <c r="BD358" s="45">
        <f>SUM(BASE_INICIATIVAS_CONSOLIDADA!$BB358:$BC358)</f>
        <v>0</v>
      </c>
    </row>
    <row r="359" spans="1:56" ht="30" x14ac:dyDescent="0.25">
      <c r="A359" s="8" t="s">
        <v>94</v>
      </c>
      <c r="B359" s="8" t="s">
        <v>95</v>
      </c>
      <c r="C359" s="8">
        <v>16081613</v>
      </c>
      <c r="D359" s="8" t="s">
        <v>96</v>
      </c>
      <c r="E359" s="8" t="str">
        <f>_xlfn.XLOOKUP(BASE_INICIATIVAS_CONSOLIDADA!$G359,'[1]BASE DE DADOS'!A:A,'[1]BASE DE DADOS'!C:C)</f>
        <v>FLONA DE NEGREIROS</v>
      </c>
      <c r="F359" s="8" t="str">
        <f>_xlfn.XLOOKUP(BASE_INICIATIVAS_CONSOLIDADA!$G359,[1]!BASE_UCS[COD CNUC],[1]!BASE_UCS[CATEGORIA RESUMIDA])</f>
        <v>FLONA</v>
      </c>
      <c r="G359" s="8" t="s">
        <v>203</v>
      </c>
      <c r="H359" s="8" t="str">
        <f>_xlfn.XLOOKUP(BASE_INICIATIVAS_CONSOLIDADA!$G359,[1]!BASE_UCS[COD CNUC],[1]!BASE_UCS[GERÊNCIA REGIONAL])</f>
        <v>GR2 - Nordeste</v>
      </c>
      <c r="I359" s="8" t="str">
        <f>_xlfn.XLOOKUP(BASE_INICIATIVAS_CONSOLIDADA!$G359,[1]!BASE_UCS[COD CNUC],[1]!BASE_UCS[BIOMAS])</f>
        <v>Caatinga</v>
      </c>
      <c r="J359" s="8" t="str">
        <f>_xlfn.XLOOKUP(BASE_INICIATIVAS_CONSOLIDADA!$G359,[1]!BASE_UCS[COD CNUC],[1]!BASE_UCS[UF])</f>
        <v>PE</v>
      </c>
      <c r="K359" s="8"/>
      <c r="L359" s="36">
        <v>400000</v>
      </c>
      <c r="M359" s="36">
        <v>0</v>
      </c>
      <c r="N359" s="36">
        <f>BASE_INICIATIVAS_CONSOLIDADA!$L359-BASE_INICIATIVAS_CONSOLIDADA!$M359</f>
        <v>400000</v>
      </c>
      <c r="O359" s="37">
        <f>BASE_INICIATIVAS_CONSOLIDADA!$AC359+BASE_INICIATIVAS_CONSOLIDADA!$AJ359+BASE_INICIATIVAS_CONSOLIDADA!$AO359+BASE_INICIATIVAS_CONSOLIDADA!$AV359+BASE_INICIATIVAS_CONSOLIDADA!$AY359+BASE_INICIATIVAS_CONSOLIDADA!$BA359+BASE_INICIATIVAS_CONSOLIDADA!$BD359</f>
        <v>0</v>
      </c>
      <c r="P359" s="36">
        <f>IF(BASE_INICIATIVAS_CONSOLIDADA!$N359-BASE_INICIATIVAS_CONSOLIDADA!$O359&lt;0,0,BASE_INICIATIVAS_CONSOLIDADA!$N359-BASE_INICIATIVAS_CONSOLIDADA!$O359)</f>
        <v>400000</v>
      </c>
      <c r="Q359" s="38">
        <v>0</v>
      </c>
      <c r="R359" s="37">
        <v>0</v>
      </c>
      <c r="S359" s="37">
        <v>0</v>
      </c>
      <c r="T359" s="37">
        <v>0</v>
      </c>
      <c r="U359" s="37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0</v>
      </c>
      <c r="AA359" s="37">
        <v>0</v>
      </c>
      <c r="AB359" s="37">
        <v>0</v>
      </c>
      <c r="AC359" s="37">
        <f>SUM(BASE_INICIATIVAS_CONSOLIDADA!$Q359:$AB359)</f>
        <v>0</v>
      </c>
      <c r="AD359" s="37">
        <v>0</v>
      </c>
      <c r="AE359" s="37">
        <v>0</v>
      </c>
      <c r="AF359" s="37">
        <v>0</v>
      </c>
      <c r="AG359" s="37">
        <v>0</v>
      </c>
      <c r="AH359" s="37">
        <v>0</v>
      </c>
      <c r="AI359" s="37">
        <v>0</v>
      </c>
      <c r="AJ359" s="37">
        <f>SUM(BASE_INICIATIVAS_CONSOLIDADA!$AD359:$AI359)</f>
        <v>0</v>
      </c>
      <c r="AK359" s="37">
        <v>0</v>
      </c>
      <c r="AL359" s="37">
        <v>0</v>
      </c>
      <c r="AM359" s="37">
        <v>0</v>
      </c>
      <c r="AN359" s="37">
        <v>0</v>
      </c>
      <c r="AO359" s="37">
        <f>SUM(BASE_INICIATIVAS_CONSOLIDADA!$AK359:$AN359)</f>
        <v>0</v>
      </c>
      <c r="AP359" s="37">
        <v>0</v>
      </c>
      <c r="AQ359" s="37">
        <v>0</v>
      </c>
      <c r="AR359" s="37">
        <v>0</v>
      </c>
      <c r="AS359" s="37">
        <v>0</v>
      </c>
      <c r="AT359" s="37">
        <v>0</v>
      </c>
      <c r="AU359" s="37">
        <v>0</v>
      </c>
      <c r="AV359" s="37">
        <f>SUM(BASE_INICIATIVAS_CONSOLIDADA!$AP359:$AU359)</f>
        <v>0</v>
      </c>
      <c r="AW359" s="39">
        <v>0</v>
      </c>
      <c r="AX359" s="39">
        <v>0</v>
      </c>
      <c r="AY359" s="40">
        <f>SUM(BASE_INICIATIVAS_CONSOLIDADA!$AW359:$AX359)</f>
        <v>0</v>
      </c>
      <c r="AZ359" s="48">
        <v>0</v>
      </c>
      <c r="BA359" s="39">
        <f>BASE_INICIATIVAS_CONSOLIDADA!$AZ359</f>
        <v>0</v>
      </c>
      <c r="BB359" s="4">
        <v>0</v>
      </c>
      <c r="BC359" s="4">
        <v>0</v>
      </c>
      <c r="BD359" s="4">
        <f>SUM(BASE_INICIATIVAS_CONSOLIDADA!$BB359:$BC359)</f>
        <v>0</v>
      </c>
    </row>
    <row r="360" spans="1:56" ht="30" x14ac:dyDescent="0.25">
      <c r="A360" s="29" t="s">
        <v>94</v>
      </c>
      <c r="B360" s="29" t="s">
        <v>95</v>
      </c>
      <c r="C360" s="29">
        <v>16081613</v>
      </c>
      <c r="D360" s="29" t="s">
        <v>96</v>
      </c>
      <c r="E360" s="29" t="str">
        <f>_xlfn.XLOOKUP(BASE_INICIATIVAS_CONSOLIDADA!$G360,'[1]BASE DE DADOS'!A:A,'[1]BASE DE DADOS'!C:C)</f>
        <v>FLONA DO CREPORI</v>
      </c>
      <c r="F360" s="29" t="str">
        <f>_xlfn.XLOOKUP(BASE_INICIATIVAS_CONSOLIDADA!$G360,[1]!BASE_UCS[COD CNUC],[1]!BASE_UCS[CATEGORIA RESUMIDA])</f>
        <v>FLONA</v>
      </c>
      <c r="G360" s="29" t="s">
        <v>277</v>
      </c>
      <c r="H360" s="29" t="str">
        <f>_xlfn.XLOOKUP(BASE_INICIATIVAS_CONSOLIDADA!$G360,[1]!BASE_UCS[COD CNUC],[1]!BASE_UCS[GERÊNCIA REGIONAL])</f>
        <v>GR1 - Norte</v>
      </c>
      <c r="I360" s="29" t="str">
        <f>_xlfn.XLOOKUP(BASE_INICIATIVAS_CONSOLIDADA!$G360,[1]!BASE_UCS[COD CNUC],[1]!BASE_UCS[BIOMAS])</f>
        <v>Amazônia</v>
      </c>
      <c r="J360" s="29" t="str">
        <f>_xlfn.XLOOKUP(BASE_INICIATIVAS_CONSOLIDADA!$G360,[1]!BASE_UCS[COD CNUC],[1]!BASE_UCS[UF])</f>
        <v>PA</v>
      </c>
      <c r="K360" s="29"/>
      <c r="L360" s="30">
        <v>400000</v>
      </c>
      <c r="M360" s="30">
        <v>0</v>
      </c>
      <c r="N360" s="30">
        <f>BASE_INICIATIVAS_CONSOLIDADA!$L360-BASE_INICIATIVAS_CONSOLIDADA!$M360</f>
        <v>400000</v>
      </c>
      <c r="O360" s="41">
        <f>BASE_INICIATIVAS_CONSOLIDADA!$AC360+BASE_INICIATIVAS_CONSOLIDADA!$AJ360+BASE_INICIATIVAS_CONSOLIDADA!$AO360+BASE_INICIATIVAS_CONSOLIDADA!$AV360+BASE_INICIATIVAS_CONSOLIDADA!$AY360+BASE_INICIATIVAS_CONSOLIDADA!$BA360+BASE_INICIATIVAS_CONSOLIDADA!$BD360</f>
        <v>400000</v>
      </c>
      <c r="P360" s="30">
        <f>IF(BASE_INICIATIVAS_CONSOLIDADA!$N360-BASE_INICIATIVAS_CONSOLIDADA!$O360&lt;0,0,BASE_INICIATIVAS_CONSOLIDADA!$N360-BASE_INICIATIVAS_CONSOLIDADA!$O360)</f>
        <v>0</v>
      </c>
      <c r="Q360" s="42">
        <v>0</v>
      </c>
      <c r="R360" s="41">
        <v>0</v>
      </c>
      <c r="S360" s="41">
        <v>0</v>
      </c>
      <c r="T360" s="41">
        <v>0</v>
      </c>
      <c r="U360" s="41">
        <v>0</v>
      </c>
      <c r="V360" s="41">
        <v>0</v>
      </c>
      <c r="W360" s="41">
        <v>0</v>
      </c>
      <c r="X360" s="41">
        <v>0</v>
      </c>
      <c r="Y360" s="41">
        <v>0</v>
      </c>
      <c r="Z360" s="41">
        <v>0</v>
      </c>
      <c r="AA360" s="41">
        <v>0</v>
      </c>
      <c r="AB360" s="41">
        <v>0</v>
      </c>
      <c r="AC360" s="41">
        <f>SUM(BASE_INICIATIVAS_CONSOLIDADA!$Q360:$AB360)</f>
        <v>0</v>
      </c>
      <c r="AD360" s="41">
        <v>0</v>
      </c>
      <c r="AE360" s="41">
        <v>0</v>
      </c>
      <c r="AF360" s="41">
        <v>400000</v>
      </c>
      <c r="AG360" s="41">
        <v>0</v>
      </c>
      <c r="AH360" s="41">
        <v>0</v>
      </c>
      <c r="AI360" s="41">
        <v>0</v>
      </c>
      <c r="AJ360" s="41">
        <f>SUM(BASE_INICIATIVAS_CONSOLIDADA!$AD360:$AI360)</f>
        <v>400000</v>
      </c>
      <c r="AK360" s="41">
        <v>0</v>
      </c>
      <c r="AL360" s="41">
        <v>0</v>
      </c>
      <c r="AM360" s="41">
        <v>0</v>
      </c>
      <c r="AN360" s="41">
        <v>0</v>
      </c>
      <c r="AO360" s="41">
        <f>SUM(BASE_INICIATIVAS_CONSOLIDADA!$AK360:$AN360)</f>
        <v>0</v>
      </c>
      <c r="AP360" s="41">
        <v>0</v>
      </c>
      <c r="AQ360" s="41">
        <v>0</v>
      </c>
      <c r="AR360" s="41">
        <v>0</v>
      </c>
      <c r="AS360" s="41">
        <v>0</v>
      </c>
      <c r="AT360" s="41">
        <v>0</v>
      </c>
      <c r="AU360" s="41">
        <v>0</v>
      </c>
      <c r="AV360" s="41">
        <f>SUM(BASE_INICIATIVAS_CONSOLIDADA!$AP360:$AU360)</f>
        <v>0</v>
      </c>
      <c r="AW360" s="43">
        <v>0</v>
      </c>
      <c r="AX360" s="43">
        <v>0</v>
      </c>
      <c r="AY360" s="44">
        <f>SUM(BASE_INICIATIVAS_CONSOLIDADA!$AW360:$AX360)</f>
        <v>0</v>
      </c>
      <c r="AZ360" s="49">
        <v>0</v>
      </c>
      <c r="BA360" s="45">
        <f>BASE_INICIATIVAS_CONSOLIDADA!$AZ360</f>
        <v>0</v>
      </c>
      <c r="BB360" s="45">
        <v>0</v>
      </c>
      <c r="BC360" s="45">
        <v>0</v>
      </c>
      <c r="BD360" s="45">
        <f>SUM(BASE_INICIATIVAS_CONSOLIDADA!$BB360:$BC360)</f>
        <v>0</v>
      </c>
    </row>
    <row r="361" spans="1:56" ht="30" x14ac:dyDescent="0.25">
      <c r="A361" s="8" t="s">
        <v>94</v>
      </c>
      <c r="B361" s="8" t="s">
        <v>95</v>
      </c>
      <c r="C361" s="8">
        <v>16081613</v>
      </c>
      <c r="D361" s="8" t="s">
        <v>96</v>
      </c>
      <c r="E361" s="8" t="str">
        <f>_xlfn.XLOOKUP(BASE_INICIATIVAS_CONSOLIDADA!$G361,'[1]BASE DE DADOS'!A:A,'[1]BASE DE DADOS'!C:C)</f>
        <v>FLONA DE ITACAIUNAS</v>
      </c>
      <c r="F361" s="8" t="str">
        <f>_xlfn.XLOOKUP(BASE_INICIATIVAS_CONSOLIDADA!$G361,[1]!BASE_UCS[COD CNUC],[1]!BASE_UCS[CATEGORIA RESUMIDA])</f>
        <v>FLONA</v>
      </c>
      <c r="G361" s="8" t="s">
        <v>320</v>
      </c>
      <c r="H361" s="8" t="str">
        <f>_xlfn.XLOOKUP(BASE_INICIATIVAS_CONSOLIDADA!$G361,[1]!BASE_UCS[COD CNUC],[1]!BASE_UCS[GERÊNCIA REGIONAL])</f>
        <v>GR1 - Norte</v>
      </c>
      <c r="I361" s="8" t="str">
        <f>_xlfn.XLOOKUP(BASE_INICIATIVAS_CONSOLIDADA!$G361,[1]!BASE_UCS[COD CNUC],[1]!BASE_UCS[BIOMAS])</f>
        <v>Amazônia</v>
      </c>
      <c r="J361" s="8" t="str">
        <f>_xlfn.XLOOKUP(BASE_INICIATIVAS_CONSOLIDADA!$G361,[1]!BASE_UCS[COD CNUC],[1]!BASE_UCS[UF])</f>
        <v>PA</v>
      </c>
      <c r="K361" s="8"/>
      <c r="L361" s="36">
        <v>400000</v>
      </c>
      <c r="M361" s="36">
        <v>0</v>
      </c>
      <c r="N361" s="36">
        <f>BASE_INICIATIVAS_CONSOLIDADA!$L361-BASE_INICIATIVAS_CONSOLIDADA!$M361</f>
        <v>400000</v>
      </c>
      <c r="O361" s="37">
        <f>BASE_INICIATIVAS_CONSOLIDADA!$AC361+BASE_INICIATIVAS_CONSOLIDADA!$AJ361+BASE_INICIATIVAS_CONSOLIDADA!$AO361+BASE_INICIATIVAS_CONSOLIDADA!$AV361+BASE_INICIATIVAS_CONSOLIDADA!$AY361+BASE_INICIATIVAS_CONSOLIDADA!$BA361+BASE_INICIATIVAS_CONSOLIDADA!$BD361</f>
        <v>0</v>
      </c>
      <c r="P361" s="36">
        <f>IF(BASE_INICIATIVAS_CONSOLIDADA!$N361-BASE_INICIATIVAS_CONSOLIDADA!$O361&lt;0,0,BASE_INICIATIVAS_CONSOLIDADA!$N361-BASE_INICIATIVAS_CONSOLIDADA!$O361)</f>
        <v>400000</v>
      </c>
      <c r="Q361" s="38">
        <v>0</v>
      </c>
      <c r="R361" s="37">
        <v>0</v>
      </c>
      <c r="S361" s="37">
        <v>0</v>
      </c>
      <c r="T361" s="37">
        <v>0</v>
      </c>
      <c r="U361" s="37">
        <v>0</v>
      </c>
      <c r="V361" s="37">
        <v>0</v>
      </c>
      <c r="W361" s="37">
        <v>0</v>
      </c>
      <c r="X361" s="37">
        <v>0</v>
      </c>
      <c r="Y361" s="37">
        <v>0</v>
      </c>
      <c r="Z361" s="37">
        <v>0</v>
      </c>
      <c r="AA361" s="37">
        <v>0</v>
      </c>
      <c r="AB361" s="37">
        <v>0</v>
      </c>
      <c r="AC361" s="37">
        <f>SUM(BASE_INICIATIVAS_CONSOLIDADA!$Q361:$AB361)</f>
        <v>0</v>
      </c>
      <c r="AD361" s="37">
        <v>0</v>
      </c>
      <c r="AE361" s="37">
        <v>0</v>
      </c>
      <c r="AF361" s="37">
        <v>0</v>
      </c>
      <c r="AG361" s="37">
        <v>0</v>
      </c>
      <c r="AH361" s="37">
        <v>0</v>
      </c>
      <c r="AI361" s="37">
        <v>0</v>
      </c>
      <c r="AJ361" s="37">
        <f>SUM(BASE_INICIATIVAS_CONSOLIDADA!$AD361:$AI361)</f>
        <v>0</v>
      </c>
      <c r="AK361" s="37">
        <v>0</v>
      </c>
      <c r="AL361" s="37">
        <v>0</v>
      </c>
      <c r="AM361" s="37">
        <v>0</v>
      </c>
      <c r="AN361" s="37">
        <v>0</v>
      </c>
      <c r="AO361" s="37">
        <f>SUM(BASE_INICIATIVAS_CONSOLIDADA!$AK361:$AN361)</f>
        <v>0</v>
      </c>
      <c r="AP361" s="37">
        <v>0</v>
      </c>
      <c r="AQ361" s="37">
        <v>0</v>
      </c>
      <c r="AR361" s="37">
        <v>0</v>
      </c>
      <c r="AS361" s="37">
        <v>0</v>
      </c>
      <c r="AT361" s="37">
        <v>0</v>
      </c>
      <c r="AU361" s="37">
        <v>0</v>
      </c>
      <c r="AV361" s="37">
        <f>SUM(BASE_INICIATIVAS_CONSOLIDADA!$AP361:$AU361)</f>
        <v>0</v>
      </c>
      <c r="AW361" s="39">
        <v>0</v>
      </c>
      <c r="AX361" s="39">
        <v>0</v>
      </c>
      <c r="AY361" s="40">
        <f>SUM(BASE_INICIATIVAS_CONSOLIDADA!$AW361:$AX361)</f>
        <v>0</v>
      </c>
      <c r="AZ361" s="48">
        <v>0</v>
      </c>
      <c r="BA361" s="39">
        <f>BASE_INICIATIVAS_CONSOLIDADA!$AZ361</f>
        <v>0</v>
      </c>
      <c r="BB361" s="4">
        <v>0</v>
      </c>
      <c r="BC361" s="4">
        <v>0</v>
      </c>
      <c r="BD361" s="4">
        <f>SUM(BASE_INICIATIVAS_CONSOLIDADA!$BB361:$BC361)</f>
        <v>0</v>
      </c>
    </row>
    <row r="362" spans="1:56" ht="30" x14ac:dyDescent="0.25">
      <c r="A362" s="29" t="s">
        <v>94</v>
      </c>
      <c r="B362" s="29" t="s">
        <v>95</v>
      </c>
      <c r="C362" s="29">
        <v>16081613</v>
      </c>
      <c r="D362" s="29" t="s">
        <v>96</v>
      </c>
      <c r="E362" s="29" t="str">
        <f>_xlfn.XLOOKUP(BASE_INICIATIVAS_CONSOLIDADA!$G362,'[1]BASE DE DADOS'!A:A,'[1]BASE DE DADOS'!C:C)</f>
        <v>FLONA DE JACUNDÁ</v>
      </c>
      <c r="F362" s="29" t="str">
        <f>_xlfn.XLOOKUP(BASE_INICIATIVAS_CONSOLIDADA!$G362,[1]!BASE_UCS[COD CNUC],[1]!BASE_UCS[CATEGORIA RESUMIDA])</f>
        <v>FLONA</v>
      </c>
      <c r="G362" s="29" t="s">
        <v>188</v>
      </c>
      <c r="H362" s="29" t="str">
        <f>_xlfn.XLOOKUP(BASE_INICIATIVAS_CONSOLIDADA!$G362,[1]!BASE_UCS[COD CNUC],[1]!BASE_UCS[GERÊNCIA REGIONAL])</f>
        <v>GR1 - Norte</v>
      </c>
      <c r="I362" s="29" t="str">
        <f>_xlfn.XLOOKUP(BASE_INICIATIVAS_CONSOLIDADA!$G362,[1]!BASE_UCS[COD CNUC],[1]!BASE_UCS[BIOMAS])</f>
        <v>Amazônia</v>
      </c>
      <c r="J362" s="29" t="str">
        <f>_xlfn.XLOOKUP(BASE_INICIATIVAS_CONSOLIDADA!$G362,[1]!BASE_UCS[COD CNUC],[1]!BASE_UCS[UF])</f>
        <v>RO</v>
      </c>
      <c r="K362" s="29"/>
      <c r="L362" s="30">
        <v>400000</v>
      </c>
      <c r="M362" s="30">
        <v>0</v>
      </c>
      <c r="N362" s="30">
        <f>BASE_INICIATIVAS_CONSOLIDADA!$L362-BASE_INICIATIVAS_CONSOLIDADA!$M362</f>
        <v>400000</v>
      </c>
      <c r="O362" s="41">
        <f>BASE_INICIATIVAS_CONSOLIDADA!$AC362+BASE_INICIATIVAS_CONSOLIDADA!$AJ362+BASE_INICIATIVAS_CONSOLIDADA!$AO362+BASE_INICIATIVAS_CONSOLIDADA!$AV362+BASE_INICIATIVAS_CONSOLIDADA!$AY362+BASE_INICIATIVAS_CONSOLIDADA!$BA362+BASE_INICIATIVAS_CONSOLIDADA!$BD362</f>
        <v>151024.39000000001</v>
      </c>
      <c r="P362" s="30">
        <f>IF(BASE_INICIATIVAS_CONSOLIDADA!$N362-BASE_INICIATIVAS_CONSOLIDADA!$O362&lt;0,0,BASE_INICIATIVAS_CONSOLIDADA!$N362-BASE_INICIATIVAS_CONSOLIDADA!$O362)</f>
        <v>248975.61</v>
      </c>
      <c r="Q362" s="42">
        <v>0</v>
      </c>
      <c r="R362" s="41">
        <v>0</v>
      </c>
      <c r="S362" s="41">
        <v>0</v>
      </c>
      <c r="T362" s="41">
        <v>0</v>
      </c>
      <c r="U362" s="41">
        <v>0</v>
      </c>
      <c r="V362" s="41">
        <v>0</v>
      </c>
      <c r="W362" s="41">
        <v>0</v>
      </c>
      <c r="X362" s="41">
        <v>0</v>
      </c>
      <c r="Y362" s="41">
        <v>0</v>
      </c>
      <c r="Z362" s="41">
        <v>0</v>
      </c>
      <c r="AA362" s="41">
        <v>0</v>
      </c>
      <c r="AB362" s="41">
        <v>0</v>
      </c>
      <c r="AC362" s="41">
        <f>SUM(BASE_INICIATIVAS_CONSOLIDADA!$Q362:$AB362)</f>
        <v>0</v>
      </c>
      <c r="AD362" s="41">
        <v>0</v>
      </c>
      <c r="AE362" s="41">
        <v>0</v>
      </c>
      <c r="AF362" s="41">
        <v>0</v>
      </c>
      <c r="AG362" s="41">
        <v>0</v>
      </c>
      <c r="AH362" s="41">
        <v>0</v>
      </c>
      <c r="AI362" s="41">
        <v>0</v>
      </c>
      <c r="AJ362" s="41">
        <f>SUM(BASE_INICIATIVAS_CONSOLIDADA!$AD362:$AI362)</f>
        <v>0</v>
      </c>
      <c r="AK362" s="41">
        <v>0</v>
      </c>
      <c r="AL362" s="41">
        <v>0</v>
      </c>
      <c r="AM362" s="41">
        <v>0</v>
      </c>
      <c r="AN362" s="41">
        <v>0</v>
      </c>
      <c r="AO362" s="41">
        <f>SUM(BASE_INICIATIVAS_CONSOLIDADA!$AK362:$AN362)</f>
        <v>0</v>
      </c>
      <c r="AP362" s="41">
        <v>0</v>
      </c>
      <c r="AQ362" s="41">
        <v>0</v>
      </c>
      <c r="AR362" s="41">
        <v>0</v>
      </c>
      <c r="AS362" s="41">
        <v>0</v>
      </c>
      <c r="AT362" s="41">
        <v>0</v>
      </c>
      <c r="AU362" s="41">
        <v>0</v>
      </c>
      <c r="AV362" s="41">
        <f>SUM(BASE_INICIATIVAS_CONSOLIDADA!$AP362:$AU362)</f>
        <v>0</v>
      </c>
      <c r="AW362" s="43">
        <v>0</v>
      </c>
      <c r="AX362" s="50">
        <v>151024.39000000001</v>
      </c>
      <c r="AY362" s="44">
        <f>SUM(BASE_INICIATIVAS_CONSOLIDADA!$AW362:$AX362)</f>
        <v>151024.39000000001</v>
      </c>
      <c r="AZ362" s="49">
        <v>0</v>
      </c>
      <c r="BA362" s="45">
        <f>BASE_INICIATIVAS_CONSOLIDADA!$AZ362</f>
        <v>0</v>
      </c>
      <c r="BB362" s="45">
        <v>0</v>
      </c>
      <c r="BC362" s="45">
        <v>0</v>
      </c>
      <c r="BD362" s="45">
        <f>SUM(BASE_INICIATIVAS_CONSOLIDADA!$BB362:$BC362)</f>
        <v>0</v>
      </c>
    </row>
    <row r="363" spans="1:56" ht="30" x14ac:dyDescent="0.25">
      <c r="A363" s="8" t="s">
        <v>94</v>
      </c>
      <c r="B363" s="8" t="s">
        <v>95</v>
      </c>
      <c r="C363" s="8">
        <v>16081613</v>
      </c>
      <c r="D363" s="8" t="s">
        <v>96</v>
      </c>
      <c r="E363" s="8" t="str">
        <f>_xlfn.XLOOKUP(BASE_INICIATIVAS_CONSOLIDADA!$G363,'[1]BASE DE DADOS'!A:A,'[1]BASE DE DADOS'!C:C)</f>
        <v>FLONA DO JAMARI</v>
      </c>
      <c r="F363" s="8" t="str">
        <f>_xlfn.XLOOKUP(BASE_INICIATIVAS_CONSOLIDADA!$G363,[1]!BASE_UCS[COD CNUC],[1]!BASE_UCS[CATEGORIA RESUMIDA])</f>
        <v>FLONA</v>
      </c>
      <c r="G363" s="8" t="s">
        <v>189</v>
      </c>
      <c r="H363" s="8" t="str">
        <f>_xlfn.XLOOKUP(BASE_INICIATIVAS_CONSOLIDADA!$G363,[1]!BASE_UCS[COD CNUC],[1]!BASE_UCS[GERÊNCIA REGIONAL])</f>
        <v>GR1 - Norte</v>
      </c>
      <c r="I363" s="8" t="str">
        <f>_xlfn.XLOOKUP(BASE_INICIATIVAS_CONSOLIDADA!$G363,[1]!BASE_UCS[COD CNUC],[1]!BASE_UCS[BIOMAS])</f>
        <v>Amazônia</v>
      </c>
      <c r="J363" s="8" t="str">
        <f>_xlfn.XLOOKUP(BASE_INICIATIVAS_CONSOLIDADA!$G363,[1]!BASE_UCS[COD CNUC],[1]!BASE_UCS[UF])</f>
        <v>RO</v>
      </c>
      <c r="K363" s="8"/>
      <c r="L363" s="36">
        <v>400000</v>
      </c>
      <c r="M363" s="36">
        <v>0</v>
      </c>
      <c r="N363" s="36">
        <f>BASE_INICIATIVAS_CONSOLIDADA!$L363-BASE_INICIATIVAS_CONSOLIDADA!$M363</f>
        <v>400000</v>
      </c>
      <c r="O363" s="37">
        <f>BASE_INICIATIVAS_CONSOLIDADA!$AC363+BASE_INICIATIVAS_CONSOLIDADA!$AJ363+BASE_INICIATIVAS_CONSOLIDADA!$AO363+BASE_INICIATIVAS_CONSOLIDADA!$AV363+BASE_INICIATIVAS_CONSOLIDADA!$AY363+BASE_INICIATIVAS_CONSOLIDADA!$BA363+BASE_INICIATIVAS_CONSOLIDADA!$BD363</f>
        <v>400000</v>
      </c>
      <c r="P363" s="36">
        <f>IF(BASE_INICIATIVAS_CONSOLIDADA!$N363-BASE_INICIATIVAS_CONSOLIDADA!$O363&lt;0,0,BASE_INICIATIVAS_CONSOLIDADA!$N363-BASE_INICIATIVAS_CONSOLIDADA!$O363)</f>
        <v>0</v>
      </c>
      <c r="Q363" s="38">
        <v>0</v>
      </c>
      <c r="R363" s="37">
        <v>0</v>
      </c>
      <c r="S363" s="37">
        <v>0</v>
      </c>
      <c r="T363" s="37">
        <v>0</v>
      </c>
      <c r="U363" s="37">
        <v>0</v>
      </c>
      <c r="V363" s="37">
        <v>0</v>
      </c>
      <c r="W363" s="37">
        <v>0</v>
      </c>
      <c r="X363" s="37">
        <v>0</v>
      </c>
      <c r="Y363" s="37">
        <v>0</v>
      </c>
      <c r="Z363" s="37">
        <v>0</v>
      </c>
      <c r="AA363" s="37">
        <v>0</v>
      </c>
      <c r="AB363" s="37">
        <v>0</v>
      </c>
      <c r="AC363" s="37">
        <f>SUM(BASE_INICIATIVAS_CONSOLIDADA!$Q363:$AB363)</f>
        <v>0</v>
      </c>
      <c r="AD363" s="37">
        <v>0</v>
      </c>
      <c r="AE363" s="37">
        <v>0</v>
      </c>
      <c r="AF363" s="36">
        <v>400000</v>
      </c>
      <c r="AG363" s="37">
        <v>0</v>
      </c>
      <c r="AH363" s="37">
        <v>0</v>
      </c>
      <c r="AI363" s="37">
        <v>0</v>
      </c>
      <c r="AJ363" s="37">
        <f>SUM(BASE_INICIATIVAS_CONSOLIDADA!$AD363:$AI363)</f>
        <v>400000</v>
      </c>
      <c r="AK363" s="37">
        <v>0</v>
      </c>
      <c r="AL363" s="37">
        <v>0</v>
      </c>
      <c r="AM363" s="37">
        <v>0</v>
      </c>
      <c r="AN363" s="37">
        <v>0</v>
      </c>
      <c r="AO363" s="37">
        <f>SUM(BASE_INICIATIVAS_CONSOLIDADA!$AK363:$AN363)</f>
        <v>0</v>
      </c>
      <c r="AP363" s="37">
        <v>0</v>
      </c>
      <c r="AQ363" s="37">
        <v>0</v>
      </c>
      <c r="AR363" s="37">
        <v>0</v>
      </c>
      <c r="AS363" s="37">
        <v>0</v>
      </c>
      <c r="AT363" s="37">
        <v>0</v>
      </c>
      <c r="AU363" s="37">
        <v>0</v>
      </c>
      <c r="AV363" s="37">
        <f>SUM(BASE_INICIATIVAS_CONSOLIDADA!$AP363:$AU363)</f>
        <v>0</v>
      </c>
      <c r="AW363" s="39">
        <v>0</v>
      </c>
      <c r="AX363" s="48">
        <v>0</v>
      </c>
      <c r="AY363" s="40">
        <f>SUM(BASE_INICIATIVAS_CONSOLIDADA!$AW363:$AX363)</f>
        <v>0</v>
      </c>
      <c r="AZ363" s="4">
        <v>0</v>
      </c>
      <c r="BA363" s="4">
        <f>BASE_INICIATIVAS_CONSOLIDADA!$AZ363</f>
        <v>0</v>
      </c>
      <c r="BB363" s="4">
        <v>0</v>
      </c>
      <c r="BC363" s="4">
        <v>0</v>
      </c>
      <c r="BD363" s="4">
        <f>SUM(BASE_INICIATIVAS_CONSOLIDADA!$BB363:$BC363)</f>
        <v>0</v>
      </c>
    </row>
    <row r="364" spans="1:56" ht="30" x14ac:dyDescent="0.25">
      <c r="A364" s="29" t="s">
        <v>94</v>
      </c>
      <c r="B364" s="29" t="s">
        <v>95</v>
      </c>
      <c r="C364" s="29">
        <v>16081613</v>
      </c>
      <c r="D364" s="29" t="s">
        <v>96</v>
      </c>
      <c r="E364" s="29" t="str">
        <f>_xlfn.XLOOKUP(BASE_INICIATIVAS_CONSOLIDADA!$G364,'[1]BASE DE DADOS'!A:A,'[1]BASE DE DADOS'!C:C)</f>
        <v>FLONA DE PARAOPEBA</v>
      </c>
      <c r="F364" s="29" t="str">
        <f>_xlfn.XLOOKUP(BASE_INICIATIVAS_CONSOLIDADA!$G364,[1]!BASE_UCS[COD CNUC],[1]!BASE_UCS[CATEGORIA RESUMIDA])</f>
        <v>FLONA</v>
      </c>
      <c r="G364" s="29" t="s">
        <v>321</v>
      </c>
      <c r="H364" s="29" t="str">
        <f>_xlfn.XLOOKUP(BASE_INICIATIVAS_CONSOLIDADA!$G364,[1]!BASE_UCS[COD CNUC],[1]!BASE_UCS[GERÊNCIA REGIONAL])</f>
        <v>GR4 - Sudeste</v>
      </c>
      <c r="I364" s="29" t="str">
        <f>_xlfn.XLOOKUP(BASE_INICIATIVAS_CONSOLIDADA!$G364,[1]!BASE_UCS[COD CNUC],[1]!BASE_UCS[BIOMAS])</f>
        <v>Cerrado</v>
      </c>
      <c r="J364" s="29" t="str">
        <f>_xlfn.XLOOKUP(BASE_INICIATIVAS_CONSOLIDADA!$G364,[1]!BASE_UCS[COD CNUC],[1]!BASE_UCS[UF])</f>
        <v>MG</v>
      </c>
      <c r="K364" s="29"/>
      <c r="L364" s="30">
        <v>400000</v>
      </c>
      <c r="M364" s="30">
        <v>0</v>
      </c>
      <c r="N364" s="30">
        <f>BASE_INICIATIVAS_CONSOLIDADA!$L364-BASE_INICIATIVAS_CONSOLIDADA!$M364</f>
        <v>400000</v>
      </c>
      <c r="O364" s="41">
        <f>BASE_INICIATIVAS_CONSOLIDADA!$AC364+BASE_INICIATIVAS_CONSOLIDADA!$AJ364+BASE_INICIATIVAS_CONSOLIDADA!$AO364+BASE_INICIATIVAS_CONSOLIDADA!$AV364+BASE_INICIATIVAS_CONSOLIDADA!$AY364+BASE_INICIATIVAS_CONSOLIDADA!$BA364+BASE_INICIATIVAS_CONSOLIDADA!$BD364</f>
        <v>0</v>
      </c>
      <c r="P364" s="30">
        <f>IF(BASE_INICIATIVAS_CONSOLIDADA!$N364-BASE_INICIATIVAS_CONSOLIDADA!$O364&lt;0,0,BASE_INICIATIVAS_CONSOLIDADA!$N364-BASE_INICIATIVAS_CONSOLIDADA!$O364)</f>
        <v>400000</v>
      </c>
      <c r="Q364" s="42">
        <v>0</v>
      </c>
      <c r="R364" s="41">
        <v>0</v>
      </c>
      <c r="S364" s="41">
        <v>0</v>
      </c>
      <c r="T364" s="41">
        <v>0</v>
      </c>
      <c r="U364" s="41">
        <v>0</v>
      </c>
      <c r="V364" s="41">
        <v>0</v>
      </c>
      <c r="W364" s="41">
        <v>0</v>
      </c>
      <c r="X364" s="41">
        <v>0</v>
      </c>
      <c r="Y364" s="41">
        <v>0</v>
      </c>
      <c r="Z364" s="41">
        <v>0</v>
      </c>
      <c r="AA364" s="41">
        <v>0</v>
      </c>
      <c r="AB364" s="41">
        <v>0</v>
      </c>
      <c r="AC364" s="41">
        <f>SUM(BASE_INICIATIVAS_CONSOLIDADA!$Q364:$AB364)</f>
        <v>0</v>
      </c>
      <c r="AD364" s="41">
        <v>0</v>
      </c>
      <c r="AE364" s="41">
        <v>0</v>
      </c>
      <c r="AF364" s="46">
        <v>0</v>
      </c>
      <c r="AG364" s="41">
        <v>0</v>
      </c>
      <c r="AH364" s="41">
        <v>0</v>
      </c>
      <c r="AI364" s="41">
        <v>0</v>
      </c>
      <c r="AJ364" s="41">
        <f>SUM(BASE_INICIATIVAS_CONSOLIDADA!$AD364:$AI364)</f>
        <v>0</v>
      </c>
      <c r="AK364" s="41">
        <v>0</v>
      </c>
      <c r="AL364" s="41">
        <v>0</v>
      </c>
      <c r="AM364" s="41">
        <v>0</v>
      </c>
      <c r="AN364" s="41">
        <v>0</v>
      </c>
      <c r="AO364" s="41">
        <f>SUM(BASE_INICIATIVAS_CONSOLIDADA!$AK364:$AN364)</f>
        <v>0</v>
      </c>
      <c r="AP364" s="41">
        <v>0</v>
      </c>
      <c r="AQ364" s="41">
        <v>0</v>
      </c>
      <c r="AR364" s="41">
        <v>0</v>
      </c>
      <c r="AS364" s="41">
        <v>0</v>
      </c>
      <c r="AT364" s="41">
        <v>0</v>
      </c>
      <c r="AU364" s="41">
        <v>0</v>
      </c>
      <c r="AV364" s="41">
        <f>SUM(BASE_INICIATIVAS_CONSOLIDADA!$AP364:$AU364)</f>
        <v>0</v>
      </c>
      <c r="AW364" s="43">
        <v>0</v>
      </c>
      <c r="AX364" s="43">
        <v>0</v>
      </c>
      <c r="AY364" s="44">
        <f>SUM(BASE_INICIATIVAS_CONSOLIDADA!$AW364:$AX364)</f>
        <v>0</v>
      </c>
      <c r="AZ364" s="45">
        <v>0</v>
      </c>
      <c r="BA364" s="45">
        <f>BASE_INICIATIVAS_CONSOLIDADA!$AZ364</f>
        <v>0</v>
      </c>
      <c r="BB364" s="45">
        <v>0</v>
      </c>
      <c r="BC364" s="45">
        <v>0</v>
      </c>
      <c r="BD364" s="45">
        <f>SUM(BASE_INICIATIVAS_CONSOLIDADA!$BB364:$BC364)</f>
        <v>0</v>
      </c>
    </row>
    <row r="365" spans="1:56" ht="30" x14ac:dyDescent="0.25">
      <c r="A365" s="8" t="s">
        <v>94</v>
      </c>
      <c r="B365" s="8" t="s">
        <v>95</v>
      </c>
      <c r="C365" s="8">
        <v>16081613</v>
      </c>
      <c r="D365" s="8" t="s">
        <v>96</v>
      </c>
      <c r="E365" s="8" t="str">
        <f>_xlfn.XLOOKUP(BASE_INICIATIVAS_CONSOLIDADA!$G365,'[1]BASE DE DADOS'!A:A,'[1]BASE DE DADOS'!C:C)</f>
        <v>FLONA DE SARACÁ-TAQUERA</v>
      </c>
      <c r="F365" s="8" t="str">
        <f>_xlfn.XLOOKUP(BASE_INICIATIVAS_CONSOLIDADA!$G365,[1]!BASE_UCS[COD CNUC],[1]!BASE_UCS[CATEGORIA RESUMIDA])</f>
        <v>FLONA</v>
      </c>
      <c r="G365" s="8" t="s">
        <v>322</v>
      </c>
      <c r="H365" s="8" t="str">
        <f>_xlfn.XLOOKUP(BASE_INICIATIVAS_CONSOLIDADA!$G365,[1]!BASE_UCS[COD CNUC],[1]!BASE_UCS[GERÊNCIA REGIONAL])</f>
        <v>GR1 - Norte</v>
      </c>
      <c r="I365" s="8" t="str">
        <f>_xlfn.XLOOKUP(BASE_INICIATIVAS_CONSOLIDADA!$G365,[1]!BASE_UCS[COD CNUC],[1]!BASE_UCS[BIOMAS])</f>
        <v>Amazônia</v>
      </c>
      <c r="J365" s="8" t="str">
        <f>_xlfn.XLOOKUP(BASE_INICIATIVAS_CONSOLIDADA!$G365,[1]!BASE_UCS[COD CNUC],[1]!BASE_UCS[UF])</f>
        <v>PA</v>
      </c>
      <c r="K365" s="8"/>
      <c r="L365" s="36">
        <v>400000</v>
      </c>
      <c r="M365" s="36">
        <v>0</v>
      </c>
      <c r="N365" s="36">
        <f>BASE_INICIATIVAS_CONSOLIDADA!$L365-BASE_INICIATIVAS_CONSOLIDADA!$M365</f>
        <v>400000</v>
      </c>
      <c r="O365" s="37">
        <f>BASE_INICIATIVAS_CONSOLIDADA!$AC365+BASE_INICIATIVAS_CONSOLIDADA!$AJ365+BASE_INICIATIVAS_CONSOLIDADA!$AO365+BASE_INICIATIVAS_CONSOLIDADA!$AV365+BASE_INICIATIVAS_CONSOLIDADA!$AY365+BASE_INICIATIVAS_CONSOLIDADA!$BA365+BASE_INICIATIVAS_CONSOLIDADA!$BD365</f>
        <v>0</v>
      </c>
      <c r="P365" s="36">
        <f>IF(BASE_INICIATIVAS_CONSOLIDADA!$N365-BASE_INICIATIVAS_CONSOLIDADA!$O365&lt;0,0,BASE_INICIATIVAS_CONSOLIDADA!$N365-BASE_INICIATIVAS_CONSOLIDADA!$O365)</f>
        <v>400000</v>
      </c>
      <c r="Q365" s="38">
        <v>0</v>
      </c>
      <c r="R365" s="37">
        <v>0</v>
      </c>
      <c r="S365" s="37">
        <v>0</v>
      </c>
      <c r="T365" s="37">
        <v>0</v>
      </c>
      <c r="U365" s="37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7">
        <v>0</v>
      </c>
      <c r="AB365" s="37">
        <v>0</v>
      </c>
      <c r="AC365" s="37">
        <f>SUM(BASE_INICIATIVAS_CONSOLIDADA!$Q365:$AB365)</f>
        <v>0</v>
      </c>
      <c r="AD365" s="37">
        <v>0</v>
      </c>
      <c r="AE365" s="37">
        <v>0</v>
      </c>
      <c r="AF365" s="37">
        <v>0</v>
      </c>
      <c r="AG365" s="37">
        <v>0</v>
      </c>
      <c r="AH365" s="37">
        <v>0</v>
      </c>
      <c r="AI365" s="37">
        <v>0</v>
      </c>
      <c r="AJ365" s="37">
        <f>SUM(BASE_INICIATIVAS_CONSOLIDADA!$AD365:$AI365)</f>
        <v>0</v>
      </c>
      <c r="AK365" s="37">
        <v>0</v>
      </c>
      <c r="AL365" s="37">
        <v>0</v>
      </c>
      <c r="AM365" s="37">
        <v>0</v>
      </c>
      <c r="AN365" s="37">
        <v>0</v>
      </c>
      <c r="AO365" s="37">
        <f>SUM(BASE_INICIATIVAS_CONSOLIDADA!$AK365:$AN365)</f>
        <v>0</v>
      </c>
      <c r="AP365" s="37">
        <v>0</v>
      </c>
      <c r="AQ365" s="37">
        <v>0</v>
      </c>
      <c r="AR365" s="37">
        <v>0</v>
      </c>
      <c r="AS365" s="37">
        <v>0</v>
      </c>
      <c r="AT365" s="37">
        <v>0</v>
      </c>
      <c r="AU365" s="37">
        <v>0</v>
      </c>
      <c r="AV365" s="37">
        <f>SUM(BASE_INICIATIVAS_CONSOLIDADA!$AP365:$AU365)</f>
        <v>0</v>
      </c>
      <c r="AW365" s="39">
        <v>0</v>
      </c>
      <c r="AX365" s="39">
        <v>0</v>
      </c>
      <c r="AY365" s="40">
        <f>SUM(BASE_INICIATIVAS_CONSOLIDADA!$AW365:$AX365)</f>
        <v>0</v>
      </c>
      <c r="AZ365" s="48">
        <v>0</v>
      </c>
      <c r="BA365" s="39">
        <f>BASE_INICIATIVAS_CONSOLIDADA!$AZ365</f>
        <v>0</v>
      </c>
      <c r="BB365" s="4">
        <v>0</v>
      </c>
      <c r="BC365" s="4">
        <v>0</v>
      </c>
      <c r="BD365" s="4">
        <f>SUM(BASE_INICIATIVAS_CONSOLIDADA!$BB365:$BC365)</f>
        <v>0</v>
      </c>
    </row>
    <row r="366" spans="1:56" ht="30" x14ac:dyDescent="0.25">
      <c r="A366" s="29" t="s">
        <v>94</v>
      </c>
      <c r="B366" s="29" t="s">
        <v>95</v>
      </c>
      <c r="C366" s="29">
        <v>16081613</v>
      </c>
      <c r="D366" s="29" t="s">
        <v>96</v>
      </c>
      <c r="E366" s="29" t="str">
        <f>_xlfn.XLOOKUP(BASE_INICIATIVAS_CONSOLIDADA!$G366,'[1]BASE DE DADOS'!A:A,'[1]BASE DE DADOS'!C:C)</f>
        <v>FLONA DE URUPADI</v>
      </c>
      <c r="F366" s="29" t="str">
        <f>_xlfn.XLOOKUP(BASE_INICIATIVAS_CONSOLIDADA!$G366,[1]!BASE_UCS[COD CNUC],[1]!BASE_UCS[CATEGORIA RESUMIDA])</f>
        <v>FLONA</v>
      </c>
      <c r="G366" s="29" t="s">
        <v>295</v>
      </c>
      <c r="H366" s="29" t="str">
        <f>_xlfn.XLOOKUP(BASE_INICIATIVAS_CONSOLIDADA!$G366,[1]!BASE_UCS[COD CNUC],[1]!BASE_UCS[GERÊNCIA REGIONAL])</f>
        <v>GR1 - Norte</v>
      </c>
      <c r="I366" s="29" t="str">
        <f>_xlfn.XLOOKUP(BASE_INICIATIVAS_CONSOLIDADA!$G366,[1]!BASE_UCS[COD CNUC],[1]!BASE_UCS[BIOMAS])</f>
        <v>Amazônia</v>
      </c>
      <c r="J366" s="29" t="str">
        <f>_xlfn.XLOOKUP(BASE_INICIATIVAS_CONSOLIDADA!$G366,[1]!BASE_UCS[COD CNUC],[1]!BASE_UCS[UF])</f>
        <v>AM</v>
      </c>
      <c r="K366" s="29"/>
      <c r="L366" s="30">
        <v>400000</v>
      </c>
      <c r="M366" s="30">
        <v>0</v>
      </c>
      <c r="N366" s="30">
        <f>BASE_INICIATIVAS_CONSOLIDADA!$L366-BASE_INICIATIVAS_CONSOLIDADA!$M366</f>
        <v>400000</v>
      </c>
      <c r="O366" s="41">
        <f>BASE_INICIATIVAS_CONSOLIDADA!$AC366+BASE_INICIATIVAS_CONSOLIDADA!$AJ366+BASE_INICIATIVAS_CONSOLIDADA!$AO366+BASE_INICIATIVAS_CONSOLIDADA!$AV366+BASE_INICIATIVAS_CONSOLIDADA!$AY366+BASE_INICIATIVAS_CONSOLIDADA!$BA366+BASE_INICIATIVAS_CONSOLIDADA!$BD366</f>
        <v>400000</v>
      </c>
      <c r="P366" s="30">
        <f>IF(BASE_INICIATIVAS_CONSOLIDADA!$N366-BASE_INICIATIVAS_CONSOLIDADA!$O366&lt;0,0,BASE_INICIATIVAS_CONSOLIDADA!$N366-BASE_INICIATIVAS_CONSOLIDADA!$O366)</f>
        <v>0</v>
      </c>
      <c r="Q366" s="42">
        <v>0</v>
      </c>
      <c r="R366" s="41">
        <v>0</v>
      </c>
      <c r="S366" s="41">
        <v>0</v>
      </c>
      <c r="T366" s="41">
        <v>0</v>
      </c>
      <c r="U366" s="41">
        <v>0</v>
      </c>
      <c r="V366" s="41">
        <v>0</v>
      </c>
      <c r="W366" s="41">
        <v>0</v>
      </c>
      <c r="X366" s="41">
        <v>0</v>
      </c>
      <c r="Y366" s="41">
        <v>0</v>
      </c>
      <c r="Z366" s="41">
        <v>0</v>
      </c>
      <c r="AA366" s="41">
        <v>0</v>
      </c>
      <c r="AB366" s="41">
        <v>0</v>
      </c>
      <c r="AC366" s="41">
        <f>SUM(BASE_INICIATIVAS_CONSOLIDADA!$Q366:$AB366)</f>
        <v>0</v>
      </c>
      <c r="AD366" s="41">
        <v>0</v>
      </c>
      <c r="AE366" s="41">
        <v>0</v>
      </c>
      <c r="AF366" s="41">
        <v>400000</v>
      </c>
      <c r="AG366" s="41">
        <v>0</v>
      </c>
      <c r="AH366" s="41">
        <v>0</v>
      </c>
      <c r="AI366" s="41">
        <v>0</v>
      </c>
      <c r="AJ366" s="41">
        <f>SUM(BASE_INICIATIVAS_CONSOLIDADA!$AD366:$AI366)</f>
        <v>400000</v>
      </c>
      <c r="AK366" s="41">
        <v>0</v>
      </c>
      <c r="AL366" s="41">
        <v>0</v>
      </c>
      <c r="AM366" s="41">
        <v>0</v>
      </c>
      <c r="AN366" s="41">
        <v>0</v>
      </c>
      <c r="AO366" s="41">
        <f>SUM(BASE_INICIATIVAS_CONSOLIDADA!$AK366:$AN366)</f>
        <v>0</v>
      </c>
      <c r="AP366" s="41">
        <v>0</v>
      </c>
      <c r="AQ366" s="41">
        <v>0</v>
      </c>
      <c r="AR366" s="41">
        <v>0</v>
      </c>
      <c r="AS366" s="41">
        <v>0</v>
      </c>
      <c r="AT366" s="41">
        <v>0</v>
      </c>
      <c r="AU366" s="41">
        <v>0</v>
      </c>
      <c r="AV366" s="41">
        <f>SUM(BASE_INICIATIVAS_CONSOLIDADA!$AP366:$AU366)</f>
        <v>0</v>
      </c>
      <c r="AW366" s="43">
        <v>0</v>
      </c>
      <c r="AX366" s="43">
        <v>0</v>
      </c>
      <c r="AY366" s="44">
        <f>SUM(BASE_INICIATIVAS_CONSOLIDADA!$AW366:$AX366)</f>
        <v>0</v>
      </c>
      <c r="AZ366" s="49">
        <v>0</v>
      </c>
      <c r="BA366" s="45">
        <f>BASE_INICIATIVAS_CONSOLIDADA!$AZ366</f>
        <v>0</v>
      </c>
      <c r="BB366" s="45">
        <v>0</v>
      </c>
      <c r="BC366" s="45">
        <v>0</v>
      </c>
      <c r="BD366" s="45">
        <f>SUM(BASE_INICIATIVAS_CONSOLIDADA!$BB366:$BC366)</f>
        <v>0</v>
      </c>
    </row>
    <row r="367" spans="1:56" ht="30" x14ac:dyDescent="0.25">
      <c r="A367" s="8" t="s">
        <v>94</v>
      </c>
      <c r="B367" s="8" t="s">
        <v>95</v>
      </c>
      <c r="C367" s="8">
        <v>16081613</v>
      </c>
      <c r="D367" s="8" t="s">
        <v>96</v>
      </c>
      <c r="E367" s="8" t="str">
        <f>_xlfn.XLOOKUP(BASE_INICIATIVAS_CONSOLIDADA!$G367,'[1]BASE DE DADOS'!A:A,'[1]BASE DE DADOS'!C:C)</f>
        <v>MONA DO RIO SãO FRANCISCO</v>
      </c>
      <c r="F367" s="8" t="str">
        <f>_xlfn.XLOOKUP(BASE_INICIATIVAS_CONSOLIDADA!$G367,[1]!BASE_UCS[COD CNUC],[1]!BASE_UCS[CATEGORIA RESUMIDA])</f>
        <v>MONA</v>
      </c>
      <c r="G367" s="8" t="s">
        <v>205</v>
      </c>
      <c r="H367" s="8" t="str">
        <f>_xlfn.XLOOKUP(BASE_INICIATIVAS_CONSOLIDADA!$G367,[1]!BASE_UCS[COD CNUC],[1]!BASE_UCS[GERÊNCIA REGIONAL])</f>
        <v>GR2 - Nordeste</v>
      </c>
      <c r="I367" s="8" t="str">
        <f>_xlfn.XLOOKUP(BASE_INICIATIVAS_CONSOLIDADA!$G367,[1]!BASE_UCS[COD CNUC],[1]!BASE_UCS[BIOMAS])</f>
        <v>Caatinga</v>
      </c>
      <c r="J367" s="8" t="str">
        <f>_xlfn.XLOOKUP(BASE_INICIATIVAS_CONSOLIDADA!$G367,[1]!BASE_UCS[COD CNUC],[1]!BASE_UCS[UF])</f>
        <v>AL/BA/SE</v>
      </c>
      <c r="K367" s="8"/>
      <c r="L367" s="36">
        <v>400000</v>
      </c>
      <c r="M367" s="36">
        <v>0</v>
      </c>
      <c r="N367" s="36">
        <f>BASE_INICIATIVAS_CONSOLIDADA!$L367-BASE_INICIATIVAS_CONSOLIDADA!$M367</f>
        <v>400000</v>
      </c>
      <c r="O367" s="37">
        <f>BASE_INICIATIVAS_CONSOLIDADA!$AC367+BASE_INICIATIVAS_CONSOLIDADA!$AJ367+BASE_INICIATIVAS_CONSOLIDADA!$AO367+BASE_INICIATIVAS_CONSOLIDADA!$AV367+BASE_INICIATIVAS_CONSOLIDADA!$AY367+BASE_INICIATIVAS_CONSOLIDADA!$BA367+BASE_INICIATIVAS_CONSOLIDADA!$BD367</f>
        <v>400000</v>
      </c>
      <c r="P367" s="36">
        <f>IF(BASE_INICIATIVAS_CONSOLIDADA!$N367-BASE_INICIATIVAS_CONSOLIDADA!$O367&lt;0,0,BASE_INICIATIVAS_CONSOLIDADA!$N367-BASE_INICIATIVAS_CONSOLIDADA!$O367)</f>
        <v>0</v>
      </c>
      <c r="Q367" s="38">
        <v>0</v>
      </c>
      <c r="R367" s="37">
        <v>0</v>
      </c>
      <c r="S367" s="37">
        <v>0</v>
      </c>
      <c r="T367" s="37">
        <v>0</v>
      </c>
      <c r="U367" s="37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0</v>
      </c>
      <c r="AA367" s="37">
        <v>0</v>
      </c>
      <c r="AB367" s="37">
        <v>0</v>
      </c>
      <c r="AC367" s="37">
        <f>SUM(BASE_INICIATIVAS_CONSOLIDADA!$Q367:$AB367)</f>
        <v>0</v>
      </c>
      <c r="AD367" s="37">
        <v>0</v>
      </c>
      <c r="AE367" s="37">
        <v>0</v>
      </c>
      <c r="AF367" s="37">
        <v>400000</v>
      </c>
      <c r="AG367" s="37">
        <v>0</v>
      </c>
      <c r="AH367" s="37">
        <v>0</v>
      </c>
      <c r="AI367" s="37">
        <v>0</v>
      </c>
      <c r="AJ367" s="37">
        <f>SUM(BASE_INICIATIVAS_CONSOLIDADA!$AD367:$AI367)</f>
        <v>400000</v>
      </c>
      <c r="AK367" s="37">
        <v>0</v>
      </c>
      <c r="AL367" s="37">
        <v>0</v>
      </c>
      <c r="AM367" s="37">
        <v>0</v>
      </c>
      <c r="AN367" s="37">
        <v>0</v>
      </c>
      <c r="AO367" s="37">
        <f>SUM(BASE_INICIATIVAS_CONSOLIDADA!$AK367:$AN367)</f>
        <v>0</v>
      </c>
      <c r="AP367" s="37">
        <v>0</v>
      </c>
      <c r="AQ367" s="37">
        <v>0</v>
      </c>
      <c r="AR367" s="37">
        <v>0</v>
      </c>
      <c r="AS367" s="37">
        <v>0</v>
      </c>
      <c r="AT367" s="37">
        <v>0</v>
      </c>
      <c r="AU367" s="37">
        <v>0</v>
      </c>
      <c r="AV367" s="37">
        <f>SUM(BASE_INICIATIVAS_CONSOLIDADA!$AP367:$AU367)</f>
        <v>0</v>
      </c>
      <c r="AW367" s="39">
        <v>0</v>
      </c>
      <c r="AX367" s="39">
        <v>0</v>
      </c>
      <c r="AY367" s="40">
        <f>SUM(BASE_INICIATIVAS_CONSOLIDADA!$AW367:$AX367)</f>
        <v>0</v>
      </c>
      <c r="AZ367" s="4">
        <v>0</v>
      </c>
      <c r="BA367" s="4">
        <f>BASE_INICIATIVAS_CONSOLIDADA!$AZ367</f>
        <v>0</v>
      </c>
      <c r="BB367" s="4">
        <v>0</v>
      </c>
      <c r="BC367" s="4">
        <v>0</v>
      </c>
      <c r="BD367" s="4">
        <f>SUM(BASE_INICIATIVAS_CONSOLIDADA!$BB367:$BC367)</f>
        <v>0</v>
      </c>
    </row>
    <row r="368" spans="1:56" ht="30" x14ac:dyDescent="0.25">
      <c r="A368" s="29" t="s">
        <v>112</v>
      </c>
      <c r="B368" s="29" t="s">
        <v>113</v>
      </c>
      <c r="C368" s="29">
        <v>16093982</v>
      </c>
      <c r="D368" s="29" t="s">
        <v>58</v>
      </c>
      <c r="E368" s="29" t="str">
        <f>_xlfn.XLOOKUP(BASE_INICIATIVAS_CONSOLIDADA!$G368,'[1]BASE DE DADOS'!A:A,'[1]BASE DE DADOS'!C:C)</f>
        <v>REBIO ATOL DAS ROCAS</v>
      </c>
      <c r="F368" s="29" t="str">
        <f>_xlfn.XLOOKUP(BASE_INICIATIVAS_CONSOLIDADA!$G368,[1]!BASE_UCS[COD CNUC],[1]!BASE_UCS[CATEGORIA RESUMIDA])</f>
        <v>REBIO</v>
      </c>
      <c r="G368" s="29" t="s">
        <v>323</v>
      </c>
      <c r="H368" s="29" t="str">
        <f>_xlfn.XLOOKUP(BASE_INICIATIVAS_CONSOLIDADA!$G368,[1]!BASE_UCS[COD CNUC],[1]!BASE_UCS[GERÊNCIA REGIONAL])</f>
        <v>GR2 - Nordeste</v>
      </c>
      <c r="I368" s="29" t="str">
        <f>_xlfn.XLOOKUP(BASE_INICIATIVAS_CONSOLIDADA!$G368,[1]!BASE_UCS[COD CNUC],[1]!BASE_UCS[BIOMAS])</f>
        <v>Área Marinha - Mata Atlântica</v>
      </c>
      <c r="J368" s="29" t="str">
        <f>_xlfn.XLOOKUP(BASE_INICIATIVAS_CONSOLIDADA!$G368,[1]!BASE_UCS[COD CNUC],[1]!BASE_UCS[UF])</f>
        <v>RN</v>
      </c>
      <c r="K368" s="29" t="s">
        <v>172</v>
      </c>
      <c r="L368" s="30">
        <v>300000</v>
      </c>
      <c r="M368" s="30">
        <v>0</v>
      </c>
      <c r="N368" s="30">
        <f>BASE_INICIATIVAS_CONSOLIDADA!$L368-BASE_INICIATIVAS_CONSOLIDADA!$M368</f>
        <v>300000</v>
      </c>
      <c r="O368" s="41">
        <f>BASE_INICIATIVAS_CONSOLIDADA!$AC368+BASE_INICIATIVAS_CONSOLIDADA!$AJ368+BASE_INICIATIVAS_CONSOLIDADA!$AO368+BASE_INICIATIVAS_CONSOLIDADA!$AV368+BASE_INICIATIVAS_CONSOLIDADA!$AY368+BASE_INICIATIVAS_CONSOLIDADA!$BA368+BASE_INICIATIVAS_CONSOLIDADA!$BD368</f>
        <v>300000</v>
      </c>
      <c r="P368" s="30">
        <f>IF(BASE_INICIATIVAS_CONSOLIDADA!$N368-BASE_INICIATIVAS_CONSOLIDADA!$O368&lt;0,0,BASE_INICIATIVAS_CONSOLIDADA!$N368-BASE_INICIATIVAS_CONSOLIDADA!$O368)</f>
        <v>0</v>
      </c>
      <c r="Q368" s="42">
        <v>0</v>
      </c>
      <c r="R368" s="41">
        <v>0</v>
      </c>
      <c r="S368" s="41">
        <v>0</v>
      </c>
      <c r="T368" s="41">
        <v>0</v>
      </c>
      <c r="U368" s="41">
        <v>0</v>
      </c>
      <c r="V368" s="41">
        <v>0</v>
      </c>
      <c r="W368" s="41">
        <v>0</v>
      </c>
      <c r="X368" s="41">
        <v>0</v>
      </c>
      <c r="Y368" s="41">
        <v>0</v>
      </c>
      <c r="Z368" s="41">
        <v>0</v>
      </c>
      <c r="AA368" s="41">
        <v>0</v>
      </c>
      <c r="AB368" s="41">
        <v>0</v>
      </c>
      <c r="AC368" s="41">
        <f>SUM(BASE_INICIATIVAS_CONSOLIDADA!$Q368:$AB368)</f>
        <v>0</v>
      </c>
      <c r="AD368" s="41">
        <v>0</v>
      </c>
      <c r="AE368" s="41">
        <v>0</v>
      </c>
      <c r="AF368" s="41">
        <v>0</v>
      </c>
      <c r="AG368" s="41">
        <v>0</v>
      </c>
      <c r="AH368" s="41">
        <v>0</v>
      </c>
      <c r="AI368" s="41">
        <v>0</v>
      </c>
      <c r="AJ368" s="41">
        <f>SUM(BASE_INICIATIVAS_CONSOLIDADA!$AD368:$AI368)</f>
        <v>0</v>
      </c>
      <c r="AK368" s="41">
        <v>0</v>
      </c>
      <c r="AL368" s="41">
        <v>300000</v>
      </c>
      <c r="AM368" s="41">
        <v>0</v>
      </c>
      <c r="AN368" s="41">
        <v>0</v>
      </c>
      <c r="AO368" s="41">
        <f>SUM(BASE_INICIATIVAS_CONSOLIDADA!$AK368:$AN368)</f>
        <v>300000</v>
      </c>
      <c r="AP368" s="41">
        <v>0</v>
      </c>
      <c r="AQ368" s="41">
        <v>0</v>
      </c>
      <c r="AR368" s="41">
        <v>0</v>
      </c>
      <c r="AS368" s="41">
        <v>0</v>
      </c>
      <c r="AT368" s="41">
        <v>0</v>
      </c>
      <c r="AU368" s="41">
        <v>0</v>
      </c>
      <c r="AV368" s="41">
        <f>SUM(BASE_INICIATIVAS_CONSOLIDADA!$AP368:$AU368)</f>
        <v>0</v>
      </c>
      <c r="AW368" s="43">
        <v>0</v>
      </c>
      <c r="AX368" s="43">
        <v>0</v>
      </c>
      <c r="AY368" s="44">
        <f>SUM(BASE_INICIATIVAS_CONSOLIDADA!$AW368:$AX368)</f>
        <v>0</v>
      </c>
      <c r="AZ368" s="45">
        <v>0</v>
      </c>
      <c r="BA368" s="45">
        <f>BASE_INICIATIVAS_CONSOLIDADA!$AZ368</f>
        <v>0</v>
      </c>
      <c r="BB368" s="45">
        <v>0</v>
      </c>
      <c r="BC368" s="45">
        <v>0</v>
      </c>
      <c r="BD368" s="45">
        <f>SUM(BASE_INICIATIVAS_CONSOLIDADA!$BB368:$BC368)</f>
        <v>0</v>
      </c>
    </row>
    <row r="369" spans="1:56" ht="30" x14ac:dyDescent="0.25">
      <c r="A369" s="8" t="s">
        <v>94</v>
      </c>
      <c r="B369" s="8" t="s">
        <v>95</v>
      </c>
      <c r="C369" s="8">
        <v>16081613</v>
      </c>
      <c r="D369" s="8" t="s">
        <v>96</v>
      </c>
      <c r="E369" s="8" t="str">
        <f>_xlfn.XLOOKUP(BASE_INICIATIVAS_CONSOLIDADA!$G369,'[1]BASE DE DADOS'!A:A,'[1]BASE DE DADOS'!C:C)</f>
        <v>PARNA DE ANAVILHANAS</v>
      </c>
      <c r="F369" s="8" t="str">
        <f>_xlfn.XLOOKUP(BASE_INICIATIVAS_CONSOLIDADA!$G369,[1]!BASE_UCS[COD CNUC],[1]!BASE_UCS[CATEGORIA RESUMIDA])</f>
        <v>PARNA</v>
      </c>
      <c r="G369" s="8" t="s">
        <v>195</v>
      </c>
      <c r="H369" s="8" t="str">
        <f>_xlfn.XLOOKUP(BASE_INICIATIVAS_CONSOLIDADA!$G369,[1]!BASE_UCS[COD CNUC],[1]!BASE_UCS[GERÊNCIA REGIONAL])</f>
        <v>GR1 - Norte</v>
      </c>
      <c r="I369" s="8" t="str">
        <f>_xlfn.XLOOKUP(BASE_INICIATIVAS_CONSOLIDADA!$G369,[1]!BASE_UCS[COD CNUC],[1]!BASE_UCS[BIOMAS])</f>
        <v>Amazônia</v>
      </c>
      <c r="J369" s="8" t="str">
        <f>_xlfn.XLOOKUP(BASE_INICIATIVAS_CONSOLIDADA!$G369,[1]!BASE_UCS[COD CNUC],[1]!BASE_UCS[UF])</f>
        <v>AM</v>
      </c>
      <c r="K369" s="8"/>
      <c r="L369" s="36">
        <v>500000</v>
      </c>
      <c r="M369" s="36">
        <v>0</v>
      </c>
      <c r="N369" s="36">
        <f>BASE_INICIATIVAS_CONSOLIDADA!$L369-BASE_INICIATIVAS_CONSOLIDADA!$M369</f>
        <v>500000</v>
      </c>
      <c r="O369" s="37">
        <f>BASE_INICIATIVAS_CONSOLIDADA!$AC369+BASE_INICIATIVAS_CONSOLIDADA!$AJ369+BASE_INICIATIVAS_CONSOLIDADA!$AO369+BASE_INICIATIVAS_CONSOLIDADA!$AV369+BASE_INICIATIVAS_CONSOLIDADA!$AY369+BASE_INICIATIVAS_CONSOLIDADA!$BA369+BASE_INICIATIVAS_CONSOLIDADA!$BD369</f>
        <v>0</v>
      </c>
      <c r="P369" s="36">
        <f>IF(BASE_INICIATIVAS_CONSOLIDADA!$N369-BASE_INICIATIVAS_CONSOLIDADA!$O369&lt;0,0,BASE_INICIATIVAS_CONSOLIDADA!$N369-BASE_INICIATIVAS_CONSOLIDADA!$O369)</f>
        <v>500000</v>
      </c>
      <c r="Q369" s="38">
        <v>0</v>
      </c>
      <c r="R369" s="37">
        <v>0</v>
      </c>
      <c r="S369" s="37">
        <v>0</v>
      </c>
      <c r="T369" s="37">
        <v>0</v>
      </c>
      <c r="U369" s="37">
        <v>0</v>
      </c>
      <c r="V369" s="37">
        <v>0</v>
      </c>
      <c r="W369" s="37">
        <v>0</v>
      </c>
      <c r="X369" s="37">
        <v>0</v>
      </c>
      <c r="Y369" s="37">
        <v>0</v>
      </c>
      <c r="Z369" s="37">
        <v>0</v>
      </c>
      <c r="AA369" s="37">
        <v>0</v>
      </c>
      <c r="AB369" s="37">
        <v>0</v>
      </c>
      <c r="AC369" s="37">
        <f>SUM(BASE_INICIATIVAS_CONSOLIDADA!$Q369:$AB369)</f>
        <v>0</v>
      </c>
      <c r="AD369" s="37">
        <v>0</v>
      </c>
      <c r="AE369" s="37">
        <v>0</v>
      </c>
      <c r="AF369" s="37">
        <v>0</v>
      </c>
      <c r="AG369" s="37">
        <v>0</v>
      </c>
      <c r="AH369" s="37">
        <v>0</v>
      </c>
      <c r="AI369" s="37">
        <v>0</v>
      </c>
      <c r="AJ369" s="37">
        <f>SUM(BASE_INICIATIVAS_CONSOLIDADA!$AD369:$AI369)</f>
        <v>0</v>
      </c>
      <c r="AK369" s="37">
        <v>0</v>
      </c>
      <c r="AL369" s="37">
        <v>0</v>
      </c>
      <c r="AM369" s="37">
        <v>0</v>
      </c>
      <c r="AN369" s="37">
        <v>0</v>
      </c>
      <c r="AO369" s="37">
        <f>SUM(BASE_INICIATIVAS_CONSOLIDADA!$AK369:$AN369)</f>
        <v>0</v>
      </c>
      <c r="AP369" s="37">
        <v>0</v>
      </c>
      <c r="AQ369" s="37">
        <v>0</v>
      </c>
      <c r="AR369" s="37">
        <v>0</v>
      </c>
      <c r="AS369" s="37">
        <v>0</v>
      </c>
      <c r="AT369" s="37">
        <v>0</v>
      </c>
      <c r="AU369" s="37">
        <v>0</v>
      </c>
      <c r="AV369" s="37">
        <f>SUM(BASE_INICIATIVAS_CONSOLIDADA!$AP369:$AU369)</f>
        <v>0</v>
      </c>
      <c r="AW369" s="39">
        <v>0</v>
      </c>
      <c r="AX369" s="39">
        <v>0</v>
      </c>
      <c r="AY369" s="40">
        <f>SUM(BASE_INICIATIVAS_CONSOLIDADA!$AW369:$AX369)</f>
        <v>0</v>
      </c>
      <c r="AZ369" s="4">
        <v>0</v>
      </c>
      <c r="BA369" s="4">
        <f>BASE_INICIATIVAS_CONSOLIDADA!$AZ369</f>
        <v>0</v>
      </c>
      <c r="BB369" s="4">
        <v>0</v>
      </c>
      <c r="BC369" s="4">
        <v>0</v>
      </c>
      <c r="BD369" s="4">
        <f>SUM(BASE_INICIATIVAS_CONSOLIDADA!$BB369:$BC369)</f>
        <v>0</v>
      </c>
    </row>
    <row r="370" spans="1:56" ht="30" x14ac:dyDescent="0.25">
      <c r="A370" s="29" t="s">
        <v>94</v>
      </c>
      <c r="B370" s="29" t="s">
        <v>95</v>
      </c>
      <c r="C370" s="29">
        <v>16081613</v>
      </c>
      <c r="D370" s="29" t="s">
        <v>96</v>
      </c>
      <c r="E370" s="29" t="str">
        <f>_xlfn.XLOOKUP(BASE_INICIATIVAS_CONSOLIDADA!$G370,'[1]BASE DE DADOS'!A:A,'[1]BASE DE DADOS'!C:C)</f>
        <v>PARNA DA SERRA DA BODOQUENA</v>
      </c>
      <c r="F370" s="29" t="str">
        <f>_xlfn.XLOOKUP(BASE_INICIATIVAS_CONSOLIDADA!$G370,[1]!BASE_UCS[COD CNUC],[1]!BASE_UCS[CATEGORIA RESUMIDA])</f>
        <v>PARNA</v>
      </c>
      <c r="G370" s="29" t="s">
        <v>75</v>
      </c>
      <c r="H370" s="29" t="str">
        <f>_xlfn.XLOOKUP(BASE_INICIATIVAS_CONSOLIDADA!$G370,[1]!BASE_UCS[COD CNUC],[1]!BASE_UCS[GERÊNCIA REGIONAL])</f>
        <v>GR3 - Centro-Oeste</v>
      </c>
      <c r="I370" s="29" t="str">
        <f>_xlfn.XLOOKUP(BASE_INICIATIVAS_CONSOLIDADA!$G370,[1]!BASE_UCS[COD CNUC],[1]!BASE_UCS[BIOMAS])</f>
        <v>Cerrado</v>
      </c>
      <c r="J370" s="29" t="str">
        <f>_xlfn.XLOOKUP(BASE_INICIATIVAS_CONSOLIDADA!$G370,[1]!BASE_UCS[COD CNUC],[1]!BASE_UCS[UF])</f>
        <v>MS</v>
      </c>
      <c r="K370" s="29"/>
      <c r="L370" s="30">
        <v>400000</v>
      </c>
      <c r="M370" s="30">
        <v>0</v>
      </c>
      <c r="N370" s="30">
        <f>BASE_INICIATIVAS_CONSOLIDADA!$L370-BASE_INICIATIVAS_CONSOLIDADA!$M370</f>
        <v>400000</v>
      </c>
      <c r="O370" s="41">
        <f>BASE_INICIATIVAS_CONSOLIDADA!$AC370+BASE_INICIATIVAS_CONSOLIDADA!$AJ370+BASE_INICIATIVAS_CONSOLIDADA!$AO370+BASE_INICIATIVAS_CONSOLIDADA!$AV370+BASE_INICIATIVAS_CONSOLIDADA!$AY370+BASE_INICIATIVAS_CONSOLIDADA!$BA370+BASE_INICIATIVAS_CONSOLIDADA!$BD370</f>
        <v>400000</v>
      </c>
      <c r="P370" s="30">
        <f>IF(BASE_INICIATIVAS_CONSOLIDADA!$N370-BASE_INICIATIVAS_CONSOLIDADA!$O370&lt;0,0,BASE_INICIATIVAS_CONSOLIDADA!$N370-BASE_INICIATIVAS_CONSOLIDADA!$O370)</f>
        <v>0</v>
      </c>
      <c r="Q370" s="42">
        <v>0</v>
      </c>
      <c r="R370" s="41">
        <v>0</v>
      </c>
      <c r="S370" s="41">
        <v>0</v>
      </c>
      <c r="T370" s="41">
        <v>0</v>
      </c>
      <c r="U370" s="41">
        <v>0</v>
      </c>
      <c r="V370" s="41">
        <v>0</v>
      </c>
      <c r="W370" s="41">
        <v>0</v>
      </c>
      <c r="X370" s="41">
        <v>0</v>
      </c>
      <c r="Y370" s="41">
        <v>0</v>
      </c>
      <c r="Z370" s="41">
        <v>0</v>
      </c>
      <c r="AA370" s="41">
        <v>0</v>
      </c>
      <c r="AB370" s="41">
        <v>0</v>
      </c>
      <c r="AC370" s="41">
        <f>SUM(BASE_INICIATIVAS_CONSOLIDADA!$Q370:$AB370)</f>
        <v>0</v>
      </c>
      <c r="AD370" s="41">
        <v>0</v>
      </c>
      <c r="AE370" s="41">
        <v>0</v>
      </c>
      <c r="AF370" s="41">
        <v>400000</v>
      </c>
      <c r="AG370" s="41">
        <v>0</v>
      </c>
      <c r="AH370" s="41">
        <v>0</v>
      </c>
      <c r="AI370" s="41">
        <v>0</v>
      </c>
      <c r="AJ370" s="41">
        <f>SUM(BASE_INICIATIVAS_CONSOLIDADA!$AD370:$AI370)</f>
        <v>400000</v>
      </c>
      <c r="AK370" s="41">
        <v>0</v>
      </c>
      <c r="AL370" s="41">
        <v>0</v>
      </c>
      <c r="AM370" s="41">
        <v>0</v>
      </c>
      <c r="AN370" s="41">
        <v>0</v>
      </c>
      <c r="AO370" s="41">
        <f>SUM(BASE_INICIATIVAS_CONSOLIDADA!$AK370:$AN370)</f>
        <v>0</v>
      </c>
      <c r="AP370" s="41">
        <v>0</v>
      </c>
      <c r="AQ370" s="41">
        <v>0</v>
      </c>
      <c r="AR370" s="41">
        <v>0</v>
      </c>
      <c r="AS370" s="41">
        <v>0</v>
      </c>
      <c r="AT370" s="41">
        <v>0</v>
      </c>
      <c r="AU370" s="41">
        <v>0</v>
      </c>
      <c r="AV370" s="41">
        <f>SUM(BASE_INICIATIVAS_CONSOLIDADA!$AP370:$AU370)</f>
        <v>0</v>
      </c>
      <c r="AW370" s="43">
        <v>0</v>
      </c>
      <c r="AX370" s="43">
        <v>0</v>
      </c>
      <c r="AY370" s="44">
        <f>SUM(BASE_INICIATIVAS_CONSOLIDADA!$AW370:$AX370)</f>
        <v>0</v>
      </c>
      <c r="AZ370" s="45">
        <v>0</v>
      </c>
      <c r="BA370" s="45">
        <f>BASE_INICIATIVAS_CONSOLIDADA!$AZ370</f>
        <v>0</v>
      </c>
      <c r="BB370" s="45">
        <v>0</v>
      </c>
      <c r="BC370" s="45">
        <v>0</v>
      </c>
      <c r="BD370" s="45">
        <f>SUM(BASE_INICIATIVAS_CONSOLIDADA!$BB370:$BC370)</f>
        <v>0</v>
      </c>
    </row>
    <row r="371" spans="1:56" ht="345" x14ac:dyDescent="0.25">
      <c r="A371" s="8" t="s">
        <v>133</v>
      </c>
      <c r="B371" s="8" t="s">
        <v>134</v>
      </c>
      <c r="C371" s="8" t="s">
        <v>70</v>
      </c>
      <c r="D371" s="8" t="s">
        <v>58</v>
      </c>
      <c r="E371" s="8" t="str">
        <f>_xlfn.XLOOKUP(BASE_INICIATIVAS_CONSOLIDADA!$G371,'[1]BASE DE DADOS'!A:A,'[1]BASE DE DADOS'!C:C)</f>
        <v>RESEX RIOZINHO DO ANFRÍSIO</v>
      </c>
      <c r="F371" s="8" t="str">
        <f>_xlfn.XLOOKUP(BASE_INICIATIVAS_CONSOLIDADA!$G371,[1]!BASE_UCS[COD CNUC],[1]!BASE_UCS[CATEGORIA RESUMIDA])</f>
        <v>RESEX</v>
      </c>
      <c r="G371" s="8" t="s">
        <v>324</v>
      </c>
      <c r="H371" s="8" t="str">
        <f>_xlfn.XLOOKUP(BASE_INICIATIVAS_CONSOLIDADA!$G371,[1]!BASE_UCS[COD CNUC],[1]!BASE_UCS[GERÊNCIA REGIONAL])</f>
        <v>GR1 - Norte</v>
      </c>
      <c r="I371" s="8" t="str">
        <f>_xlfn.XLOOKUP(BASE_INICIATIVAS_CONSOLIDADA!$G371,[1]!BASE_UCS[COD CNUC],[1]!BASE_UCS[BIOMAS])</f>
        <v>Amazônia</v>
      </c>
      <c r="J371" s="8" t="str">
        <f>_xlfn.XLOOKUP(BASE_INICIATIVAS_CONSOLIDADA!$G371,[1]!BASE_UCS[COD CNUC],[1]!BASE_UCS[UF])</f>
        <v>PA</v>
      </c>
      <c r="K371" s="8" t="s">
        <v>135</v>
      </c>
      <c r="L371" s="53">
        <v>1000000</v>
      </c>
      <c r="M371" s="36">
        <v>0</v>
      </c>
      <c r="N371" s="36">
        <f>BASE_INICIATIVAS_CONSOLIDADA!$L371-BASE_INICIATIVAS_CONSOLIDADA!$M371</f>
        <v>1000000</v>
      </c>
      <c r="O371" s="37">
        <f>BASE_INICIATIVAS_CONSOLIDADA!$AC371+BASE_INICIATIVAS_CONSOLIDADA!$AJ371+BASE_INICIATIVAS_CONSOLIDADA!$AO371+BASE_INICIATIVAS_CONSOLIDADA!$AV371+BASE_INICIATIVAS_CONSOLIDADA!$AY371+BASE_INICIATIVAS_CONSOLIDADA!$BA371+BASE_INICIATIVAS_CONSOLIDADA!$BD371</f>
        <v>1000000</v>
      </c>
      <c r="P371" s="36">
        <f>IF(BASE_INICIATIVAS_CONSOLIDADA!$N371-BASE_INICIATIVAS_CONSOLIDADA!$O371&lt;0,0,BASE_INICIATIVAS_CONSOLIDADA!$N371-BASE_INICIATIVAS_CONSOLIDADA!$O371)</f>
        <v>0</v>
      </c>
      <c r="Q371" s="38">
        <v>0</v>
      </c>
      <c r="R371" s="37">
        <v>0</v>
      </c>
      <c r="S371" s="37">
        <v>0</v>
      </c>
      <c r="T371" s="37">
        <v>0</v>
      </c>
      <c r="U371" s="37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0</v>
      </c>
      <c r="AA371" s="37">
        <v>1000000</v>
      </c>
      <c r="AB371" s="37">
        <v>0</v>
      </c>
      <c r="AC371" s="37">
        <f>SUM(BASE_INICIATIVAS_CONSOLIDADA!$Q371:$AB371)</f>
        <v>1000000</v>
      </c>
      <c r="AD371" s="37">
        <v>0</v>
      </c>
      <c r="AE371" s="37">
        <v>0</v>
      </c>
      <c r="AF371" s="37">
        <v>0</v>
      </c>
      <c r="AG371" s="37">
        <v>0</v>
      </c>
      <c r="AH371" s="37">
        <v>0</v>
      </c>
      <c r="AI371" s="37">
        <v>0</v>
      </c>
      <c r="AJ371" s="37">
        <f>SUM(BASE_INICIATIVAS_CONSOLIDADA!$AD371:$AI371)</f>
        <v>0</v>
      </c>
      <c r="AK371" s="37">
        <v>0</v>
      </c>
      <c r="AL371" s="37">
        <v>0</v>
      </c>
      <c r="AM371" s="37">
        <v>0</v>
      </c>
      <c r="AN371" s="37">
        <v>0</v>
      </c>
      <c r="AO371" s="37">
        <f>SUM(BASE_INICIATIVAS_CONSOLIDADA!$AK371:$AN371)</f>
        <v>0</v>
      </c>
      <c r="AP371" s="37">
        <v>0</v>
      </c>
      <c r="AQ371" s="37">
        <v>0</v>
      </c>
      <c r="AR371" s="37">
        <v>0</v>
      </c>
      <c r="AS371" s="37">
        <v>0</v>
      </c>
      <c r="AT371" s="37">
        <v>0</v>
      </c>
      <c r="AU371" s="37">
        <v>0</v>
      </c>
      <c r="AV371" s="37">
        <f>SUM(BASE_INICIATIVAS_CONSOLIDADA!$AP371:$AU371)</f>
        <v>0</v>
      </c>
      <c r="AW371" s="39">
        <v>0</v>
      </c>
      <c r="AX371" s="39">
        <v>0</v>
      </c>
      <c r="AY371" s="40">
        <f>SUM(BASE_INICIATIVAS_CONSOLIDADA!$AW371:$AX371)</f>
        <v>0</v>
      </c>
      <c r="AZ371" s="4">
        <v>0</v>
      </c>
      <c r="BA371" s="4">
        <f>BASE_INICIATIVAS_CONSOLIDADA!$AZ371</f>
        <v>0</v>
      </c>
      <c r="BB371" s="4">
        <v>0</v>
      </c>
      <c r="BC371" s="4">
        <v>0</v>
      </c>
      <c r="BD371" s="4">
        <f>SUM(BASE_INICIATIVAS_CONSOLIDADA!$BB371:$BC371)</f>
        <v>0</v>
      </c>
    </row>
    <row r="372" spans="1:56" ht="105" x14ac:dyDescent="0.25">
      <c r="A372" s="29" t="s">
        <v>61</v>
      </c>
      <c r="B372" s="29" t="s">
        <v>62</v>
      </c>
      <c r="C372" s="29">
        <v>16105166</v>
      </c>
      <c r="D372" s="29" t="s">
        <v>63</v>
      </c>
      <c r="E372" s="29" t="str">
        <f>_xlfn.XLOOKUP(BASE_INICIATIVAS_CONSOLIDADA!$G372,'[1]BASE DE DADOS'!A:A,'[1]BASE DE DADOS'!C:C)</f>
        <v>REBIO BOM JESUS</v>
      </c>
      <c r="F372" s="29" t="str">
        <f>_xlfn.XLOOKUP(BASE_INICIATIVAS_CONSOLIDADA!$G372,[1]!BASE_UCS[COD CNUC],[1]!BASE_UCS[CATEGORIA RESUMIDA])</f>
        <v>REBIO</v>
      </c>
      <c r="G372" s="29" t="s">
        <v>325</v>
      </c>
      <c r="H372" s="29" t="str">
        <f>_xlfn.XLOOKUP(BASE_INICIATIVAS_CONSOLIDADA!$G372,[1]!BASE_UCS[COD CNUC],[1]!BASE_UCS[GERÊNCIA REGIONAL])</f>
        <v>GR5 - Sul</v>
      </c>
      <c r="I372" s="29" t="str">
        <f>_xlfn.XLOOKUP(BASE_INICIATIVAS_CONSOLIDADA!$G372,[1]!BASE_UCS[COD CNUC],[1]!BASE_UCS[BIOMAS])</f>
        <v>Mata Atlântica</v>
      </c>
      <c r="J372" s="29" t="str">
        <f>_xlfn.XLOOKUP(BASE_INICIATIVAS_CONSOLIDADA!$G372,[1]!BASE_UCS[COD CNUC],[1]!BASE_UCS[UF])</f>
        <v>PR</v>
      </c>
      <c r="K372" s="29" t="s">
        <v>104</v>
      </c>
      <c r="L372" s="30">
        <v>529255.36</v>
      </c>
      <c r="M372" s="30">
        <v>529255.36</v>
      </c>
      <c r="N372" s="30">
        <f>BASE_INICIATIVAS_CONSOLIDADA!$L372-BASE_INICIATIVAS_CONSOLIDADA!$M372</f>
        <v>0</v>
      </c>
      <c r="O372" s="41">
        <f>BASE_INICIATIVAS_CONSOLIDADA!$AC372+BASE_INICIATIVAS_CONSOLIDADA!$AJ372+BASE_INICIATIVAS_CONSOLIDADA!$AO372+BASE_INICIATIVAS_CONSOLIDADA!$AV372+BASE_INICIATIVAS_CONSOLIDADA!$AY372+BASE_INICIATIVAS_CONSOLIDADA!$BA372+BASE_INICIATIVAS_CONSOLIDADA!$BD372</f>
        <v>0</v>
      </c>
      <c r="P372" s="30">
        <f>IF(BASE_INICIATIVAS_CONSOLIDADA!$N372-BASE_INICIATIVAS_CONSOLIDADA!$O372&lt;0,0,BASE_INICIATIVAS_CONSOLIDADA!$N372-BASE_INICIATIVAS_CONSOLIDADA!$O372)</f>
        <v>0</v>
      </c>
      <c r="Q372" s="42">
        <v>0</v>
      </c>
      <c r="R372" s="41">
        <v>0</v>
      </c>
      <c r="S372" s="41">
        <v>0</v>
      </c>
      <c r="T372" s="41">
        <v>0</v>
      </c>
      <c r="U372" s="41">
        <v>0</v>
      </c>
      <c r="V372" s="41">
        <v>0</v>
      </c>
      <c r="W372" s="41">
        <v>0</v>
      </c>
      <c r="X372" s="41">
        <v>0</v>
      </c>
      <c r="Y372" s="41">
        <v>0</v>
      </c>
      <c r="Z372" s="41">
        <v>0</v>
      </c>
      <c r="AA372" s="41">
        <v>0</v>
      </c>
      <c r="AB372" s="41">
        <v>0</v>
      </c>
      <c r="AC372" s="41">
        <f>SUM(BASE_INICIATIVAS_CONSOLIDADA!$Q372:$AB372)</f>
        <v>0</v>
      </c>
      <c r="AD372" s="41">
        <v>0</v>
      </c>
      <c r="AE372" s="41">
        <v>0</v>
      </c>
      <c r="AF372" s="41">
        <v>0</v>
      </c>
      <c r="AG372" s="41">
        <v>0</v>
      </c>
      <c r="AH372" s="41">
        <v>0</v>
      </c>
      <c r="AI372" s="41">
        <v>0</v>
      </c>
      <c r="AJ372" s="41">
        <f>SUM(BASE_INICIATIVAS_CONSOLIDADA!$AD372:$AI372)</f>
        <v>0</v>
      </c>
      <c r="AK372" s="41">
        <v>0</v>
      </c>
      <c r="AL372" s="41">
        <v>0</v>
      </c>
      <c r="AM372" s="41">
        <v>0</v>
      </c>
      <c r="AN372" s="41">
        <v>0</v>
      </c>
      <c r="AO372" s="41">
        <f>SUM(BASE_INICIATIVAS_CONSOLIDADA!$AK372:$AN372)</f>
        <v>0</v>
      </c>
      <c r="AP372" s="41">
        <v>0</v>
      </c>
      <c r="AQ372" s="41">
        <v>0</v>
      </c>
      <c r="AR372" s="41">
        <v>0</v>
      </c>
      <c r="AS372" s="41">
        <v>0</v>
      </c>
      <c r="AT372" s="41">
        <v>0</v>
      </c>
      <c r="AU372" s="41">
        <v>0</v>
      </c>
      <c r="AV372" s="41">
        <f>SUM(BASE_INICIATIVAS_CONSOLIDADA!$AP372:$AU372)</f>
        <v>0</v>
      </c>
      <c r="AW372" s="43">
        <v>0</v>
      </c>
      <c r="AX372" s="43">
        <v>0</v>
      </c>
      <c r="AY372" s="44">
        <f>SUM(BASE_INICIATIVAS_CONSOLIDADA!$AW372:$AX372)</f>
        <v>0</v>
      </c>
      <c r="AZ372" s="45">
        <v>0</v>
      </c>
      <c r="BA372" s="45">
        <f>BASE_INICIATIVAS_CONSOLIDADA!$AZ372</f>
        <v>0</v>
      </c>
      <c r="BB372" s="45">
        <v>0</v>
      </c>
      <c r="BC372" s="45">
        <v>0</v>
      </c>
      <c r="BD372" s="45">
        <f>SUM(BASE_INICIATIVAS_CONSOLIDADA!$BB372:$BC372)</f>
        <v>0</v>
      </c>
    </row>
    <row r="373" spans="1:56" ht="30" x14ac:dyDescent="0.25">
      <c r="A373" s="8" t="s">
        <v>94</v>
      </c>
      <c r="B373" s="8" t="s">
        <v>95</v>
      </c>
      <c r="C373" s="8">
        <v>16081613</v>
      </c>
      <c r="D373" s="8" t="s">
        <v>96</v>
      </c>
      <c r="E373" s="8" t="str">
        <f>_xlfn.XLOOKUP(BASE_INICIATIVAS_CONSOLIDADA!$G373,'[1]BASE DE DADOS'!A:A,'[1]BASE DE DADOS'!C:C)</f>
        <v>REBIO BOM JESUS</v>
      </c>
      <c r="F373" s="8" t="str">
        <f>_xlfn.XLOOKUP(BASE_INICIATIVAS_CONSOLIDADA!$G373,[1]!BASE_UCS[COD CNUC],[1]!BASE_UCS[CATEGORIA RESUMIDA])</f>
        <v>REBIO</v>
      </c>
      <c r="G373" s="8" t="s">
        <v>325</v>
      </c>
      <c r="H373" s="8" t="str">
        <f>_xlfn.XLOOKUP(BASE_INICIATIVAS_CONSOLIDADA!$G373,[1]!BASE_UCS[COD CNUC],[1]!BASE_UCS[GERÊNCIA REGIONAL])</f>
        <v>GR5 - Sul</v>
      </c>
      <c r="I373" s="8" t="str">
        <f>_xlfn.XLOOKUP(BASE_INICIATIVAS_CONSOLIDADA!$G373,[1]!BASE_UCS[COD CNUC],[1]!BASE_UCS[BIOMAS])</f>
        <v>Mata Atlântica</v>
      </c>
      <c r="J373" s="8" t="str">
        <f>_xlfn.XLOOKUP(BASE_INICIATIVAS_CONSOLIDADA!$G373,[1]!BASE_UCS[COD CNUC],[1]!BASE_UCS[UF])</f>
        <v>PR</v>
      </c>
      <c r="K373" s="8"/>
      <c r="L373" s="36">
        <v>400000</v>
      </c>
      <c r="M373" s="36">
        <v>0</v>
      </c>
      <c r="N373" s="36">
        <f>BASE_INICIATIVAS_CONSOLIDADA!$L373-BASE_INICIATIVAS_CONSOLIDADA!$M373</f>
        <v>400000</v>
      </c>
      <c r="O373" s="37">
        <f>BASE_INICIATIVAS_CONSOLIDADA!$AC373+BASE_INICIATIVAS_CONSOLIDADA!$AJ373+BASE_INICIATIVAS_CONSOLIDADA!$AO373+BASE_INICIATIVAS_CONSOLIDADA!$AV373+BASE_INICIATIVAS_CONSOLIDADA!$AY373+BASE_INICIATIVAS_CONSOLIDADA!$BA373+BASE_INICIATIVAS_CONSOLIDADA!$BD373</f>
        <v>400000</v>
      </c>
      <c r="P373" s="36">
        <f>IF(BASE_INICIATIVAS_CONSOLIDADA!$N373-BASE_INICIATIVAS_CONSOLIDADA!$O373&lt;0,0,BASE_INICIATIVAS_CONSOLIDADA!$N373-BASE_INICIATIVAS_CONSOLIDADA!$O373)</f>
        <v>0</v>
      </c>
      <c r="Q373" s="38">
        <v>0</v>
      </c>
      <c r="R373" s="37">
        <v>0</v>
      </c>
      <c r="S373" s="37">
        <v>0</v>
      </c>
      <c r="T373" s="37">
        <v>0</v>
      </c>
      <c r="U373" s="37">
        <v>0</v>
      </c>
      <c r="V373" s="37">
        <v>0</v>
      </c>
      <c r="W373" s="37">
        <v>0</v>
      </c>
      <c r="X373" s="37">
        <v>0</v>
      </c>
      <c r="Y373" s="37">
        <v>0</v>
      </c>
      <c r="Z373" s="37">
        <v>0</v>
      </c>
      <c r="AA373" s="37">
        <v>0</v>
      </c>
      <c r="AB373" s="37">
        <v>0</v>
      </c>
      <c r="AC373" s="37">
        <f>SUM(BASE_INICIATIVAS_CONSOLIDADA!$Q373:$AB373)</f>
        <v>0</v>
      </c>
      <c r="AD373" s="37">
        <v>0</v>
      </c>
      <c r="AE373" s="37">
        <v>0</v>
      </c>
      <c r="AF373" s="37">
        <v>0</v>
      </c>
      <c r="AG373" s="37">
        <v>0</v>
      </c>
      <c r="AH373" s="37">
        <v>0</v>
      </c>
      <c r="AI373" s="37">
        <v>0</v>
      </c>
      <c r="AJ373" s="37">
        <f>SUM(BASE_INICIATIVAS_CONSOLIDADA!$AD373:$AI373)</f>
        <v>0</v>
      </c>
      <c r="AK373" s="37">
        <v>0</v>
      </c>
      <c r="AL373" s="37">
        <v>0</v>
      </c>
      <c r="AM373" s="37">
        <v>0</v>
      </c>
      <c r="AN373" s="37">
        <v>0</v>
      </c>
      <c r="AO373" s="37">
        <f>SUM(BASE_INICIATIVAS_CONSOLIDADA!$AK373:$AN373)</f>
        <v>0</v>
      </c>
      <c r="AP373" s="37">
        <v>0</v>
      </c>
      <c r="AQ373" s="37">
        <v>0</v>
      </c>
      <c r="AR373" s="37">
        <v>0</v>
      </c>
      <c r="AS373" s="37">
        <v>0</v>
      </c>
      <c r="AT373" s="37">
        <v>0</v>
      </c>
      <c r="AU373" s="36">
        <v>400000</v>
      </c>
      <c r="AV373" s="37">
        <f>SUM(BASE_INICIATIVAS_CONSOLIDADA!$AP373:$AU373)</f>
        <v>400000</v>
      </c>
      <c r="AW373" s="39">
        <v>0</v>
      </c>
      <c r="AX373" s="39">
        <v>0</v>
      </c>
      <c r="AY373" s="40">
        <f>SUM(BASE_INICIATIVAS_CONSOLIDADA!$AW373:$AX373)</f>
        <v>0</v>
      </c>
      <c r="AZ373" s="4">
        <v>0</v>
      </c>
      <c r="BA373" s="4">
        <f>BASE_INICIATIVAS_CONSOLIDADA!$AZ373</f>
        <v>0</v>
      </c>
      <c r="BB373" s="4">
        <v>0</v>
      </c>
      <c r="BC373" s="4">
        <v>0</v>
      </c>
      <c r="BD373" s="4">
        <f>SUM(BASE_INICIATIVAS_CONSOLIDADA!$BB373:$BC373)</f>
        <v>0</v>
      </c>
    </row>
    <row r="374" spans="1:56" ht="30" x14ac:dyDescent="0.25">
      <c r="A374" s="29" t="s">
        <v>94</v>
      </c>
      <c r="B374" s="29" t="s">
        <v>95</v>
      </c>
      <c r="C374" s="29">
        <v>16081613</v>
      </c>
      <c r="D374" s="29" t="s">
        <v>96</v>
      </c>
      <c r="E374" s="29" t="str">
        <f>_xlfn.XLOOKUP(BASE_INICIATIVAS_CONSOLIDADA!$G374,'[1]BASE DE DADOS'!A:A,'[1]BASE DE DADOS'!C:C)</f>
        <v>RESEX DE CANAVIEIRAS</v>
      </c>
      <c r="F374" s="29" t="str">
        <f>_xlfn.XLOOKUP(BASE_INICIATIVAS_CONSOLIDADA!$G374,[1]!BASE_UCS[COD CNUC],[1]!BASE_UCS[CATEGORIA RESUMIDA])</f>
        <v>RESEX</v>
      </c>
      <c r="G374" s="29" t="s">
        <v>302</v>
      </c>
      <c r="H374" s="29" t="str">
        <f>_xlfn.XLOOKUP(BASE_INICIATIVAS_CONSOLIDADA!$G374,[1]!BASE_UCS[COD CNUC],[1]!BASE_UCS[GERÊNCIA REGIONAL])</f>
        <v>GR2 - Nordeste</v>
      </c>
      <c r="I374" s="29" t="str">
        <f>_xlfn.XLOOKUP(BASE_INICIATIVAS_CONSOLIDADA!$G374,[1]!BASE_UCS[COD CNUC],[1]!BASE_UCS[BIOMAS])</f>
        <v>Área Marinha - Mata Atlântica</v>
      </c>
      <c r="J374" s="29" t="str">
        <f>_xlfn.XLOOKUP(BASE_INICIATIVAS_CONSOLIDADA!$G374,[1]!BASE_UCS[COD CNUC],[1]!BASE_UCS[UF])</f>
        <v>BA</v>
      </c>
      <c r="K374" s="29"/>
      <c r="L374" s="30">
        <v>400000</v>
      </c>
      <c r="M374" s="30">
        <v>0</v>
      </c>
      <c r="N374" s="30">
        <f>BASE_INICIATIVAS_CONSOLIDADA!$L374-BASE_INICIATIVAS_CONSOLIDADA!$M374</f>
        <v>400000</v>
      </c>
      <c r="O374" s="41">
        <f>BASE_INICIATIVAS_CONSOLIDADA!$AC374+BASE_INICIATIVAS_CONSOLIDADA!$AJ374+BASE_INICIATIVAS_CONSOLIDADA!$AO374+BASE_INICIATIVAS_CONSOLIDADA!$AV374+BASE_INICIATIVAS_CONSOLIDADA!$AY374+BASE_INICIATIVAS_CONSOLIDADA!$BA374+BASE_INICIATIVAS_CONSOLIDADA!$BD374</f>
        <v>400000</v>
      </c>
      <c r="P374" s="30">
        <f>IF(BASE_INICIATIVAS_CONSOLIDADA!$N374-BASE_INICIATIVAS_CONSOLIDADA!$O374&lt;0,0,BASE_INICIATIVAS_CONSOLIDADA!$N374-BASE_INICIATIVAS_CONSOLIDADA!$O374)</f>
        <v>0</v>
      </c>
      <c r="Q374" s="42">
        <v>0</v>
      </c>
      <c r="R374" s="41">
        <v>0</v>
      </c>
      <c r="S374" s="41">
        <v>0</v>
      </c>
      <c r="T374" s="41">
        <v>0</v>
      </c>
      <c r="U374" s="41">
        <v>0</v>
      </c>
      <c r="V374" s="41">
        <v>0</v>
      </c>
      <c r="W374" s="41">
        <v>0</v>
      </c>
      <c r="X374" s="41">
        <v>0</v>
      </c>
      <c r="Y374" s="41">
        <v>0</v>
      </c>
      <c r="Z374" s="41">
        <v>400000</v>
      </c>
      <c r="AA374" s="41">
        <v>0</v>
      </c>
      <c r="AB374" s="41">
        <v>0</v>
      </c>
      <c r="AC374" s="41">
        <f>SUM(BASE_INICIATIVAS_CONSOLIDADA!$Q374:$AB374)</f>
        <v>400000</v>
      </c>
      <c r="AD374" s="41">
        <v>0</v>
      </c>
      <c r="AE374" s="41">
        <v>0</v>
      </c>
      <c r="AF374" s="41">
        <v>0</v>
      </c>
      <c r="AG374" s="41">
        <v>0</v>
      </c>
      <c r="AH374" s="41">
        <v>0</v>
      </c>
      <c r="AI374" s="41">
        <v>0</v>
      </c>
      <c r="AJ374" s="41">
        <f>SUM(BASE_INICIATIVAS_CONSOLIDADA!$AD374:$AI374)</f>
        <v>0</v>
      </c>
      <c r="AK374" s="41">
        <v>0</v>
      </c>
      <c r="AL374" s="41">
        <v>0</v>
      </c>
      <c r="AM374" s="41">
        <v>0</v>
      </c>
      <c r="AN374" s="41">
        <v>0</v>
      </c>
      <c r="AO374" s="41">
        <f>SUM(BASE_INICIATIVAS_CONSOLIDADA!$AK374:$AN374)</f>
        <v>0</v>
      </c>
      <c r="AP374" s="41">
        <v>0</v>
      </c>
      <c r="AQ374" s="41">
        <v>0</v>
      </c>
      <c r="AR374" s="41">
        <v>0</v>
      </c>
      <c r="AS374" s="41">
        <v>0</v>
      </c>
      <c r="AT374" s="41">
        <v>0</v>
      </c>
      <c r="AU374" s="46">
        <v>0</v>
      </c>
      <c r="AV374" s="41">
        <f>SUM(BASE_INICIATIVAS_CONSOLIDADA!$AP374:$AU374)</f>
        <v>0</v>
      </c>
      <c r="AW374" s="43">
        <v>0</v>
      </c>
      <c r="AX374" s="43">
        <v>0</v>
      </c>
      <c r="AY374" s="44">
        <f>SUM(BASE_INICIATIVAS_CONSOLIDADA!$AW374:$AX374)</f>
        <v>0</v>
      </c>
      <c r="AZ374" s="45">
        <v>0</v>
      </c>
      <c r="BA374" s="45">
        <f>BASE_INICIATIVAS_CONSOLIDADA!$AZ374</f>
        <v>0</v>
      </c>
      <c r="BB374" s="45">
        <v>0</v>
      </c>
      <c r="BC374" s="45">
        <v>0</v>
      </c>
      <c r="BD374" s="45">
        <f>SUM(BASE_INICIATIVAS_CONSOLIDADA!$BB374:$BC374)</f>
        <v>0</v>
      </c>
    </row>
    <row r="375" spans="1:56" ht="30" x14ac:dyDescent="0.25">
      <c r="A375" s="8" t="s">
        <v>65</v>
      </c>
      <c r="B375" s="8" t="s">
        <v>66</v>
      </c>
      <c r="C375" s="8">
        <v>16074110</v>
      </c>
      <c r="D375" s="8" t="s">
        <v>58</v>
      </c>
      <c r="E375" s="8" t="str">
        <f>_xlfn.XLOOKUP(BASE_INICIATIVAS_CONSOLIDADA!$G375,'[1]BASE DE DADOS'!A:A,'[1]BASE DE DADOS'!C:C)</f>
        <v>REBIO DE POÇO DAS ANTAS</v>
      </c>
      <c r="F375" s="8" t="str">
        <f>_xlfn.XLOOKUP(BASE_INICIATIVAS_CONSOLIDADA!$G375,[1]!BASE_UCS[COD CNUC],[1]!BASE_UCS[CATEGORIA RESUMIDA])</f>
        <v>REBIO</v>
      </c>
      <c r="G375" s="8" t="s">
        <v>326</v>
      </c>
      <c r="H375" s="8" t="str">
        <f>_xlfn.XLOOKUP(BASE_INICIATIVAS_CONSOLIDADA!$G375,[1]!BASE_UCS[COD CNUC],[1]!BASE_UCS[GERÊNCIA REGIONAL])</f>
        <v>GR4 - Sudeste</v>
      </c>
      <c r="I375" s="8" t="str">
        <f>_xlfn.XLOOKUP(BASE_INICIATIVAS_CONSOLIDADA!$G375,[1]!BASE_UCS[COD CNUC],[1]!BASE_UCS[BIOMAS])</f>
        <v>Mata Atlântica</v>
      </c>
      <c r="J375" s="8" t="str">
        <f>_xlfn.XLOOKUP(BASE_INICIATIVAS_CONSOLIDADA!$G375,[1]!BASE_UCS[COD CNUC],[1]!BASE_UCS[UF])</f>
        <v>RJ</v>
      </c>
      <c r="K375" s="8"/>
      <c r="L375" s="36">
        <v>500000</v>
      </c>
      <c r="M375" s="36">
        <v>0</v>
      </c>
      <c r="N375" s="36">
        <f>BASE_INICIATIVAS_CONSOLIDADA!$L375-BASE_INICIATIVAS_CONSOLIDADA!$M375</f>
        <v>500000</v>
      </c>
      <c r="O375" s="37">
        <f>BASE_INICIATIVAS_CONSOLIDADA!$AC375+BASE_INICIATIVAS_CONSOLIDADA!$AJ375+BASE_INICIATIVAS_CONSOLIDADA!$AO375+BASE_INICIATIVAS_CONSOLIDADA!$AV375+BASE_INICIATIVAS_CONSOLIDADA!$AY375+BASE_INICIATIVAS_CONSOLIDADA!$BA375+BASE_INICIATIVAS_CONSOLIDADA!$BD375</f>
        <v>100000</v>
      </c>
      <c r="P375" s="36">
        <f>IF(BASE_INICIATIVAS_CONSOLIDADA!$N375-BASE_INICIATIVAS_CONSOLIDADA!$O375&lt;0,0,BASE_INICIATIVAS_CONSOLIDADA!$N375-BASE_INICIATIVAS_CONSOLIDADA!$O375)</f>
        <v>400000</v>
      </c>
      <c r="Q375" s="38">
        <v>0</v>
      </c>
      <c r="R375" s="37">
        <v>0</v>
      </c>
      <c r="S375" s="37">
        <v>0</v>
      </c>
      <c r="T375" s="37">
        <v>100000</v>
      </c>
      <c r="U375" s="37">
        <v>0</v>
      </c>
      <c r="V375" s="37">
        <v>0</v>
      </c>
      <c r="W375" s="37">
        <v>0</v>
      </c>
      <c r="X375" s="37">
        <v>0</v>
      </c>
      <c r="Y375" s="37">
        <v>0</v>
      </c>
      <c r="Z375" s="37">
        <v>0</v>
      </c>
      <c r="AA375" s="37">
        <v>0</v>
      </c>
      <c r="AB375" s="37">
        <v>0</v>
      </c>
      <c r="AC375" s="37">
        <f>SUM(BASE_INICIATIVAS_CONSOLIDADA!$Q375:$AB375)</f>
        <v>100000</v>
      </c>
      <c r="AD375" s="37">
        <v>0</v>
      </c>
      <c r="AE375" s="37">
        <v>0</v>
      </c>
      <c r="AF375" s="37">
        <v>0</v>
      </c>
      <c r="AG375" s="37">
        <v>0</v>
      </c>
      <c r="AH375" s="37">
        <v>0</v>
      </c>
      <c r="AI375" s="37">
        <v>0</v>
      </c>
      <c r="AJ375" s="37">
        <f>SUM(BASE_INICIATIVAS_CONSOLIDADA!$AD375:$AI375)</f>
        <v>0</v>
      </c>
      <c r="AK375" s="37">
        <v>0</v>
      </c>
      <c r="AL375" s="37">
        <v>0</v>
      </c>
      <c r="AM375" s="37">
        <v>0</v>
      </c>
      <c r="AN375" s="37">
        <v>0</v>
      </c>
      <c r="AO375" s="37">
        <f>SUM(BASE_INICIATIVAS_CONSOLIDADA!$AK375:$AN375)</f>
        <v>0</v>
      </c>
      <c r="AP375" s="37">
        <v>0</v>
      </c>
      <c r="AQ375" s="37">
        <v>0</v>
      </c>
      <c r="AR375" s="37">
        <v>0</v>
      </c>
      <c r="AS375" s="37">
        <v>0</v>
      </c>
      <c r="AT375" s="37">
        <v>0</v>
      </c>
      <c r="AU375" s="37">
        <v>0</v>
      </c>
      <c r="AV375" s="37">
        <f>SUM(BASE_INICIATIVAS_CONSOLIDADA!$AP375:$AU375)</f>
        <v>0</v>
      </c>
      <c r="AW375" s="39">
        <v>0</v>
      </c>
      <c r="AX375" s="39">
        <v>0</v>
      </c>
      <c r="AY375" s="40">
        <f>SUM(BASE_INICIATIVAS_CONSOLIDADA!$AW375:$AX375)</f>
        <v>0</v>
      </c>
      <c r="AZ375" s="4">
        <v>0</v>
      </c>
      <c r="BA375" s="4">
        <f>BASE_INICIATIVAS_CONSOLIDADA!$AZ375</f>
        <v>0</v>
      </c>
      <c r="BB375" s="4">
        <v>0</v>
      </c>
      <c r="BC375" s="4">
        <v>0</v>
      </c>
      <c r="BD375" s="4">
        <f>SUM(BASE_INICIATIVAS_CONSOLIDADA!$BB375:$BC375)</f>
        <v>0</v>
      </c>
    </row>
    <row r="376" spans="1:56" ht="30" x14ac:dyDescent="0.25">
      <c r="A376" s="29" t="s">
        <v>94</v>
      </c>
      <c r="B376" s="29" t="s">
        <v>95</v>
      </c>
      <c r="C376" s="29">
        <v>16081613</v>
      </c>
      <c r="D376" s="29" t="s">
        <v>96</v>
      </c>
      <c r="E376" s="29" t="str">
        <f>_xlfn.XLOOKUP(BASE_INICIATIVAS_CONSOLIDADA!$G376,'[1]BASE DE DADOS'!A:A,'[1]BASE DE DADOS'!C:C)</f>
        <v>PARNA DO CATIMBAU</v>
      </c>
      <c r="F376" s="29" t="str">
        <f>_xlfn.XLOOKUP(BASE_INICIATIVAS_CONSOLIDADA!$G376,[1]!BASE_UCS[COD CNUC],[1]!BASE_UCS[CATEGORIA RESUMIDA])</f>
        <v>PARNA</v>
      </c>
      <c r="G376" s="29" t="s">
        <v>212</v>
      </c>
      <c r="H376" s="29" t="str">
        <f>_xlfn.XLOOKUP(BASE_INICIATIVAS_CONSOLIDADA!$G376,[1]!BASE_UCS[COD CNUC],[1]!BASE_UCS[GERÊNCIA REGIONAL])</f>
        <v>GR2 - Nordeste</v>
      </c>
      <c r="I376" s="29" t="str">
        <f>_xlfn.XLOOKUP(BASE_INICIATIVAS_CONSOLIDADA!$G376,[1]!BASE_UCS[COD CNUC],[1]!BASE_UCS[BIOMAS])</f>
        <v>Caatinga</v>
      </c>
      <c r="J376" s="29" t="str">
        <f>_xlfn.XLOOKUP(BASE_INICIATIVAS_CONSOLIDADA!$G376,[1]!BASE_UCS[COD CNUC],[1]!BASE_UCS[UF])</f>
        <v>PE</v>
      </c>
      <c r="K376" s="29"/>
      <c r="L376" s="30">
        <v>400000</v>
      </c>
      <c r="M376" s="30">
        <v>0</v>
      </c>
      <c r="N376" s="30">
        <f>BASE_INICIATIVAS_CONSOLIDADA!$L376-BASE_INICIATIVAS_CONSOLIDADA!$M376</f>
        <v>400000</v>
      </c>
      <c r="O376" s="41">
        <f>BASE_INICIATIVAS_CONSOLIDADA!$AC376+BASE_INICIATIVAS_CONSOLIDADA!$AJ376+BASE_INICIATIVAS_CONSOLIDADA!$AO376+BASE_INICIATIVAS_CONSOLIDADA!$AV376+BASE_INICIATIVAS_CONSOLIDADA!$AY376+BASE_INICIATIVAS_CONSOLIDADA!$BA376+BASE_INICIATIVAS_CONSOLIDADA!$BD376</f>
        <v>400000</v>
      </c>
      <c r="P376" s="30">
        <f>IF(BASE_INICIATIVAS_CONSOLIDADA!$N376-BASE_INICIATIVAS_CONSOLIDADA!$O376&lt;0,0,BASE_INICIATIVAS_CONSOLIDADA!$N376-BASE_INICIATIVAS_CONSOLIDADA!$O376)</f>
        <v>0</v>
      </c>
      <c r="Q376" s="42">
        <v>0</v>
      </c>
      <c r="R376" s="41">
        <v>0</v>
      </c>
      <c r="S376" s="41">
        <v>0</v>
      </c>
      <c r="T376" s="41">
        <v>0</v>
      </c>
      <c r="U376" s="41">
        <v>0</v>
      </c>
      <c r="V376" s="41">
        <v>0</v>
      </c>
      <c r="W376" s="41">
        <v>0</v>
      </c>
      <c r="X376" s="41">
        <v>0</v>
      </c>
      <c r="Y376" s="41">
        <v>0</v>
      </c>
      <c r="Z376" s="41">
        <v>0</v>
      </c>
      <c r="AA376" s="41">
        <v>0</v>
      </c>
      <c r="AB376" s="41">
        <v>0</v>
      </c>
      <c r="AC376" s="41">
        <f>SUM(BASE_INICIATIVAS_CONSOLIDADA!$Q376:$AB376)</f>
        <v>0</v>
      </c>
      <c r="AD376" s="41">
        <v>0</v>
      </c>
      <c r="AE376" s="41">
        <v>0</v>
      </c>
      <c r="AF376" s="41">
        <v>0</v>
      </c>
      <c r="AG376" s="41">
        <v>0</v>
      </c>
      <c r="AH376" s="41">
        <v>0</v>
      </c>
      <c r="AI376" s="41">
        <v>0</v>
      </c>
      <c r="AJ376" s="41">
        <f>SUM(BASE_INICIATIVAS_CONSOLIDADA!$AD376:$AI376)</f>
        <v>0</v>
      </c>
      <c r="AK376" s="41">
        <v>0</v>
      </c>
      <c r="AL376" s="41">
        <v>0</v>
      </c>
      <c r="AM376" s="41">
        <v>0</v>
      </c>
      <c r="AN376" s="41">
        <v>400000</v>
      </c>
      <c r="AO376" s="41">
        <f>SUM(BASE_INICIATIVAS_CONSOLIDADA!$AK376:$AN376)</f>
        <v>400000</v>
      </c>
      <c r="AP376" s="41">
        <v>0</v>
      </c>
      <c r="AQ376" s="41">
        <v>0</v>
      </c>
      <c r="AR376" s="41">
        <v>0</v>
      </c>
      <c r="AS376" s="41">
        <v>0</v>
      </c>
      <c r="AT376" s="41">
        <v>0</v>
      </c>
      <c r="AU376" s="41">
        <v>0</v>
      </c>
      <c r="AV376" s="41">
        <f>SUM(BASE_INICIATIVAS_CONSOLIDADA!$AP376:$AU376)</f>
        <v>0</v>
      </c>
      <c r="AW376" s="43">
        <v>0</v>
      </c>
      <c r="AX376" s="43">
        <v>0</v>
      </c>
      <c r="AY376" s="44">
        <f>SUM(BASE_INICIATIVAS_CONSOLIDADA!$AW376:$AX376)</f>
        <v>0</v>
      </c>
      <c r="AZ376" s="45">
        <v>0</v>
      </c>
      <c r="BA376" s="45">
        <f>BASE_INICIATIVAS_CONSOLIDADA!$AZ376</f>
        <v>0</v>
      </c>
      <c r="BB376" s="45">
        <v>0</v>
      </c>
      <c r="BC376" s="45">
        <v>0</v>
      </c>
      <c r="BD376" s="45">
        <f>SUM(BASE_INICIATIVAS_CONSOLIDADA!$BB376:$BC376)</f>
        <v>0</v>
      </c>
    </row>
    <row r="377" spans="1:56" ht="30" x14ac:dyDescent="0.25">
      <c r="A377" s="8" t="s">
        <v>94</v>
      </c>
      <c r="B377" s="8" t="s">
        <v>95</v>
      </c>
      <c r="C377" s="8">
        <v>16081613</v>
      </c>
      <c r="D377" s="8" t="s">
        <v>96</v>
      </c>
      <c r="E377" s="8" t="str">
        <f>_xlfn.XLOOKUP(BASE_INICIATIVAS_CONSOLIDADA!$G377,'[1]BASE DE DADOS'!A:A,'[1]BASE DE DADOS'!C:C)</f>
        <v>PARNA DO JURUENA</v>
      </c>
      <c r="F377" s="8" t="str">
        <f>_xlfn.XLOOKUP(BASE_INICIATIVAS_CONSOLIDADA!$G377,[1]!BASE_UCS[COD CNUC],[1]!BASE_UCS[CATEGORIA RESUMIDA])</f>
        <v>PARNA</v>
      </c>
      <c r="G377" s="8" t="s">
        <v>266</v>
      </c>
      <c r="H377" s="8" t="str">
        <f>_xlfn.XLOOKUP(BASE_INICIATIVAS_CONSOLIDADA!$G377,[1]!BASE_UCS[COD CNUC],[1]!BASE_UCS[GERÊNCIA REGIONAL])</f>
        <v>GR3 - Centro-Oeste</v>
      </c>
      <c r="I377" s="8" t="str">
        <f>_xlfn.XLOOKUP(BASE_INICIATIVAS_CONSOLIDADA!$G377,[1]!BASE_UCS[COD CNUC],[1]!BASE_UCS[BIOMAS])</f>
        <v>Amazônia</v>
      </c>
      <c r="J377" s="8" t="str">
        <f>_xlfn.XLOOKUP(BASE_INICIATIVAS_CONSOLIDADA!$G377,[1]!BASE_UCS[COD CNUC],[1]!BASE_UCS[UF])</f>
        <v>AM/MT</v>
      </c>
      <c r="K377" s="8"/>
      <c r="L377" s="36">
        <v>400000</v>
      </c>
      <c r="M377" s="36">
        <v>0</v>
      </c>
      <c r="N377" s="36">
        <f>BASE_INICIATIVAS_CONSOLIDADA!$L377-BASE_INICIATIVAS_CONSOLIDADA!$M377</f>
        <v>400000</v>
      </c>
      <c r="O377" s="37">
        <f>BASE_INICIATIVAS_CONSOLIDADA!$AC377+BASE_INICIATIVAS_CONSOLIDADA!$AJ377+BASE_INICIATIVAS_CONSOLIDADA!$AO377+BASE_INICIATIVAS_CONSOLIDADA!$AV377+BASE_INICIATIVAS_CONSOLIDADA!$AY377+BASE_INICIATIVAS_CONSOLIDADA!$BA377+BASE_INICIATIVAS_CONSOLIDADA!$BD377</f>
        <v>0</v>
      </c>
      <c r="P377" s="36">
        <f>IF(BASE_INICIATIVAS_CONSOLIDADA!$N377-BASE_INICIATIVAS_CONSOLIDADA!$O377&lt;0,0,BASE_INICIATIVAS_CONSOLIDADA!$N377-BASE_INICIATIVAS_CONSOLIDADA!$O377)</f>
        <v>400000</v>
      </c>
      <c r="Q377" s="38">
        <v>0</v>
      </c>
      <c r="R377" s="37">
        <v>0</v>
      </c>
      <c r="S377" s="37">
        <v>0</v>
      </c>
      <c r="T377" s="37">
        <v>0</v>
      </c>
      <c r="U377" s="37">
        <v>0</v>
      </c>
      <c r="V377" s="37">
        <v>0</v>
      </c>
      <c r="W377" s="37">
        <v>0</v>
      </c>
      <c r="X377" s="37">
        <v>0</v>
      </c>
      <c r="Y377" s="37">
        <v>0</v>
      </c>
      <c r="Z377" s="37">
        <v>0</v>
      </c>
      <c r="AA377" s="37">
        <v>0</v>
      </c>
      <c r="AB377" s="37">
        <v>0</v>
      </c>
      <c r="AC377" s="37">
        <f>SUM(BASE_INICIATIVAS_CONSOLIDADA!$Q377:$AB377)</f>
        <v>0</v>
      </c>
      <c r="AD377" s="37">
        <v>0</v>
      </c>
      <c r="AE377" s="37">
        <v>0</v>
      </c>
      <c r="AF377" s="37">
        <v>0</v>
      </c>
      <c r="AG377" s="37">
        <v>0</v>
      </c>
      <c r="AH377" s="37">
        <v>0</v>
      </c>
      <c r="AI377" s="37">
        <v>0</v>
      </c>
      <c r="AJ377" s="37">
        <f>SUM(BASE_INICIATIVAS_CONSOLIDADA!$AD377:$AI377)</f>
        <v>0</v>
      </c>
      <c r="AK377" s="37">
        <v>0</v>
      </c>
      <c r="AL377" s="37">
        <v>0</v>
      </c>
      <c r="AM377" s="37">
        <v>0</v>
      </c>
      <c r="AN377" s="37">
        <v>0</v>
      </c>
      <c r="AO377" s="37">
        <f>SUM(BASE_INICIATIVAS_CONSOLIDADA!$AK377:$AN377)</f>
        <v>0</v>
      </c>
      <c r="AP377" s="37">
        <v>0</v>
      </c>
      <c r="AQ377" s="37">
        <v>0</v>
      </c>
      <c r="AR377" s="37">
        <v>0</v>
      </c>
      <c r="AS377" s="37">
        <v>0</v>
      </c>
      <c r="AT377" s="37">
        <v>0</v>
      </c>
      <c r="AU377" s="37">
        <v>0</v>
      </c>
      <c r="AV377" s="37">
        <f>SUM(BASE_INICIATIVAS_CONSOLIDADA!$AP377:$AU377)</f>
        <v>0</v>
      </c>
      <c r="AW377" s="39">
        <v>0</v>
      </c>
      <c r="AX377" s="39">
        <v>0</v>
      </c>
      <c r="AY377" s="40">
        <f>SUM(BASE_INICIATIVAS_CONSOLIDADA!$AW377:$AX377)</f>
        <v>0</v>
      </c>
      <c r="AZ377" s="4">
        <v>0</v>
      </c>
      <c r="BA377" s="4">
        <f>BASE_INICIATIVAS_CONSOLIDADA!$AZ377</f>
        <v>0</v>
      </c>
      <c r="BB377" s="4">
        <v>0</v>
      </c>
      <c r="BC377" s="4">
        <v>0</v>
      </c>
      <c r="BD377" s="4">
        <f>SUM(BASE_INICIATIVAS_CONSOLIDADA!$BB377:$BC377)</f>
        <v>0</v>
      </c>
    </row>
    <row r="378" spans="1:56" ht="30" x14ac:dyDescent="0.25">
      <c r="A378" s="29" t="s">
        <v>94</v>
      </c>
      <c r="B378" s="29" t="s">
        <v>95</v>
      </c>
      <c r="C378" s="29">
        <v>16081613</v>
      </c>
      <c r="D378" s="29" t="s">
        <v>96</v>
      </c>
      <c r="E378" s="29" t="str">
        <f>_xlfn.XLOOKUP(BASE_INICIATIVAS_CONSOLIDADA!$G378,'[1]BASE DE DADOS'!A:A,'[1]BASE DE DADOS'!C:C)</f>
        <v>PARNA DO PANTANAL MATOGROSSENSE</v>
      </c>
      <c r="F378" s="29" t="str">
        <f>_xlfn.XLOOKUP(BASE_INICIATIVAS_CONSOLIDADA!$G378,[1]!BASE_UCS[COD CNUC],[1]!BASE_UCS[CATEGORIA RESUMIDA])</f>
        <v>PARNA</v>
      </c>
      <c r="G378" s="29" t="s">
        <v>99</v>
      </c>
      <c r="H378" s="29" t="str">
        <f>_xlfn.XLOOKUP(BASE_INICIATIVAS_CONSOLIDADA!$G378,[1]!BASE_UCS[COD CNUC],[1]!BASE_UCS[GERÊNCIA REGIONAL])</f>
        <v>GR3 - Centro-Oeste</v>
      </c>
      <c r="I378" s="29" t="str">
        <f>_xlfn.XLOOKUP(BASE_INICIATIVAS_CONSOLIDADA!$G378,[1]!BASE_UCS[COD CNUC],[1]!BASE_UCS[BIOMAS])</f>
        <v>Pantanal</v>
      </c>
      <c r="J378" s="29" t="str">
        <f>_xlfn.XLOOKUP(BASE_INICIATIVAS_CONSOLIDADA!$G378,[1]!BASE_UCS[COD CNUC],[1]!BASE_UCS[UF])</f>
        <v>MT/MS</v>
      </c>
      <c r="K378" s="29"/>
      <c r="L378" s="30">
        <v>400000</v>
      </c>
      <c r="M378" s="30">
        <v>0</v>
      </c>
      <c r="N378" s="30">
        <f>BASE_INICIATIVAS_CONSOLIDADA!$L378-BASE_INICIATIVAS_CONSOLIDADA!$M378</f>
        <v>400000</v>
      </c>
      <c r="O378" s="41">
        <f>BASE_INICIATIVAS_CONSOLIDADA!$AC378+BASE_INICIATIVAS_CONSOLIDADA!$AJ378+BASE_INICIATIVAS_CONSOLIDADA!$AO378+BASE_INICIATIVAS_CONSOLIDADA!$AV378+BASE_INICIATIVAS_CONSOLIDADA!$AY378+BASE_INICIATIVAS_CONSOLIDADA!$BA378+BASE_INICIATIVAS_CONSOLIDADA!$BD378</f>
        <v>400000</v>
      </c>
      <c r="P378" s="30">
        <f>IF(BASE_INICIATIVAS_CONSOLIDADA!$N378-BASE_INICIATIVAS_CONSOLIDADA!$O378&lt;0,0,BASE_INICIATIVAS_CONSOLIDADA!$N378-BASE_INICIATIVAS_CONSOLIDADA!$O378)</f>
        <v>0</v>
      </c>
      <c r="Q378" s="42">
        <v>0</v>
      </c>
      <c r="R378" s="41">
        <v>0</v>
      </c>
      <c r="S378" s="41">
        <v>0</v>
      </c>
      <c r="T378" s="41">
        <v>0</v>
      </c>
      <c r="U378" s="41">
        <v>0</v>
      </c>
      <c r="V378" s="41">
        <v>0</v>
      </c>
      <c r="W378" s="41">
        <v>0</v>
      </c>
      <c r="X378" s="41">
        <v>0</v>
      </c>
      <c r="Y378" s="41">
        <v>0</v>
      </c>
      <c r="Z378" s="41">
        <v>0</v>
      </c>
      <c r="AA378" s="41">
        <v>0</v>
      </c>
      <c r="AB378" s="41">
        <v>0</v>
      </c>
      <c r="AC378" s="41">
        <f>SUM(BASE_INICIATIVAS_CONSOLIDADA!$Q378:$AB378)</f>
        <v>0</v>
      </c>
      <c r="AD378" s="41">
        <v>0</v>
      </c>
      <c r="AE378" s="41">
        <v>0</v>
      </c>
      <c r="AF378" s="30">
        <v>400000</v>
      </c>
      <c r="AG378" s="41">
        <v>0</v>
      </c>
      <c r="AH378" s="41">
        <v>0</v>
      </c>
      <c r="AI378" s="41">
        <v>0</v>
      </c>
      <c r="AJ378" s="41">
        <f>SUM(BASE_INICIATIVAS_CONSOLIDADA!$AD378:$AI378)</f>
        <v>400000</v>
      </c>
      <c r="AK378" s="41">
        <v>0</v>
      </c>
      <c r="AL378" s="41">
        <v>0</v>
      </c>
      <c r="AM378" s="41">
        <v>0</v>
      </c>
      <c r="AN378" s="41">
        <v>0</v>
      </c>
      <c r="AO378" s="41">
        <f>SUM(BASE_INICIATIVAS_CONSOLIDADA!$AK378:$AN378)</f>
        <v>0</v>
      </c>
      <c r="AP378" s="41">
        <v>0</v>
      </c>
      <c r="AQ378" s="41">
        <v>0</v>
      </c>
      <c r="AR378" s="41">
        <v>0</v>
      </c>
      <c r="AS378" s="41">
        <v>0</v>
      </c>
      <c r="AT378" s="41">
        <v>0</v>
      </c>
      <c r="AU378" s="41">
        <v>0</v>
      </c>
      <c r="AV378" s="41">
        <f>SUM(BASE_INICIATIVAS_CONSOLIDADA!$AP378:$AU378)</f>
        <v>0</v>
      </c>
      <c r="AW378" s="43">
        <v>0</v>
      </c>
      <c r="AX378" s="43">
        <v>0</v>
      </c>
      <c r="AY378" s="44">
        <f>SUM(BASE_INICIATIVAS_CONSOLIDADA!$AW378:$AX378)</f>
        <v>0</v>
      </c>
      <c r="AZ378" s="45">
        <v>0</v>
      </c>
      <c r="BA378" s="45">
        <f>BASE_INICIATIVAS_CONSOLIDADA!$AZ378</f>
        <v>0</v>
      </c>
      <c r="BB378" s="45">
        <v>0</v>
      </c>
      <c r="BC378" s="45">
        <v>0</v>
      </c>
      <c r="BD378" s="45">
        <f>SUM(BASE_INICIATIVAS_CONSOLIDADA!$BB378:$BC378)</f>
        <v>0</v>
      </c>
    </row>
    <row r="379" spans="1:56" ht="30" x14ac:dyDescent="0.25">
      <c r="A379" s="8" t="s">
        <v>94</v>
      </c>
      <c r="B379" s="8" t="s">
        <v>95</v>
      </c>
      <c r="C379" s="8">
        <v>16081613</v>
      </c>
      <c r="D379" s="8" t="s">
        <v>96</v>
      </c>
      <c r="E379" s="8" t="str">
        <f>_xlfn.XLOOKUP(BASE_INICIATIVAS_CONSOLIDADA!$G379,'[1]BASE DE DADOS'!A:A,'[1]BASE DE DADOS'!C:C)</f>
        <v>PARNA DO RIO NOVO</v>
      </c>
      <c r="F379" s="8" t="str">
        <f>_xlfn.XLOOKUP(BASE_INICIATIVAS_CONSOLIDADA!$G379,[1]!BASE_UCS[COD CNUC],[1]!BASE_UCS[CATEGORIA RESUMIDA])</f>
        <v>PARNA</v>
      </c>
      <c r="G379" s="8" t="s">
        <v>285</v>
      </c>
      <c r="H379" s="8" t="str">
        <f>_xlfn.XLOOKUP(BASE_INICIATIVAS_CONSOLIDADA!$G379,[1]!BASE_UCS[COD CNUC],[1]!BASE_UCS[GERÊNCIA REGIONAL])</f>
        <v>GR1 - Norte</v>
      </c>
      <c r="I379" s="8" t="str">
        <f>_xlfn.XLOOKUP(BASE_INICIATIVAS_CONSOLIDADA!$G379,[1]!BASE_UCS[COD CNUC],[1]!BASE_UCS[BIOMAS])</f>
        <v>Amazônia</v>
      </c>
      <c r="J379" s="8" t="str">
        <f>_xlfn.XLOOKUP(BASE_INICIATIVAS_CONSOLIDADA!$G379,[1]!BASE_UCS[COD CNUC],[1]!BASE_UCS[UF])</f>
        <v>PA</v>
      </c>
      <c r="K379" s="8"/>
      <c r="L379" s="36">
        <v>500000</v>
      </c>
      <c r="M379" s="36">
        <v>0</v>
      </c>
      <c r="N379" s="36">
        <f>BASE_INICIATIVAS_CONSOLIDADA!$L379-BASE_INICIATIVAS_CONSOLIDADA!$M379</f>
        <v>500000</v>
      </c>
      <c r="O379" s="37">
        <f>BASE_INICIATIVAS_CONSOLIDADA!$AC379+BASE_INICIATIVAS_CONSOLIDADA!$AJ379+BASE_INICIATIVAS_CONSOLIDADA!$AO379+BASE_INICIATIVAS_CONSOLIDADA!$AV379+BASE_INICIATIVAS_CONSOLIDADA!$AY379+BASE_INICIATIVAS_CONSOLIDADA!$BA379+BASE_INICIATIVAS_CONSOLIDADA!$BD379</f>
        <v>500000</v>
      </c>
      <c r="P379" s="36">
        <f>IF(BASE_INICIATIVAS_CONSOLIDADA!$N379-BASE_INICIATIVAS_CONSOLIDADA!$O379&lt;0,0,BASE_INICIATIVAS_CONSOLIDADA!$N379-BASE_INICIATIVAS_CONSOLIDADA!$O379)</f>
        <v>0</v>
      </c>
      <c r="Q379" s="38">
        <v>0</v>
      </c>
      <c r="R379" s="37">
        <v>0</v>
      </c>
      <c r="S379" s="37">
        <v>0</v>
      </c>
      <c r="T379" s="37">
        <v>0</v>
      </c>
      <c r="U379" s="37">
        <v>0</v>
      </c>
      <c r="V379" s="37">
        <v>0</v>
      </c>
      <c r="W379" s="37">
        <v>0</v>
      </c>
      <c r="X379" s="37">
        <v>0</v>
      </c>
      <c r="Y379" s="37">
        <v>0</v>
      </c>
      <c r="Z379" s="37">
        <v>0</v>
      </c>
      <c r="AA379" s="37">
        <v>0</v>
      </c>
      <c r="AB379" s="37">
        <v>0</v>
      </c>
      <c r="AC379" s="37">
        <f>SUM(BASE_INICIATIVAS_CONSOLIDADA!$Q379:$AB379)</f>
        <v>0</v>
      </c>
      <c r="AD379" s="37">
        <v>0</v>
      </c>
      <c r="AE379" s="37">
        <v>0</v>
      </c>
      <c r="AF379" s="47">
        <v>500000</v>
      </c>
      <c r="AG379" s="37">
        <v>0</v>
      </c>
      <c r="AH379" s="37">
        <v>0</v>
      </c>
      <c r="AI379" s="37">
        <v>0</v>
      </c>
      <c r="AJ379" s="37">
        <f>SUM(BASE_INICIATIVAS_CONSOLIDADA!$AD379:$AI379)</f>
        <v>500000</v>
      </c>
      <c r="AK379" s="37">
        <v>0</v>
      </c>
      <c r="AL379" s="37">
        <v>0</v>
      </c>
      <c r="AM379" s="37">
        <v>0</v>
      </c>
      <c r="AN379" s="37">
        <v>0</v>
      </c>
      <c r="AO379" s="37">
        <f>SUM(BASE_INICIATIVAS_CONSOLIDADA!$AK379:$AN379)</f>
        <v>0</v>
      </c>
      <c r="AP379" s="37">
        <v>0</v>
      </c>
      <c r="AQ379" s="37">
        <v>0</v>
      </c>
      <c r="AR379" s="37">
        <v>0</v>
      </c>
      <c r="AS379" s="37">
        <v>0</v>
      </c>
      <c r="AT379" s="37">
        <v>0</v>
      </c>
      <c r="AU379" s="37">
        <v>0</v>
      </c>
      <c r="AV379" s="37">
        <f>SUM(BASE_INICIATIVAS_CONSOLIDADA!$AP379:$AU379)</f>
        <v>0</v>
      </c>
      <c r="AW379" s="39">
        <v>0</v>
      </c>
      <c r="AX379" s="39">
        <v>0</v>
      </c>
      <c r="AY379" s="40">
        <f>SUM(BASE_INICIATIVAS_CONSOLIDADA!$AW379:$AX379)</f>
        <v>0</v>
      </c>
      <c r="AZ379" s="4">
        <v>0</v>
      </c>
      <c r="BA379" s="4">
        <f>BASE_INICIATIVAS_CONSOLIDADA!$AZ379</f>
        <v>0</v>
      </c>
      <c r="BB379" s="4">
        <v>0</v>
      </c>
      <c r="BC379" s="4">
        <v>0</v>
      </c>
      <c r="BD379" s="4">
        <f>SUM(BASE_INICIATIVAS_CONSOLIDADA!$BB379:$BC379)</f>
        <v>0</v>
      </c>
    </row>
    <row r="380" spans="1:56" ht="30" x14ac:dyDescent="0.25">
      <c r="A380" s="29" t="s">
        <v>94</v>
      </c>
      <c r="B380" s="29" t="s">
        <v>95</v>
      </c>
      <c r="C380" s="29">
        <v>16081613</v>
      </c>
      <c r="D380" s="29" t="s">
        <v>96</v>
      </c>
      <c r="E380" s="29" t="str">
        <f>_xlfn.XLOOKUP(BASE_INICIATIVAS_CONSOLIDADA!$G380,'[1]BASE DE DADOS'!A:A,'[1]BASE DE DADOS'!C:C)</f>
        <v>PARNA DO BOQUEIRÃO DA ONÇA</v>
      </c>
      <c r="F380" s="29" t="str">
        <f>_xlfn.XLOOKUP(BASE_INICIATIVAS_CONSOLIDADA!$G380,[1]!BASE_UCS[COD CNUC],[1]!BASE_UCS[CATEGORIA RESUMIDA])</f>
        <v>PARNA</v>
      </c>
      <c r="G380" s="29" t="s">
        <v>209</v>
      </c>
      <c r="H380" s="29" t="str">
        <f>_xlfn.XLOOKUP(BASE_INICIATIVAS_CONSOLIDADA!$G380,[1]!BASE_UCS[COD CNUC],[1]!BASE_UCS[GERÊNCIA REGIONAL])</f>
        <v>GR2 - Nordeste</v>
      </c>
      <c r="I380" s="29" t="str">
        <f>_xlfn.XLOOKUP(BASE_INICIATIVAS_CONSOLIDADA!$G380,[1]!BASE_UCS[COD CNUC],[1]!BASE_UCS[BIOMAS])</f>
        <v>Caatinga</v>
      </c>
      <c r="J380" s="29" t="str">
        <f>_xlfn.XLOOKUP(BASE_INICIATIVAS_CONSOLIDADA!$G380,[1]!BASE_UCS[COD CNUC],[1]!BASE_UCS[UF])</f>
        <v>BA</v>
      </c>
      <c r="K380" s="29"/>
      <c r="L380" s="30">
        <v>500000</v>
      </c>
      <c r="M380" s="30">
        <v>0</v>
      </c>
      <c r="N380" s="30">
        <f>BASE_INICIATIVAS_CONSOLIDADA!$L380-BASE_INICIATIVAS_CONSOLIDADA!$M380</f>
        <v>500000</v>
      </c>
      <c r="O380" s="41">
        <f>BASE_INICIATIVAS_CONSOLIDADA!$AC380+BASE_INICIATIVAS_CONSOLIDADA!$AJ380+BASE_INICIATIVAS_CONSOLIDADA!$AO380+BASE_INICIATIVAS_CONSOLIDADA!$AV380+BASE_INICIATIVAS_CONSOLIDADA!$AY380+BASE_INICIATIVAS_CONSOLIDADA!$BA380+BASE_INICIATIVAS_CONSOLIDADA!$BD380</f>
        <v>500000</v>
      </c>
      <c r="P380" s="30">
        <f>IF(BASE_INICIATIVAS_CONSOLIDADA!$N380-BASE_INICIATIVAS_CONSOLIDADA!$O380&lt;0,0,BASE_INICIATIVAS_CONSOLIDADA!$N380-BASE_INICIATIVAS_CONSOLIDADA!$O380)</f>
        <v>0</v>
      </c>
      <c r="Q380" s="42">
        <v>0</v>
      </c>
      <c r="R380" s="41">
        <v>0</v>
      </c>
      <c r="S380" s="41">
        <v>0</v>
      </c>
      <c r="T380" s="41">
        <v>0</v>
      </c>
      <c r="U380" s="41">
        <v>0</v>
      </c>
      <c r="V380" s="41">
        <v>0</v>
      </c>
      <c r="W380" s="41">
        <v>0</v>
      </c>
      <c r="X380" s="41">
        <v>0</v>
      </c>
      <c r="Y380" s="41">
        <v>0</v>
      </c>
      <c r="Z380" s="41">
        <v>0</v>
      </c>
      <c r="AA380" s="41">
        <v>0</v>
      </c>
      <c r="AB380" s="41">
        <v>0</v>
      </c>
      <c r="AC380" s="41">
        <f>SUM(BASE_INICIATIVAS_CONSOLIDADA!$Q380:$AB380)</f>
        <v>0</v>
      </c>
      <c r="AD380" s="41">
        <v>0</v>
      </c>
      <c r="AE380" s="41">
        <v>0</v>
      </c>
      <c r="AF380" s="41">
        <v>0</v>
      </c>
      <c r="AG380" s="41">
        <v>0</v>
      </c>
      <c r="AH380" s="41">
        <v>0</v>
      </c>
      <c r="AI380" s="41">
        <v>0</v>
      </c>
      <c r="AJ380" s="41">
        <f>SUM(BASE_INICIATIVAS_CONSOLIDADA!$AD380:$AI380)</f>
        <v>0</v>
      </c>
      <c r="AK380" s="41">
        <v>0</v>
      </c>
      <c r="AL380" s="41">
        <v>0</v>
      </c>
      <c r="AM380" s="41">
        <v>0</v>
      </c>
      <c r="AN380" s="41">
        <v>0</v>
      </c>
      <c r="AO380" s="41">
        <f>SUM(BASE_INICIATIVAS_CONSOLIDADA!$AK380:$AN380)</f>
        <v>0</v>
      </c>
      <c r="AP380" s="41">
        <v>0</v>
      </c>
      <c r="AQ380" s="41">
        <v>0</v>
      </c>
      <c r="AR380" s="41">
        <v>0</v>
      </c>
      <c r="AS380" s="41">
        <v>0</v>
      </c>
      <c r="AT380" s="41">
        <v>0</v>
      </c>
      <c r="AU380" s="41">
        <v>0</v>
      </c>
      <c r="AV380" s="41">
        <f>SUM(BASE_INICIATIVAS_CONSOLIDADA!$AP380:$AU380)</f>
        <v>0</v>
      </c>
      <c r="AW380" s="43">
        <v>0</v>
      </c>
      <c r="AX380" s="50">
        <v>500000</v>
      </c>
      <c r="AY380" s="44">
        <f>SUM(BASE_INICIATIVAS_CONSOLIDADA!$AW380:$AX380)</f>
        <v>500000</v>
      </c>
      <c r="AZ380" s="45">
        <v>0</v>
      </c>
      <c r="BA380" s="45">
        <f>BASE_INICIATIVAS_CONSOLIDADA!$AZ380</f>
        <v>0</v>
      </c>
      <c r="BB380" s="45">
        <v>0</v>
      </c>
      <c r="BC380" s="45">
        <v>0</v>
      </c>
      <c r="BD380" s="45">
        <f>SUM(BASE_INICIATIVAS_CONSOLIDADA!$BB380:$BC380)</f>
        <v>0</v>
      </c>
    </row>
    <row r="381" spans="1:56" ht="30" x14ac:dyDescent="0.25">
      <c r="A381" s="8" t="s">
        <v>65</v>
      </c>
      <c r="B381" s="8" t="s">
        <v>66</v>
      </c>
      <c r="C381" s="8">
        <v>16074110</v>
      </c>
      <c r="D381" s="8" t="s">
        <v>58</v>
      </c>
      <c r="E381" s="8" t="str">
        <f>_xlfn.XLOOKUP(BASE_INICIATIVAS_CONSOLIDADA!$G381,'[1]BASE DE DADOS'!A:A,'[1]BASE DE DADOS'!C:C)</f>
        <v>REBIO DE SALTINHO</v>
      </c>
      <c r="F381" s="8" t="str">
        <f>_xlfn.XLOOKUP(BASE_INICIATIVAS_CONSOLIDADA!$G381,[1]!BASE_UCS[COD CNUC],[1]!BASE_UCS[CATEGORIA RESUMIDA])</f>
        <v>REBIO</v>
      </c>
      <c r="G381" s="8" t="s">
        <v>327</v>
      </c>
      <c r="H381" s="8" t="str">
        <f>_xlfn.XLOOKUP(BASE_INICIATIVAS_CONSOLIDADA!$G381,[1]!BASE_UCS[COD CNUC],[1]!BASE_UCS[GERÊNCIA REGIONAL])</f>
        <v>GR2 - Nordeste</v>
      </c>
      <c r="I381" s="8" t="str">
        <f>_xlfn.XLOOKUP(BASE_INICIATIVAS_CONSOLIDADA!$G381,[1]!BASE_UCS[COD CNUC],[1]!BASE_UCS[BIOMAS])</f>
        <v>Mata Atlântica</v>
      </c>
      <c r="J381" s="8" t="str">
        <f>_xlfn.XLOOKUP(BASE_INICIATIVAS_CONSOLIDADA!$G381,[1]!BASE_UCS[COD CNUC],[1]!BASE_UCS[UF])</f>
        <v>PE</v>
      </c>
      <c r="K381" s="8"/>
      <c r="L381" s="36">
        <v>500000</v>
      </c>
      <c r="M381" s="36">
        <v>0</v>
      </c>
      <c r="N381" s="36">
        <f>BASE_INICIATIVAS_CONSOLIDADA!$L381-BASE_INICIATIVAS_CONSOLIDADA!$M381</f>
        <v>500000</v>
      </c>
      <c r="O381" s="37">
        <f>BASE_INICIATIVAS_CONSOLIDADA!$AC381+BASE_INICIATIVAS_CONSOLIDADA!$AJ381+BASE_INICIATIVAS_CONSOLIDADA!$AO381+BASE_INICIATIVAS_CONSOLIDADA!$AV381+BASE_INICIATIVAS_CONSOLIDADA!$AY381+BASE_INICIATIVAS_CONSOLIDADA!$BA381+BASE_INICIATIVAS_CONSOLIDADA!$BD381</f>
        <v>500000</v>
      </c>
      <c r="P381" s="36">
        <f>IF(BASE_INICIATIVAS_CONSOLIDADA!$N381-BASE_INICIATIVAS_CONSOLIDADA!$O381&lt;0,0,BASE_INICIATIVAS_CONSOLIDADA!$N381-BASE_INICIATIVAS_CONSOLIDADA!$O381)</f>
        <v>0</v>
      </c>
      <c r="Q381" s="38">
        <v>0</v>
      </c>
      <c r="R381" s="37">
        <v>0</v>
      </c>
      <c r="S381" s="37">
        <v>0</v>
      </c>
      <c r="T381" s="37">
        <v>0</v>
      </c>
      <c r="U381" s="37">
        <v>0</v>
      </c>
      <c r="V381" s="37">
        <v>0</v>
      </c>
      <c r="W381" s="37">
        <v>0</v>
      </c>
      <c r="X381" s="37">
        <v>0</v>
      </c>
      <c r="Y381" s="37">
        <v>0</v>
      </c>
      <c r="Z381" s="37">
        <v>0</v>
      </c>
      <c r="AA381" s="37">
        <v>0</v>
      </c>
      <c r="AB381" s="37">
        <v>0</v>
      </c>
      <c r="AC381" s="37">
        <f>SUM(BASE_INICIATIVAS_CONSOLIDADA!$Q381:$AB381)</f>
        <v>0</v>
      </c>
      <c r="AD381" s="37">
        <v>0</v>
      </c>
      <c r="AE381" s="37">
        <v>0</v>
      </c>
      <c r="AF381" s="37">
        <v>0</v>
      </c>
      <c r="AG381" s="37">
        <v>0</v>
      </c>
      <c r="AH381" s="37">
        <v>0</v>
      </c>
      <c r="AI381" s="37">
        <v>0</v>
      </c>
      <c r="AJ381" s="37">
        <f>SUM(BASE_INICIATIVAS_CONSOLIDADA!$AD381:$AI381)</f>
        <v>0</v>
      </c>
      <c r="AK381" s="37">
        <v>0</v>
      </c>
      <c r="AL381" s="37">
        <v>500000</v>
      </c>
      <c r="AM381" s="37">
        <v>0</v>
      </c>
      <c r="AN381" s="37">
        <v>0</v>
      </c>
      <c r="AO381" s="37">
        <f>SUM(BASE_INICIATIVAS_CONSOLIDADA!$AK381:$AN381)</f>
        <v>500000</v>
      </c>
      <c r="AP381" s="37">
        <v>0</v>
      </c>
      <c r="AQ381" s="37">
        <v>0</v>
      </c>
      <c r="AR381" s="37">
        <v>0</v>
      </c>
      <c r="AS381" s="37">
        <v>0</v>
      </c>
      <c r="AT381" s="37">
        <v>0</v>
      </c>
      <c r="AU381" s="37">
        <v>0</v>
      </c>
      <c r="AV381" s="37">
        <f>SUM(BASE_INICIATIVAS_CONSOLIDADA!$AP381:$AU381)</f>
        <v>0</v>
      </c>
      <c r="AW381" s="39">
        <v>0</v>
      </c>
      <c r="AX381" s="48">
        <v>0</v>
      </c>
      <c r="AY381" s="40">
        <f>SUM(BASE_INICIATIVAS_CONSOLIDADA!$AW381:$AX381)</f>
        <v>0</v>
      </c>
      <c r="AZ381" s="4">
        <v>0</v>
      </c>
      <c r="BA381" s="4">
        <f>BASE_INICIATIVAS_CONSOLIDADA!$AZ381</f>
        <v>0</v>
      </c>
      <c r="BB381" s="4">
        <v>0</v>
      </c>
      <c r="BC381" s="4">
        <v>0</v>
      </c>
      <c r="BD381" s="4">
        <f>SUM(BASE_INICIATIVAS_CONSOLIDADA!$BB381:$BC381)</f>
        <v>0</v>
      </c>
    </row>
    <row r="382" spans="1:56" ht="150" x14ac:dyDescent="0.25">
      <c r="A382" s="29" t="s">
        <v>156</v>
      </c>
      <c r="B382" s="29" t="s">
        <v>157</v>
      </c>
      <c r="C382" s="29">
        <v>16063682</v>
      </c>
      <c r="D382" s="29" t="s">
        <v>58</v>
      </c>
      <c r="E382" s="29" t="str">
        <f>_xlfn.XLOOKUP(BASE_INICIATIVAS_CONSOLIDADA!$G382,'[1]BASE DE DADOS'!A:A,'[1]BASE DE DADOS'!C:C)</f>
        <v>RESEX RIOZINHO DO ANFRÍSIO</v>
      </c>
      <c r="F382" s="29" t="str">
        <f>_xlfn.XLOOKUP(BASE_INICIATIVAS_CONSOLIDADA!$G382,[1]!BASE_UCS[COD CNUC],[1]!BASE_UCS[CATEGORIA RESUMIDA])</f>
        <v>RESEX</v>
      </c>
      <c r="G382" s="29" t="s">
        <v>324</v>
      </c>
      <c r="H382" s="29" t="str">
        <f>_xlfn.XLOOKUP(BASE_INICIATIVAS_CONSOLIDADA!$G382,[1]!BASE_UCS[COD CNUC],[1]!BASE_UCS[GERÊNCIA REGIONAL])</f>
        <v>GR1 - Norte</v>
      </c>
      <c r="I382" s="29" t="str">
        <f>_xlfn.XLOOKUP(BASE_INICIATIVAS_CONSOLIDADA!$G382,[1]!BASE_UCS[COD CNUC],[1]!BASE_UCS[BIOMAS])</f>
        <v>Amazônia</v>
      </c>
      <c r="J382" s="29" t="str">
        <f>_xlfn.XLOOKUP(BASE_INICIATIVAS_CONSOLIDADA!$G382,[1]!BASE_UCS[COD CNUC],[1]!BASE_UCS[UF])</f>
        <v>PA</v>
      </c>
      <c r="K382" s="29" t="s">
        <v>158</v>
      </c>
      <c r="L382" s="30">
        <v>1780000</v>
      </c>
      <c r="M382" s="30">
        <v>0</v>
      </c>
      <c r="N382" s="30">
        <f>BASE_INICIATIVAS_CONSOLIDADA!$L382-BASE_INICIATIVAS_CONSOLIDADA!$M382</f>
        <v>1780000</v>
      </c>
      <c r="O382" s="41">
        <f>BASE_INICIATIVAS_CONSOLIDADA!$AC382+BASE_INICIATIVAS_CONSOLIDADA!$AJ382+BASE_INICIATIVAS_CONSOLIDADA!$AO382+BASE_INICIATIVAS_CONSOLIDADA!$AV382+BASE_INICIATIVAS_CONSOLIDADA!$AY382+BASE_INICIATIVAS_CONSOLIDADA!$BA382+BASE_INICIATIVAS_CONSOLIDADA!$BD382</f>
        <v>1780000</v>
      </c>
      <c r="P382" s="30">
        <f>IF(BASE_INICIATIVAS_CONSOLIDADA!$N382-BASE_INICIATIVAS_CONSOLIDADA!$O382&lt;0,0,BASE_INICIATIVAS_CONSOLIDADA!$N382-BASE_INICIATIVAS_CONSOLIDADA!$O382)</f>
        <v>0</v>
      </c>
      <c r="Q382" s="42">
        <v>0</v>
      </c>
      <c r="R382" s="41">
        <v>0</v>
      </c>
      <c r="S382" s="41">
        <v>0</v>
      </c>
      <c r="T382" s="41">
        <v>0</v>
      </c>
      <c r="U382" s="41">
        <v>0</v>
      </c>
      <c r="V382" s="41">
        <v>0</v>
      </c>
      <c r="W382" s="41">
        <v>0</v>
      </c>
      <c r="X382" s="41">
        <v>0</v>
      </c>
      <c r="Y382" s="41">
        <v>0</v>
      </c>
      <c r="Z382" s="41">
        <v>0</v>
      </c>
      <c r="AA382" s="41">
        <v>1780000</v>
      </c>
      <c r="AB382" s="41">
        <v>0</v>
      </c>
      <c r="AC382" s="41">
        <f>SUM(BASE_INICIATIVAS_CONSOLIDADA!$Q382:$AB382)</f>
        <v>1780000</v>
      </c>
      <c r="AD382" s="41">
        <v>0</v>
      </c>
      <c r="AE382" s="41">
        <v>0</v>
      </c>
      <c r="AF382" s="41">
        <v>0</v>
      </c>
      <c r="AG382" s="41">
        <v>0</v>
      </c>
      <c r="AH382" s="41">
        <v>0</v>
      </c>
      <c r="AI382" s="41">
        <v>0</v>
      </c>
      <c r="AJ382" s="41">
        <f>SUM(BASE_INICIATIVAS_CONSOLIDADA!$AD382:$AI382)</f>
        <v>0</v>
      </c>
      <c r="AK382" s="41">
        <v>0</v>
      </c>
      <c r="AL382" s="41">
        <v>0</v>
      </c>
      <c r="AM382" s="41">
        <v>0</v>
      </c>
      <c r="AN382" s="41">
        <v>0</v>
      </c>
      <c r="AO382" s="41">
        <f>SUM(BASE_INICIATIVAS_CONSOLIDADA!$AK382:$AN382)</f>
        <v>0</v>
      </c>
      <c r="AP382" s="41">
        <v>0</v>
      </c>
      <c r="AQ382" s="41">
        <v>0</v>
      </c>
      <c r="AR382" s="41">
        <v>0</v>
      </c>
      <c r="AS382" s="41">
        <v>0</v>
      </c>
      <c r="AT382" s="41">
        <v>0</v>
      </c>
      <c r="AU382" s="41">
        <v>0</v>
      </c>
      <c r="AV382" s="41">
        <f>SUM(BASE_INICIATIVAS_CONSOLIDADA!$AP382:$AU382)</f>
        <v>0</v>
      </c>
      <c r="AW382" s="43">
        <v>0</v>
      </c>
      <c r="AX382" s="43">
        <v>0</v>
      </c>
      <c r="AY382" s="44">
        <f>SUM(BASE_INICIATIVAS_CONSOLIDADA!$AW382:$AX382)</f>
        <v>0</v>
      </c>
      <c r="AZ382" s="45">
        <v>0</v>
      </c>
      <c r="BA382" s="45">
        <f>BASE_INICIATIVAS_CONSOLIDADA!$AZ382</f>
        <v>0</v>
      </c>
      <c r="BB382" s="45">
        <v>0</v>
      </c>
      <c r="BC382" s="45">
        <v>0</v>
      </c>
      <c r="BD382" s="45">
        <f>SUM(BASE_INICIATIVAS_CONSOLIDADA!$BB382:$BC382)</f>
        <v>0</v>
      </c>
    </row>
    <row r="383" spans="1:56" ht="30" x14ac:dyDescent="0.25">
      <c r="A383" s="8" t="s">
        <v>94</v>
      </c>
      <c r="B383" s="8" t="s">
        <v>95</v>
      </c>
      <c r="C383" s="8">
        <v>16081613</v>
      </c>
      <c r="D383" s="8" t="s">
        <v>96</v>
      </c>
      <c r="E383" s="8" t="str">
        <f>_xlfn.XLOOKUP(BASE_INICIATIVAS_CONSOLIDADA!$G383,'[1]BASE DE DADOS'!A:A,'[1]BASE DE DADOS'!C:C)</f>
        <v>REBIO DE SANTA ISABEL</v>
      </c>
      <c r="F383" s="8" t="str">
        <f>_xlfn.XLOOKUP(BASE_INICIATIVAS_CONSOLIDADA!$G383,[1]!BASE_UCS[COD CNUC],[1]!BASE_UCS[CATEGORIA RESUMIDA])</f>
        <v>REBIO</v>
      </c>
      <c r="G383" s="8" t="s">
        <v>328</v>
      </c>
      <c r="H383" s="8" t="str">
        <f>_xlfn.XLOOKUP(BASE_INICIATIVAS_CONSOLIDADA!$G383,[1]!BASE_UCS[COD CNUC],[1]!BASE_UCS[GERÊNCIA REGIONAL])</f>
        <v>GR2 - Nordeste</v>
      </c>
      <c r="I383" s="8" t="str">
        <f>_xlfn.XLOOKUP(BASE_INICIATIVAS_CONSOLIDADA!$G383,[1]!BASE_UCS[COD CNUC],[1]!BASE_UCS[BIOMAS])</f>
        <v>Área Marinha - Mata Atlântica</v>
      </c>
      <c r="J383" s="8" t="str">
        <f>_xlfn.XLOOKUP(BASE_INICIATIVAS_CONSOLIDADA!$G383,[1]!BASE_UCS[COD CNUC],[1]!BASE_UCS[UF])</f>
        <v>SE</v>
      </c>
      <c r="K383" s="8"/>
      <c r="L383" s="36">
        <v>300000</v>
      </c>
      <c r="M383" s="36">
        <v>0</v>
      </c>
      <c r="N383" s="36">
        <f>BASE_INICIATIVAS_CONSOLIDADA!$L383-BASE_INICIATIVAS_CONSOLIDADA!$M383</f>
        <v>300000</v>
      </c>
      <c r="O383" s="37">
        <f>BASE_INICIATIVAS_CONSOLIDADA!$AC383+BASE_INICIATIVAS_CONSOLIDADA!$AJ383+BASE_INICIATIVAS_CONSOLIDADA!$AO383+BASE_INICIATIVAS_CONSOLIDADA!$AV383+BASE_INICIATIVAS_CONSOLIDADA!$AY383+BASE_INICIATIVAS_CONSOLIDADA!$BA383+BASE_INICIATIVAS_CONSOLIDADA!$BD383</f>
        <v>300000</v>
      </c>
      <c r="P383" s="36">
        <f>IF(BASE_INICIATIVAS_CONSOLIDADA!$N383-BASE_INICIATIVAS_CONSOLIDADA!$O383&lt;0,0,BASE_INICIATIVAS_CONSOLIDADA!$N383-BASE_INICIATIVAS_CONSOLIDADA!$O383)</f>
        <v>0</v>
      </c>
      <c r="Q383" s="38">
        <v>0</v>
      </c>
      <c r="R383" s="37">
        <v>0</v>
      </c>
      <c r="S383" s="37">
        <v>0</v>
      </c>
      <c r="T383" s="37">
        <v>0</v>
      </c>
      <c r="U383" s="37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7">
        <v>0</v>
      </c>
      <c r="AB383" s="37">
        <v>0</v>
      </c>
      <c r="AC383" s="37">
        <f>SUM(BASE_INICIATIVAS_CONSOLIDADA!$Q383:$AB383)</f>
        <v>0</v>
      </c>
      <c r="AD383" s="37">
        <v>0</v>
      </c>
      <c r="AE383" s="37">
        <v>0</v>
      </c>
      <c r="AF383" s="37">
        <v>0</v>
      </c>
      <c r="AG383" s="37">
        <v>0</v>
      </c>
      <c r="AH383" s="37">
        <v>0</v>
      </c>
      <c r="AI383" s="37">
        <v>0</v>
      </c>
      <c r="AJ383" s="37">
        <f>SUM(BASE_INICIATIVAS_CONSOLIDADA!$AD383:$AI383)</f>
        <v>0</v>
      </c>
      <c r="AK383" s="37">
        <v>0</v>
      </c>
      <c r="AL383" s="37">
        <v>0</v>
      </c>
      <c r="AM383" s="37">
        <v>0</v>
      </c>
      <c r="AN383" s="37">
        <v>0</v>
      </c>
      <c r="AO383" s="37">
        <f>SUM(BASE_INICIATIVAS_CONSOLIDADA!$AK383:$AN383)</f>
        <v>0</v>
      </c>
      <c r="AP383" s="37">
        <v>0</v>
      </c>
      <c r="AQ383" s="37">
        <v>0</v>
      </c>
      <c r="AR383" s="37">
        <v>0</v>
      </c>
      <c r="AS383" s="37">
        <v>0</v>
      </c>
      <c r="AT383" s="37">
        <v>0</v>
      </c>
      <c r="AU383" s="36">
        <v>300000</v>
      </c>
      <c r="AV383" s="37">
        <f>SUM(BASE_INICIATIVAS_CONSOLIDADA!$AP383:$AU383)</f>
        <v>300000</v>
      </c>
      <c r="AW383" s="39">
        <v>0</v>
      </c>
      <c r="AX383" s="39">
        <v>0</v>
      </c>
      <c r="AY383" s="40">
        <f>SUM(BASE_INICIATIVAS_CONSOLIDADA!$AW383:$AX383)</f>
        <v>0</v>
      </c>
      <c r="AZ383" s="4">
        <v>0</v>
      </c>
      <c r="BA383" s="4">
        <f>BASE_INICIATIVAS_CONSOLIDADA!$AZ383</f>
        <v>0</v>
      </c>
      <c r="BB383" s="4">
        <v>0</v>
      </c>
      <c r="BC383" s="4">
        <v>0</v>
      </c>
      <c r="BD383" s="4">
        <f>SUM(BASE_INICIATIVAS_CONSOLIDADA!$BB383:$BC383)</f>
        <v>0</v>
      </c>
    </row>
    <row r="384" spans="1:56" ht="345" x14ac:dyDescent="0.25">
      <c r="A384" s="29" t="s">
        <v>133</v>
      </c>
      <c r="B384" s="29" t="s">
        <v>134</v>
      </c>
      <c r="C384" s="29" t="s">
        <v>70</v>
      </c>
      <c r="D384" s="29" t="s">
        <v>58</v>
      </c>
      <c r="E384" s="29" t="str">
        <f>_xlfn.XLOOKUP(BASE_INICIATIVAS_CONSOLIDADA!$G384,'[1]BASE DE DADOS'!A:A,'[1]BASE DE DADOS'!C:C)</f>
        <v>RESEX TAPAJÓS ARAPIUNS</v>
      </c>
      <c r="F384" s="29" t="str">
        <f>_xlfn.XLOOKUP(BASE_INICIATIVAS_CONSOLIDADA!$G384,[1]!BASE_UCS[COD CNUC],[1]!BASE_UCS[CATEGORIA RESUMIDA])</f>
        <v>RESEX</v>
      </c>
      <c r="G384" s="29" t="s">
        <v>329</v>
      </c>
      <c r="H384" s="29" t="str">
        <f>_xlfn.XLOOKUP(BASE_INICIATIVAS_CONSOLIDADA!$G384,[1]!BASE_UCS[COD CNUC],[1]!BASE_UCS[GERÊNCIA REGIONAL])</f>
        <v>GR1 - Norte</v>
      </c>
      <c r="I384" s="29" t="str">
        <f>_xlfn.XLOOKUP(BASE_INICIATIVAS_CONSOLIDADA!$G384,[1]!BASE_UCS[COD CNUC],[1]!BASE_UCS[BIOMAS])</f>
        <v>Amazônia</v>
      </c>
      <c r="J384" s="29" t="str">
        <f>_xlfn.XLOOKUP(BASE_INICIATIVAS_CONSOLIDADA!$G384,[1]!BASE_UCS[COD CNUC],[1]!BASE_UCS[UF])</f>
        <v>PA</v>
      </c>
      <c r="K384" s="29" t="s">
        <v>135</v>
      </c>
      <c r="L384" s="52">
        <v>3000000</v>
      </c>
      <c r="M384" s="30">
        <v>0</v>
      </c>
      <c r="N384" s="30">
        <f>BASE_INICIATIVAS_CONSOLIDADA!$L384-BASE_INICIATIVAS_CONSOLIDADA!$M384</f>
        <v>3000000</v>
      </c>
      <c r="O384" s="41">
        <f>BASE_INICIATIVAS_CONSOLIDADA!$AC384+BASE_INICIATIVAS_CONSOLIDADA!$AJ384+BASE_INICIATIVAS_CONSOLIDADA!$AO384+BASE_INICIATIVAS_CONSOLIDADA!$AV384+BASE_INICIATIVAS_CONSOLIDADA!$AY384+BASE_INICIATIVAS_CONSOLIDADA!$BA384+BASE_INICIATIVAS_CONSOLIDADA!$BD384</f>
        <v>3000000</v>
      </c>
      <c r="P384" s="30">
        <f>IF(BASE_INICIATIVAS_CONSOLIDADA!$N384-BASE_INICIATIVAS_CONSOLIDADA!$O384&lt;0,0,BASE_INICIATIVAS_CONSOLIDADA!$N384-BASE_INICIATIVAS_CONSOLIDADA!$O384)</f>
        <v>0</v>
      </c>
      <c r="Q384" s="42">
        <v>0</v>
      </c>
      <c r="R384" s="41">
        <v>0</v>
      </c>
      <c r="S384" s="41">
        <v>0</v>
      </c>
      <c r="T384" s="41">
        <v>0</v>
      </c>
      <c r="U384" s="41">
        <v>0</v>
      </c>
      <c r="V384" s="41">
        <v>0</v>
      </c>
      <c r="W384" s="41">
        <v>0</v>
      </c>
      <c r="X384" s="41">
        <v>0</v>
      </c>
      <c r="Y384" s="41">
        <v>0</v>
      </c>
      <c r="Z384" s="41">
        <v>0</v>
      </c>
      <c r="AA384" s="41">
        <v>3000000</v>
      </c>
      <c r="AB384" s="41">
        <v>0</v>
      </c>
      <c r="AC384" s="41">
        <f>SUM(BASE_INICIATIVAS_CONSOLIDADA!$Q384:$AB384)</f>
        <v>3000000</v>
      </c>
      <c r="AD384" s="41">
        <v>0</v>
      </c>
      <c r="AE384" s="41">
        <v>0</v>
      </c>
      <c r="AF384" s="41">
        <v>0</v>
      </c>
      <c r="AG384" s="41">
        <v>0</v>
      </c>
      <c r="AH384" s="41">
        <v>0</v>
      </c>
      <c r="AI384" s="41">
        <v>0</v>
      </c>
      <c r="AJ384" s="41">
        <f>SUM(BASE_INICIATIVAS_CONSOLIDADA!$AD384:$AI384)</f>
        <v>0</v>
      </c>
      <c r="AK384" s="41">
        <v>0</v>
      </c>
      <c r="AL384" s="41">
        <v>0</v>
      </c>
      <c r="AM384" s="41">
        <v>0</v>
      </c>
      <c r="AN384" s="41">
        <v>0</v>
      </c>
      <c r="AO384" s="41">
        <f>SUM(BASE_INICIATIVAS_CONSOLIDADA!$AK384:$AN384)</f>
        <v>0</v>
      </c>
      <c r="AP384" s="41">
        <v>0</v>
      </c>
      <c r="AQ384" s="41">
        <v>0</v>
      </c>
      <c r="AR384" s="41">
        <v>0</v>
      </c>
      <c r="AS384" s="41">
        <v>0</v>
      </c>
      <c r="AT384" s="41">
        <v>0</v>
      </c>
      <c r="AU384" s="46">
        <v>0</v>
      </c>
      <c r="AV384" s="41">
        <f>SUM(BASE_INICIATIVAS_CONSOLIDADA!$AP384:$AU384)</f>
        <v>0</v>
      </c>
      <c r="AW384" s="43">
        <v>0</v>
      </c>
      <c r="AX384" s="43">
        <v>0</v>
      </c>
      <c r="AY384" s="44">
        <f>SUM(BASE_INICIATIVAS_CONSOLIDADA!$AW384:$AX384)</f>
        <v>0</v>
      </c>
      <c r="AZ384" s="45">
        <v>0</v>
      </c>
      <c r="BA384" s="45">
        <f>BASE_INICIATIVAS_CONSOLIDADA!$AZ384</f>
        <v>0</v>
      </c>
      <c r="BB384" s="45">
        <v>0</v>
      </c>
      <c r="BC384" s="45">
        <v>0</v>
      </c>
      <c r="BD384" s="45">
        <f>SUM(BASE_INICIATIVAS_CONSOLIDADA!$BB384:$BC384)</f>
        <v>0</v>
      </c>
    </row>
    <row r="385" spans="1:56" ht="30" x14ac:dyDescent="0.25">
      <c r="A385" s="8" t="s">
        <v>94</v>
      </c>
      <c r="B385" s="8" t="s">
        <v>95</v>
      </c>
      <c r="C385" s="8">
        <v>16081613</v>
      </c>
      <c r="D385" s="8" t="s">
        <v>96</v>
      </c>
      <c r="E385" s="8" t="str">
        <f>_xlfn.XLOOKUP(BASE_INICIATIVAS_CONSOLIDADA!$G385,'[1]BASE DE DADOS'!A:A,'[1]BASE DE DADOS'!C:C)</f>
        <v>PARNA DA SERRA DO DIVISOR</v>
      </c>
      <c r="F385" s="8" t="str">
        <f>_xlfn.XLOOKUP(BASE_INICIATIVAS_CONSOLIDADA!$G385,[1]!BASE_UCS[COD CNUC],[1]!BASE_UCS[CATEGORIA RESUMIDA])</f>
        <v>PARNA</v>
      </c>
      <c r="G385" s="8" t="s">
        <v>330</v>
      </c>
      <c r="H385" s="8" t="str">
        <f>_xlfn.XLOOKUP(BASE_INICIATIVAS_CONSOLIDADA!$G385,[1]!BASE_UCS[COD CNUC],[1]!BASE_UCS[GERÊNCIA REGIONAL])</f>
        <v>GR1 - Norte</v>
      </c>
      <c r="I385" s="8" t="str">
        <f>_xlfn.XLOOKUP(BASE_INICIATIVAS_CONSOLIDADA!$G385,[1]!BASE_UCS[COD CNUC],[1]!BASE_UCS[BIOMAS])</f>
        <v>Amazônia</v>
      </c>
      <c r="J385" s="8" t="str">
        <f>_xlfn.XLOOKUP(BASE_INICIATIVAS_CONSOLIDADA!$G385,[1]!BASE_UCS[COD CNUC],[1]!BASE_UCS[UF])</f>
        <v>AC</v>
      </c>
      <c r="K385" s="8"/>
      <c r="L385" s="36">
        <v>600000</v>
      </c>
      <c r="M385" s="36">
        <v>0</v>
      </c>
      <c r="N385" s="36">
        <f>BASE_INICIATIVAS_CONSOLIDADA!$L385-BASE_INICIATIVAS_CONSOLIDADA!$M385</f>
        <v>600000</v>
      </c>
      <c r="O385" s="37">
        <f>BASE_INICIATIVAS_CONSOLIDADA!$AC385+BASE_INICIATIVAS_CONSOLIDADA!$AJ385+BASE_INICIATIVAS_CONSOLIDADA!$AO385+BASE_INICIATIVAS_CONSOLIDADA!$AV385+BASE_INICIATIVAS_CONSOLIDADA!$AY385+BASE_INICIATIVAS_CONSOLIDADA!$BA385+BASE_INICIATIVAS_CONSOLIDADA!$BD385</f>
        <v>0</v>
      </c>
      <c r="P385" s="36">
        <f>IF(BASE_INICIATIVAS_CONSOLIDADA!$N385-BASE_INICIATIVAS_CONSOLIDADA!$O385&lt;0,0,BASE_INICIATIVAS_CONSOLIDADA!$N385-BASE_INICIATIVAS_CONSOLIDADA!$O385)</f>
        <v>600000</v>
      </c>
      <c r="Q385" s="38">
        <v>0</v>
      </c>
      <c r="R385" s="37">
        <v>0</v>
      </c>
      <c r="S385" s="37">
        <v>0</v>
      </c>
      <c r="T385" s="37">
        <v>0</v>
      </c>
      <c r="U385" s="37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0</v>
      </c>
      <c r="AA385" s="37">
        <v>0</v>
      </c>
      <c r="AB385" s="37">
        <v>0</v>
      </c>
      <c r="AC385" s="37">
        <f>SUM(BASE_INICIATIVAS_CONSOLIDADA!$Q385:$AB385)</f>
        <v>0</v>
      </c>
      <c r="AD385" s="37">
        <v>0</v>
      </c>
      <c r="AE385" s="37">
        <v>0</v>
      </c>
      <c r="AF385" s="37">
        <v>0</v>
      </c>
      <c r="AG385" s="37">
        <v>0</v>
      </c>
      <c r="AH385" s="37">
        <v>0</v>
      </c>
      <c r="AI385" s="37">
        <v>0</v>
      </c>
      <c r="AJ385" s="37">
        <f>SUM(BASE_INICIATIVAS_CONSOLIDADA!$AD385:$AI385)</f>
        <v>0</v>
      </c>
      <c r="AK385" s="37">
        <v>0</v>
      </c>
      <c r="AL385" s="37">
        <v>0</v>
      </c>
      <c r="AM385" s="37">
        <v>0</v>
      </c>
      <c r="AN385" s="37">
        <v>0</v>
      </c>
      <c r="AO385" s="37">
        <f>SUM(BASE_INICIATIVAS_CONSOLIDADA!$AK385:$AN385)</f>
        <v>0</v>
      </c>
      <c r="AP385" s="37">
        <v>0</v>
      </c>
      <c r="AQ385" s="37">
        <v>0</v>
      </c>
      <c r="AR385" s="37">
        <v>0</v>
      </c>
      <c r="AS385" s="37">
        <v>0</v>
      </c>
      <c r="AT385" s="37">
        <v>0</v>
      </c>
      <c r="AU385" s="37">
        <v>0</v>
      </c>
      <c r="AV385" s="37">
        <f>SUM(BASE_INICIATIVAS_CONSOLIDADA!$AP385:$AU385)</f>
        <v>0</v>
      </c>
      <c r="AW385" s="39">
        <v>0</v>
      </c>
      <c r="AX385" s="39">
        <v>0</v>
      </c>
      <c r="AY385" s="40">
        <f>SUM(BASE_INICIATIVAS_CONSOLIDADA!$AW385:$AX385)</f>
        <v>0</v>
      </c>
      <c r="AZ385" s="48">
        <v>0</v>
      </c>
      <c r="BA385" s="39">
        <f>BASE_INICIATIVAS_CONSOLIDADA!$AZ385</f>
        <v>0</v>
      </c>
      <c r="BB385" s="4">
        <v>0</v>
      </c>
      <c r="BC385" s="4">
        <v>0</v>
      </c>
      <c r="BD385" s="4">
        <f>SUM(BASE_INICIATIVAS_CONSOLIDADA!$BB385:$BC385)</f>
        <v>0</v>
      </c>
    </row>
    <row r="386" spans="1:56" ht="210" x14ac:dyDescent="0.25">
      <c r="A386" s="29" t="s">
        <v>112</v>
      </c>
      <c r="B386" s="29" t="s">
        <v>113</v>
      </c>
      <c r="C386" s="29">
        <v>16093982</v>
      </c>
      <c r="D386" s="29" t="s">
        <v>58</v>
      </c>
      <c r="E386" s="29" t="str">
        <f>_xlfn.XLOOKUP(BASE_INICIATIVAS_CONSOLIDADA!$G386,'[1]BASE DE DADOS'!A:A,'[1]BASE DE DADOS'!C:C)</f>
        <v>REBIO DE SANTA ISABEL</v>
      </c>
      <c r="F386" s="29" t="str">
        <f>_xlfn.XLOOKUP(BASE_INICIATIVAS_CONSOLIDADA!$G386,[1]!BASE_UCS[COD CNUC],[1]!BASE_UCS[CATEGORIA RESUMIDA])</f>
        <v>REBIO</v>
      </c>
      <c r="G386" s="29" t="s">
        <v>328</v>
      </c>
      <c r="H386" s="29" t="str">
        <f>_xlfn.XLOOKUP(BASE_INICIATIVAS_CONSOLIDADA!$G386,[1]!BASE_UCS[COD CNUC],[1]!BASE_UCS[GERÊNCIA REGIONAL])</f>
        <v>GR2 - Nordeste</v>
      </c>
      <c r="I386" s="29" t="str">
        <f>_xlfn.XLOOKUP(BASE_INICIATIVAS_CONSOLIDADA!$G386,[1]!BASE_UCS[COD CNUC],[1]!BASE_UCS[BIOMAS])</f>
        <v>Área Marinha - Mata Atlântica</v>
      </c>
      <c r="J386" s="29" t="str">
        <f>_xlfn.XLOOKUP(BASE_INICIATIVAS_CONSOLIDADA!$G386,[1]!BASE_UCS[COD CNUC],[1]!BASE_UCS[UF])</f>
        <v>SE</v>
      </c>
      <c r="K386" s="29" t="s">
        <v>247</v>
      </c>
      <c r="L386" s="30">
        <v>100000</v>
      </c>
      <c r="M386" s="30">
        <v>0</v>
      </c>
      <c r="N386" s="30">
        <f>BASE_INICIATIVAS_CONSOLIDADA!$L386-BASE_INICIATIVAS_CONSOLIDADA!$M386</f>
        <v>100000</v>
      </c>
      <c r="O386" s="41">
        <f>BASE_INICIATIVAS_CONSOLIDADA!$AC386+BASE_INICIATIVAS_CONSOLIDADA!$AJ386+BASE_INICIATIVAS_CONSOLIDADA!$AO386+BASE_INICIATIVAS_CONSOLIDADA!$AV386+BASE_INICIATIVAS_CONSOLIDADA!$AY386+BASE_INICIATIVAS_CONSOLIDADA!$BA386+BASE_INICIATIVAS_CONSOLIDADA!$BD386</f>
        <v>100000</v>
      </c>
      <c r="P386" s="30">
        <f>IF(BASE_INICIATIVAS_CONSOLIDADA!$N386-BASE_INICIATIVAS_CONSOLIDADA!$O386&lt;0,0,BASE_INICIATIVAS_CONSOLIDADA!$N386-BASE_INICIATIVAS_CONSOLIDADA!$O386)</f>
        <v>0</v>
      </c>
      <c r="Q386" s="42">
        <v>0</v>
      </c>
      <c r="R386" s="41">
        <v>0</v>
      </c>
      <c r="S386" s="41">
        <v>0</v>
      </c>
      <c r="T386" s="41">
        <v>0</v>
      </c>
      <c r="U386" s="41">
        <v>0</v>
      </c>
      <c r="V386" s="41">
        <v>0</v>
      </c>
      <c r="W386" s="41">
        <v>0</v>
      </c>
      <c r="X386" s="41">
        <v>0</v>
      </c>
      <c r="Y386" s="41">
        <v>0</v>
      </c>
      <c r="Z386" s="41">
        <v>0</v>
      </c>
      <c r="AA386" s="41">
        <v>0</v>
      </c>
      <c r="AB386" s="41">
        <v>0</v>
      </c>
      <c r="AC386" s="41">
        <f>SUM(BASE_INICIATIVAS_CONSOLIDADA!$Q386:$AB386)</f>
        <v>0</v>
      </c>
      <c r="AD386" s="41">
        <v>0</v>
      </c>
      <c r="AE386" s="41">
        <v>0</v>
      </c>
      <c r="AF386" s="41">
        <v>0</v>
      </c>
      <c r="AG386" s="41">
        <v>0</v>
      </c>
      <c r="AH386" s="41">
        <v>0</v>
      </c>
      <c r="AI386" s="41">
        <v>0</v>
      </c>
      <c r="AJ386" s="41">
        <f>SUM(BASE_INICIATIVAS_CONSOLIDADA!$AD386:$AI386)</f>
        <v>0</v>
      </c>
      <c r="AK386" s="41">
        <v>0</v>
      </c>
      <c r="AL386" s="41">
        <v>100000</v>
      </c>
      <c r="AM386" s="41">
        <v>0</v>
      </c>
      <c r="AN386" s="41">
        <v>0</v>
      </c>
      <c r="AO386" s="41">
        <f>SUM(BASE_INICIATIVAS_CONSOLIDADA!$AK386:$AN386)</f>
        <v>100000</v>
      </c>
      <c r="AP386" s="41">
        <v>0</v>
      </c>
      <c r="AQ386" s="41">
        <v>0</v>
      </c>
      <c r="AR386" s="41">
        <v>0</v>
      </c>
      <c r="AS386" s="41">
        <v>0</v>
      </c>
      <c r="AT386" s="41">
        <v>0</v>
      </c>
      <c r="AU386" s="41">
        <v>0</v>
      </c>
      <c r="AV386" s="41">
        <f>SUM(BASE_INICIATIVAS_CONSOLIDADA!$AP386:$AU386)</f>
        <v>0</v>
      </c>
      <c r="AW386" s="43">
        <v>0</v>
      </c>
      <c r="AX386" s="43">
        <v>0</v>
      </c>
      <c r="AY386" s="44">
        <f>SUM(BASE_INICIATIVAS_CONSOLIDADA!$AW386:$AX386)</f>
        <v>0</v>
      </c>
      <c r="AZ386" s="49">
        <v>0</v>
      </c>
      <c r="BA386" s="45">
        <f>BASE_INICIATIVAS_CONSOLIDADA!$AZ386</f>
        <v>0</v>
      </c>
      <c r="BB386" s="45">
        <v>0</v>
      </c>
      <c r="BC386" s="45">
        <v>0</v>
      </c>
      <c r="BD386" s="45">
        <f>SUM(BASE_INICIATIVAS_CONSOLIDADA!$BB386:$BC386)</f>
        <v>0</v>
      </c>
    </row>
    <row r="387" spans="1:56" ht="30" x14ac:dyDescent="0.25">
      <c r="A387" s="8" t="s">
        <v>94</v>
      </c>
      <c r="B387" s="8" t="s">
        <v>95</v>
      </c>
      <c r="C387" s="8">
        <v>16081613</v>
      </c>
      <c r="D387" s="8" t="s">
        <v>96</v>
      </c>
      <c r="E387" s="8" t="str">
        <f>_xlfn.XLOOKUP(BASE_INICIATIVAS_CONSOLIDADA!$G387,'[1]BASE DE DADOS'!A:A,'[1]BASE DE DADOS'!C:C)</f>
        <v>REBIO DA CONTAGEM</v>
      </c>
      <c r="F387" s="8" t="str">
        <f>_xlfn.XLOOKUP(BASE_INICIATIVAS_CONSOLIDADA!$G387,[1]!BASE_UCS[COD CNUC],[1]!BASE_UCS[CATEGORIA RESUMIDA])</f>
        <v>REBIO</v>
      </c>
      <c r="G387" s="8" t="s">
        <v>115</v>
      </c>
      <c r="H387" s="8" t="str">
        <f>_xlfn.XLOOKUP(BASE_INICIATIVAS_CONSOLIDADA!$G387,[1]!BASE_UCS[COD CNUC],[1]!BASE_UCS[GERÊNCIA REGIONAL])</f>
        <v>GR3 - Centro-Oeste</v>
      </c>
      <c r="I387" s="8" t="str">
        <f>_xlfn.XLOOKUP(BASE_INICIATIVAS_CONSOLIDADA!$G387,[1]!BASE_UCS[COD CNUC],[1]!BASE_UCS[BIOMAS])</f>
        <v>Cerrado</v>
      </c>
      <c r="J387" s="8" t="str">
        <f>_xlfn.XLOOKUP(BASE_INICIATIVAS_CONSOLIDADA!$G387,[1]!BASE_UCS[COD CNUC],[1]!BASE_UCS[UF])</f>
        <v>DF</v>
      </c>
      <c r="K387" s="8"/>
      <c r="L387" s="36">
        <v>300000</v>
      </c>
      <c r="M387" s="36">
        <v>0</v>
      </c>
      <c r="N387" s="36">
        <f>BASE_INICIATIVAS_CONSOLIDADA!$L387-BASE_INICIATIVAS_CONSOLIDADA!$M387</f>
        <v>300000</v>
      </c>
      <c r="O387" s="37">
        <f>BASE_INICIATIVAS_CONSOLIDADA!$AC387+BASE_INICIATIVAS_CONSOLIDADA!$AJ387+BASE_INICIATIVAS_CONSOLIDADA!$AO387+BASE_INICIATIVAS_CONSOLIDADA!$AV387+BASE_INICIATIVAS_CONSOLIDADA!$AY387+BASE_INICIATIVAS_CONSOLIDADA!$BA387+BASE_INICIATIVAS_CONSOLIDADA!$BD387</f>
        <v>300000</v>
      </c>
      <c r="P387" s="36">
        <f>IF(BASE_INICIATIVAS_CONSOLIDADA!$N387-BASE_INICIATIVAS_CONSOLIDADA!$O387&lt;0,0,BASE_INICIATIVAS_CONSOLIDADA!$N387-BASE_INICIATIVAS_CONSOLIDADA!$O387)</f>
        <v>0</v>
      </c>
      <c r="Q387" s="38">
        <v>0</v>
      </c>
      <c r="R387" s="37">
        <v>0</v>
      </c>
      <c r="S387" s="37">
        <v>0</v>
      </c>
      <c r="T387" s="37">
        <v>0</v>
      </c>
      <c r="U387" s="37">
        <v>0</v>
      </c>
      <c r="V387" s="37">
        <v>0</v>
      </c>
      <c r="W387" s="37">
        <v>0</v>
      </c>
      <c r="X387" s="37">
        <v>0</v>
      </c>
      <c r="Y387" s="37">
        <v>0</v>
      </c>
      <c r="Z387" s="37">
        <v>0</v>
      </c>
      <c r="AA387" s="37">
        <v>0</v>
      </c>
      <c r="AB387" s="37">
        <v>0</v>
      </c>
      <c r="AC387" s="37">
        <f>SUM(BASE_INICIATIVAS_CONSOLIDADA!$Q387:$AB387)</f>
        <v>0</v>
      </c>
      <c r="AD387" s="37">
        <v>0</v>
      </c>
      <c r="AE387" s="37">
        <v>0</v>
      </c>
      <c r="AF387" s="37">
        <v>0</v>
      </c>
      <c r="AG387" s="37">
        <v>0</v>
      </c>
      <c r="AH387" s="37">
        <v>0</v>
      </c>
      <c r="AI387" s="37">
        <v>0</v>
      </c>
      <c r="AJ387" s="37">
        <f>SUM(BASE_INICIATIVAS_CONSOLIDADA!$AD387:$AI387)</f>
        <v>0</v>
      </c>
      <c r="AK387" s="37">
        <v>0</v>
      </c>
      <c r="AL387" s="37">
        <v>0</v>
      </c>
      <c r="AM387" s="37">
        <v>0</v>
      </c>
      <c r="AN387" s="37">
        <v>0</v>
      </c>
      <c r="AO387" s="37">
        <f>SUM(BASE_INICIATIVAS_CONSOLIDADA!$AK387:$AN387)</f>
        <v>0</v>
      </c>
      <c r="AP387" s="37">
        <v>0</v>
      </c>
      <c r="AQ387" s="37">
        <v>0</v>
      </c>
      <c r="AR387" s="37">
        <v>0</v>
      </c>
      <c r="AS387" s="37">
        <v>0</v>
      </c>
      <c r="AT387" s="37">
        <v>0</v>
      </c>
      <c r="AU387" s="37">
        <v>0</v>
      </c>
      <c r="AV387" s="37">
        <f>SUM(BASE_INICIATIVAS_CONSOLIDADA!$AP387:$AU387)</f>
        <v>0</v>
      </c>
      <c r="AW387" s="39">
        <v>300000</v>
      </c>
      <c r="AX387" s="39">
        <v>0</v>
      </c>
      <c r="AY387" s="40">
        <f>SUM(BASE_INICIATIVAS_CONSOLIDADA!$AW387:$AX387)</f>
        <v>300000</v>
      </c>
      <c r="AZ387" s="4">
        <v>0</v>
      </c>
      <c r="BA387" s="4">
        <f>BASE_INICIATIVAS_CONSOLIDADA!$AZ387</f>
        <v>0</v>
      </c>
      <c r="BB387" s="4">
        <v>0</v>
      </c>
      <c r="BC387" s="4">
        <v>0</v>
      </c>
      <c r="BD387" s="4">
        <f>SUM(BASE_INICIATIVAS_CONSOLIDADA!$BB387:$BC387)</f>
        <v>0</v>
      </c>
    </row>
    <row r="388" spans="1:56" ht="30" x14ac:dyDescent="0.25">
      <c r="A388" s="29" t="s">
        <v>65</v>
      </c>
      <c r="B388" s="29" t="s">
        <v>66</v>
      </c>
      <c r="C388" s="29">
        <v>16074110</v>
      </c>
      <c r="D388" s="29" t="s">
        <v>58</v>
      </c>
      <c r="E388" s="29" t="str">
        <f>_xlfn.XLOOKUP(BASE_INICIATIVAS_CONSOLIDADA!$G388,'[1]BASE DE DADOS'!A:A,'[1]BASE DE DADOS'!C:C)</f>
        <v>REBIO DE SOORETAMA</v>
      </c>
      <c r="F388" s="29" t="str">
        <f>_xlfn.XLOOKUP(BASE_INICIATIVAS_CONSOLIDADA!$G388,[1]!BASE_UCS[COD CNUC],[1]!BASE_UCS[CATEGORIA RESUMIDA])</f>
        <v>REBIO</v>
      </c>
      <c r="G388" s="29" t="s">
        <v>331</v>
      </c>
      <c r="H388" s="29" t="str">
        <f>_xlfn.XLOOKUP(BASE_INICIATIVAS_CONSOLIDADA!$G388,[1]!BASE_UCS[COD CNUC],[1]!BASE_UCS[GERÊNCIA REGIONAL])</f>
        <v>GR4 - Sudeste</v>
      </c>
      <c r="I388" s="29" t="str">
        <f>_xlfn.XLOOKUP(BASE_INICIATIVAS_CONSOLIDADA!$G388,[1]!BASE_UCS[COD CNUC],[1]!BASE_UCS[BIOMAS])</f>
        <v>Mata Atlântica</v>
      </c>
      <c r="J388" s="29" t="str">
        <f>_xlfn.XLOOKUP(BASE_INICIATIVAS_CONSOLIDADA!$G388,[1]!BASE_UCS[COD CNUC],[1]!BASE_UCS[UF])</f>
        <v>ES</v>
      </c>
      <c r="K388" s="29"/>
      <c r="L388" s="30">
        <v>500000</v>
      </c>
      <c r="M388" s="30">
        <v>0</v>
      </c>
      <c r="N388" s="30">
        <f>BASE_INICIATIVAS_CONSOLIDADA!$L388-BASE_INICIATIVAS_CONSOLIDADA!$M388</f>
        <v>500000</v>
      </c>
      <c r="O388" s="41">
        <f>BASE_INICIATIVAS_CONSOLIDADA!$AC388+BASE_INICIATIVAS_CONSOLIDADA!$AJ388+BASE_INICIATIVAS_CONSOLIDADA!$AO388+BASE_INICIATIVAS_CONSOLIDADA!$AV388+BASE_INICIATIVAS_CONSOLIDADA!$AY388+BASE_INICIATIVAS_CONSOLIDADA!$BA388+BASE_INICIATIVAS_CONSOLIDADA!$BD388</f>
        <v>500000</v>
      </c>
      <c r="P388" s="30">
        <f>IF(BASE_INICIATIVAS_CONSOLIDADA!$N388-BASE_INICIATIVAS_CONSOLIDADA!$O388&lt;0,0,BASE_INICIATIVAS_CONSOLIDADA!$N388-BASE_INICIATIVAS_CONSOLIDADA!$O388)</f>
        <v>0</v>
      </c>
      <c r="Q388" s="42">
        <v>0</v>
      </c>
      <c r="R388" s="41">
        <v>0</v>
      </c>
      <c r="S388" s="41">
        <v>0</v>
      </c>
      <c r="T388" s="41">
        <v>0</v>
      </c>
      <c r="U388" s="41">
        <v>0</v>
      </c>
      <c r="V388" s="41">
        <v>0</v>
      </c>
      <c r="W388" s="41">
        <v>0</v>
      </c>
      <c r="X388" s="41">
        <v>0</v>
      </c>
      <c r="Y388" s="41">
        <v>0</v>
      </c>
      <c r="Z388" s="41">
        <v>0</v>
      </c>
      <c r="AA388" s="41">
        <v>0</v>
      </c>
      <c r="AB388" s="41">
        <v>0</v>
      </c>
      <c r="AC388" s="41">
        <f>SUM(BASE_INICIATIVAS_CONSOLIDADA!$Q388:$AB388)</f>
        <v>0</v>
      </c>
      <c r="AD388" s="41">
        <v>0</v>
      </c>
      <c r="AE388" s="41">
        <v>0</v>
      </c>
      <c r="AF388" s="41">
        <v>0</v>
      </c>
      <c r="AG388" s="41">
        <v>0</v>
      </c>
      <c r="AH388" s="41">
        <v>0</v>
      </c>
      <c r="AI388" s="41">
        <v>0</v>
      </c>
      <c r="AJ388" s="41">
        <f>SUM(BASE_INICIATIVAS_CONSOLIDADA!$AD388:$AI388)</f>
        <v>0</v>
      </c>
      <c r="AK388" s="41">
        <v>0</v>
      </c>
      <c r="AL388" s="41">
        <v>0</v>
      </c>
      <c r="AM388" s="41">
        <v>0</v>
      </c>
      <c r="AN388" s="41">
        <v>0</v>
      </c>
      <c r="AO388" s="41">
        <f>SUM(BASE_INICIATIVAS_CONSOLIDADA!$AK388:$AN388)</f>
        <v>0</v>
      </c>
      <c r="AP388" s="41">
        <v>0</v>
      </c>
      <c r="AQ388" s="41">
        <v>0</v>
      </c>
      <c r="AR388" s="41">
        <v>0</v>
      </c>
      <c r="AS388" s="41">
        <v>0</v>
      </c>
      <c r="AT388" s="41">
        <v>0</v>
      </c>
      <c r="AU388" s="30">
        <v>500000</v>
      </c>
      <c r="AV388" s="41">
        <f>SUM(BASE_INICIATIVAS_CONSOLIDADA!$AP388:$AU388)</f>
        <v>500000</v>
      </c>
      <c r="AW388" s="43">
        <v>0</v>
      </c>
      <c r="AX388" s="43">
        <v>0</v>
      </c>
      <c r="AY388" s="44">
        <f>SUM(BASE_INICIATIVAS_CONSOLIDADA!$AW388:$AX388)</f>
        <v>0</v>
      </c>
      <c r="AZ388" s="45">
        <v>0</v>
      </c>
      <c r="BA388" s="45">
        <f>BASE_INICIATIVAS_CONSOLIDADA!$AZ388</f>
        <v>0</v>
      </c>
      <c r="BB388" s="45">
        <v>0</v>
      </c>
      <c r="BC388" s="45">
        <v>0</v>
      </c>
      <c r="BD388" s="45">
        <f>SUM(BASE_INICIATIVAS_CONSOLIDADA!$BB388:$BC388)</f>
        <v>0</v>
      </c>
    </row>
    <row r="389" spans="1:56" ht="30" x14ac:dyDescent="0.25">
      <c r="A389" s="8" t="s">
        <v>94</v>
      </c>
      <c r="B389" s="8" t="s">
        <v>95</v>
      </c>
      <c r="C389" s="8">
        <v>16081613</v>
      </c>
      <c r="D389" s="8" t="s">
        <v>96</v>
      </c>
      <c r="E389" s="8" t="str">
        <f>_xlfn.XLOOKUP(BASE_INICIATIVAS_CONSOLIDADA!$G389,'[1]BASE DE DADOS'!A:A,'[1]BASE DE DADOS'!C:C)</f>
        <v>REBIO DO GUAPORÉ</v>
      </c>
      <c r="F389" s="8" t="str">
        <f>_xlfn.XLOOKUP(BASE_INICIATIVAS_CONSOLIDADA!$G389,[1]!BASE_UCS[COD CNUC],[1]!BASE_UCS[CATEGORIA RESUMIDA])</f>
        <v>REBIO</v>
      </c>
      <c r="G389" s="8" t="s">
        <v>191</v>
      </c>
      <c r="H389" s="8" t="str">
        <f>_xlfn.XLOOKUP(BASE_INICIATIVAS_CONSOLIDADA!$G389,[1]!BASE_UCS[COD CNUC],[1]!BASE_UCS[GERÊNCIA REGIONAL])</f>
        <v>GR1 - Norte</v>
      </c>
      <c r="I389" s="8" t="str">
        <f>_xlfn.XLOOKUP(BASE_INICIATIVAS_CONSOLIDADA!$G389,[1]!BASE_UCS[COD CNUC],[1]!BASE_UCS[BIOMAS])</f>
        <v>Amazônia</v>
      </c>
      <c r="J389" s="8" t="str">
        <f>_xlfn.XLOOKUP(BASE_INICIATIVAS_CONSOLIDADA!$G389,[1]!BASE_UCS[COD CNUC],[1]!BASE_UCS[UF])</f>
        <v>RO</v>
      </c>
      <c r="K389" s="8"/>
      <c r="L389" s="36">
        <v>500000</v>
      </c>
      <c r="M389" s="36">
        <v>0</v>
      </c>
      <c r="N389" s="36">
        <f>BASE_INICIATIVAS_CONSOLIDADA!$L389-BASE_INICIATIVAS_CONSOLIDADA!$M389</f>
        <v>500000</v>
      </c>
      <c r="O389" s="37">
        <f>BASE_INICIATIVAS_CONSOLIDADA!$AC389+BASE_INICIATIVAS_CONSOLIDADA!$AJ389+BASE_INICIATIVAS_CONSOLIDADA!$AO389+BASE_INICIATIVAS_CONSOLIDADA!$AV389+BASE_INICIATIVAS_CONSOLIDADA!$AY389+BASE_INICIATIVAS_CONSOLIDADA!$BA389+BASE_INICIATIVAS_CONSOLIDADA!$BD389</f>
        <v>500000</v>
      </c>
      <c r="P389" s="36">
        <f>IF(BASE_INICIATIVAS_CONSOLIDADA!$N389-BASE_INICIATIVAS_CONSOLIDADA!$O389&lt;0,0,BASE_INICIATIVAS_CONSOLIDADA!$N389-BASE_INICIATIVAS_CONSOLIDADA!$O389)</f>
        <v>0</v>
      </c>
      <c r="Q389" s="38">
        <v>0</v>
      </c>
      <c r="R389" s="37">
        <v>0</v>
      </c>
      <c r="S389" s="37">
        <v>0</v>
      </c>
      <c r="T389" s="37">
        <v>0</v>
      </c>
      <c r="U389" s="37">
        <v>0</v>
      </c>
      <c r="V389" s="37">
        <v>0</v>
      </c>
      <c r="W389" s="37">
        <v>0</v>
      </c>
      <c r="X389" s="37">
        <v>0</v>
      </c>
      <c r="Y389" s="37">
        <v>0</v>
      </c>
      <c r="Z389" s="37">
        <v>0</v>
      </c>
      <c r="AA389" s="37">
        <v>0</v>
      </c>
      <c r="AB389" s="37">
        <v>0</v>
      </c>
      <c r="AC389" s="37">
        <f>SUM(BASE_INICIATIVAS_CONSOLIDADA!$Q389:$AB389)</f>
        <v>0</v>
      </c>
      <c r="AD389" s="37">
        <v>0</v>
      </c>
      <c r="AE389" s="37">
        <v>0</v>
      </c>
      <c r="AF389" s="37">
        <v>500000</v>
      </c>
      <c r="AG389" s="37">
        <v>0</v>
      </c>
      <c r="AH389" s="37">
        <v>0</v>
      </c>
      <c r="AI389" s="37">
        <v>0</v>
      </c>
      <c r="AJ389" s="37">
        <f>SUM(BASE_INICIATIVAS_CONSOLIDADA!$AD389:$AI389)</f>
        <v>500000</v>
      </c>
      <c r="AK389" s="37">
        <v>0</v>
      </c>
      <c r="AL389" s="37">
        <v>0</v>
      </c>
      <c r="AM389" s="37">
        <v>0</v>
      </c>
      <c r="AN389" s="37">
        <v>0</v>
      </c>
      <c r="AO389" s="37">
        <f>SUM(BASE_INICIATIVAS_CONSOLIDADA!$AK389:$AN389)</f>
        <v>0</v>
      </c>
      <c r="AP389" s="37">
        <v>0</v>
      </c>
      <c r="AQ389" s="37">
        <v>0</v>
      </c>
      <c r="AR389" s="37">
        <v>0</v>
      </c>
      <c r="AS389" s="37">
        <v>0</v>
      </c>
      <c r="AT389" s="37">
        <v>0</v>
      </c>
      <c r="AU389" s="47">
        <v>0</v>
      </c>
      <c r="AV389" s="37">
        <f>SUM(BASE_INICIATIVAS_CONSOLIDADA!$AP389:$AU389)</f>
        <v>0</v>
      </c>
      <c r="AW389" s="39">
        <v>0</v>
      </c>
      <c r="AX389" s="39">
        <v>0</v>
      </c>
      <c r="AY389" s="40">
        <f>SUM(BASE_INICIATIVAS_CONSOLIDADA!$AW389:$AX389)</f>
        <v>0</v>
      </c>
      <c r="AZ389" s="4">
        <v>0</v>
      </c>
      <c r="BA389" s="4">
        <f>BASE_INICIATIVAS_CONSOLIDADA!$AZ389</f>
        <v>0</v>
      </c>
      <c r="BB389" s="4">
        <v>0</v>
      </c>
      <c r="BC389" s="4">
        <v>0</v>
      </c>
      <c r="BD389" s="4">
        <f>SUM(BASE_INICIATIVAS_CONSOLIDADA!$BB389:$BC389)</f>
        <v>0</v>
      </c>
    </row>
    <row r="390" spans="1:56" ht="30" x14ac:dyDescent="0.25">
      <c r="A390" s="29" t="s">
        <v>65</v>
      </c>
      <c r="B390" s="29" t="s">
        <v>66</v>
      </c>
      <c r="C390" s="29">
        <v>16074110</v>
      </c>
      <c r="D390" s="29" t="s">
        <v>58</v>
      </c>
      <c r="E390" s="29" t="str">
        <f>_xlfn.XLOOKUP(BASE_INICIATIVAS_CONSOLIDADA!$G390,'[1]BASE DE DADOS'!A:A,'[1]BASE DE DADOS'!C:C)</f>
        <v>REBIO DE UNA</v>
      </c>
      <c r="F390" s="29" t="str">
        <f>_xlfn.XLOOKUP(BASE_INICIATIVAS_CONSOLIDADA!$G390,[1]!BASE_UCS[COD CNUC],[1]!BASE_UCS[CATEGORIA RESUMIDA])</f>
        <v>REBIO</v>
      </c>
      <c r="G390" s="29" t="s">
        <v>332</v>
      </c>
      <c r="H390" s="29" t="str">
        <f>_xlfn.XLOOKUP(BASE_INICIATIVAS_CONSOLIDADA!$G390,[1]!BASE_UCS[COD CNUC],[1]!BASE_UCS[GERÊNCIA REGIONAL])</f>
        <v>GR2 - Nordeste</v>
      </c>
      <c r="I390" s="29" t="str">
        <f>_xlfn.XLOOKUP(BASE_INICIATIVAS_CONSOLIDADA!$G390,[1]!BASE_UCS[COD CNUC],[1]!BASE_UCS[BIOMAS])</f>
        <v>Mata Atlântica</v>
      </c>
      <c r="J390" s="29" t="str">
        <f>_xlfn.XLOOKUP(BASE_INICIATIVAS_CONSOLIDADA!$G390,[1]!BASE_UCS[COD CNUC],[1]!BASE_UCS[UF])</f>
        <v>BA</v>
      </c>
      <c r="K390" s="29"/>
      <c r="L390" s="50">
        <v>500000</v>
      </c>
      <c r="M390" s="30">
        <v>0</v>
      </c>
      <c r="N390" s="30">
        <f>BASE_INICIATIVAS_CONSOLIDADA!$L390-BASE_INICIATIVAS_CONSOLIDADA!$M390</f>
        <v>500000</v>
      </c>
      <c r="O390" s="41">
        <f>BASE_INICIATIVAS_CONSOLIDADA!$AC390+BASE_INICIATIVAS_CONSOLIDADA!$AJ390+BASE_INICIATIVAS_CONSOLIDADA!$AO390+BASE_INICIATIVAS_CONSOLIDADA!$AV390+BASE_INICIATIVAS_CONSOLIDADA!$AY390+BASE_INICIATIVAS_CONSOLIDADA!$BA390+BASE_INICIATIVAS_CONSOLIDADA!$BD390</f>
        <v>221204.5</v>
      </c>
      <c r="P390" s="30">
        <f>IF(BASE_INICIATIVAS_CONSOLIDADA!$N390-BASE_INICIATIVAS_CONSOLIDADA!$O390&lt;0,0,BASE_INICIATIVAS_CONSOLIDADA!$N390-BASE_INICIATIVAS_CONSOLIDADA!$O390)</f>
        <v>278795.5</v>
      </c>
      <c r="Q390" s="42">
        <v>0</v>
      </c>
      <c r="R390" s="41">
        <v>0</v>
      </c>
      <c r="S390" s="41">
        <v>0</v>
      </c>
      <c r="T390" s="41">
        <v>0</v>
      </c>
      <c r="U390" s="41">
        <v>0</v>
      </c>
      <c r="V390" s="41">
        <v>0</v>
      </c>
      <c r="W390" s="41">
        <v>0</v>
      </c>
      <c r="X390" s="41">
        <v>0</v>
      </c>
      <c r="Y390" s="41">
        <v>0</v>
      </c>
      <c r="Z390" s="41">
        <v>0</v>
      </c>
      <c r="AA390" s="41">
        <v>0</v>
      </c>
      <c r="AB390" s="41">
        <v>0</v>
      </c>
      <c r="AC390" s="41">
        <f>SUM(BASE_INICIATIVAS_CONSOLIDADA!$Q390:$AB390)</f>
        <v>0</v>
      </c>
      <c r="AD390" s="41">
        <v>0</v>
      </c>
      <c r="AE390" s="41">
        <v>0</v>
      </c>
      <c r="AF390" s="41">
        <v>0</v>
      </c>
      <c r="AG390" s="41">
        <v>0</v>
      </c>
      <c r="AH390" s="41">
        <v>0</v>
      </c>
      <c r="AI390" s="41">
        <v>0</v>
      </c>
      <c r="AJ390" s="41">
        <f>SUM(BASE_INICIATIVAS_CONSOLIDADA!$AD390:$AI390)</f>
        <v>0</v>
      </c>
      <c r="AK390" s="41">
        <v>0</v>
      </c>
      <c r="AL390" s="41">
        <v>0</v>
      </c>
      <c r="AM390" s="41">
        <v>0</v>
      </c>
      <c r="AN390" s="41">
        <v>0</v>
      </c>
      <c r="AO390" s="41">
        <f>SUM(BASE_INICIATIVAS_CONSOLIDADA!$AK390:$AN390)</f>
        <v>0</v>
      </c>
      <c r="AP390" s="41">
        <v>221204.5</v>
      </c>
      <c r="AQ390" s="41">
        <v>0</v>
      </c>
      <c r="AR390" s="41">
        <v>0</v>
      </c>
      <c r="AS390" s="41">
        <v>0</v>
      </c>
      <c r="AT390" s="41">
        <v>0</v>
      </c>
      <c r="AU390" s="41">
        <v>0</v>
      </c>
      <c r="AV390" s="41">
        <f>SUM(BASE_INICIATIVAS_CONSOLIDADA!$AP390:$AU390)</f>
        <v>221204.5</v>
      </c>
      <c r="AW390" s="43">
        <v>0</v>
      </c>
      <c r="AX390" s="43">
        <v>0</v>
      </c>
      <c r="AY390" s="44">
        <f>SUM(BASE_INICIATIVAS_CONSOLIDADA!$AW390:$AX390)</f>
        <v>0</v>
      </c>
      <c r="AZ390" s="45">
        <v>0</v>
      </c>
      <c r="BA390" s="45">
        <f>BASE_INICIATIVAS_CONSOLIDADA!$AZ390</f>
        <v>0</v>
      </c>
      <c r="BB390" s="45">
        <v>0</v>
      </c>
      <c r="BC390" s="45">
        <v>0</v>
      </c>
      <c r="BD390" s="45">
        <f>SUM(BASE_INICIATIVAS_CONSOLIDADA!$BB390:$BC390)</f>
        <v>0</v>
      </c>
    </row>
    <row r="391" spans="1:56" ht="30" x14ac:dyDescent="0.25">
      <c r="A391" s="8" t="s">
        <v>94</v>
      </c>
      <c r="B391" s="8" t="s">
        <v>95</v>
      </c>
      <c r="C391" s="8">
        <v>16081613</v>
      </c>
      <c r="D391" s="8" t="s">
        <v>96</v>
      </c>
      <c r="E391" s="8" t="str">
        <f>_xlfn.XLOOKUP(BASE_INICIATIVAS_CONSOLIDADA!$G391,'[1]BASE DE DADOS'!A:A,'[1]BASE DE DADOS'!C:C)</f>
        <v>REBIO DE UNA</v>
      </c>
      <c r="F391" s="8" t="str">
        <f>_xlfn.XLOOKUP(BASE_INICIATIVAS_CONSOLIDADA!$G391,[1]!BASE_UCS[COD CNUC],[1]!BASE_UCS[CATEGORIA RESUMIDA])</f>
        <v>REBIO</v>
      </c>
      <c r="G391" s="8" t="s">
        <v>332</v>
      </c>
      <c r="H391" s="8" t="str">
        <f>_xlfn.XLOOKUP(BASE_INICIATIVAS_CONSOLIDADA!$G391,[1]!BASE_UCS[COD CNUC],[1]!BASE_UCS[GERÊNCIA REGIONAL])</f>
        <v>GR2 - Nordeste</v>
      </c>
      <c r="I391" s="8" t="str">
        <f>_xlfn.XLOOKUP(BASE_INICIATIVAS_CONSOLIDADA!$G391,[1]!BASE_UCS[COD CNUC],[1]!BASE_UCS[BIOMAS])</f>
        <v>Mata Atlântica</v>
      </c>
      <c r="J391" s="8" t="str">
        <f>_xlfn.XLOOKUP(BASE_INICIATIVAS_CONSOLIDADA!$G391,[1]!BASE_UCS[COD CNUC],[1]!BASE_UCS[UF])</f>
        <v>BA</v>
      </c>
      <c r="K391" s="8"/>
      <c r="L391" s="36">
        <v>400000</v>
      </c>
      <c r="M391" s="36">
        <v>0</v>
      </c>
      <c r="N391" s="36">
        <f>BASE_INICIATIVAS_CONSOLIDADA!$L391-BASE_INICIATIVAS_CONSOLIDADA!$M391</f>
        <v>400000</v>
      </c>
      <c r="O391" s="37">
        <f>BASE_INICIATIVAS_CONSOLIDADA!$AC391+BASE_INICIATIVAS_CONSOLIDADA!$AJ391+BASE_INICIATIVAS_CONSOLIDADA!$AO391+BASE_INICIATIVAS_CONSOLIDADA!$AV391+BASE_INICIATIVAS_CONSOLIDADA!$AY391+BASE_INICIATIVAS_CONSOLIDADA!$BA391+BASE_INICIATIVAS_CONSOLIDADA!$BD391</f>
        <v>400000</v>
      </c>
      <c r="P391" s="36">
        <f>IF(BASE_INICIATIVAS_CONSOLIDADA!$N391-BASE_INICIATIVAS_CONSOLIDADA!$O391&lt;0,0,BASE_INICIATIVAS_CONSOLIDADA!$N391-BASE_INICIATIVAS_CONSOLIDADA!$O391)</f>
        <v>0</v>
      </c>
      <c r="Q391" s="38">
        <v>0</v>
      </c>
      <c r="R391" s="37">
        <v>0</v>
      </c>
      <c r="S391" s="37">
        <v>0</v>
      </c>
      <c r="T391" s="37">
        <v>0</v>
      </c>
      <c r="U391" s="37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0</v>
      </c>
      <c r="AA391" s="37">
        <v>0</v>
      </c>
      <c r="AB391" s="37">
        <v>0</v>
      </c>
      <c r="AC391" s="37">
        <f>SUM(BASE_INICIATIVAS_CONSOLIDADA!$Q391:$AB391)</f>
        <v>0</v>
      </c>
      <c r="AD391" s="37">
        <v>0</v>
      </c>
      <c r="AE391" s="37">
        <v>0</v>
      </c>
      <c r="AF391" s="37">
        <v>0</v>
      </c>
      <c r="AG391" s="37">
        <v>0</v>
      </c>
      <c r="AH391" s="37">
        <v>0</v>
      </c>
      <c r="AI391" s="37">
        <v>0</v>
      </c>
      <c r="AJ391" s="37">
        <f>SUM(BASE_INICIATIVAS_CONSOLIDADA!$AD391:$AI391)</f>
        <v>0</v>
      </c>
      <c r="AK391" s="37">
        <v>0</v>
      </c>
      <c r="AL391" s="37">
        <v>0</v>
      </c>
      <c r="AM391" s="37">
        <v>0</v>
      </c>
      <c r="AN391" s="37">
        <v>0</v>
      </c>
      <c r="AO391" s="37">
        <f>SUM(BASE_INICIATIVAS_CONSOLIDADA!$AK391:$AN391)</f>
        <v>0</v>
      </c>
      <c r="AP391" s="36">
        <v>400000</v>
      </c>
      <c r="AQ391" s="37">
        <v>0</v>
      </c>
      <c r="AR391" s="37">
        <v>0</v>
      </c>
      <c r="AS391" s="37">
        <v>0</v>
      </c>
      <c r="AT391" s="37">
        <v>0</v>
      </c>
      <c r="AU391" s="37">
        <v>0</v>
      </c>
      <c r="AV391" s="37">
        <f>SUM(BASE_INICIATIVAS_CONSOLIDADA!$AP391:$AU391)</f>
        <v>400000</v>
      </c>
      <c r="AW391" s="39">
        <v>0</v>
      </c>
      <c r="AX391" s="39">
        <v>0</v>
      </c>
      <c r="AY391" s="40">
        <f>SUM(BASE_INICIATIVAS_CONSOLIDADA!$AW391:$AX391)</f>
        <v>0</v>
      </c>
      <c r="AZ391" s="4">
        <v>0</v>
      </c>
      <c r="BA391" s="4">
        <f>BASE_INICIATIVAS_CONSOLIDADA!$AZ391</f>
        <v>0</v>
      </c>
      <c r="BB391" s="4">
        <v>0</v>
      </c>
      <c r="BC391" s="4">
        <v>0</v>
      </c>
      <c r="BD391" s="4">
        <f>SUM(BASE_INICIATIVAS_CONSOLIDADA!$BB391:$BC391)</f>
        <v>0</v>
      </c>
    </row>
    <row r="392" spans="1:56" ht="30" x14ac:dyDescent="0.25">
      <c r="A392" s="29" t="s">
        <v>94</v>
      </c>
      <c r="B392" s="29" t="s">
        <v>95</v>
      </c>
      <c r="C392" s="29">
        <v>16081613</v>
      </c>
      <c r="D392" s="29" t="s">
        <v>96</v>
      </c>
      <c r="E392" s="29" t="str">
        <f>_xlfn.XLOOKUP(BASE_INICIATIVAS_CONSOLIDADA!$G392,'[1]BASE DE DADOS'!A:A,'[1]BASE DE DADOS'!C:C)</f>
        <v>REBIO DO GURUPI</v>
      </c>
      <c r="F392" s="29" t="str">
        <f>_xlfn.XLOOKUP(BASE_INICIATIVAS_CONSOLIDADA!$G392,[1]!BASE_UCS[COD CNUC],[1]!BASE_UCS[CATEGORIA RESUMIDA])</f>
        <v>REBIO</v>
      </c>
      <c r="G392" s="29" t="s">
        <v>71</v>
      </c>
      <c r="H392" s="29" t="str">
        <f>_xlfn.XLOOKUP(BASE_INICIATIVAS_CONSOLIDADA!$G392,[1]!BASE_UCS[COD CNUC],[1]!BASE_UCS[GERÊNCIA REGIONAL])</f>
        <v>GR1 - Norte</v>
      </c>
      <c r="I392" s="29" t="str">
        <f>_xlfn.XLOOKUP(BASE_INICIATIVAS_CONSOLIDADA!$G392,[1]!BASE_UCS[COD CNUC],[1]!BASE_UCS[BIOMAS])</f>
        <v>Amazônia</v>
      </c>
      <c r="J392" s="29" t="str">
        <f>_xlfn.XLOOKUP(BASE_INICIATIVAS_CONSOLIDADA!$G392,[1]!BASE_UCS[COD CNUC],[1]!BASE_UCS[UF])</f>
        <v>MA</v>
      </c>
      <c r="K392" s="29"/>
      <c r="L392" s="30">
        <v>400000</v>
      </c>
      <c r="M392" s="30">
        <v>0</v>
      </c>
      <c r="N392" s="30">
        <f>BASE_INICIATIVAS_CONSOLIDADA!$L392-BASE_INICIATIVAS_CONSOLIDADA!$M392</f>
        <v>400000</v>
      </c>
      <c r="O392" s="41">
        <f>BASE_INICIATIVAS_CONSOLIDADA!$AC392+BASE_INICIATIVAS_CONSOLIDADA!$AJ392+BASE_INICIATIVAS_CONSOLIDADA!$AO392+BASE_INICIATIVAS_CONSOLIDADA!$AV392+BASE_INICIATIVAS_CONSOLIDADA!$AY392+BASE_INICIATIVAS_CONSOLIDADA!$BA392+BASE_INICIATIVAS_CONSOLIDADA!$BD392</f>
        <v>400000</v>
      </c>
      <c r="P392" s="30">
        <f>IF(BASE_INICIATIVAS_CONSOLIDADA!$N392-BASE_INICIATIVAS_CONSOLIDADA!$O392&lt;0,0,BASE_INICIATIVAS_CONSOLIDADA!$N392-BASE_INICIATIVAS_CONSOLIDADA!$O392)</f>
        <v>0</v>
      </c>
      <c r="Q392" s="42">
        <v>0</v>
      </c>
      <c r="R392" s="41">
        <v>0</v>
      </c>
      <c r="S392" s="41">
        <v>0</v>
      </c>
      <c r="T392" s="41">
        <v>0</v>
      </c>
      <c r="U392" s="41">
        <v>0</v>
      </c>
      <c r="V392" s="41">
        <v>0</v>
      </c>
      <c r="W392" s="41">
        <v>0</v>
      </c>
      <c r="X392" s="41">
        <v>0</v>
      </c>
      <c r="Y392" s="41">
        <v>0</v>
      </c>
      <c r="Z392" s="41">
        <v>0</v>
      </c>
      <c r="AA392" s="41">
        <v>0</v>
      </c>
      <c r="AB392" s="41">
        <v>0</v>
      </c>
      <c r="AC392" s="41">
        <f>SUM(BASE_INICIATIVAS_CONSOLIDADA!$Q392:$AB392)</f>
        <v>0</v>
      </c>
      <c r="AD392" s="41">
        <v>0</v>
      </c>
      <c r="AE392" s="41">
        <v>0</v>
      </c>
      <c r="AF392" s="30">
        <v>400000</v>
      </c>
      <c r="AG392" s="41">
        <v>0</v>
      </c>
      <c r="AH392" s="41">
        <v>0</v>
      </c>
      <c r="AI392" s="41">
        <v>0</v>
      </c>
      <c r="AJ392" s="41">
        <f>SUM(BASE_INICIATIVAS_CONSOLIDADA!$AD392:$AI392)</f>
        <v>400000</v>
      </c>
      <c r="AK392" s="41">
        <v>0</v>
      </c>
      <c r="AL392" s="41">
        <v>0</v>
      </c>
      <c r="AM392" s="41">
        <v>0</v>
      </c>
      <c r="AN392" s="41">
        <v>0</v>
      </c>
      <c r="AO392" s="41">
        <f>SUM(BASE_INICIATIVAS_CONSOLIDADA!$AK392:$AN392)</f>
        <v>0</v>
      </c>
      <c r="AP392" s="46">
        <v>0</v>
      </c>
      <c r="AQ392" s="41">
        <v>0</v>
      </c>
      <c r="AR392" s="41">
        <v>0</v>
      </c>
      <c r="AS392" s="41">
        <v>0</v>
      </c>
      <c r="AT392" s="41">
        <v>0</v>
      </c>
      <c r="AU392" s="41">
        <v>0</v>
      </c>
      <c r="AV392" s="41">
        <f>SUM(BASE_INICIATIVAS_CONSOLIDADA!$AP392:$AU392)</f>
        <v>0</v>
      </c>
      <c r="AW392" s="43">
        <v>0</v>
      </c>
      <c r="AX392" s="43">
        <v>0</v>
      </c>
      <c r="AY392" s="44">
        <f>SUM(BASE_INICIATIVAS_CONSOLIDADA!$AW392:$AX392)</f>
        <v>0</v>
      </c>
      <c r="AZ392" s="45">
        <v>0</v>
      </c>
      <c r="BA392" s="45">
        <f>BASE_INICIATIVAS_CONSOLIDADA!$AZ392</f>
        <v>0</v>
      </c>
      <c r="BB392" s="45">
        <v>0</v>
      </c>
      <c r="BC392" s="45">
        <v>0</v>
      </c>
      <c r="BD392" s="45">
        <f>SUM(BASE_INICIATIVAS_CONSOLIDADA!$BB392:$BC392)</f>
        <v>0</v>
      </c>
    </row>
    <row r="393" spans="1:56" ht="30" x14ac:dyDescent="0.25">
      <c r="A393" s="8" t="s">
        <v>94</v>
      </c>
      <c r="B393" s="8" t="s">
        <v>95</v>
      </c>
      <c r="C393" s="8">
        <v>16081613</v>
      </c>
      <c r="D393" s="8" t="s">
        <v>96</v>
      </c>
      <c r="E393" s="8" t="str">
        <f>_xlfn.XLOOKUP(BASE_INICIATIVAS_CONSOLIDADA!$G393,'[1]BASE DE DADOS'!A:A,'[1]BASE DE DADOS'!C:C)</f>
        <v>REBIO DO RIO TROMBETAS</v>
      </c>
      <c r="F393" s="8" t="str">
        <f>_xlfn.XLOOKUP(BASE_INICIATIVAS_CONSOLIDADA!$G393,[1]!BASE_UCS[COD CNUC],[1]!BASE_UCS[CATEGORIA RESUMIDA])</f>
        <v>REBIO</v>
      </c>
      <c r="G393" s="8" t="s">
        <v>333</v>
      </c>
      <c r="H393" s="8" t="str">
        <f>_xlfn.XLOOKUP(BASE_INICIATIVAS_CONSOLIDADA!$G393,[1]!BASE_UCS[COD CNUC],[1]!BASE_UCS[GERÊNCIA REGIONAL])</f>
        <v>GR1 - Norte</v>
      </c>
      <c r="I393" s="8" t="str">
        <f>_xlfn.XLOOKUP(BASE_INICIATIVAS_CONSOLIDADA!$G393,[1]!BASE_UCS[COD CNUC],[1]!BASE_UCS[BIOMAS])</f>
        <v>Amazônia</v>
      </c>
      <c r="J393" s="8" t="str">
        <f>_xlfn.XLOOKUP(BASE_INICIATIVAS_CONSOLIDADA!$G393,[1]!BASE_UCS[COD CNUC],[1]!BASE_UCS[UF])</f>
        <v>PA</v>
      </c>
      <c r="K393" s="8"/>
      <c r="L393" s="36">
        <v>400000</v>
      </c>
      <c r="M393" s="36">
        <v>0</v>
      </c>
      <c r="N393" s="36">
        <f>BASE_INICIATIVAS_CONSOLIDADA!$L393-BASE_INICIATIVAS_CONSOLIDADA!$M393</f>
        <v>400000</v>
      </c>
      <c r="O393" s="37">
        <f>BASE_INICIATIVAS_CONSOLIDADA!$AC393+BASE_INICIATIVAS_CONSOLIDADA!$AJ393+BASE_INICIATIVAS_CONSOLIDADA!$AO393+BASE_INICIATIVAS_CONSOLIDADA!$AV393+BASE_INICIATIVAS_CONSOLIDADA!$AY393+BASE_INICIATIVAS_CONSOLIDADA!$BA393+BASE_INICIATIVAS_CONSOLIDADA!$BD393</f>
        <v>0</v>
      </c>
      <c r="P393" s="36">
        <f>IF(BASE_INICIATIVAS_CONSOLIDADA!$N393-BASE_INICIATIVAS_CONSOLIDADA!$O393&lt;0,0,BASE_INICIATIVAS_CONSOLIDADA!$N393-BASE_INICIATIVAS_CONSOLIDADA!$O393)</f>
        <v>400000</v>
      </c>
      <c r="Q393" s="38">
        <v>0</v>
      </c>
      <c r="R393" s="37">
        <v>0</v>
      </c>
      <c r="S393" s="37">
        <v>0</v>
      </c>
      <c r="T393" s="37">
        <v>0</v>
      </c>
      <c r="U393" s="37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0</v>
      </c>
      <c r="AA393" s="37">
        <v>0</v>
      </c>
      <c r="AB393" s="37">
        <v>0</v>
      </c>
      <c r="AC393" s="37">
        <f>SUM(BASE_INICIATIVAS_CONSOLIDADA!$Q393:$AB393)</f>
        <v>0</v>
      </c>
      <c r="AD393" s="37">
        <v>0</v>
      </c>
      <c r="AE393" s="37">
        <v>0</v>
      </c>
      <c r="AF393" s="47">
        <v>0</v>
      </c>
      <c r="AG393" s="37">
        <v>0</v>
      </c>
      <c r="AH393" s="37">
        <v>0</v>
      </c>
      <c r="AI393" s="37">
        <v>0</v>
      </c>
      <c r="AJ393" s="37">
        <f>SUM(BASE_INICIATIVAS_CONSOLIDADA!$AD393:$AI393)</f>
        <v>0</v>
      </c>
      <c r="AK393" s="37">
        <v>0</v>
      </c>
      <c r="AL393" s="37">
        <v>0</v>
      </c>
      <c r="AM393" s="37">
        <v>0</v>
      </c>
      <c r="AN393" s="37">
        <v>0</v>
      </c>
      <c r="AO393" s="37">
        <f>SUM(BASE_INICIATIVAS_CONSOLIDADA!$AK393:$AN393)</f>
        <v>0</v>
      </c>
      <c r="AP393" s="37">
        <v>0</v>
      </c>
      <c r="AQ393" s="37">
        <v>0</v>
      </c>
      <c r="AR393" s="37">
        <v>0</v>
      </c>
      <c r="AS393" s="37">
        <v>0</v>
      </c>
      <c r="AT393" s="37">
        <v>0</v>
      </c>
      <c r="AU393" s="37">
        <v>0</v>
      </c>
      <c r="AV393" s="37">
        <f>SUM(BASE_INICIATIVAS_CONSOLIDADA!$AP393:$AU393)</f>
        <v>0</v>
      </c>
      <c r="AW393" s="39">
        <v>0</v>
      </c>
      <c r="AX393" s="39">
        <v>0</v>
      </c>
      <c r="AY393" s="40">
        <f>SUM(BASE_INICIATIVAS_CONSOLIDADA!$AW393:$AX393)</f>
        <v>0</v>
      </c>
      <c r="AZ393" s="4">
        <v>0</v>
      </c>
      <c r="BA393" s="4">
        <f>BASE_INICIATIVAS_CONSOLIDADA!$AZ393</f>
        <v>0</v>
      </c>
      <c r="BB393" s="4">
        <v>0</v>
      </c>
      <c r="BC393" s="4">
        <v>0</v>
      </c>
      <c r="BD393" s="4">
        <f>SUM(BASE_INICIATIVAS_CONSOLIDADA!$BB393:$BC393)</f>
        <v>0</v>
      </c>
    </row>
    <row r="394" spans="1:56" ht="30" x14ac:dyDescent="0.25">
      <c r="A394" s="29" t="s">
        <v>94</v>
      </c>
      <c r="B394" s="29" t="s">
        <v>95</v>
      </c>
      <c r="C394" s="29">
        <v>16081613</v>
      </c>
      <c r="D394" s="29" t="s">
        <v>96</v>
      </c>
      <c r="E394" s="29" t="str">
        <f>_xlfn.XLOOKUP(BASE_INICIATIVAS_CONSOLIDADA!$G394,'[1]BASE DE DADOS'!A:A,'[1]BASE DE DADOS'!C:C)</f>
        <v>RESEX ALTO JURUÁ</v>
      </c>
      <c r="F394" s="29" t="str">
        <f>_xlfn.XLOOKUP(BASE_INICIATIVAS_CONSOLIDADA!$G394,[1]!BASE_UCS[COD CNUC],[1]!BASE_UCS[CATEGORIA RESUMIDA])</f>
        <v>RESEX</v>
      </c>
      <c r="G394" s="29" t="s">
        <v>177</v>
      </c>
      <c r="H394" s="29" t="str">
        <f>_xlfn.XLOOKUP(BASE_INICIATIVAS_CONSOLIDADA!$G394,[1]!BASE_UCS[COD CNUC],[1]!BASE_UCS[GERÊNCIA REGIONAL])</f>
        <v>GR1 - Norte</v>
      </c>
      <c r="I394" s="29" t="str">
        <f>_xlfn.XLOOKUP(BASE_INICIATIVAS_CONSOLIDADA!$G394,[1]!BASE_UCS[COD CNUC],[1]!BASE_UCS[BIOMAS])</f>
        <v>Amazônia</v>
      </c>
      <c r="J394" s="29" t="str">
        <f>_xlfn.XLOOKUP(BASE_INICIATIVAS_CONSOLIDADA!$G394,[1]!BASE_UCS[COD CNUC],[1]!BASE_UCS[UF])</f>
        <v>AC</v>
      </c>
      <c r="K394" s="29"/>
      <c r="L394" s="30">
        <v>400000</v>
      </c>
      <c r="M394" s="30">
        <v>0</v>
      </c>
      <c r="N394" s="30">
        <f>BASE_INICIATIVAS_CONSOLIDADA!$L394-BASE_INICIATIVAS_CONSOLIDADA!$M394</f>
        <v>400000</v>
      </c>
      <c r="O394" s="41">
        <f>BASE_INICIATIVAS_CONSOLIDADA!$AC394+BASE_INICIATIVAS_CONSOLIDADA!$AJ394+BASE_INICIATIVAS_CONSOLIDADA!$AO394+BASE_INICIATIVAS_CONSOLIDADA!$AV394+BASE_INICIATIVAS_CONSOLIDADA!$AY394+BASE_INICIATIVAS_CONSOLIDADA!$BA394+BASE_INICIATIVAS_CONSOLIDADA!$BD394</f>
        <v>400000</v>
      </c>
      <c r="P394" s="30">
        <f>IF(BASE_INICIATIVAS_CONSOLIDADA!$N394-BASE_INICIATIVAS_CONSOLIDADA!$O394&lt;0,0,BASE_INICIATIVAS_CONSOLIDADA!$N394-BASE_INICIATIVAS_CONSOLIDADA!$O394)</f>
        <v>0</v>
      </c>
      <c r="Q394" s="42">
        <v>0</v>
      </c>
      <c r="R394" s="41">
        <v>0</v>
      </c>
      <c r="S394" s="41">
        <v>0</v>
      </c>
      <c r="T394" s="41">
        <v>0</v>
      </c>
      <c r="U394" s="41">
        <v>0</v>
      </c>
      <c r="V394" s="41">
        <v>0</v>
      </c>
      <c r="W394" s="41">
        <v>0</v>
      </c>
      <c r="X394" s="41">
        <v>0</v>
      </c>
      <c r="Y394" s="41">
        <v>0</v>
      </c>
      <c r="Z394" s="41">
        <v>0</v>
      </c>
      <c r="AA394" s="41">
        <v>0</v>
      </c>
      <c r="AB394" s="41">
        <v>0</v>
      </c>
      <c r="AC394" s="41">
        <f>SUM(BASE_INICIATIVAS_CONSOLIDADA!$Q394:$AB394)</f>
        <v>0</v>
      </c>
      <c r="AD394" s="41">
        <v>0</v>
      </c>
      <c r="AE394" s="41">
        <v>0</v>
      </c>
      <c r="AF394" s="41">
        <v>0</v>
      </c>
      <c r="AG394" s="41">
        <v>0</v>
      </c>
      <c r="AH394" s="41">
        <v>0</v>
      </c>
      <c r="AI394" s="41">
        <v>0</v>
      </c>
      <c r="AJ394" s="41">
        <f>SUM(BASE_INICIATIVAS_CONSOLIDADA!$AD394:$AI394)</f>
        <v>0</v>
      </c>
      <c r="AK394" s="41">
        <v>0</v>
      </c>
      <c r="AL394" s="41">
        <v>0</v>
      </c>
      <c r="AM394" s="41">
        <v>0</v>
      </c>
      <c r="AN394" s="41">
        <v>0</v>
      </c>
      <c r="AO394" s="41">
        <f>SUM(BASE_INICIATIVAS_CONSOLIDADA!$AK394:$AN394)</f>
        <v>0</v>
      </c>
      <c r="AP394" s="41">
        <v>0</v>
      </c>
      <c r="AQ394" s="41">
        <v>0</v>
      </c>
      <c r="AR394" s="41">
        <v>0</v>
      </c>
      <c r="AS394" s="41">
        <v>0</v>
      </c>
      <c r="AT394" s="41">
        <v>0</v>
      </c>
      <c r="AU394" s="41">
        <v>0</v>
      </c>
      <c r="AV394" s="41">
        <f>SUM(BASE_INICIATIVAS_CONSOLIDADA!$AP394:$AU394)</f>
        <v>0</v>
      </c>
      <c r="AW394" s="43">
        <v>0</v>
      </c>
      <c r="AX394" s="43">
        <v>0</v>
      </c>
      <c r="AY394" s="44">
        <f>SUM(BASE_INICIATIVAS_CONSOLIDADA!$AW394:$AX394)</f>
        <v>0</v>
      </c>
      <c r="AZ394" s="50">
        <v>400000</v>
      </c>
      <c r="BA394" s="43">
        <f>BASE_INICIATIVAS_CONSOLIDADA!$AZ394</f>
        <v>400000</v>
      </c>
      <c r="BB394" s="45">
        <v>0</v>
      </c>
      <c r="BC394" s="45">
        <v>0</v>
      </c>
      <c r="BD394" s="45">
        <f>SUM(BASE_INICIATIVAS_CONSOLIDADA!$BB394:$BC394)</f>
        <v>0</v>
      </c>
    </row>
    <row r="395" spans="1:56" ht="30" x14ac:dyDescent="0.25">
      <c r="A395" s="8" t="s">
        <v>94</v>
      </c>
      <c r="B395" s="8" t="s">
        <v>95</v>
      </c>
      <c r="C395" s="8">
        <v>16081613</v>
      </c>
      <c r="D395" s="8" t="s">
        <v>96</v>
      </c>
      <c r="E395" s="8" t="str">
        <f>_xlfn.XLOOKUP(BASE_INICIATIVAS_CONSOLIDADA!$G395,'[1]BASE DE DADOS'!A:A,'[1]BASE DE DADOS'!C:C)</f>
        <v>RESEX ARIÓCA PRUANÃ</v>
      </c>
      <c r="F395" s="8" t="str">
        <f>_xlfn.XLOOKUP(BASE_INICIATIVAS_CONSOLIDADA!$G395,[1]!BASE_UCS[COD CNUC],[1]!BASE_UCS[CATEGORIA RESUMIDA])</f>
        <v>RESEX</v>
      </c>
      <c r="G395" s="8" t="s">
        <v>160</v>
      </c>
      <c r="H395" s="8" t="str">
        <f>_xlfn.XLOOKUP(BASE_INICIATIVAS_CONSOLIDADA!$G395,[1]!BASE_UCS[COD CNUC],[1]!BASE_UCS[GERÊNCIA REGIONAL])</f>
        <v>GR1 - Norte</v>
      </c>
      <c r="I395" s="8" t="str">
        <f>_xlfn.XLOOKUP(BASE_INICIATIVAS_CONSOLIDADA!$G395,[1]!BASE_UCS[COD CNUC],[1]!BASE_UCS[BIOMAS])</f>
        <v>Amazônia</v>
      </c>
      <c r="J395" s="8" t="str">
        <f>_xlfn.XLOOKUP(BASE_INICIATIVAS_CONSOLIDADA!$G395,[1]!BASE_UCS[COD CNUC],[1]!BASE_UCS[UF])</f>
        <v>PA</v>
      </c>
      <c r="K395" s="8"/>
      <c r="L395" s="36">
        <v>400000</v>
      </c>
      <c r="M395" s="36">
        <v>0</v>
      </c>
      <c r="N395" s="36">
        <f>BASE_INICIATIVAS_CONSOLIDADA!$L395-BASE_INICIATIVAS_CONSOLIDADA!$M395</f>
        <v>400000</v>
      </c>
      <c r="O395" s="37">
        <f>BASE_INICIATIVAS_CONSOLIDADA!$AC395+BASE_INICIATIVAS_CONSOLIDADA!$AJ395+BASE_INICIATIVAS_CONSOLIDADA!$AO395+BASE_INICIATIVAS_CONSOLIDADA!$AV395+BASE_INICIATIVAS_CONSOLIDADA!$AY395+BASE_INICIATIVAS_CONSOLIDADA!$BA395+BASE_INICIATIVAS_CONSOLIDADA!$BD395</f>
        <v>400000</v>
      </c>
      <c r="P395" s="36">
        <f>IF(BASE_INICIATIVAS_CONSOLIDADA!$N395-BASE_INICIATIVAS_CONSOLIDADA!$O395&lt;0,0,BASE_INICIATIVAS_CONSOLIDADA!$N395-BASE_INICIATIVAS_CONSOLIDADA!$O395)</f>
        <v>0</v>
      </c>
      <c r="Q395" s="38">
        <v>0</v>
      </c>
      <c r="R395" s="37">
        <v>0</v>
      </c>
      <c r="S395" s="37">
        <v>0</v>
      </c>
      <c r="T395" s="37">
        <v>0</v>
      </c>
      <c r="U395" s="37">
        <v>0</v>
      </c>
      <c r="V395" s="37">
        <v>0</v>
      </c>
      <c r="W395" s="37">
        <v>0</v>
      </c>
      <c r="X395" s="37">
        <v>0</v>
      </c>
      <c r="Y395" s="37">
        <v>0</v>
      </c>
      <c r="Z395" s="37">
        <v>0</v>
      </c>
      <c r="AA395" s="37">
        <v>0</v>
      </c>
      <c r="AB395" s="37">
        <v>0</v>
      </c>
      <c r="AC395" s="37">
        <f>SUM(BASE_INICIATIVAS_CONSOLIDADA!$Q395:$AB395)</f>
        <v>0</v>
      </c>
      <c r="AD395" s="37">
        <v>0</v>
      </c>
      <c r="AE395" s="37">
        <v>0</v>
      </c>
      <c r="AF395" s="37">
        <v>0</v>
      </c>
      <c r="AG395" s="37">
        <v>0</v>
      </c>
      <c r="AH395" s="37">
        <v>0</v>
      </c>
      <c r="AI395" s="37">
        <v>0</v>
      </c>
      <c r="AJ395" s="37">
        <f>SUM(BASE_INICIATIVAS_CONSOLIDADA!$AD395:$AI395)</f>
        <v>0</v>
      </c>
      <c r="AK395" s="37">
        <v>0</v>
      </c>
      <c r="AL395" s="37">
        <v>0</v>
      </c>
      <c r="AM395" s="37">
        <v>0</v>
      </c>
      <c r="AN395" s="37">
        <v>0</v>
      </c>
      <c r="AO395" s="37">
        <f>SUM(BASE_INICIATIVAS_CONSOLIDADA!$AK395:$AN395)</f>
        <v>0</v>
      </c>
      <c r="AP395" s="37">
        <v>0</v>
      </c>
      <c r="AQ395" s="37">
        <v>0</v>
      </c>
      <c r="AR395" s="37">
        <v>0</v>
      </c>
      <c r="AS395" s="37">
        <v>0</v>
      </c>
      <c r="AT395" s="37">
        <v>0</v>
      </c>
      <c r="AU395" s="36">
        <v>400000</v>
      </c>
      <c r="AV395" s="37">
        <f>SUM(BASE_INICIATIVAS_CONSOLIDADA!$AP395:$AU395)</f>
        <v>400000</v>
      </c>
      <c r="AW395" s="39">
        <v>0</v>
      </c>
      <c r="AX395" s="39">
        <v>0</v>
      </c>
      <c r="AY395" s="40">
        <f>SUM(BASE_INICIATIVAS_CONSOLIDADA!$AW395:$AX395)</f>
        <v>0</v>
      </c>
      <c r="AZ395" s="51">
        <v>0</v>
      </c>
      <c r="BA395" s="4">
        <f>BASE_INICIATIVAS_CONSOLIDADA!$AZ395</f>
        <v>0</v>
      </c>
      <c r="BB395" s="4">
        <v>0</v>
      </c>
      <c r="BC395" s="4">
        <v>0</v>
      </c>
      <c r="BD395" s="4">
        <f>SUM(BASE_INICIATIVAS_CONSOLIDADA!$BB395:$BC395)</f>
        <v>0</v>
      </c>
    </row>
    <row r="396" spans="1:56" ht="180" x14ac:dyDescent="0.25">
      <c r="A396" s="29" t="s">
        <v>87</v>
      </c>
      <c r="B396" s="29" t="s">
        <v>88</v>
      </c>
      <c r="C396" s="29" t="s">
        <v>70</v>
      </c>
      <c r="D396" s="29" t="s">
        <v>58</v>
      </c>
      <c r="E396" s="29" t="str">
        <f>_xlfn.XLOOKUP(BASE_INICIATIVAS_CONSOLIDADA!$G396,'[1]BASE DE DADOS'!A:A,'[1]BASE DE DADOS'!C:C)</f>
        <v>RESEX DE CANAVIEIRAS</v>
      </c>
      <c r="F396" s="29" t="str">
        <f>_xlfn.XLOOKUP(BASE_INICIATIVAS_CONSOLIDADA!$G396,[1]!BASE_UCS[COD CNUC],[1]!BASE_UCS[CATEGORIA RESUMIDA])</f>
        <v>RESEX</v>
      </c>
      <c r="G396" s="29" t="s">
        <v>302</v>
      </c>
      <c r="H396" s="29" t="str">
        <f>_xlfn.XLOOKUP(BASE_INICIATIVAS_CONSOLIDADA!$G396,[1]!BASE_UCS[COD CNUC],[1]!BASE_UCS[GERÊNCIA REGIONAL])</f>
        <v>GR2 - Nordeste</v>
      </c>
      <c r="I396" s="29" t="str">
        <f>_xlfn.XLOOKUP(BASE_INICIATIVAS_CONSOLIDADA!$G396,[1]!BASE_UCS[COD CNUC],[1]!BASE_UCS[BIOMAS])</f>
        <v>Área Marinha - Mata Atlântica</v>
      </c>
      <c r="J396" s="29" t="str">
        <f>_xlfn.XLOOKUP(BASE_INICIATIVAS_CONSOLIDADA!$G396,[1]!BASE_UCS[COD CNUC],[1]!BASE_UCS[UF])</f>
        <v>BA</v>
      </c>
      <c r="K396" s="29" t="s">
        <v>232</v>
      </c>
      <c r="L396" s="30">
        <v>100000</v>
      </c>
      <c r="M396" s="30">
        <v>0</v>
      </c>
      <c r="N396" s="30">
        <f>BASE_INICIATIVAS_CONSOLIDADA!$L396-BASE_INICIATIVAS_CONSOLIDADA!$M396</f>
        <v>100000</v>
      </c>
      <c r="O396" s="41">
        <f>BASE_INICIATIVAS_CONSOLIDADA!$AC396+BASE_INICIATIVAS_CONSOLIDADA!$AJ396+BASE_INICIATIVAS_CONSOLIDADA!$AO396+BASE_INICIATIVAS_CONSOLIDADA!$AV396+BASE_INICIATIVAS_CONSOLIDADA!$AY396+BASE_INICIATIVAS_CONSOLIDADA!$BA396+BASE_INICIATIVAS_CONSOLIDADA!$BD396</f>
        <v>0</v>
      </c>
      <c r="P396" s="30">
        <f>IF(BASE_INICIATIVAS_CONSOLIDADA!$N396-BASE_INICIATIVAS_CONSOLIDADA!$O396&lt;0,0,BASE_INICIATIVAS_CONSOLIDADA!$N396-BASE_INICIATIVAS_CONSOLIDADA!$O396)</f>
        <v>100000</v>
      </c>
      <c r="Q396" s="42">
        <v>0</v>
      </c>
      <c r="R396" s="41">
        <v>0</v>
      </c>
      <c r="S396" s="41">
        <v>0</v>
      </c>
      <c r="T396" s="41">
        <v>0</v>
      </c>
      <c r="U396" s="41">
        <v>0</v>
      </c>
      <c r="V396" s="41">
        <v>0</v>
      </c>
      <c r="W396" s="41">
        <v>0</v>
      </c>
      <c r="X396" s="41">
        <v>0</v>
      </c>
      <c r="Y396" s="41">
        <v>0</v>
      </c>
      <c r="Z396" s="41">
        <v>0</v>
      </c>
      <c r="AA396" s="41">
        <v>0</v>
      </c>
      <c r="AB396" s="41">
        <v>0</v>
      </c>
      <c r="AC396" s="41">
        <f>SUM(BASE_INICIATIVAS_CONSOLIDADA!$Q396:$AB396)</f>
        <v>0</v>
      </c>
      <c r="AD396" s="41">
        <v>0</v>
      </c>
      <c r="AE396" s="41">
        <v>0</v>
      </c>
      <c r="AF396" s="41">
        <v>0</v>
      </c>
      <c r="AG396" s="41">
        <v>0</v>
      </c>
      <c r="AH396" s="41">
        <v>0</v>
      </c>
      <c r="AI396" s="41">
        <v>0</v>
      </c>
      <c r="AJ396" s="41">
        <f>SUM(BASE_INICIATIVAS_CONSOLIDADA!$AD396:$AI396)</f>
        <v>0</v>
      </c>
      <c r="AK396" s="41">
        <v>0</v>
      </c>
      <c r="AL396" s="41">
        <v>0</v>
      </c>
      <c r="AM396" s="41">
        <v>0</v>
      </c>
      <c r="AN396" s="41">
        <v>0</v>
      </c>
      <c r="AO396" s="41">
        <f>SUM(BASE_INICIATIVAS_CONSOLIDADA!$AK396:$AN396)</f>
        <v>0</v>
      </c>
      <c r="AP396" s="41">
        <v>0</v>
      </c>
      <c r="AQ396" s="41">
        <v>0</v>
      </c>
      <c r="AR396" s="41">
        <v>0</v>
      </c>
      <c r="AS396" s="41">
        <v>0</v>
      </c>
      <c r="AT396" s="41">
        <v>0</v>
      </c>
      <c r="AU396" s="46">
        <v>0</v>
      </c>
      <c r="AV396" s="41">
        <f>SUM(BASE_INICIATIVAS_CONSOLIDADA!$AP396:$AU396)</f>
        <v>0</v>
      </c>
      <c r="AW396" s="43">
        <v>0</v>
      </c>
      <c r="AX396" s="43">
        <v>0</v>
      </c>
      <c r="AY396" s="44">
        <f>SUM(BASE_INICIATIVAS_CONSOLIDADA!$AW396:$AX396)</f>
        <v>0</v>
      </c>
      <c r="AZ396" s="45">
        <v>0</v>
      </c>
      <c r="BA396" s="45">
        <f>BASE_INICIATIVAS_CONSOLIDADA!$AZ396</f>
        <v>0</v>
      </c>
      <c r="BB396" s="45">
        <v>0</v>
      </c>
      <c r="BC396" s="45">
        <v>0</v>
      </c>
      <c r="BD396" s="45">
        <f>SUM(BASE_INICIATIVAS_CONSOLIDADA!$BB396:$BC396)</f>
        <v>0</v>
      </c>
    </row>
    <row r="397" spans="1:56" ht="30" x14ac:dyDescent="0.25">
      <c r="A397" s="8" t="s">
        <v>94</v>
      </c>
      <c r="B397" s="8" t="s">
        <v>95</v>
      </c>
      <c r="C397" s="8">
        <v>16081613</v>
      </c>
      <c r="D397" s="8" t="s">
        <v>96</v>
      </c>
      <c r="E397" s="8" t="str">
        <f>_xlfn.XLOOKUP(BASE_INICIATIVAS_CONSOLIDADA!$G397,'[1]BASE DE DADOS'!A:A,'[1]BASE DE DADOS'!C:C)</f>
        <v>RESEX CHAPADA LIMPA</v>
      </c>
      <c r="F397" s="8" t="str">
        <f>_xlfn.XLOOKUP(BASE_INICIATIVAS_CONSOLIDADA!$G397,[1]!BASE_UCS[COD CNUC],[1]!BASE_UCS[CATEGORIA RESUMIDA])</f>
        <v>RESEX</v>
      </c>
      <c r="G397" s="8" t="s">
        <v>169</v>
      </c>
      <c r="H397" s="8" t="str">
        <f>_xlfn.XLOOKUP(BASE_INICIATIVAS_CONSOLIDADA!$G397,[1]!BASE_UCS[COD CNUC],[1]!BASE_UCS[GERÊNCIA REGIONAL])</f>
        <v>GR2 - Nordeste</v>
      </c>
      <c r="I397" s="8" t="str">
        <f>_xlfn.XLOOKUP(BASE_INICIATIVAS_CONSOLIDADA!$G397,[1]!BASE_UCS[COD CNUC],[1]!BASE_UCS[BIOMAS])</f>
        <v>Cerrado</v>
      </c>
      <c r="J397" s="8" t="str">
        <f>_xlfn.XLOOKUP(BASE_INICIATIVAS_CONSOLIDADA!$G397,[1]!BASE_UCS[COD CNUC],[1]!BASE_UCS[UF])</f>
        <v>MA</v>
      </c>
      <c r="K397" s="8"/>
      <c r="L397" s="36">
        <v>400000</v>
      </c>
      <c r="M397" s="36">
        <v>0</v>
      </c>
      <c r="N397" s="36">
        <f>BASE_INICIATIVAS_CONSOLIDADA!$L397-BASE_INICIATIVAS_CONSOLIDADA!$M397</f>
        <v>400000</v>
      </c>
      <c r="O397" s="37">
        <f>BASE_INICIATIVAS_CONSOLIDADA!$AC397+BASE_INICIATIVAS_CONSOLIDADA!$AJ397+BASE_INICIATIVAS_CONSOLIDADA!$AO397+BASE_INICIATIVAS_CONSOLIDADA!$AV397+BASE_INICIATIVAS_CONSOLIDADA!$AY397+BASE_INICIATIVAS_CONSOLIDADA!$BA397+BASE_INICIATIVAS_CONSOLIDADA!$BD397</f>
        <v>400000</v>
      </c>
      <c r="P397" s="36">
        <f>IF(BASE_INICIATIVAS_CONSOLIDADA!$N397-BASE_INICIATIVAS_CONSOLIDADA!$O397&lt;0,0,BASE_INICIATIVAS_CONSOLIDADA!$N397-BASE_INICIATIVAS_CONSOLIDADA!$O397)</f>
        <v>0</v>
      </c>
      <c r="Q397" s="38">
        <v>0</v>
      </c>
      <c r="R397" s="37">
        <v>0</v>
      </c>
      <c r="S397" s="37">
        <v>0</v>
      </c>
      <c r="T397" s="37">
        <v>0</v>
      </c>
      <c r="U397" s="37">
        <v>0</v>
      </c>
      <c r="V397" s="37">
        <v>0</v>
      </c>
      <c r="W397" s="37">
        <v>0</v>
      </c>
      <c r="X397" s="37">
        <v>0</v>
      </c>
      <c r="Y397" s="37">
        <v>0</v>
      </c>
      <c r="Z397" s="37">
        <v>0</v>
      </c>
      <c r="AA397" s="37">
        <v>0</v>
      </c>
      <c r="AB397" s="37">
        <v>0</v>
      </c>
      <c r="AC397" s="37">
        <f>SUM(BASE_INICIATIVAS_CONSOLIDADA!$Q397:$AB397)</f>
        <v>0</v>
      </c>
      <c r="AD397" s="37">
        <v>0</v>
      </c>
      <c r="AE397" s="37">
        <v>0</v>
      </c>
      <c r="AF397" s="37">
        <v>400000</v>
      </c>
      <c r="AG397" s="37">
        <v>0</v>
      </c>
      <c r="AH397" s="37">
        <v>0</v>
      </c>
      <c r="AI397" s="37">
        <v>0</v>
      </c>
      <c r="AJ397" s="37">
        <f>SUM(BASE_INICIATIVAS_CONSOLIDADA!$AD397:$AI397)</f>
        <v>400000</v>
      </c>
      <c r="AK397" s="37">
        <v>0</v>
      </c>
      <c r="AL397" s="37">
        <v>0</v>
      </c>
      <c r="AM397" s="37">
        <v>0</v>
      </c>
      <c r="AN397" s="37">
        <v>0</v>
      </c>
      <c r="AO397" s="37">
        <f>SUM(BASE_INICIATIVAS_CONSOLIDADA!$AK397:$AN397)</f>
        <v>0</v>
      </c>
      <c r="AP397" s="37">
        <v>0</v>
      </c>
      <c r="AQ397" s="37">
        <v>0</v>
      </c>
      <c r="AR397" s="37">
        <v>0</v>
      </c>
      <c r="AS397" s="37">
        <v>0</v>
      </c>
      <c r="AT397" s="37">
        <v>0</v>
      </c>
      <c r="AU397" s="37">
        <v>0</v>
      </c>
      <c r="AV397" s="37">
        <f>SUM(BASE_INICIATIVAS_CONSOLIDADA!$AP397:$AU397)</f>
        <v>0</v>
      </c>
      <c r="AW397" s="39">
        <v>0</v>
      </c>
      <c r="AX397" s="39">
        <v>0</v>
      </c>
      <c r="AY397" s="40">
        <f>SUM(BASE_INICIATIVAS_CONSOLIDADA!$AW397:$AX397)</f>
        <v>0</v>
      </c>
      <c r="AZ397" s="4">
        <v>0</v>
      </c>
      <c r="BA397" s="4">
        <f>BASE_INICIATIVAS_CONSOLIDADA!$AZ397</f>
        <v>0</v>
      </c>
      <c r="BB397" s="4">
        <v>0</v>
      </c>
      <c r="BC397" s="4">
        <v>0</v>
      </c>
      <c r="BD397" s="4">
        <f>SUM(BASE_INICIATIVAS_CONSOLIDADA!$BB397:$BC397)</f>
        <v>0</v>
      </c>
    </row>
    <row r="398" spans="1:56" ht="30" x14ac:dyDescent="0.25">
      <c r="A398" s="29" t="s">
        <v>94</v>
      </c>
      <c r="B398" s="29" t="s">
        <v>95</v>
      </c>
      <c r="C398" s="29">
        <v>16081613</v>
      </c>
      <c r="D398" s="29" t="s">
        <v>96</v>
      </c>
      <c r="E398" s="29" t="str">
        <f>_xlfn.XLOOKUP(BASE_INICIATIVAS_CONSOLIDADA!$G398,'[1]BASE DE DADOS'!A:A,'[1]BASE DE DADOS'!C:C)</f>
        <v>RESEX CHOCOARÉ-MATO GROSSO</v>
      </c>
      <c r="F398" s="29" t="str">
        <f>_xlfn.XLOOKUP(BASE_INICIATIVAS_CONSOLIDADA!$G398,[1]!BASE_UCS[COD CNUC],[1]!BASE_UCS[CATEGORIA RESUMIDA])</f>
        <v>RESEX</v>
      </c>
      <c r="G398" s="29" t="s">
        <v>119</v>
      </c>
      <c r="H398" s="29" t="str">
        <f>_xlfn.XLOOKUP(BASE_INICIATIVAS_CONSOLIDADA!$G398,[1]!BASE_UCS[COD CNUC],[1]!BASE_UCS[GERÊNCIA REGIONAL])</f>
        <v>GR1 - Norte</v>
      </c>
      <c r="I398" s="29" t="str">
        <f>_xlfn.XLOOKUP(BASE_INICIATIVAS_CONSOLIDADA!$G398,[1]!BASE_UCS[COD CNUC],[1]!BASE_UCS[BIOMAS])</f>
        <v>Amazônia</v>
      </c>
      <c r="J398" s="29" t="str">
        <f>_xlfn.XLOOKUP(BASE_INICIATIVAS_CONSOLIDADA!$G398,[1]!BASE_UCS[COD CNUC],[1]!BASE_UCS[UF])</f>
        <v>PA</v>
      </c>
      <c r="K398" s="29"/>
      <c r="L398" s="30">
        <v>400000</v>
      </c>
      <c r="M398" s="30">
        <v>0</v>
      </c>
      <c r="N398" s="30">
        <f>BASE_INICIATIVAS_CONSOLIDADA!$L398-BASE_INICIATIVAS_CONSOLIDADA!$M398</f>
        <v>400000</v>
      </c>
      <c r="O398" s="41">
        <f>BASE_INICIATIVAS_CONSOLIDADA!$AC398+BASE_INICIATIVAS_CONSOLIDADA!$AJ398+BASE_INICIATIVAS_CONSOLIDADA!$AO398+BASE_INICIATIVAS_CONSOLIDADA!$AV398+BASE_INICIATIVAS_CONSOLIDADA!$AY398+BASE_INICIATIVAS_CONSOLIDADA!$BA398+BASE_INICIATIVAS_CONSOLIDADA!$BD398</f>
        <v>448390.38</v>
      </c>
      <c r="P398" s="30">
        <f>IF(BASE_INICIATIVAS_CONSOLIDADA!$N398-BASE_INICIATIVAS_CONSOLIDADA!$O398&lt;0,0,BASE_INICIATIVAS_CONSOLIDADA!$N398-BASE_INICIATIVAS_CONSOLIDADA!$O398)</f>
        <v>0</v>
      </c>
      <c r="Q398" s="42">
        <v>0</v>
      </c>
      <c r="R398" s="41">
        <v>0</v>
      </c>
      <c r="S398" s="41">
        <v>0</v>
      </c>
      <c r="T398" s="41">
        <v>0</v>
      </c>
      <c r="U398" s="41">
        <v>0</v>
      </c>
      <c r="V398" s="41">
        <v>0</v>
      </c>
      <c r="W398" s="41">
        <v>0</v>
      </c>
      <c r="X398" s="41">
        <v>0</v>
      </c>
      <c r="Y398" s="41">
        <v>0</v>
      </c>
      <c r="Z398" s="41">
        <v>0</v>
      </c>
      <c r="AA398" s="41">
        <v>0</v>
      </c>
      <c r="AB398" s="41">
        <v>0</v>
      </c>
      <c r="AC398" s="41">
        <f>SUM(BASE_INICIATIVAS_CONSOLIDADA!$Q398:$AB398)</f>
        <v>0</v>
      </c>
      <c r="AD398" s="41">
        <v>0</v>
      </c>
      <c r="AE398" s="41">
        <v>0</v>
      </c>
      <c r="AF398" s="41">
        <v>448390.38</v>
      </c>
      <c r="AG398" s="41">
        <v>0</v>
      </c>
      <c r="AH398" s="41">
        <v>0</v>
      </c>
      <c r="AI398" s="41">
        <v>0</v>
      </c>
      <c r="AJ398" s="41">
        <f>SUM(BASE_INICIATIVAS_CONSOLIDADA!$AD398:$AI398)</f>
        <v>448390.38</v>
      </c>
      <c r="AK398" s="41">
        <v>0</v>
      </c>
      <c r="AL398" s="41">
        <v>0</v>
      </c>
      <c r="AM398" s="41">
        <v>0</v>
      </c>
      <c r="AN398" s="41">
        <v>0</v>
      </c>
      <c r="AO398" s="41">
        <f>SUM(BASE_INICIATIVAS_CONSOLIDADA!$AK398:$AN398)</f>
        <v>0</v>
      </c>
      <c r="AP398" s="41">
        <v>0</v>
      </c>
      <c r="AQ398" s="41">
        <v>0</v>
      </c>
      <c r="AR398" s="41">
        <v>0</v>
      </c>
      <c r="AS398" s="41">
        <v>0</v>
      </c>
      <c r="AT398" s="41">
        <v>0</v>
      </c>
      <c r="AU398" s="41">
        <v>0</v>
      </c>
      <c r="AV398" s="41">
        <f>SUM(BASE_INICIATIVAS_CONSOLIDADA!$AP398:$AU398)</f>
        <v>0</v>
      </c>
      <c r="AW398" s="43">
        <v>0</v>
      </c>
      <c r="AX398" s="43">
        <v>0</v>
      </c>
      <c r="AY398" s="44">
        <f>SUM(BASE_INICIATIVAS_CONSOLIDADA!$AW398:$AX398)</f>
        <v>0</v>
      </c>
      <c r="AZ398" s="45">
        <v>0</v>
      </c>
      <c r="BA398" s="45">
        <f>BASE_INICIATIVAS_CONSOLIDADA!$AZ398</f>
        <v>0</v>
      </c>
      <c r="BB398" s="45">
        <v>0</v>
      </c>
      <c r="BC398" s="45">
        <v>0</v>
      </c>
      <c r="BD398" s="45">
        <f>SUM(BASE_INICIATIVAS_CONSOLIDADA!$BB398:$BC398)</f>
        <v>0</v>
      </c>
    </row>
    <row r="399" spans="1:56" ht="30" x14ac:dyDescent="0.25">
      <c r="A399" s="8" t="s">
        <v>94</v>
      </c>
      <c r="B399" s="8" t="s">
        <v>95</v>
      </c>
      <c r="C399" s="8">
        <v>16081613</v>
      </c>
      <c r="D399" s="8" t="s">
        <v>96</v>
      </c>
      <c r="E399" s="8" t="str">
        <f>_xlfn.XLOOKUP(BASE_INICIATIVAS_CONSOLIDADA!$G399,'[1]BASE DE DADOS'!A:A,'[1]BASE DE DADOS'!C:C)</f>
        <v>RESEX IPAÚ-ANILZINHO</v>
      </c>
      <c r="F399" s="8" t="str">
        <f>_xlfn.XLOOKUP(BASE_INICIATIVAS_CONSOLIDADA!$G399,[1]!BASE_UCS[COD CNUC],[1]!BASE_UCS[CATEGORIA RESUMIDA])</f>
        <v>RESEX</v>
      </c>
      <c r="G399" s="8" t="s">
        <v>138</v>
      </c>
      <c r="H399" s="8" t="str">
        <f>_xlfn.XLOOKUP(BASE_INICIATIVAS_CONSOLIDADA!$G399,[1]!BASE_UCS[COD CNUC],[1]!BASE_UCS[GERÊNCIA REGIONAL])</f>
        <v>GR1 - Norte</v>
      </c>
      <c r="I399" s="8" t="str">
        <f>_xlfn.XLOOKUP(BASE_INICIATIVAS_CONSOLIDADA!$G399,[1]!BASE_UCS[COD CNUC],[1]!BASE_UCS[BIOMAS])</f>
        <v>Amazônia</v>
      </c>
      <c r="J399" s="8" t="str">
        <f>_xlfn.XLOOKUP(BASE_INICIATIVAS_CONSOLIDADA!$G399,[1]!BASE_UCS[COD CNUC],[1]!BASE_UCS[UF])</f>
        <v>PA</v>
      </c>
      <c r="K399" s="8"/>
      <c r="L399" s="36">
        <v>400000</v>
      </c>
      <c r="M399" s="36">
        <v>0</v>
      </c>
      <c r="N399" s="36">
        <f>BASE_INICIATIVAS_CONSOLIDADA!$L399-BASE_INICIATIVAS_CONSOLIDADA!$M399</f>
        <v>400000</v>
      </c>
      <c r="O399" s="37">
        <f>BASE_INICIATIVAS_CONSOLIDADA!$AC399+BASE_INICIATIVAS_CONSOLIDADA!$AJ399+BASE_INICIATIVAS_CONSOLIDADA!$AO399+BASE_INICIATIVAS_CONSOLIDADA!$AV399+BASE_INICIATIVAS_CONSOLIDADA!$AY399+BASE_INICIATIVAS_CONSOLIDADA!$BA399+BASE_INICIATIVAS_CONSOLIDADA!$BD399</f>
        <v>400000</v>
      </c>
      <c r="P399" s="36">
        <f>IF(BASE_INICIATIVAS_CONSOLIDADA!$N399-BASE_INICIATIVAS_CONSOLIDADA!$O399&lt;0,0,BASE_INICIATIVAS_CONSOLIDADA!$N399-BASE_INICIATIVAS_CONSOLIDADA!$O399)</f>
        <v>0</v>
      </c>
      <c r="Q399" s="38">
        <v>0</v>
      </c>
      <c r="R399" s="37">
        <v>0</v>
      </c>
      <c r="S399" s="37">
        <v>0</v>
      </c>
      <c r="T399" s="37">
        <v>0</v>
      </c>
      <c r="U399" s="37">
        <v>0</v>
      </c>
      <c r="V399" s="37">
        <v>0</v>
      </c>
      <c r="W399" s="37">
        <v>0</v>
      </c>
      <c r="X399" s="37">
        <v>0</v>
      </c>
      <c r="Y399" s="37">
        <v>0</v>
      </c>
      <c r="Z399" s="37">
        <v>0</v>
      </c>
      <c r="AA399" s="37">
        <v>0</v>
      </c>
      <c r="AB399" s="37">
        <v>0</v>
      </c>
      <c r="AC399" s="37">
        <f>SUM(BASE_INICIATIVAS_CONSOLIDADA!$Q399:$AB399)</f>
        <v>0</v>
      </c>
      <c r="AD399" s="37">
        <v>0</v>
      </c>
      <c r="AE399" s="37">
        <v>0</v>
      </c>
      <c r="AF399" s="37">
        <v>0</v>
      </c>
      <c r="AG399" s="37">
        <v>0</v>
      </c>
      <c r="AH399" s="37">
        <v>0</v>
      </c>
      <c r="AI399" s="37">
        <v>0</v>
      </c>
      <c r="AJ399" s="37">
        <f>SUM(BASE_INICIATIVAS_CONSOLIDADA!$AD399:$AI399)</f>
        <v>0</v>
      </c>
      <c r="AK399" s="37">
        <v>0</v>
      </c>
      <c r="AL399" s="37">
        <v>0</v>
      </c>
      <c r="AM399" s="37">
        <v>0</v>
      </c>
      <c r="AN399" s="37">
        <v>0</v>
      </c>
      <c r="AO399" s="37">
        <f>SUM(BASE_INICIATIVAS_CONSOLIDADA!$AK399:$AN399)</f>
        <v>0</v>
      </c>
      <c r="AP399" s="37">
        <v>0</v>
      </c>
      <c r="AQ399" s="37">
        <v>0</v>
      </c>
      <c r="AR399" s="37">
        <v>0</v>
      </c>
      <c r="AS399" s="37">
        <v>0</v>
      </c>
      <c r="AT399" s="37">
        <v>0</v>
      </c>
      <c r="AU399" s="37">
        <v>0</v>
      </c>
      <c r="AV399" s="37">
        <f>SUM(BASE_INICIATIVAS_CONSOLIDADA!$AP399:$AU399)</f>
        <v>0</v>
      </c>
      <c r="AW399" s="39">
        <v>0</v>
      </c>
      <c r="AX399" s="48">
        <v>400000</v>
      </c>
      <c r="AY399" s="40">
        <f>SUM(BASE_INICIATIVAS_CONSOLIDADA!$AW399:$AX399)</f>
        <v>400000</v>
      </c>
      <c r="AZ399" s="4">
        <v>0</v>
      </c>
      <c r="BA399" s="4">
        <f>BASE_INICIATIVAS_CONSOLIDADA!$AZ399</f>
        <v>0</v>
      </c>
      <c r="BB399" s="4">
        <v>0</v>
      </c>
      <c r="BC399" s="4">
        <v>0</v>
      </c>
      <c r="BD399" s="4">
        <f>SUM(BASE_INICIATIVAS_CONSOLIDADA!$BB399:$BC399)</f>
        <v>0</v>
      </c>
    </row>
    <row r="400" spans="1:56" ht="30" x14ac:dyDescent="0.25">
      <c r="A400" s="29" t="s">
        <v>94</v>
      </c>
      <c r="B400" s="29" t="s">
        <v>95</v>
      </c>
      <c r="C400" s="29">
        <v>16081613</v>
      </c>
      <c r="D400" s="29" t="s">
        <v>96</v>
      </c>
      <c r="E400" s="29" t="str">
        <f>_xlfn.XLOOKUP(BASE_INICIATIVAS_CONSOLIDADA!$G400,'[1]BASE DE DADOS'!A:A,'[1]BASE DE DADOS'!C:C)</f>
        <v>RESEX MAE GRANDE DE CURUÇA</v>
      </c>
      <c r="F400" s="29" t="str">
        <f>_xlfn.XLOOKUP(BASE_INICIATIVAS_CONSOLIDADA!$G400,[1]!BASE_UCS[COD CNUC],[1]!BASE_UCS[CATEGORIA RESUMIDA])</f>
        <v>RESEX</v>
      </c>
      <c r="G400" s="29" t="s">
        <v>122</v>
      </c>
      <c r="H400" s="29" t="str">
        <f>_xlfn.XLOOKUP(BASE_INICIATIVAS_CONSOLIDADA!$G400,[1]!BASE_UCS[COD CNUC],[1]!BASE_UCS[GERÊNCIA REGIONAL])</f>
        <v>GR1 - Norte</v>
      </c>
      <c r="I400" s="29" t="str">
        <f>_xlfn.XLOOKUP(BASE_INICIATIVAS_CONSOLIDADA!$G400,[1]!BASE_UCS[COD CNUC],[1]!BASE_UCS[BIOMAS])</f>
        <v>Amazônia - Área Marinha</v>
      </c>
      <c r="J400" s="29" t="str">
        <f>_xlfn.XLOOKUP(BASE_INICIATIVAS_CONSOLIDADA!$G400,[1]!BASE_UCS[COD CNUC],[1]!BASE_UCS[UF])</f>
        <v>PA</v>
      </c>
      <c r="K400" s="29"/>
      <c r="L400" s="30">
        <v>400000</v>
      </c>
      <c r="M400" s="30">
        <v>0</v>
      </c>
      <c r="N400" s="30">
        <f>BASE_INICIATIVAS_CONSOLIDADA!$L400-BASE_INICIATIVAS_CONSOLIDADA!$M400</f>
        <v>400000</v>
      </c>
      <c r="O400" s="41">
        <f>BASE_INICIATIVAS_CONSOLIDADA!$AC400+BASE_INICIATIVAS_CONSOLIDADA!$AJ400+BASE_INICIATIVAS_CONSOLIDADA!$AO400+BASE_INICIATIVAS_CONSOLIDADA!$AV400+BASE_INICIATIVAS_CONSOLIDADA!$AY400+BASE_INICIATIVAS_CONSOLIDADA!$BA400+BASE_INICIATIVAS_CONSOLIDADA!$BD400</f>
        <v>400000</v>
      </c>
      <c r="P400" s="30">
        <f>IF(BASE_INICIATIVAS_CONSOLIDADA!$N400-BASE_INICIATIVAS_CONSOLIDADA!$O400&lt;0,0,BASE_INICIATIVAS_CONSOLIDADA!$N400-BASE_INICIATIVAS_CONSOLIDADA!$O400)</f>
        <v>0</v>
      </c>
      <c r="Q400" s="42">
        <v>0</v>
      </c>
      <c r="R400" s="41">
        <v>0</v>
      </c>
      <c r="S400" s="41">
        <v>0</v>
      </c>
      <c r="T400" s="41">
        <v>0</v>
      </c>
      <c r="U400" s="41">
        <v>0</v>
      </c>
      <c r="V400" s="41">
        <v>0</v>
      </c>
      <c r="W400" s="41">
        <v>0</v>
      </c>
      <c r="X400" s="41">
        <v>0</v>
      </c>
      <c r="Y400" s="41">
        <v>0</v>
      </c>
      <c r="Z400" s="41">
        <v>0</v>
      </c>
      <c r="AA400" s="41">
        <v>0</v>
      </c>
      <c r="AB400" s="41">
        <v>0</v>
      </c>
      <c r="AC400" s="41">
        <f>SUM(BASE_INICIATIVAS_CONSOLIDADA!$Q400:$AB400)</f>
        <v>0</v>
      </c>
      <c r="AD400" s="41">
        <v>0</v>
      </c>
      <c r="AE400" s="41">
        <v>0</v>
      </c>
      <c r="AF400" s="41">
        <v>400000</v>
      </c>
      <c r="AG400" s="41">
        <v>0</v>
      </c>
      <c r="AH400" s="41">
        <v>0</v>
      </c>
      <c r="AI400" s="41">
        <v>0</v>
      </c>
      <c r="AJ400" s="41">
        <f>SUM(BASE_INICIATIVAS_CONSOLIDADA!$AD400:$AI400)</f>
        <v>400000</v>
      </c>
      <c r="AK400" s="41">
        <v>0</v>
      </c>
      <c r="AL400" s="41">
        <v>0</v>
      </c>
      <c r="AM400" s="41">
        <v>0</v>
      </c>
      <c r="AN400" s="41">
        <v>0</v>
      </c>
      <c r="AO400" s="41">
        <f>SUM(BASE_INICIATIVAS_CONSOLIDADA!$AK400:$AN400)</f>
        <v>0</v>
      </c>
      <c r="AP400" s="41">
        <v>0</v>
      </c>
      <c r="AQ400" s="41">
        <v>0</v>
      </c>
      <c r="AR400" s="41">
        <v>0</v>
      </c>
      <c r="AS400" s="41">
        <v>0</v>
      </c>
      <c r="AT400" s="41">
        <v>0</v>
      </c>
      <c r="AU400" s="41">
        <v>0</v>
      </c>
      <c r="AV400" s="41">
        <f>SUM(BASE_INICIATIVAS_CONSOLIDADA!$AP400:$AU400)</f>
        <v>0</v>
      </c>
      <c r="AW400" s="43">
        <v>0</v>
      </c>
      <c r="AX400" s="50">
        <v>0</v>
      </c>
      <c r="AY400" s="44">
        <f>SUM(BASE_INICIATIVAS_CONSOLIDADA!$AW400:$AX400)</f>
        <v>0</v>
      </c>
      <c r="AZ400" s="45">
        <v>0</v>
      </c>
      <c r="BA400" s="45">
        <f>BASE_INICIATIVAS_CONSOLIDADA!$AZ400</f>
        <v>0</v>
      </c>
      <c r="BB400" s="45">
        <v>0</v>
      </c>
      <c r="BC400" s="45">
        <v>0</v>
      </c>
      <c r="BD400" s="45">
        <f>SUM(BASE_INICIATIVAS_CONSOLIDADA!$BB400:$BC400)</f>
        <v>0</v>
      </c>
    </row>
    <row r="401" spans="1:56" ht="30" x14ac:dyDescent="0.25">
      <c r="A401" s="8" t="s">
        <v>94</v>
      </c>
      <c r="B401" s="8" t="s">
        <v>95</v>
      </c>
      <c r="C401" s="8">
        <v>16081613</v>
      </c>
      <c r="D401" s="8" t="s">
        <v>96</v>
      </c>
      <c r="E401" s="8" t="str">
        <f>_xlfn.XLOOKUP(BASE_INICIATIVAS_CONSOLIDADA!$G401,'[1]BASE DE DADOS'!A:A,'[1]BASE DE DADOS'!C:C)</f>
        <v>RESEX MAPUÁ</v>
      </c>
      <c r="F401" s="8" t="str">
        <f>_xlfn.XLOOKUP(BASE_INICIATIVAS_CONSOLIDADA!$G401,[1]!BASE_UCS[COD CNUC],[1]!BASE_UCS[CATEGORIA RESUMIDA])</f>
        <v>RESEX</v>
      </c>
      <c r="G401" s="8" t="s">
        <v>149</v>
      </c>
      <c r="H401" s="8" t="str">
        <f>_xlfn.XLOOKUP(BASE_INICIATIVAS_CONSOLIDADA!$G401,[1]!BASE_UCS[COD CNUC],[1]!BASE_UCS[GERÊNCIA REGIONAL])</f>
        <v>GR1 - Norte</v>
      </c>
      <c r="I401" s="8" t="str">
        <f>_xlfn.XLOOKUP(BASE_INICIATIVAS_CONSOLIDADA!$G401,[1]!BASE_UCS[COD CNUC],[1]!BASE_UCS[BIOMAS])</f>
        <v>Amazônia</v>
      </c>
      <c r="J401" s="8" t="str">
        <f>_xlfn.XLOOKUP(BASE_INICIATIVAS_CONSOLIDADA!$G401,[1]!BASE_UCS[COD CNUC],[1]!BASE_UCS[UF])</f>
        <v>PA</v>
      </c>
      <c r="K401" s="8"/>
      <c r="L401" s="36">
        <v>400000</v>
      </c>
      <c r="M401" s="36">
        <v>0</v>
      </c>
      <c r="N401" s="36">
        <f>BASE_INICIATIVAS_CONSOLIDADA!$L401-BASE_INICIATIVAS_CONSOLIDADA!$M401</f>
        <v>400000</v>
      </c>
      <c r="O401" s="37">
        <f>BASE_INICIATIVAS_CONSOLIDADA!$AC401+BASE_INICIATIVAS_CONSOLIDADA!$AJ401+BASE_INICIATIVAS_CONSOLIDADA!$AO401+BASE_INICIATIVAS_CONSOLIDADA!$AV401+BASE_INICIATIVAS_CONSOLIDADA!$AY401+BASE_INICIATIVAS_CONSOLIDADA!$BA401+BASE_INICIATIVAS_CONSOLIDADA!$BD401</f>
        <v>400000</v>
      </c>
      <c r="P401" s="36">
        <f>IF(BASE_INICIATIVAS_CONSOLIDADA!$N401-BASE_INICIATIVAS_CONSOLIDADA!$O401&lt;0,0,BASE_INICIATIVAS_CONSOLIDADA!$N401-BASE_INICIATIVAS_CONSOLIDADA!$O401)</f>
        <v>0</v>
      </c>
      <c r="Q401" s="38">
        <v>0</v>
      </c>
      <c r="R401" s="37">
        <v>0</v>
      </c>
      <c r="S401" s="37">
        <v>0</v>
      </c>
      <c r="T401" s="37">
        <v>0</v>
      </c>
      <c r="U401" s="37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7">
        <v>0</v>
      </c>
      <c r="AB401" s="37">
        <v>0</v>
      </c>
      <c r="AC401" s="37">
        <f>SUM(BASE_INICIATIVAS_CONSOLIDADA!$Q401:$AB401)</f>
        <v>0</v>
      </c>
      <c r="AD401" s="37">
        <v>0</v>
      </c>
      <c r="AE401" s="37">
        <v>0</v>
      </c>
      <c r="AF401" s="37">
        <v>0</v>
      </c>
      <c r="AG401" s="37">
        <v>0</v>
      </c>
      <c r="AH401" s="37">
        <v>0</v>
      </c>
      <c r="AI401" s="37">
        <v>0</v>
      </c>
      <c r="AJ401" s="37">
        <f>SUM(BASE_INICIATIVAS_CONSOLIDADA!$AD401:$AI401)</f>
        <v>0</v>
      </c>
      <c r="AK401" s="37">
        <v>0</v>
      </c>
      <c r="AL401" s="37">
        <v>0</v>
      </c>
      <c r="AM401" s="37">
        <v>0</v>
      </c>
      <c r="AN401" s="37">
        <v>0</v>
      </c>
      <c r="AO401" s="37">
        <f>SUM(BASE_INICIATIVAS_CONSOLIDADA!$AK401:$AN401)</f>
        <v>0</v>
      </c>
      <c r="AP401" s="37">
        <v>0</v>
      </c>
      <c r="AQ401" s="37">
        <v>0</v>
      </c>
      <c r="AR401" s="37">
        <v>0</v>
      </c>
      <c r="AS401" s="37">
        <v>0</v>
      </c>
      <c r="AT401" s="37">
        <v>0</v>
      </c>
      <c r="AU401" s="36">
        <v>400000</v>
      </c>
      <c r="AV401" s="37">
        <f>SUM(BASE_INICIATIVAS_CONSOLIDADA!$AP401:$AU401)</f>
        <v>400000</v>
      </c>
      <c r="AW401" s="39">
        <v>0</v>
      </c>
      <c r="AX401" s="39">
        <v>0</v>
      </c>
      <c r="AY401" s="40">
        <f>SUM(BASE_INICIATIVAS_CONSOLIDADA!$AW401:$AX401)</f>
        <v>0</v>
      </c>
      <c r="AZ401" s="4">
        <v>0</v>
      </c>
      <c r="BA401" s="4">
        <f>BASE_INICIATIVAS_CONSOLIDADA!$AZ401</f>
        <v>0</v>
      </c>
      <c r="BB401" s="4">
        <v>0</v>
      </c>
      <c r="BC401" s="4">
        <v>0</v>
      </c>
      <c r="BD401" s="4">
        <f>SUM(BASE_INICIATIVAS_CONSOLIDADA!$BB401:$BC401)</f>
        <v>0</v>
      </c>
    </row>
    <row r="402" spans="1:56" ht="30" x14ac:dyDescent="0.25">
      <c r="A402" s="29" t="s">
        <v>94</v>
      </c>
      <c r="B402" s="29" t="s">
        <v>95</v>
      </c>
      <c r="C402" s="29">
        <v>16081613</v>
      </c>
      <c r="D402" s="29" t="s">
        <v>96</v>
      </c>
      <c r="E402" s="29" t="str">
        <f>_xlfn.XLOOKUP(BASE_INICIATIVAS_CONSOLIDADA!$G402,'[1]BASE DE DADOS'!A:A,'[1]BASE DE DADOS'!C:C)</f>
        <v>RESEX MARINHA CUINARANA</v>
      </c>
      <c r="F402" s="29" t="str">
        <f>_xlfn.XLOOKUP(BASE_INICIATIVAS_CONSOLIDADA!$G402,[1]!BASE_UCS[COD CNUC],[1]!BASE_UCS[CATEGORIA RESUMIDA])</f>
        <v>RESEX</v>
      </c>
      <c r="G402" s="29" t="s">
        <v>131</v>
      </c>
      <c r="H402" s="29" t="str">
        <f>_xlfn.XLOOKUP(BASE_INICIATIVAS_CONSOLIDADA!$G402,[1]!BASE_UCS[COD CNUC],[1]!BASE_UCS[GERÊNCIA REGIONAL])</f>
        <v>GR1 - Norte</v>
      </c>
      <c r="I402" s="29" t="str">
        <f>_xlfn.XLOOKUP(BASE_INICIATIVAS_CONSOLIDADA!$G402,[1]!BASE_UCS[COD CNUC],[1]!BASE_UCS[BIOMAS])</f>
        <v>Amazônia - Área Marinha</v>
      </c>
      <c r="J402" s="29" t="str">
        <f>_xlfn.XLOOKUP(BASE_INICIATIVAS_CONSOLIDADA!$G402,[1]!BASE_UCS[COD CNUC],[1]!BASE_UCS[UF])</f>
        <v>PA</v>
      </c>
      <c r="K402" s="29"/>
      <c r="L402" s="30">
        <v>400000</v>
      </c>
      <c r="M402" s="30">
        <v>0</v>
      </c>
      <c r="N402" s="30">
        <f>BASE_INICIATIVAS_CONSOLIDADA!$L402-BASE_INICIATIVAS_CONSOLIDADA!$M402</f>
        <v>400000</v>
      </c>
      <c r="O402" s="41">
        <f>BASE_INICIATIVAS_CONSOLIDADA!$AC402+BASE_INICIATIVAS_CONSOLIDADA!$AJ402+BASE_INICIATIVAS_CONSOLIDADA!$AO402+BASE_INICIATIVAS_CONSOLIDADA!$AV402+BASE_INICIATIVAS_CONSOLIDADA!$AY402+BASE_INICIATIVAS_CONSOLIDADA!$BA402+BASE_INICIATIVAS_CONSOLIDADA!$BD402</f>
        <v>400000</v>
      </c>
      <c r="P402" s="30">
        <f>IF(BASE_INICIATIVAS_CONSOLIDADA!$N402-BASE_INICIATIVAS_CONSOLIDADA!$O402&lt;0,0,BASE_INICIATIVAS_CONSOLIDADA!$N402-BASE_INICIATIVAS_CONSOLIDADA!$O402)</f>
        <v>0</v>
      </c>
      <c r="Q402" s="42">
        <v>0</v>
      </c>
      <c r="R402" s="41">
        <v>0</v>
      </c>
      <c r="S402" s="41">
        <v>0</v>
      </c>
      <c r="T402" s="41">
        <v>0</v>
      </c>
      <c r="U402" s="41">
        <v>0</v>
      </c>
      <c r="V402" s="41">
        <v>0</v>
      </c>
      <c r="W402" s="41">
        <v>0</v>
      </c>
      <c r="X402" s="41">
        <v>0</v>
      </c>
      <c r="Y402" s="41">
        <v>0</v>
      </c>
      <c r="Z402" s="41">
        <v>0</v>
      </c>
      <c r="AA402" s="41">
        <v>0</v>
      </c>
      <c r="AB402" s="41">
        <v>0</v>
      </c>
      <c r="AC402" s="41">
        <f>SUM(BASE_INICIATIVAS_CONSOLIDADA!$Q402:$AB402)</f>
        <v>0</v>
      </c>
      <c r="AD402" s="41">
        <v>0</v>
      </c>
      <c r="AE402" s="41">
        <v>0</v>
      </c>
      <c r="AF402" s="41">
        <v>400000</v>
      </c>
      <c r="AG402" s="41">
        <v>0</v>
      </c>
      <c r="AH402" s="41">
        <v>0</v>
      </c>
      <c r="AI402" s="41">
        <v>0</v>
      </c>
      <c r="AJ402" s="41">
        <f>SUM(BASE_INICIATIVAS_CONSOLIDADA!$AD402:$AI402)</f>
        <v>400000</v>
      </c>
      <c r="AK402" s="41">
        <v>0</v>
      </c>
      <c r="AL402" s="41">
        <v>0</v>
      </c>
      <c r="AM402" s="41">
        <v>0</v>
      </c>
      <c r="AN402" s="41">
        <v>0</v>
      </c>
      <c r="AO402" s="41">
        <f>SUM(BASE_INICIATIVAS_CONSOLIDADA!$AK402:$AN402)</f>
        <v>0</v>
      </c>
      <c r="AP402" s="41">
        <v>0</v>
      </c>
      <c r="AQ402" s="41">
        <v>0</v>
      </c>
      <c r="AR402" s="41">
        <v>0</v>
      </c>
      <c r="AS402" s="41">
        <v>0</v>
      </c>
      <c r="AT402" s="41">
        <v>0</v>
      </c>
      <c r="AU402" s="46">
        <v>0</v>
      </c>
      <c r="AV402" s="41">
        <f>SUM(BASE_INICIATIVAS_CONSOLIDADA!$AP402:$AU402)</f>
        <v>0</v>
      </c>
      <c r="AW402" s="43">
        <v>0</v>
      </c>
      <c r="AX402" s="43">
        <v>0</v>
      </c>
      <c r="AY402" s="44">
        <f>SUM(BASE_INICIATIVAS_CONSOLIDADA!$AW402:$AX402)</f>
        <v>0</v>
      </c>
      <c r="AZ402" s="45">
        <v>0</v>
      </c>
      <c r="BA402" s="45">
        <f>BASE_INICIATIVAS_CONSOLIDADA!$AZ402</f>
        <v>0</v>
      </c>
      <c r="BB402" s="45">
        <v>0</v>
      </c>
      <c r="BC402" s="45">
        <v>0</v>
      </c>
      <c r="BD402" s="45">
        <f>SUM(BASE_INICIATIVAS_CONSOLIDADA!$BB402:$BC402)</f>
        <v>0</v>
      </c>
    </row>
    <row r="403" spans="1:56" ht="30" x14ac:dyDescent="0.25">
      <c r="A403" s="8" t="s">
        <v>94</v>
      </c>
      <c r="B403" s="8" t="s">
        <v>95</v>
      </c>
      <c r="C403" s="8">
        <v>16081613</v>
      </c>
      <c r="D403" s="8" t="s">
        <v>96</v>
      </c>
      <c r="E403" s="8" t="str">
        <f>_xlfn.XLOOKUP(BASE_INICIATIVAS_CONSOLIDADA!$G403,'[1]BASE DE DADOS'!A:A,'[1]BASE DE DADOS'!C:C)</f>
        <v>RESEX MARINHA DA BAIA DE IGUAPÉ</v>
      </c>
      <c r="F403" s="8" t="str">
        <f>_xlfn.XLOOKUP(BASE_INICIATIVAS_CONSOLIDADA!$G403,[1]!BASE_UCS[COD CNUC],[1]!BASE_UCS[CATEGORIA RESUMIDA])</f>
        <v>RESEX</v>
      </c>
      <c r="G403" s="8" t="s">
        <v>170</v>
      </c>
      <c r="H403" s="8" t="str">
        <f>_xlfn.XLOOKUP(BASE_INICIATIVAS_CONSOLIDADA!$G403,[1]!BASE_UCS[COD CNUC],[1]!BASE_UCS[GERÊNCIA REGIONAL])</f>
        <v>GR2 - Nordeste</v>
      </c>
      <c r="I403" s="8" t="str">
        <f>_xlfn.XLOOKUP(BASE_INICIATIVAS_CONSOLIDADA!$G403,[1]!BASE_UCS[COD CNUC],[1]!BASE_UCS[BIOMAS])</f>
        <v>Mata Atlântica</v>
      </c>
      <c r="J403" s="8" t="str">
        <f>_xlfn.XLOOKUP(BASE_INICIATIVAS_CONSOLIDADA!$G403,[1]!BASE_UCS[COD CNUC],[1]!BASE_UCS[UF])</f>
        <v>BA</v>
      </c>
      <c r="K403" s="8"/>
      <c r="L403" s="36">
        <v>400000</v>
      </c>
      <c r="M403" s="36">
        <v>0</v>
      </c>
      <c r="N403" s="36">
        <f>BASE_INICIATIVAS_CONSOLIDADA!$L403-BASE_INICIATIVAS_CONSOLIDADA!$M403</f>
        <v>400000</v>
      </c>
      <c r="O403" s="37">
        <f>BASE_INICIATIVAS_CONSOLIDADA!$AC403+BASE_INICIATIVAS_CONSOLIDADA!$AJ403+BASE_INICIATIVAS_CONSOLIDADA!$AO403+BASE_INICIATIVAS_CONSOLIDADA!$AV403+BASE_INICIATIVAS_CONSOLIDADA!$AY403+BASE_INICIATIVAS_CONSOLIDADA!$BA403+BASE_INICIATIVAS_CONSOLIDADA!$BD403</f>
        <v>354000</v>
      </c>
      <c r="P403" s="36">
        <f>IF(BASE_INICIATIVAS_CONSOLIDADA!$N403-BASE_INICIATIVAS_CONSOLIDADA!$O403&lt;0,0,BASE_INICIATIVAS_CONSOLIDADA!$N403-BASE_INICIATIVAS_CONSOLIDADA!$O403)</f>
        <v>46000</v>
      </c>
      <c r="Q403" s="38">
        <v>0</v>
      </c>
      <c r="R403" s="37">
        <v>0</v>
      </c>
      <c r="S403" s="37">
        <v>0</v>
      </c>
      <c r="T403" s="37">
        <v>0</v>
      </c>
      <c r="U403" s="37">
        <v>0</v>
      </c>
      <c r="V403" s="37">
        <v>0</v>
      </c>
      <c r="W403" s="37">
        <v>0</v>
      </c>
      <c r="X403" s="37">
        <v>0</v>
      </c>
      <c r="Y403" s="37">
        <v>0</v>
      </c>
      <c r="Z403" s="37">
        <v>0</v>
      </c>
      <c r="AA403" s="37">
        <v>0</v>
      </c>
      <c r="AB403" s="37">
        <v>0</v>
      </c>
      <c r="AC403" s="37">
        <f>SUM(BASE_INICIATIVAS_CONSOLIDADA!$Q403:$AB403)</f>
        <v>0</v>
      </c>
      <c r="AD403" s="37">
        <v>0</v>
      </c>
      <c r="AE403" s="37">
        <v>0</v>
      </c>
      <c r="AF403" s="37">
        <v>0</v>
      </c>
      <c r="AG403" s="37">
        <v>0</v>
      </c>
      <c r="AH403" s="37">
        <v>354000</v>
      </c>
      <c r="AI403" s="37">
        <v>0</v>
      </c>
      <c r="AJ403" s="37">
        <f>SUM(BASE_INICIATIVAS_CONSOLIDADA!$AD403:$AI403)</f>
        <v>354000</v>
      </c>
      <c r="AK403" s="37">
        <v>0</v>
      </c>
      <c r="AL403" s="37">
        <v>0</v>
      </c>
      <c r="AM403" s="37">
        <v>0</v>
      </c>
      <c r="AN403" s="37">
        <v>0</v>
      </c>
      <c r="AO403" s="37">
        <f>SUM(BASE_INICIATIVAS_CONSOLIDADA!$AK403:$AN403)</f>
        <v>0</v>
      </c>
      <c r="AP403" s="37">
        <v>0</v>
      </c>
      <c r="AQ403" s="37">
        <v>0</v>
      </c>
      <c r="AR403" s="37">
        <v>0</v>
      </c>
      <c r="AS403" s="37">
        <v>0</v>
      </c>
      <c r="AT403" s="37">
        <v>0</v>
      </c>
      <c r="AU403" s="37">
        <v>0</v>
      </c>
      <c r="AV403" s="37">
        <f>SUM(BASE_INICIATIVAS_CONSOLIDADA!$AP403:$AU403)</f>
        <v>0</v>
      </c>
      <c r="AW403" s="39">
        <v>0</v>
      </c>
      <c r="AX403" s="39">
        <v>0</v>
      </c>
      <c r="AY403" s="40">
        <f>SUM(BASE_INICIATIVAS_CONSOLIDADA!$AW403:$AX403)</f>
        <v>0</v>
      </c>
      <c r="AZ403" s="4">
        <v>0</v>
      </c>
      <c r="BA403" s="4">
        <f>BASE_INICIATIVAS_CONSOLIDADA!$AZ403</f>
        <v>0</v>
      </c>
      <c r="BB403" s="4">
        <v>0</v>
      </c>
      <c r="BC403" s="4">
        <v>0</v>
      </c>
      <c r="BD403" s="4">
        <f>SUM(BASE_INICIATIVAS_CONSOLIDADA!$BB403:$BC403)</f>
        <v>0</v>
      </c>
    </row>
    <row r="404" spans="1:56" ht="45" x14ac:dyDescent="0.25">
      <c r="A404" s="29" t="s">
        <v>94</v>
      </c>
      <c r="B404" s="29" t="s">
        <v>95</v>
      </c>
      <c r="C404" s="29">
        <v>16081613</v>
      </c>
      <c r="D404" s="29" t="s">
        <v>96</v>
      </c>
      <c r="E404" s="29" t="str">
        <f>_xlfn.XLOOKUP(BASE_INICIATIVAS_CONSOLIDADA!$G404,'[1]BASE DE DADOS'!A:A,'[1]BASE DE DADOS'!C:C)</f>
        <v>RESEX MARINHA DO DELTA DO PARNAIBA</v>
      </c>
      <c r="F404" s="29" t="str">
        <f>_xlfn.XLOOKUP(BASE_INICIATIVAS_CONSOLIDADA!$G404,[1]!BASE_UCS[COD CNUC],[1]!BASE_UCS[CATEGORIA RESUMIDA])</f>
        <v>RESEX</v>
      </c>
      <c r="G404" s="29" t="s">
        <v>179</v>
      </c>
      <c r="H404" s="29" t="str">
        <f>_xlfn.XLOOKUP(BASE_INICIATIVAS_CONSOLIDADA!$G404,[1]!BASE_UCS[COD CNUC],[1]!BASE_UCS[GERÊNCIA REGIONAL])</f>
        <v>GR2 - Nordeste</v>
      </c>
      <c r="I404" s="29" t="str">
        <f>_xlfn.XLOOKUP(BASE_INICIATIVAS_CONSOLIDADA!$G404,[1]!BASE_UCS[COD CNUC],[1]!BASE_UCS[BIOMAS])</f>
        <v>Área Marinha - Caatinga - Cerrado</v>
      </c>
      <c r="J404" s="29" t="str">
        <f>_xlfn.XLOOKUP(BASE_INICIATIVAS_CONSOLIDADA!$G404,[1]!BASE_UCS[COD CNUC],[1]!BASE_UCS[UF])</f>
        <v>MA/PI</v>
      </c>
      <c r="K404" s="29"/>
      <c r="L404" s="30">
        <v>400000</v>
      </c>
      <c r="M404" s="30">
        <v>0</v>
      </c>
      <c r="N404" s="30">
        <f>BASE_INICIATIVAS_CONSOLIDADA!$L404-BASE_INICIATIVAS_CONSOLIDADA!$M404</f>
        <v>400000</v>
      </c>
      <c r="O404" s="41">
        <f>BASE_INICIATIVAS_CONSOLIDADA!$AC404+BASE_INICIATIVAS_CONSOLIDADA!$AJ404+BASE_INICIATIVAS_CONSOLIDADA!$AO404+BASE_INICIATIVAS_CONSOLIDADA!$AV404+BASE_INICIATIVAS_CONSOLIDADA!$AY404+BASE_INICIATIVAS_CONSOLIDADA!$BA404+BASE_INICIATIVAS_CONSOLIDADA!$BD404</f>
        <v>400000</v>
      </c>
      <c r="P404" s="30">
        <f>IF(BASE_INICIATIVAS_CONSOLIDADA!$N404-BASE_INICIATIVAS_CONSOLIDADA!$O404&lt;0,0,BASE_INICIATIVAS_CONSOLIDADA!$N404-BASE_INICIATIVAS_CONSOLIDADA!$O404)</f>
        <v>0</v>
      </c>
      <c r="Q404" s="42">
        <v>0</v>
      </c>
      <c r="R404" s="41">
        <v>0</v>
      </c>
      <c r="S404" s="41">
        <v>0</v>
      </c>
      <c r="T404" s="41">
        <v>0</v>
      </c>
      <c r="U404" s="41">
        <v>0</v>
      </c>
      <c r="V404" s="41">
        <v>0</v>
      </c>
      <c r="W404" s="41">
        <v>0</v>
      </c>
      <c r="X404" s="41">
        <v>0</v>
      </c>
      <c r="Y404" s="41">
        <v>0</v>
      </c>
      <c r="Z404" s="41">
        <v>0</v>
      </c>
      <c r="AA404" s="41">
        <v>0</v>
      </c>
      <c r="AB404" s="41">
        <v>0</v>
      </c>
      <c r="AC404" s="41">
        <f>SUM(BASE_INICIATIVAS_CONSOLIDADA!$Q404:$AB404)</f>
        <v>0</v>
      </c>
      <c r="AD404" s="41">
        <v>0</v>
      </c>
      <c r="AE404" s="41">
        <v>0</v>
      </c>
      <c r="AF404" s="41">
        <v>0</v>
      </c>
      <c r="AG404" s="41">
        <v>0</v>
      </c>
      <c r="AH404" s="41">
        <v>0</v>
      </c>
      <c r="AI404" s="41">
        <v>0</v>
      </c>
      <c r="AJ404" s="41">
        <f>SUM(BASE_INICIATIVAS_CONSOLIDADA!$AD404:$AI404)</f>
        <v>0</v>
      </c>
      <c r="AK404" s="41">
        <v>0</v>
      </c>
      <c r="AL404" s="41">
        <v>0</v>
      </c>
      <c r="AM404" s="41">
        <v>0</v>
      </c>
      <c r="AN404" s="41">
        <v>0</v>
      </c>
      <c r="AO404" s="41">
        <f>SUM(BASE_INICIATIVAS_CONSOLIDADA!$AK404:$AN404)</f>
        <v>0</v>
      </c>
      <c r="AP404" s="41">
        <v>0</v>
      </c>
      <c r="AQ404" s="41">
        <v>0</v>
      </c>
      <c r="AR404" s="41">
        <v>0</v>
      </c>
      <c r="AS404" s="41">
        <v>0</v>
      </c>
      <c r="AT404" s="41">
        <v>0</v>
      </c>
      <c r="AU404" s="41">
        <v>400000</v>
      </c>
      <c r="AV404" s="41">
        <f>SUM(BASE_INICIATIVAS_CONSOLIDADA!$AP404:$AU404)</f>
        <v>400000</v>
      </c>
      <c r="AW404" s="43">
        <v>0</v>
      </c>
      <c r="AX404" s="43">
        <v>0</v>
      </c>
      <c r="AY404" s="44">
        <f>SUM(BASE_INICIATIVAS_CONSOLIDADA!$AW404:$AX404)</f>
        <v>0</v>
      </c>
      <c r="AZ404" s="45">
        <v>0</v>
      </c>
      <c r="BA404" s="45">
        <f>BASE_INICIATIVAS_CONSOLIDADA!$AZ404</f>
        <v>0</v>
      </c>
      <c r="BB404" s="45">
        <v>0</v>
      </c>
      <c r="BC404" s="45">
        <v>0</v>
      </c>
      <c r="BD404" s="45">
        <f>SUM(BASE_INICIATIVAS_CONSOLIDADA!$BB404:$BC404)</f>
        <v>0</v>
      </c>
    </row>
    <row r="405" spans="1:56" ht="30" x14ac:dyDescent="0.25">
      <c r="A405" s="8" t="s">
        <v>94</v>
      </c>
      <c r="B405" s="8" t="s">
        <v>95</v>
      </c>
      <c r="C405" s="8">
        <v>16081613</v>
      </c>
      <c r="D405" s="8" t="s">
        <v>96</v>
      </c>
      <c r="E405" s="8" t="str">
        <f>_xlfn.XLOOKUP(BASE_INICIATIVAS_CONSOLIDADA!$G405,'[1]BASE DE DADOS'!A:A,'[1]BASE DE DADOS'!C:C)</f>
        <v>RESEX MÉDIO JURUÁ</v>
      </c>
      <c r="F405" s="8" t="str">
        <f>_xlfn.XLOOKUP(BASE_INICIATIVAS_CONSOLIDADA!$G405,[1]!BASE_UCS[COD CNUC],[1]!BASE_UCS[CATEGORIA RESUMIDA])</f>
        <v>RESEX</v>
      </c>
      <c r="G405" s="8" t="s">
        <v>163</v>
      </c>
      <c r="H405" s="8" t="str">
        <f>_xlfn.XLOOKUP(BASE_INICIATIVAS_CONSOLIDADA!$G405,[1]!BASE_UCS[COD CNUC],[1]!BASE_UCS[GERÊNCIA REGIONAL])</f>
        <v>GR1 - Norte</v>
      </c>
      <c r="I405" s="8" t="str">
        <f>_xlfn.XLOOKUP(BASE_INICIATIVAS_CONSOLIDADA!$G405,[1]!BASE_UCS[COD CNUC],[1]!BASE_UCS[BIOMAS])</f>
        <v>Amazônia</v>
      </c>
      <c r="J405" s="8" t="str">
        <f>_xlfn.XLOOKUP(BASE_INICIATIVAS_CONSOLIDADA!$G405,[1]!BASE_UCS[COD CNUC],[1]!BASE_UCS[UF])</f>
        <v>AM</v>
      </c>
      <c r="K405" s="8"/>
      <c r="L405" s="36">
        <v>400000</v>
      </c>
      <c r="M405" s="36">
        <v>0</v>
      </c>
      <c r="N405" s="36">
        <f>BASE_INICIATIVAS_CONSOLIDADA!$L405-BASE_INICIATIVAS_CONSOLIDADA!$M405</f>
        <v>400000</v>
      </c>
      <c r="O405" s="37">
        <f>BASE_INICIATIVAS_CONSOLIDADA!$AC405+BASE_INICIATIVAS_CONSOLIDADA!$AJ405+BASE_INICIATIVAS_CONSOLIDADA!$AO405+BASE_INICIATIVAS_CONSOLIDADA!$AV405+BASE_INICIATIVAS_CONSOLIDADA!$AY405+BASE_INICIATIVAS_CONSOLIDADA!$BA405+BASE_INICIATIVAS_CONSOLIDADA!$BD405</f>
        <v>400000</v>
      </c>
      <c r="P405" s="36">
        <f>IF(BASE_INICIATIVAS_CONSOLIDADA!$N405-BASE_INICIATIVAS_CONSOLIDADA!$O405&lt;0,0,BASE_INICIATIVAS_CONSOLIDADA!$N405-BASE_INICIATIVAS_CONSOLIDADA!$O405)</f>
        <v>0</v>
      </c>
      <c r="Q405" s="38">
        <v>0</v>
      </c>
      <c r="R405" s="37">
        <v>0</v>
      </c>
      <c r="S405" s="37">
        <v>0</v>
      </c>
      <c r="T405" s="37">
        <v>0</v>
      </c>
      <c r="U405" s="37">
        <v>0</v>
      </c>
      <c r="V405" s="37">
        <v>0</v>
      </c>
      <c r="W405" s="37">
        <v>0</v>
      </c>
      <c r="X405" s="37">
        <v>0</v>
      </c>
      <c r="Y405" s="37">
        <v>0</v>
      </c>
      <c r="Z405" s="37">
        <v>0</v>
      </c>
      <c r="AA405" s="37">
        <v>0</v>
      </c>
      <c r="AB405" s="37">
        <v>0</v>
      </c>
      <c r="AC405" s="37">
        <f>SUM(BASE_INICIATIVAS_CONSOLIDADA!$Q405:$AB405)</f>
        <v>0</v>
      </c>
      <c r="AD405" s="37">
        <v>0</v>
      </c>
      <c r="AE405" s="37">
        <v>0</v>
      </c>
      <c r="AF405" s="37">
        <v>0</v>
      </c>
      <c r="AG405" s="37">
        <v>0</v>
      </c>
      <c r="AH405" s="37">
        <v>0</v>
      </c>
      <c r="AI405" s="37">
        <v>0</v>
      </c>
      <c r="AJ405" s="37">
        <f>SUM(BASE_INICIATIVAS_CONSOLIDADA!$AD405:$AI405)</f>
        <v>0</v>
      </c>
      <c r="AK405" s="37">
        <v>0</v>
      </c>
      <c r="AL405" s="37">
        <v>0</v>
      </c>
      <c r="AM405" s="37">
        <v>0</v>
      </c>
      <c r="AN405" s="37">
        <v>0</v>
      </c>
      <c r="AO405" s="37">
        <f>SUM(BASE_INICIATIVAS_CONSOLIDADA!$AK405:$AN405)</f>
        <v>0</v>
      </c>
      <c r="AP405" s="37">
        <v>0</v>
      </c>
      <c r="AQ405" s="37">
        <v>0</v>
      </c>
      <c r="AR405" s="37">
        <v>0</v>
      </c>
      <c r="AS405" s="37">
        <v>0</v>
      </c>
      <c r="AT405" s="37">
        <v>0</v>
      </c>
      <c r="AU405" s="37">
        <v>0</v>
      </c>
      <c r="AV405" s="37">
        <f>SUM(BASE_INICIATIVAS_CONSOLIDADA!$AP405:$AU405)</f>
        <v>0</v>
      </c>
      <c r="AW405" s="39">
        <v>0</v>
      </c>
      <c r="AX405" s="48">
        <v>400000</v>
      </c>
      <c r="AY405" s="40">
        <f>SUM(BASE_INICIATIVAS_CONSOLIDADA!$AW405:$AX405)</f>
        <v>400000</v>
      </c>
      <c r="AZ405" s="4">
        <v>0</v>
      </c>
      <c r="BA405" s="4">
        <f>BASE_INICIATIVAS_CONSOLIDADA!$AZ405</f>
        <v>0</v>
      </c>
      <c r="BB405" s="4">
        <v>0</v>
      </c>
      <c r="BC405" s="4">
        <v>0</v>
      </c>
      <c r="BD405" s="4">
        <f>SUM(BASE_INICIATIVAS_CONSOLIDADA!$BB405:$BC405)</f>
        <v>0</v>
      </c>
    </row>
    <row r="406" spans="1:56" ht="30" x14ac:dyDescent="0.25">
      <c r="A406" s="29" t="s">
        <v>94</v>
      </c>
      <c r="B406" s="29" t="s">
        <v>95</v>
      </c>
      <c r="C406" s="29">
        <v>16081613</v>
      </c>
      <c r="D406" s="29" t="s">
        <v>96</v>
      </c>
      <c r="E406" s="29" t="str">
        <f>_xlfn.XLOOKUP(BASE_INICIATIVAS_CONSOLIDADA!$G406,'[1]BASE DE DADOS'!A:A,'[1]BASE DE DADOS'!C:C)</f>
        <v>RESEX MARINHA MESTRE LUCINDO</v>
      </c>
      <c r="F406" s="29" t="str">
        <f>_xlfn.XLOOKUP(BASE_INICIATIVAS_CONSOLIDADA!$G406,[1]!BASE_UCS[COD CNUC],[1]!BASE_UCS[CATEGORIA RESUMIDA])</f>
        <v>RESEX</v>
      </c>
      <c r="G406" s="29" t="s">
        <v>130</v>
      </c>
      <c r="H406" s="29" t="str">
        <f>_xlfn.XLOOKUP(BASE_INICIATIVAS_CONSOLIDADA!$G406,[1]!BASE_UCS[COD CNUC],[1]!BASE_UCS[GERÊNCIA REGIONAL])</f>
        <v>GR1 - Norte</v>
      </c>
      <c r="I406" s="29" t="str">
        <f>_xlfn.XLOOKUP(BASE_INICIATIVAS_CONSOLIDADA!$G406,[1]!BASE_UCS[COD CNUC],[1]!BASE_UCS[BIOMAS])</f>
        <v>Amazônia - Área Marinha</v>
      </c>
      <c r="J406" s="29" t="str">
        <f>_xlfn.XLOOKUP(BASE_INICIATIVAS_CONSOLIDADA!$G406,[1]!BASE_UCS[COD CNUC],[1]!BASE_UCS[UF])</f>
        <v>PA</v>
      </c>
      <c r="K406" s="29"/>
      <c r="L406" s="30">
        <v>400000</v>
      </c>
      <c r="M406" s="30">
        <v>0</v>
      </c>
      <c r="N406" s="30">
        <f>BASE_INICIATIVAS_CONSOLIDADA!$L406-BASE_INICIATIVAS_CONSOLIDADA!$M406</f>
        <v>400000</v>
      </c>
      <c r="O406" s="41">
        <f>BASE_INICIATIVAS_CONSOLIDADA!$AC406+BASE_INICIATIVAS_CONSOLIDADA!$AJ406+BASE_INICIATIVAS_CONSOLIDADA!$AO406+BASE_INICIATIVAS_CONSOLIDADA!$AV406+BASE_INICIATIVAS_CONSOLIDADA!$AY406+BASE_INICIATIVAS_CONSOLIDADA!$BA406+BASE_INICIATIVAS_CONSOLIDADA!$BD406</f>
        <v>400000</v>
      </c>
      <c r="P406" s="30">
        <f>IF(BASE_INICIATIVAS_CONSOLIDADA!$N406-BASE_INICIATIVAS_CONSOLIDADA!$O406&lt;0,0,BASE_INICIATIVAS_CONSOLIDADA!$N406-BASE_INICIATIVAS_CONSOLIDADA!$O406)</f>
        <v>0</v>
      </c>
      <c r="Q406" s="42">
        <v>0</v>
      </c>
      <c r="R406" s="41">
        <v>0</v>
      </c>
      <c r="S406" s="41">
        <v>0</v>
      </c>
      <c r="T406" s="41">
        <v>0</v>
      </c>
      <c r="U406" s="41">
        <v>0</v>
      </c>
      <c r="V406" s="41">
        <v>0</v>
      </c>
      <c r="W406" s="41">
        <v>0</v>
      </c>
      <c r="X406" s="41">
        <v>0</v>
      </c>
      <c r="Y406" s="41">
        <v>0</v>
      </c>
      <c r="Z406" s="41">
        <v>0</v>
      </c>
      <c r="AA406" s="41">
        <v>0</v>
      </c>
      <c r="AB406" s="41">
        <v>0</v>
      </c>
      <c r="AC406" s="41">
        <f>SUM(BASE_INICIATIVAS_CONSOLIDADA!$Q406:$AB406)</f>
        <v>0</v>
      </c>
      <c r="AD406" s="41">
        <v>0</v>
      </c>
      <c r="AE406" s="41">
        <v>0</v>
      </c>
      <c r="AF406" s="41">
        <v>400000</v>
      </c>
      <c r="AG406" s="41">
        <v>0</v>
      </c>
      <c r="AH406" s="41">
        <v>0</v>
      </c>
      <c r="AI406" s="41">
        <v>0</v>
      </c>
      <c r="AJ406" s="41">
        <f>SUM(BASE_INICIATIVAS_CONSOLIDADA!$AD406:$AI406)</f>
        <v>400000</v>
      </c>
      <c r="AK406" s="41">
        <v>0</v>
      </c>
      <c r="AL406" s="41">
        <v>0</v>
      </c>
      <c r="AM406" s="41">
        <v>0</v>
      </c>
      <c r="AN406" s="41">
        <v>0</v>
      </c>
      <c r="AO406" s="41">
        <f>SUM(BASE_INICIATIVAS_CONSOLIDADA!$AK406:$AN406)</f>
        <v>0</v>
      </c>
      <c r="AP406" s="41">
        <v>0</v>
      </c>
      <c r="AQ406" s="41">
        <v>0</v>
      </c>
      <c r="AR406" s="41">
        <v>0</v>
      </c>
      <c r="AS406" s="41">
        <v>0</v>
      </c>
      <c r="AT406" s="41">
        <v>0</v>
      </c>
      <c r="AU406" s="41">
        <v>0</v>
      </c>
      <c r="AV406" s="41">
        <f>SUM(BASE_INICIATIVAS_CONSOLIDADA!$AP406:$AU406)</f>
        <v>0</v>
      </c>
      <c r="AW406" s="43">
        <v>0</v>
      </c>
      <c r="AX406" s="50">
        <v>0</v>
      </c>
      <c r="AY406" s="44">
        <f>SUM(BASE_INICIATIVAS_CONSOLIDADA!$AW406:$AX406)</f>
        <v>0</v>
      </c>
      <c r="AZ406" s="45">
        <v>0</v>
      </c>
      <c r="BA406" s="45">
        <f>BASE_INICIATIVAS_CONSOLIDADA!$AZ406</f>
        <v>0</v>
      </c>
      <c r="BB406" s="45">
        <v>0</v>
      </c>
      <c r="BC406" s="45">
        <v>0</v>
      </c>
      <c r="BD406" s="45">
        <f>SUM(BASE_INICIATIVAS_CONSOLIDADA!$BB406:$BC406)</f>
        <v>0</v>
      </c>
    </row>
    <row r="407" spans="1:56" ht="30" x14ac:dyDescent="0.25">
      <c r="A407" s="8" t="s">
        <v>94</v>
      </c>
      <c r="B407" s="8" t="s">
        <v>95</v>
      </c>
      <c r="C407" s="8">
        <v>16081613</v>
      </c>
      <c r="D407" s="8" t="s">
        <v>96</v>
      </c>
      <c r="E407" s="8" t="str">
        <f>_xlfn.XLOOKUP(BASE_INICIATIVAS_CONSOLIDADA!$G407,'[1]BASE DE DADOS'!A:A,'[1]BASE DE DADOS'!C:C)</f>
        <v>RESEX MARINHA MOCAPAJUBA</v>
      </c>
      <c r="F407" s="8" t="str">
        <f>_xlfn.XLOOKUP(BASE_INICIATIVAS_CONSOLIDADA!$G407,[1]!BASE_UCS[COD CNUC],[1]!BASE_UCS[CATEGORIA RESUMIDA])</f>
        <v>RESEX</v>
      </c>
      <c r="G407" s="8" t="s">
        <v>129</v>
      </c>
      <c r="H407" s="8" t="str">
        <f>_xlfn.XLOOKUP(BASE_INICIATIVAS_CONSOLIDADA!$G407,[1]!BASE_UCS[COD CNUC],[1]!BASE_UCS[GERÊNCIA REGIONAL])</f>
        <v>GR1 - Norte</v>
      </c>
      <c r="I407" s="8" t="str">
        <f>_xlfn.XLOOKUP(BASE_INICIATIVAS_CONSOLIDADA!$G407,[1]!BASE_UCS[COD CNUC],[1]!BASE_UCS[BIOMAS])</f>
        <v>Amazônia - Área Marinha</v>
      </c>
      <c r="J407" s="8" t="str">
        <f>_xlfn.XLOOKUP(BASE_INICIATIVAS_CONSOLIDADA!$G407,[1]!BASE_UCS[COD CNUC],[1]!BASE_UCS[UF])</f>
        <v>PA</v>
      </c>
      <c r="K407" s="8"/>
      <c r="L407" s="36">
        <v>400000</v>
      </c>
      <c r="M407" s="36">
        <v>0</v>
      </c>
      <c r="N407" s="36">
        <f>BASE_INICIATIVAS_CONSOLIDADA!$L407-BASE_INICIATIVAS_CONSOLIDADA!$M407</f>
        <v>400000</v>
      </c>
      <c r="O407" s="37">
        <f>BASE_INICIATIVAS_CONSOLIDADA!$AC407+BASE_INICIATIVAS_CONSOLIDADA!$AJ407+BASE_INICIATIVAS_CONSOLIDADA!$AO407+BASE_INICIATIVAS_CONSOLIDADA!$AV407+BASE_INICIATIVAS_CONSOLIDADA!$AY407+BASE_INICIATIVAS_CONSOLIDADA!$BA407+BASE_INICIATIVAS_CONSOLIDADA!$BD407</f>
        <v>400000</v>
      </c>
      <c r="P407" s="36">
        <f>IF(BASE_INICIATIVAS_CONSOLIDADA!$N407-BASE_INICIATIVAS_CONSOLIDADA!$O407&lt;0,0,BASE_INICIATIVAS_CONSOLIDADA!$N407-BASE_INICIATIVAS_CONSOLIDADA!$O407)</f>
        <v>0</v>
      </c>
      <c r="Q407" s="38">
        <v>0</v>
      </c>
      <c r="R407" s="37">
        <v>0</v>
      </c>
      <c r="S407" s="37">
        <v>0</v>
      </c>
      <c r="T407" s="37">
        <v>0</v>
      </c>
      <c r="U407" s="37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0</v>
      </c>
      <c r="AA407" s="37">
        <v>0</v>
      </c>
      <c r="AB407" s="37">
        <v>0</v>
      </c>
      <c r="AC407" s="37">
        <f>SUM(BASE_INICIATIVAS_CONSOLIDADA!$Q407:$AB407)</f>
        <v>0</v>
      </c>
      <c r="AD407" s="37">
        <v>0</v>
      </c>
      <c r="AE407" s="37">
        <v>0</v>
      </c>
      <c r="AF407" s="37">
        <v>400000</v>
      </c>
      <c r="AG407" s="37">
        <v>0</v>
      </c>
      <c r="AH407" s="37">
        <v>0</v>
      </c>
      <c r="AI407" s="37">
        <v>0</v>
      </c>
      <c r="AJ407" s="37">
        <f>SUM(BASE_INICIATIVAS_CONSOLIDADA!$AD407:$AI407)</f>
        <v>400000</v>
      </c>
      <c r="AK407" s="37">
        <v>0</v>
      </c>
      <c r="AL407" s="37">
        <v>0</v>
      </c>
      <c r="AM407" s="37">
        <v>0</v>
      </c>
      <c r="AN407" s="37">
        <v>0</v>
      </c>
      <c r="AO407" s="37">
        <f>SUM(BASE_INICIATIVAS_CONSOLIDADA!$AK407:$AN407)</f>
        <v>0</v>
      </c>
      <c r="AP407" s="37">
        <v>0</v>
      </c>
      <c r="AQ407" s="37">
        <v>0</v>
      </c>
      <c r="AR407" s="37">
        <v>0</v>
      </c>
      <c r="AS407" s="37">
        <v>0</v>
      </c>
      <c r="AT407" s="37">
        <v>0</v>
      </c>
      <c r="AU407" s="37">
        <v>0</v>
      </c>
      <c r="AV407" s="37">
        <f>SUM(BASE_INICIATIVAS_CONSOLIDADA!$AP407:$AU407)</f>
        <v>0</v>
      </c>
      <c r="AW407" s="39">
        <v>0</v>
      </c>
      <c r="AX407" s="39">
        <v>0</v>
      </c>
      <c r="AY407" s="40">
        <f>SUM(BASE_INICIATIVAS_CONSOLIDADA!$AW407:$AX407)</f>
        <v>0</v>
      </c>
      <c r="AZ407" s="4">
        <v>0</v>
      </c>
      <c r="BA407" s="4">
        <f>BASE_INICIATIVAS_CONSOLIDADA!$AZ407</f>
        <v>0</v>
      </c>
      <c r="BB407" s="4">
        <v>0</v>
      </c>
      <c r="BC407" s="4">
        <v>0</v>
      </c>
      <c r="BD407" s="4">
        <f>SUM(BASE_INICIATIVAS_CONSOLIDADA!$BB407:$BC407)</f>
        <v>0</v>
      </c>
    </row>
    <row r="408" spans="1:56" ht="30" x14ac:dyDescent="0.25">
      <c r="A408" s="29" t="s">
        <v>94</v>
      </c>
      <c r="B408" s="29" t="s">
        <v>95</v>
      </c>
      <c r="C408" s="29">
        <v>16081613</v>
      </c>
      <c r="D408" s="29" t="s">
        <v>96</v>
      </c>
      <c r="E408" s="29" t="str">
        <f>_xlfn.XLOOKUP(BASE_INICIATIVAS_CONSOLIDADA!$G408,'[1]BASE DE DADOS'!A:A,'[1]BASE DE DADOS'!C:C)</f>
        <v>RESEX QUILOMBO DO FRECHAL</v>
      </c>
      <c r="F408" s="29" t="str">
        <f>_xlfn.XLOOKUP(BASE_INICIATIVAS_CONSOLIDADA!$G408,[1]!BASE_UCS[COD CNUC],[1]!BASE_UCS[CATEGORIA RESUMIDA])</f>
        <v>RESEX</v>
      </c>
      <c r="G408" s="29" t="s">
        <v>78</v>
      </c>
      <c r="H408" s="29" t="str">
        <f>_xlfn.XLOOKUP(BASE_INICIATIVAS_CONSOLIDADA!$G408,[1]!BASE_UCS[COD CNUC],[1]!BASE_UCS[GERÊNCIA REGIONAL])</f>
        <v>GR1 - Norte</v>
      </c>
      <c r="I408" s="29" t="str">
        <f>_xlfn.XLOOKUP(BASE_INICIATIVAS_CONSOLIDADA!$G408,[1]!BASE_UCS[COD CNUC],[1]!BASE_UCS[BIOMAS])</f>
        <v>Amazônia</v>
      </c>
      <c r="J408" s="29" t="str">
        <f>_xlfn.XLOOKUP(BASE_INICIATIVAS_CONSOLIDADA!$G408,[1]!BASE_UCS[COD CNUC],[1]!BASE_UCS[UF])</f>
        <v>MA</v>
      </c>
      <c r="K408" s="29"/>
      <c r="L408" s="30">
        <v>400000</v>
      </c>
      <c r="M408" s="30">
        <v>0</v>
      </c>
      <c r="N408" s="30">
        <f>BASE_INICIATIVAS_CONSOLIDADA!$L408-BASE_INICIATIVAS_CONSOLIDADA!$M408</f>
        <v>400000</v>
      </c>
      <c r="O408" s="41">
        <f>BASE_INICIATIVAS_CONSOLIDADA!$AC408+BASE_INICIATIVAS_CONSOLIDADA!$AJ408+BASE_INICIATIVAS_CONSOLIDADA!$AO408+BASE_INICIATIVAS_CONSOLIDADA!$AV408+BASE_INICIATIVAS_CONSOLIDADA!$AY408+BASE_INICIATIVAS_CONSOLIDADA!$BA408+BASE_INICIATIVAS_CONSOLIDADA!$BD408</f>
        <v>400000</v>
      </c>
      <c r="P408" s="30">
        <f>IF(BASE_INICIATIVAS_CONSOLIDADA!$N408-BASE_INICIATIVAS_CONSOLIDADA!$O408&lt;0,0,BASE_INICIATIVAS_CONSOLIDADA!$N408-BASE_INICIATIVAS_CONSOLIDADA!$O408)</f>
        <v>0</v>
      </c>
      <c r="Q408" s="42">
        <v>0</v>
      </c>
      <c r="R408" s="41">
        <v>0</v>
      </c>
      <c r="S408" s="41">
        <v>0</v>
      </c>
      <c r="T408" s="41">
        <v>0</v>
      </c>
      <c r="U408" s="41">
        <v>0</v>
      </c>
      <c r="V408" s="41">
        <v>0</v>
      </c>
      <c r="W408" s="41">
        <v>0</v>
      </c>
      <c r="X408" s="41">
        <v>0</v>
      </c>
      <c r="Y408" s="41">
        <v>0</v>
      </c>
      <c r="Z408" s="41">
        <v>0</v>
      </c>
      <c r="AA408" s="41">
        <v>0</v>
      </c>
      <c r="AB408" s="41">
        <v>0</v>
      </c>
      <c r="AC408" s="41">
        <f>SUM(BASE_INICIATIVAS_CONSOLIDADA!$Q408:$AB408)</f>
        <v>0</v>
      </c>
      <c r="AD408" s="41">
        <v>0</v>
      </c>
      <c r="AE408" s="41">
        <v>0</v>
      </c>
      <c r="AF408" s="41">
        <v>0</v>
      </c>
      <c r="AG408" s="41">
        <v>0</v>
      </c>
      <c r="AH408" s="41">
        <v>0</v>
      </c>
      <c r="AI408" s="41">
        <v>0</v>
      </c>
      <c r="AJ408" s="41">
        <f>SUM(BASE_INICIATIVAS_CONSOLIDADA!$AD408:$AI408)</f>
        <v>0</v>
      </c>
      <c r="AK408" s="41">
        <v>0</v>
      </c>
      <c r="AL408" s="41">
        <v>0</v>
      </c>
      <c r="AM408" s="41">
        <v>0</v>
      </c>
      <c r="AN408" s="41">
        <v>0</v>
      </c>
      <c r="AO408" s="41">
        <f>SUM(BASE_INICIATIVAS_CONSOLIDADA!$AK408:$AN408)</f>
        <v>0</v>
      </c>
      <c r="AP408" s="41">
        <v>0</v>
      </c>
      <c r="AQ408" s="41">
        <v>0</v>
      </c>
      <c r="AR408" s="41">
        <v>0</v>
      </c>
      <c r="AS408" s="41">
        <v>0</v>
      </c>
      <c r="AT408" s="41">
        <v>0</v>
      </c>
      <c r="AU408" s="30">
        <v>400000</v>
      </c>
      <c r="AV408" s="41">
        <f>SUM(BASE_INICIATIVAS_CONSOLIDADA!$AP408:$AU408)</f>
        <v>400000</v>
      </c>
      <c r="AW408" s="43">
        <v>0</v>
      </c>
      <c r="AX408" s="43">
        <v>0</v>
      </c>
      <c r="AY408" s="44">
        <f>SUM(BASE_INICIATIVAS_CONSOLIDADA!$AW408:$AX408)</f>
        <v>0</v>
      </c>
      <c r="AZ408" s="45">
        <v>0</v>
      </c>
      <c r="BA408" s="45">
        <f>BASE_INICIATIVAS_CONSOLIDADA!$AZ408</f>
        <v>0</v>
      </c>
      <c r="BB408" s="45">
        <v>0</v>
      </c>
      <c r="BC408" s="45">
        <v>0</v>
      </c>
      <c r="BD408" s="45">
        <f>SUM(BASE_INICIATIVAS_CONSOLIDADA!$BB408:$BC408)</f>
        <v>0</v>
      </c>
    </row>
    <row r="409" spans="1:56" ht="30" x14ac:dyDescent="0.25">
      <c r="A409" s="8" t="s">
        <v>94</v>
      </c>
      <c r="B409" s="8" t="s">
        <v>95</v>
      </c>
      <c r="C409" s="8">
        <v>16081613</v>
      </c>
      <c r="D409" s="8" t="s">
        <v>96</v>
      </c>
      <c r="E409" s="8" t="str">
        <f>_xlfn.XLOOKUP(BASE_INICIATIVAS_CONSOLIDADA!$G409,'[1]BASE DE DADOS'!A:A,'[1]BASE DE DADOS'!C:C)</f>
        <v>RESEX SÃO JOÃO DA PONTA</v>
      </c>
      <c r="F409" s="8" t="str">
        <f>_xlfn.XLOOKUP(BASE_INICIATIVAS_CONSOLIDADA!$G409,[1]!BASE_UCS[COD CNUC],[1]!BASE_UCS[CATEGORIA RESUMIDA])</f>
        <v>RESEX</v>
      </c>
      <c r="G409" s="8" t="s">
        <v>120</v>
      </c>
      <c r="H409" s="8" t="str">
        <f>_xlfn.XLOOKUP(BASE_INICIATIVAS_CONSOLIDADA!$G409,[1]!BASE_UCS[COD CNUC],[1]!BASE_UCS[GERÊNCIA REGIONAL])</f>
        <v>GR1 - Norte</v>
      </c>
      <c r="I409" s="8" t="str">
        <f>_xlfn.XLOOKUP(BASE_INICIATIVAS_CONSOLIDADA!$G409,[1]!BASE_UCS[COD CNUC],[1]!BASE_UCS[BIOMAS])</f>
        <v>Amazônia</v>
      </c>
      <c r="J409" s="8" t="str">
        <f>_xlfn.XLOOKUP(BASE_INICIATIVAS_CONSOLIDADA!$G409,[1]!BASE_UCS[COD CNUC],[1]!BASE_UCS[UF])</f>
        <v>PA</v>
      </c>
      <c r="K409" s="8"/>
      <c r="L409" s="36">
        <v>400000</v>
      </c>
      <c r="M409" s="36">
        <v>0</v>
      </c>
      <c r="N409" s="36">
        <f>BASE_INICIATIVAS_CONSOLIDADA!$L409-BASE_INICIATIVAS_CONSOLIDADA!$M409</f>
        <v>400000</v>
      </c>
      <c r="O409" s="37">
        <f>BASE_INICIATIVAS_CONSOLIDADA!$AC409+BASE_INICIATIVAS_CONSOLIDADA!$AJ409+BASE_INICIATIVAS_CONSOLIDADA!$AO409+BASE_INICIATIVAS_CONSOLIDADA!$AV409+BASE_INICIATIVAS_CONSOLIDADA!$AY409+BASE_INICIATIVAS_CONSOLIDADA!$BA409+BASE_INICIATIVAS_CONSOLIDADA!$BD409</f>
        <v>400000</v>
      </c>
      <c r="P409" s="36">
        <f>IF(BASE_INICIATIVAS_CONSOLIDADA!$N409-BASE_INICIATIVAS_CONSOLIDADA!$O409&lt;0,0,BASE_INICIATIVAS_CONSOLIDADA!$N409-BASE_INICIATIVAS_CONSOLIDADA!$O409)</f>
        <v>0</v>
      </c>
      <c r="Q409" s="38">
        <v>0</v>
      </c>
      <c r="R409" s="37">
        <v>0</v>
      </c>
      <c r="S409" s="37">
        <v>0</v>
      </c>
      <c r="T409" s="37">
        <v>0</v>
      </c>
      <c r="U409" s="37">
        <v>0</v>
      </c>
      <c r="V409" s="37">
        <v>0</v>
      </c>
      <c r="W409" s="37">
        <v>0</v>
      </c>
      <c r="X409" s="37">
        <v>0</v>
      </c>
      <c r="Y409" s="37">
        <v>0</v>
      </c>
      <c r="Z409" s="37">
        <v>0</v>
      </c>
      <c r="AA409" s="37">
        <v>0</v>
      </c>
      <c r="AB409" s="37">
        <v>0</v>
      </c>
      <c r="AC409" s="37">
        <f>SUM(BASE_INICIATIVAS_CONSOLIDADA!$Q409:$AB409)</f>
        <v>0</v>
      </c>
      <c r="AD409" s="37">
        <v>0</v>
      </c>
      <c r="AE409" s="37">
        <v>0</v>
      </c>
      <c r="AF409" s="37">
        <v>0</v>
      </c>
      <c r="AG409" s="37">
        <v>0</v>
      </c>
      <c r="AH409" s="37">
        <v>0</v>
      </c>
      <c r="AI409" s="37">
        <v>0</v>
      </c>
      <c r="AJ409" s="37">
        <f>SUM(BASE_INICIATIVAS_CONSOLIDADA!$AD409:$AI409)</f>
        <v>0</v>
      </c>
      <c r="AK409" s="37">
        <v>0</v>
      </c>
      <c r="AL409" s="37">
        <v>0</v>
      </c>
      <c r="AM409" s="37">
        <v>0</v>
      </c>
      <c r="AN409" s="37">
        <v>0</v>
      </c>
      <c r="AO409" s="37">
        <f>SUM(BASE_INICIATIVAS_CONSOLIDADA!$AK409:$AN409)</f>
        <v>0</v>
      </c>
      <c r="AP409" s="37">
        <v>0</v>
      </c>
      <c r="AQ409" s="37">
        <v>0</v>
      </c>
      <c r="AR409" s="37">
        <v>0</v>
      </c>
      <c r="AS409" s="37">
        <v>0</v>
      </c>
      <c r="AT409" s="37">
        <v>0</v>
      </c>
      <c r="AU409" s="36">
        <v>400000</v>
      </c>
      <c r="AV409" s="37">
        <f>SUM(BASE_INICIATIVAS_CONSOLIDADA!$AP409:$AU409)</f>
        <v>400000</v>
      </c>
      <c r="AW409" s="39">
        <v>0</v>
      </c>
      <c r="AX409" s="39">
        <v>0</v>
      </c>
      <c r="AY409" s="40">
        <f>SUM(BASE_INICIATIVAS_CONSOLIDADA!$AW409:$AX409)</f>
        <v>0</v>
      </c>
      <c r="AZ409" s="4">
        <v>0</v>
      </c>
      <c r="BA409" s="4">
        <f>BASE_INICIATIVAS_CONSOLIDADA!$AZ409</f>
        <v>0</v>
      </c>
      <c r="BB409" s="4">
        <v>0</v>
      </c>
      <c r="BC409" s="4">
        <v>0</v>
      </c>
      <c r="BD409" s="4">
        <f>SUM(BASE_INICIATIVAS_CONSOLIDADA!$BB409:$BC409)</f>
        <v>0</v>
      </c>
    </row>
    <row r="410" spans="1:56" ht="30" x14ac:dyDescent="0.25">
      <c r="A410" s="29" t="s">
        <v>94</v>
      </c>
      <c r="B410" s="29" t="s">
        <v>95</v>
      </c>
      <c r="C410" s="29">
        <v>16081613</v>
      </c>
      <c r="D410" s="29" t="s">
        <v>96</v>
      </c>
      <c r="E410" s="29" t="str">
        <f>_xlfn.XLOOKUP(BASE_INICIATIVAS_CONSOLIDADA!$G410,'[1]BASE DE DADOS'!A:A,'[1]BASE DE DADOS'!C:C)</f>
        <v>RESEX TERRA GRANDE PRACUUBA</v>
      </c>
      <c r="F410" s="29" t="str">
        <f>_xlfn.XLOOKUP(BASE_INICIATIVAS_CONSOLIDADA!$G410,[1]!BASE_UCS[COD CNUC],[1]!BASE_UCS[CATEGORIA RESUMIDA])</f>
        <v>RESEX</v>
      </c>
      <c r="G410" s="29" t="s">
        <v>128</v>
      </c>
      <c r="H410" s="29" t="str">
        <f>_xlfn.XLOOKUP(BASE_INICIATIVAS_CONSOLIDADA!$G410,[1]!BASE_UCS[COD CNUC],[1]!BASE_UCS[GERÊNCIA REGIONAL])</f>
        <v>GR1 - Norte</v>
      </c>
      <c r="I410" s="29" t="str">
        <f>_xlfn.XLOOKUP(BASE_INICIATIVAS_CONSOLIDADA!$G410,[1]!BASE_UCS[COD CNUC],[1]!BASE_UCS[BIOMAS])</f>
        <v>Amazônia</v>
      </c>
      <c r="J410" s="29" t="str">
        <f>_xlfn.XLOOKUP(BASE_INICIATIVAS_CONSOLIDADA!$G410,[1]!BASE_UCS[COD CNUC],[1]!BASE_UCS[UF])</f>
        <v>PA</v>
      </c>
      <c r="K410" s="29"/>
      <c r="L410" s="30">
        <v>400000</v>
      </c>
      <c r="M410" s="30">
        <v>0</v>
      </c>
      <c r="N410" s="30">
        <f>BASE_INICIATIVAS_CONSOLIDADA!$L410-BASE_INICIATIVAS_CONSOLIDADA!$M410</f>
        <v>400000</v>
      </c>
      <c r="O410" s="41">
        <f>BASE_INICIATIVAS_CONSOLIDADA!$AC410+BASE_INICIATIVAS_CONSOLIDADA!$AJ410+BASE_INICIATIVAS_CONSOLIDADA!$AO410+BASE_INICIATIVAS_CONSOLIDADA!$AV410+BASE_INICIATIVAS_CONSOLIDADA!$AY410+BASE_INICIATIVAS_CONSOLIDADA!$BA410+BASE_INICIATIVAS_CONSOLIDADA!$BD410</f>
        <v>400000</v>
      </c>
      <c r="P410" s="30">
        <f>IF(BASE_INICIATIVAS_CONSOLIDADA!$N410-BASE_INICIATIVAS_CONSOLIDADA!$O410&lt;0,0,BASE_INICIATIVAS_CONSOLIDADA!$N410-BASE_INICIATIVAS_CONSOLIDADA!$O410)</f>
        <v>0</v>
      </c>
      <c r="Q410" s="42">
        <v>0</v>
      </c>
      <c r="R410" s="41">
        <v>0</v>
      </c>
      <c r="S410" s="41">
        <v>0</v>
      </c>
      <c r="T410" s="41">
        <v>0</v>
      </c>
      <c r="U410" s="41">
        <v>0</v>
      </c>
      <c r="V410" s="41">
        <v>0</v>
      </c>
      <c r="W410" s="41">
        <v>0</v>
      </c>
      <c r="X410" s="41">
        <v>0</v>
      </c>
      <c r="Y410" s="41">
        <v>0</v>
      </c>
      <c r="Z410" s="41">
        <v>0</v>
      </c>
      <c r="AA410" s="41">
        <v>0</v>
      </c>
      <c r="AB410" s="41">
        <v>0</v>
      </c>
      <c r="AC410" s="41">
        <f>SUM(BASE_INICIATIVAS_CONSOLIDADA!$Q410:$AB410)</f>
        <v>0</v>
      </c>
      <c r="AD410" s="41">
        <v>0</v>
      </c>
      <c r="AE410" s="41">
        <v>0</v>
      </c>
      <c r="AF410" s="41">
        <v>0</v>
      </c>
      <c r="AG410" s="41">
        <v>0</v>
      </c>
      <c r="AH410" s="41">
        <v>0</v>
      </c>
      <c r="AI410" s="41">
        <v>0</v>
      </c>
      <c r="AJ410" s="41">
        <f>SUM(BASE_INICIATIVAS_CONSOLIDADA!$AD410:$AI410)</f>
        <v>0</v>
      </c>
      <c r="AK410" s="41">
        <v>0</v>
      </c>
      <c r="AL410" s="41">
        <v>0</v>
      </c>
      <c r="AM410" s="41">
        <v>0</v>
      </c>
      <c r="AN410" s="41">
        <v>0</v>
      </c>
      <c r="AO410" s="41">
        <f>SUM(BASE_INICIATIVAS_CONSOLIDADA!$AK410:$AN410)</f>
        <v>0</v>
      </c>
      <c r="AP410" s="41">
        <v>0</v>
      </c>
      <c r="AQ410" s="41">
        <v>0</v>
      </c>
      <c r="AR410" s="41">
        <v>0</v>
      </c>
      <c r="AS410" s="41">
        <v>0</v>
      </c>
      <c r="AT410" s="41">
        <v>0</v>
      </c>
      <c r="AU410" s="30">
        <v>400000</v>
      </c>
      <c r="AV410" s="41">
        <f>SUM(BASE_INICIATIVAS_CONSOLIDADA!$AP410:$AU410)</f>
        <v>400000</v>
      </c>
      <c r="AW410" s="43">
        <v>0</v>
      </c>
      <c r="AX410" s="43">
        <v>0</v>
      </c>
      <c r="AY410" s="44">
        <f>SUM(BASE_INICIATIVAS_CONSOLIDADA!$AW410:$AX410)</f>
        <v>0</v>
      </c>
      <c r="AZ410" s="45">
        <v>0</v>
      </c>
      <c r="BA410" s="45">
        <f>BASE_INICIATIVAS_CONSOLIDADA!$AZ410</f>
        <v>0</v>
      </c>
      <c r="BB410" s="45">
        <v>0</v>
      </c>
      <c r="BC410" s="45">
        <v>0</v>
      </c>
      <c r="BD410" s="45">
        <f>SUM(BASE_INICIATIVAS_CONSOLIDADA!$BB410:$BC410)</f>
        <v>0</v>
      </c>
    </row>
    <row r="411" spans="1:56" ht="30" x14ac:dyDescent="0.25">
      <c r="A411" s="8" t="s">
        <v>94</v>
      </c>
      <c r="B411" s="8" t="s">
        <v>95</v>
      </c>
      <c r="C411" s="8">
        <v>16081613</v>
      </c>
      <c r="D411" s="8" t="s">
        <v>96</v>
      </c>
      <c r="E411" s="8" t="str">
        <f>_xlfn.XLOOKUP(BASE_INICIATIVAS_CONSOLIDADA!$G411,'[1]BASE DE DADOS'!A:A,'[1]BASE DE DADOS'!C:C)</f>
        <v>RESEX MARINHA TRACUATEUA</v>
      </c>
      <c r="F411" s="8" t="str">
        <f>_xlfn.XLOOKUP(BASE_INICIATIVAS_CONSOLIDADA!$G411,[1]!BASE_UCS[COD CNUC],[1]!BASE_UCS[CATEGORIA RESUMIDA])</f>
        <v>RESEX</v>
      </c>
      <c r="G411" s="8" t="s">
        <v>127</v>
      </c>
      <c r="H411" s="8" t="str">
        <f>_xlfn.XLOOKUP(BASE_INICIATIVAS_CONSOLIDADA!$G411,[1]!BASE_UCS[COD CNUC],[1]!BASE_UCS[GERÊNCIA REGIONAL])</f>
        <v>GR1 - Norte</v>
      </c>
      <c r="I411" s="8" t="str">
        <f>_xlfn.XLOOKUP(BASE_INICIATIVAS_CONSOLIDADA!$G411,[1]!BASE_UCS[COD CNUC],[1]!BASE_UCS[BIOMAS])</f>
        <v>Amazônia - Área Marinha</v>
      </c>
      <c r="J411" s="8" t="str">
        <f>_xlfn.XLOOKUP(BASE_INICIATIVAS_CONSOLIDADA!$G411,[1]!BASE_UCS[COD CNUC],[1]!BASE_UCS[UF])</f>
        <v>PA</v>
      </c>
      <c r="K411" s="8"/>
      <c r="L411" s="36">
        <v>400000</v>
      </c>
      <c r="M411" s="36">
        <v>0</v>
      </c>
      <c r="N411" s="36">
        <f>BASE_INICIATIVAS_CONSOLIDADA!$L411-BASE_INICIATIVAS_CONSOLIDADA!$M411</f>
        <v>400000</v>
      </c>
      <c r="O411" s="37">
        <f>BASE_INICIATIVAS_CONSOLIDADA!$AC411+BASE_INICIATIVAS_CONSOLIDADA!$AJ411+BASE_INICIATIVAS_CONSOLIDADA!$AO411+BASE_INICIATIVAS_CONSOLIDADA!$AV411+BASE_INICIATIVAS_CONSOLIDADA!$AY411+BASE_INICIATIVAS_CONSOLIDADA!$BA411+BASE_INICIATIVAS_CONSOLIDADA!$BD411</f>
        <v>400000</v>
      </c>
      <c r="P411" s="36">
        <f>IF(BASE_INICIATIVAS_CONSOLIDADA!$N411-BASE_INICIATIVAS_CONSOLIDADA!$O411&lt;0,0,BASE_INICIATIVAS_CONSOLIDADA!$N411-BASE_INICIATIVAS_CONSOLIDADA!$O411)</f>
        <v>0</v>
      </c>
      <c r="Q411" s="38">
        <v>0</v>
      </c>
      <c r="R411" s="37">
        <v>0</v>
      </c>
      <c r="S411" s="37">
        <v>0</v>
      </c>
      <c r="T411" s="37">
        <v>0</v>
      </c>
      <c r="U411" s="37">
        <v>0</v>
      </c>
      <c r="V411" s="37">
        <v>0</v>
      </c>
      <c r="W411" s="37">
        <v>0</v>
      </c>
      <c r="X411" s="37">
        <v>0</v>
      </c>
      <c r="Y411" s="37">
        <v>0</v>
      </c>
      <c r="Z411" s="37">
        <v>0</v>
      </c>
      <c r="AA411" s="37">
        <v>0</v>
      </c>
      <c r="AB411" s="37">
        <v>0</v>
      </c>
      <c r="AC411" s="37">
        <f>SUM(BASE_INICIATIVAS_CONSOLIDADA!$Q411:$AB411)</f>
        <v>0</v>
      </c>
      <c r="AD411" s="37">
        <v>0</v>
      </c>
      <c r="AE411" s="37">
        <v>0</v>
      </c>
      <c r="AF411" s="37">
        <v>0</v>
      </c>
      <c r="AG411" s="37">
        <v>0</v>
      </c>
      <c r="AH411" s="37">
        <v>0</v>
      </c>
      <c r="AI411" s="37">
        <v>0</v>
      </c>
      <c r="AJ411" s="37">
        <f>SUM(BASE_INICIATIVAS_CONSOLIDADA!$AD411:$AI411)</f>
        <v>0</v>
      </c>
      <c r="AK411" s="37">
        <v>0</v>
      </c>
      <c r="AL411" s="37">
        <v>0</v>
      </c>
      <c r="AM411" s="37">
        <v>0</v>
      </c>
      <c r="AN411" s="37">
        <v>0</v>
      </c>
      <c r="AO411" s="37">
        <f>SUM(BASE_INICIATIVAS_CONSOLIDADA!$AK411:$AN411)</f>
        <v>0</v>
      </c>
      <c r="AP411" s="37">
        <v>0</v>
      </c>
      <c r="AQ411" s="37">
        <v>0</v>
      </c>
      <c r="AR411" s="37">
        <v>0</v>
      </c>
      <c r="AS411" s="37">
        <v>0</v>
      </c>
      <c r="AT411" s="37">
        <v>0</v>
      </c>
      <c r="AU411" s="36">
        <v>400000</v>
      </c>
      <c r="AV411" s="37">
        <f>SUM(BASE_INICIATIVAS_CONSOLIDADA!$AP411:$AU411)</f>
        <v>400000</v>
      </c>
      <c r="AW411" s="39">
        <v>0</v>
      </c>
      <c r="AX411" s="39">
        <v>0</v>
      </c>
      <c r="AY411" s="40">
        <f>SUM(BASE_INICIATIVAS_CONSOLIDADA!$AW411:$AX411)</f>
        <v>0</v>
      </c>
      <c r="AZ411" s="4">
        <v>0</v>
      </c>
      <c r="BA411" s="4">
        <f>BASE_INICIATIVAS_CONSOLIDADA!$AZ411</f>
        <v>0</v>
      </c>
      <c r="BB411" s="4">
        <v>0</v>
      </c>
      <c r="BC411" s="4">
        <v>0</v>
      </c>
      <c r="BD411" s="4">
        <f>SUM(BASE_INICIATIVAS_CONSOLIDADA!$BB411:$BC411)</f>
        <v>0</v>
      </c>
    </row>
    <row r="412" spans="1:56" ht="30" x14ac:dyDescent="0.25">
      <c r="A412" s="29" t="s">
        <v>94</v>
      </c>
      <c r="B412" s="29" t="s">
        <v>95</v>
      </c>
      <c r="C412" s="29">
        <v>16081613</v>
      </c>
      <c r="D412" s="29" t="s">
        <v>96</v>
      </c>
      <c r="E412" s="29" t="str">
        <f>_xlfn.XLOOKUP(BASE_INICIATIVAS_CONSOLIDADA!$G412,'[1]BASE DE DADOS'!A:A,'[1]BASE DE DADOS'!C:C)</f>
        <v>REVIS VEREDAS DO OESTE BAIANO</v>
      </c>
      <c r="F412" s="29" t="str">
        <f>_xlfn.XLOOKUP(BASE_INICIATIVAS_CONSOLIDADA!$G412,[1]!BASE_UCS[COD CNUC],[1]!BASE_UCS[CATEGORIA RESUMIDA])</f>
        <v>REVIS</v>
      </c>
      <c r="G412" s="29" t="s">
        <v>117</v>
      </c>
      <c r="H412" s="29" t="str">
        <f>_xlfn.XLOOKUP(BASE_INICIATIVAS_CONSOLIDADA!$G412,[1]!BASE_UCS[COD CNUC],[1]!BASE_UCS[GERÊNCIA REGIONAL])</f>
        <v>GR3 - Centro-Oeste</v>
      </c>
      <c r="I412" s="29" t="str">
        <f>_xlfn.XLOOKUP(BASE_INICIATIVAS_CONSOLIDADA!$G412,[1]!BASE_UCS[COD CNUC],[1]!BASE_UCS[BIOMAS])</f>
        <v>Cerrado</v>
      </c>
      <c r="J412" s="29" t="str">
        <f>_xlfn.XLOOKUP(BASE_INICIATIVAS_CONSOLIDADA!$G412,[1]!BASE_UCS[COD CNUC],[1]!BASE_UCS[UF])</f>
        <v>BA</v>
      </c>
      <c r="K412" s="29"/>
      <c r="L412" s="30">
        <v>400000</v>
      </c>
      <c r="M412" s="30">
        <v>0</v>
      </c>
      <c r="N412" s="30">
        <f>BASE_INICIATIVAS_CONSOLIDADA!$L412-BASE_INICIATIVAS_CONSOLIDADA!$M412</f>
        <v>400000</v>
      </c>
      <c r="O412" s="41">
        <f>BASE_INICIATIVAS_CONSOLIDADA!$AC412+BASE_INICIATIVAS_CONSOLIDADA!$AJ412+BASE_INICIATIVAS_CONSOLIDADA!$AO412+BASE_INICIATIVAS_CONSOLIDADA!$AV412+BASE_INICIATIVAS_CONSOLIDADA!$AY412+BASE_INICIATIVAS_CONSOLIDADA!$BA412+BASE_INICIATIVAS_CONSOLIDADA!$BD412</f>
        <v>400000</v>
      </c>
      <c r="P412" s="30">
        <f>IF(BASE_INICIATIVAS_CONSOLIDADA!$N412-BASE_INICIATIVAS_CONSOLIDADA!$O412&lt;0,0,BASE_INICIATIVAS_CONSOLIDADA!$N412-BASE_INICIATIVAS_CONSOLIDADA!$O412)</f>
        <v>0</v>
      </c>
      <c r="Q412" s="42">
        <v>0</v>
      </c>
      <c r="R412" s="41">
        <v>0</v>
      </c>
      <c r="S412" s="41">
        <v>0</v>
      </c>
      <c r="T412" s="41">
        <v>0</v>
      </c>
      <c r="U412" s="41">
        <v>0</v>
      </c>
      <c r="V412" s="41">
        <v>0</v>
      </c>
      <c r="W412" s="41">
        <v>0</v>
      </c>
      <c r="X412" s="41">
        <v>0</v>
      </c>
      <c r="Y412" s="41">
        <v>0</v>
      </c>
      <c r="Z412" s="41">
        <v>0</v>
      </c>
      <c r="AA412" s="41">
        <v>0</v>
      </c>
      <c r="AB412" s="41">
        <v>0</v>
      </c>
      <c r="AC412" s="41">
        <f>SUM(BASE_INICIATIVAS_CONSOLIDADA!$Q412:$AB412)</f>
        <v>0</v>
      </c>
      <c r="AD412" s="41">
        <v>0</v>
      </c>
      <c r="AE412" s="41">
        <v>0</v>
      </c>
      <c r="AF412" s="41">
        <v>400000</v>
      </c>
      <c r="AG412" s="41">
        <v>0</v>
      </c>
      <c r="AH412" s="41">
        <v>0</v>
      </c>
      <c r="AI412" s="41">
        <v>0</v>
      </c>
      <c r="AJ412" s="41">
        <f>SUM(BASE_INICIATIVAS_CONSOLIDADA!$AD412:$AI412)</f>
        <v>400000</v>
      </c>
      <c r="AK412" s="41">
        <v>0</v>
      </c>
      <c r="AL412" s="41">
        <v>0</v>
      </c>
      <c r="AM412" s="41">
        <v>0</v>
      </c>
      <c r="AN412" s="41">
        <v>0</v>
      </c>
      <c r="AO412" s="41">
        <f>SUM(BASE_INICIATIVAS_CONSOLIDADA!$AK412:$AN412)</f>
        <v>0</v>
      </c>
      <c r="AP412" s="41">
        <v>0</v>
      </c>
      <c r="AQ412" s="41">
        <v>0</v>
      </c>
      <c r="AR412" s="41">
        <v>0</v>
      </c>
      <c r="AS412" s="41">
        <v>0</v>
      </c>
      <c r="AT412" s="41">
        <v>0</v>
      </c>
      <c r="AU412" s="46">
        <v>0</v>
      </c>
      <c r="AV412" s="41">
        <f>SUM(BASE_INICIATIVAS_CONSOLIDADA!$AP412:$AU412)</f>
        <v>0</v>
      </c>
      <c r="AW412" s="43">
        <v>0</v>
      </c>
      <c r="AX412" s="43">
        <v>0</v>
      </c>
      <c r="AY412" s="44">
        <f>SUM(BASE_INICIATIVAS_CONSOLIDADA!$AW412:$AX412)</f>
        <v>0</v>
      </c>
      <c r="AZ412" s="45">
        <v>0</v>
      </c>
      <c r="BA412" s="45">
        <f>BASE_INICIATIVAS_CONSOLIDADA!$AZ412</f>
        <v>0</v>
      </c>
      <c r="BB412" s="45">
        <v>0</v>
      </c>
      <c r="BC412" s="45">
        <v>0</v>
      </c>
      <c r="BD412" s="45">
        <f>SUM(BASE_INICIATIVAS_CONSOLIDADA!$BB412:$BC412)</f>
        <v>0</v>
      </c>
    </row>
    <row r="413" spans="1:56" ht="30" x14ac:dyDescent="0.25">
      <c r="A413" s="8" t="s">
        <v>65</v>
      </c>
      <c r="B413" s="8" t="s">
        <v>66</v>
      </c>
      <c r="C413" s="8">
        <v>16074110</v>
      </c>
      <c r="D413" s="8" t="s">
        <v>58</v>
      </c>
      <c r="E413" s="8" t="str">
        <f>_xlfn.XLOOKUP(BASE_INICIATIVAS_CONSOLIDADA!$G413,'[1]BASE DE DADOS'!A:A,'[1]BASE DE DADOS'!C:C)</f>
        <v>REBIO DO LAGO PIRATUBA</v>
      </c>
      <c r="F413" s="8" t="str">
        <f>_xlfn.XLOOKUP(BASE_INICIATIVAS_CONSOLIDADA!$G413,[1]!BASE_UCS[COD CNUC],[1]!BASE_UCS[CATEGORIA RESUMIDA])</f>
        <v>REBIO</v>
      </c>
      <c r="G413" s="8" t="s">
        <v>334</v>
      </c>
      <c r="H413" s="8" t="str">
        <f>_xlfn.XLOOKUP(BASE_INICIATIVAS_CONSOLIDADA!$G413,[1]!BASE_UCS[COD CNUC],[1]!BASE_UCS[GERÊNCIA REGIONAL])</f>
        <v>GR1 - Norte</v>
      </c>
      <c r="I413" s="8" t="str">
        <f>_xlfn.XLOOKUP(BASE_INICIATIVAS_CONSOLIDADA!$G413,[1]!BASE_UCS[COD CNUC],[1]!BASE_UCS[BIOMAS])</f>
        <v>Amazônia - Área Marinha</v>
      </c>
      <c r="J413" s="8" t="str">
        <f>_xlfn.XLOOKUP(BASE_INICIATIVAS_CONSOLIDADA!$G413,[1]!BASE_UCS[COD CNUC],[1]!BASE_UCS[UF])</f>
        <v>AP</v>
      </c>
      <c r="K413" s="8"/>
      <c r="L413" s="36">
        <v>500000</v>
      </c>
      <c r="M413" s="36">
        <v>0</v>
      </c>
      <c r="N413" s="36">
        <f>BASE_INICIATIVAS_CONSOLIDADA!$L413-BASE_INICIATIVAS_CONSOLIDADA!$M413</f>
        <v>500000</v>
      </c>
      <c r="O413" s="37">
        <f>BASE_INICIATIVAS_CONSOLIDADA!$AC413+BASE_INICIATIVAS_CONSOLIDADA!$AJ413+BASE_INICIATIVAS_CONSOLIDADA!$AO413+BASE_INICIATIVAS_CONSOLIDADA!$AV413+BASE_INICIATIVAS_CONSOLIDADA!$AY413+BASE_INICIATIVAS_CONSOLIDADA!$BA413+BASE_INICIATIVAS_CONSOLIDADA!$BD413</f>
        <v>500000</v>
      </c>
      <c r="P413" s="36">
        <f>IF(BASE_INICIATIVAS_CONSOLIDADA!$N413-BASE_INICIATIVAS_CONSOLIDADA!$O413&lt;0,0,BASE_INICIATIVAS_CONSOLIDADA!$N413-BASE_INICIATIVAS_CONSOLIDADA!$O413)</f>
        <v>0</v>
      </c>
      <c r="Q413" s="38">
        <v>0</v>
      </c>
      <c r="R413" s="37">
        <v>0</v>
      </c>
      <c r="S413" s="37">
        <v>0</v>
      </c>
      <c r="T413" s="37">
        <v>0</v>
      </c>
      <c r="U413" s="37">
        <v>0</v>
      </c>
      <c r="V413" s="37">
        <v>0</v>
      </c>
      <c r="W413" s="37">
        <v>0</v>
      </c>
      <c r="X413" s="37">
        <v>0</v>
      </c>
      <c r="Y413" s="37">
        <v>0</v>
      </c>
      <c r="Z413" s="37">
        <v>0</v>
      </c>
      <c r="AA413" s="37">
        <v>0</v>
      </c>
      <c r="AB413" s="37">
        <v>0</v>
      </c>
      <c r="AC413" s="37">
        <f>SUM(BASE_INICIATIVAS_CONSOLIDADA!$Q413:$AB413)</f>
        <v>0</v>
      </c>
      <c r="AD413" s="37">
        <v>0</v>
      </c>
      <c r="AE413" s="37">
        <v>0</v>
      </c>
      <c r="AF413" s="37">
        <v>0</v>
      </c>
      <c r="AG413" s="37">
        <v>0</v>
      </c>
      <c r="AH413" s="37">
        <v>0</v>
      </c>
      <c r="AI413" s="37">
        <v>0</v>
      </c>
      <c r="AJ413" s="37">
        <f>SUM(BASE_INICIATIVAS_CONSOLIDADA!$AD413:$AI413)</f>
        <v>0</v>
      </c>
      <c r="AK413" s="37">
        <v>0</v>
      </c>
      <c r="AL413" s="37">
        <v>0</v>
      </c>
      <c r="AM413" s="37">
        <v>0</v>
      </c>
      <c r="AN413" s="37">
        <v>0</v>
      </c>
      <c r="AO413" s="37">
        <f>SUM(BASE_INICIATIVAS_CONSOLIDADA!$AK413:$AN413)</f>
        <v>0</v>
      </c>
      <c r="AP413" s="37">
        <v>0</v>
      </c>
      <c r="AQ413" s="37">
        <v>0</v>
      </c>
      <c r="AR413" s="37">
        <v>0</v>
      </c>
      <c r="AS413" s="37">
        <v>0</v>
      </c>
      <c r="AT413" s="37">
        <v>0</v>
      </c>
      <c r="AU413" s="36">
        <v>500000</v>
      </c>
      <c r="AV413" s="37">
        <f>SUM(BASE_INICIATIVAS_CONSOLIDADA!$AP413:$AU413)</f>
        <v>500000</v>
      </c>
      <c r="AW413" s="39">
        <v>0</v>
      </c>
      <c r="AX413" s="39">
        <v>0</v>
      </c>
      <c r="AY413" s="40">
        <f>SUM(BASE_INICIATIVAS_CONSOLIDADA!$AW413:$AX413)</f>
        <v>0</v>
      </c>
      <c r="AZ413" s="4">
        <v>0</v>
      </c>
      <c r="BA413" s="4">
        <f>BASE_INICIATIVAS_CONSOLIDADA!$AZ413</f>
        <v>0</v>
      </c>
      <c r="BB413" s="4">
        <v>0</v>
      </c>
      <c r="BC413" s="4">
        <v>0</v>
      </c>
      <c r="BD413" s="4">
        <f>SUM(BASE_INICIATIVAS_CONSOLIDADA!$BB413:$BC413)</f>
        <v>0</v>
      </c>
    </row>
    <row r="414" spans="1:56" ht="195" x14ac:dyDescent="0.25">
      <c r="A414" s="29" t="s">
        <v>112</v>
      </c>
      <c r="B414" s="29" t="s">
        <v>113</v>
      </c>
      <c r="C414" s="29">
        <v>16081613</v>
      </c>
      <c r="D414" s="29" t="s">
        <v>58</v>
      </c>
      <c r="E414" s="29" t="str">
        <f>_xlfn.XLOOKUP(BASE_INICIATIVAS_CONSOLIDADA!$G414,'[1]BASE DE DADOS'!A:A,'[1]BASE DE DADOS'!C:C)</f>
        <v>ESEC DA TERRA DO MEIO</v>
      </c>
      <c r="F414" s="29" t="str">
        <f>_xlfn.XLOOKUP(BASE_INICIATIVAS_CONSOLIDADA!$G414,[1]!BASE_UCS[COD CNUC],[1]!BASE_UCS[CATEGORIA RESUMIDA])</f>
        <v>ESEC</v>
      </c>
      <c r="G414" s="29" t="s">
        <v>290</v>
      </c>
      <c r="H414" s="29" t="str">
        <f>_xlfn.XLOOKUP(BASE_INICIATIVAS_CONSOLIDADA!$G414,[1]!BASE_UCS[COD CNUC],[1]!BASE_UCS[GERÊNCIA REGIONAL])</f>
        <v>GR1 - Norte</v>
      </c>
      <c r="I414" s="29" t="str">
        <f>_xlfn.XLOOKUP(BASE_INICIATIVAS_CONSOLIDADA!$G414,[1]!BASE_UCS[COD CNUC],[1]!BASE_UCS[BIOMAS])</f>
        <v>Amazônia</v>
      </c>
      <c r="J414" s="29" t="str">
        <f>_xlfn.XLOOKUP(BASE_INICIATIVAS_CONSOLIDADA!$G414,[1]!BASE_UCS[COD CNUC],[1]!BASE_UCS[UF])</f>
        <v>PA</v>
      </c>
      <c r="K414" s="29" t="s">
        <v>268</v>
      </c>
      <c r="L414" s="30">
        <v>250000</v>
      </c>
      <c r="M414" s="30">
        <v>0</v>
      </c>
      <c r="N414" s="30">
        <f>BASE_INICIATIVAS_CONSOLIDADA!$L414-BASE_INICIATIVAS_CONSOLIDADA!$M414</f>
        <v>250000</v>
      </c>
      <c r="O414" s="41">
        <f>BASE_INICIATIVAS_CONSOLIDADA!$AC414+BASE_INICIATIVAS_CONSOLIDADA!$AJ414+BASE_INICIATIVAS_CONSOLIDADA!$AO414+BASE_INICIATIVAS_CONSOLIDADA!$AV414+BASE_INICIATIVAS_CONSOLIDADA!$AY414+BASE_INICIATIVAS_CONSOLIDADA!$BA414+BASE_INICIATIVAS_CONSOLIDADA!$BD414</f>
        <v>250000</v>
      </c>
      <c r="P414" s="30">
        <f>IF(BASE_INICIATIVAS_CONSOLIDADA!$N414-BASE_INICIATIVAS_CONSOLIDADA!$O414&lt;0,0,BASE_INICIATIVAS_CONSOLIDADA!$N414-BASE_INICIATIVAS_CONSOLIDADA!$O414)</f>
        <v>0</v>
      </c>
      <c r="Q414" s="42">
        <v>0</v>
      </c>
      <c r="R414" s="41">
        <v>0</v>
      </c>
      <c r="S414" s="41">
        <v>0</v>
      </c>
      <c r="T414" s="41">
        <v>0</v>
      </c>
      <c r="U414" s="41">
        <v>0</v>
      </c>
      <c r="V414" s="41">
        <v>0</v>
      </c>
      <c r="W414" s="41">
        <v>0</v>
      </c>
      <c r="X414" s="41">
        <v>0</v>
      </c>
      <c r="Y414" s="41">
        <v>0</v>
      </c>
      <c r="Z414" s="41">
        <v>0</v>
      </c>
      <c r="AA414" s="41">
        <v>0</v>
      </c>
      <c r="AB414" s="41">
        <v>0</v>
      </c>
      <c r="AC414" s="41">
        <f>SUM(BASE_INICIATIVAS_CONSOLIDADA!$Q414:$AB414)</f>
        <v>0</v>
      </c>
      <c r="AD414" s="41">
        <v>0</v>
      </c>
      <c r="AE414" s="41">
        <v>0</v>
      </c>
      <c r="AF414" s="41">
        <v>250000</v>
      </c>
      <c r="AG414" s="41">
        <v>0</v>
      </c>
      <c r="AH414" s="41">
        <v>0</v>
      </c>
      <c r="AI414" s="41">
        <v>0</v>
      </c>
      <c r="AJ414" s="41">
        <f>SUM(BASE_INICIATIVAS_CONSOLIDADA!$AD414:$AI414)</f>
        <v>250000</v>
      </c>
      <c r="AK414" s="41">
        <v>0</v>
      </c>
      <c r="AL414" s="41">
        <v>0</v>
      </c>
      <c r="AM414" s="41">
        <v>0</v>
      </c>
      <c r="AN414" s="41">
        <v>0</v>
      </c>
      <c r="AO414" s="41">
        <f>SUM(BASE_INICIATIVAS_CONSOLIDADA!$AK414:$AN414)</f>
        <v>0</v>
      </c>
      <c r="AP414" s="41">
        <v>0</v>
      </c>
      <c r="AQ414" s="41">
        <v>0</v>
      </c>
      <c r="AR414" s="41">
        <v>0</v>
      </c>
      <c r="AS414" s="41">
        <v>0</v>
      </c>
      <c r="AT414" s="41">
        <v>0</v>
      </c>
      <c r="AU414" s="46">
        <v>0</v>
      </c>
      <c r="AV414" s="41">
        <f>SUM(BASE_INICIATIVAS_CONSOLIDADA!$AP414:$AU414)</f>
        <v>0</v>
      </c>
      <c r="AW414" s="43">
        <v>0</v>
      </c>
      <c r="AX414" s="43">
        <v>0</v>
      </c>
      <c r="AY414" s="44">
        <f>SUM(BASE_INICIATIVAS_CONSOLIDADA!$AW414:$AX414)</f>
        <v>0</v>
      </c>
      <c r="AZ414" s="45">
        <v>0</v>
      </c>
      <c r="BA414" s="45">
        <f>BASE_INICIATIVAS_CONSOLIDADA!$AZ414</f>
        <v>0</v>
      </c>
      <c r="BB414" s="45">
        <v>0</v>
      </c>
      <c r="BC414" s="45">
        <v>0</v>
      </c>
      <c r="BD414" s="45">
        <f>SUM(BASE_INICIATIVAS_CONSOLIDADA!$BB414:$BC414)</f>
        <v>0</v>
      </c>
    </row>
    <row r="415" spans="1:56" ht="30" x14ac:dyDescent="0.25">
      <c r="A415" s="8" t="s">
        <v>112</v>
      </c>
      <c r="B415" s="8" t="s">
        <v>113</v>
      </c>
      <c r="C415" s="8">
        <v>16093982</v>
      </c>
      <c r="D415" s="8" t="s">
        <v>58</v>
      </c>
      <c r="E415" s="8" t="str">
        <f>_xlfn.XLOOKUP(BASE_INICIATIVAS_CONSOLIDADA!$G415,'[1]BASE DE DADOS'!A:A,'[1]BASE DE DADOS'!C:C)</f>
        <v>ESEC DE GUARAQUEÇABA</v>
      </c>
      <c r="F415" s="8" t="str">
        <f>_xlfn.XLOOKUP(BASE_INICIATIVAS_CONSOLIDADA!$G415,[1]!BASE_UCS[COD CNUC],[1]!BASE_UCS[CATEGORIA RESUMIDA])</f>
        <v>ESEC</v>
      </c>
      <c r="G415" s="8" t="s">
        <v>335</v>
      </c>
      <c r="H415" s="8" t="str">
        <f>_xlfn.XLOOKUP(BASE_INICIATIVAS_CONSOLIDADA!$G415,[1]!BASE_UCS[COD CNUC],[1]!BASE_UCS[GERÊNCIA REGIONAL])</f>
        <v>GR5 - Sul</v>
      </c>
      <c r="I415" s="8" t="str">
        <f>_xlfn.XLOOKUP(BASE_INICIATIVAS_CONSOLIDADA!$G415,[1]!BASE_UCS[COD CNUC],[1]!BASE_UCS[BIOMAS])</f>
        <v>Área Marinha - Mata Atlântica</v>
      </c>
      <c r="J415" s="8" t="str">
        <f>_xlfn.XLOOKUP(BASE_INICIATIVAS_CONSOLIDADA!$G415,[1]!BASE_UCS[COD CNUC],[1]!BASE_UCS[UF])</f>
        <v>PR</v>
      </c>
      <c r="K415" s="8" t="s">
        <v>114</v>
      </c>
      <c r="L415" s="36">
        <v>100000</v>
      </c>
      <c r="M415" s="36">
        <v>0</v>
      </c>
      <c r="N415" s="36">
        <f>BASE_INICIATIVAS_CONSOLIDADA!$L415-BASE_INICIATIVAS_CONSOLIDADA!$M415</f>
        <v>100000</v>
      </c>
      <c r="O415" s="37">
        <f>BASE_INICIATIVAS_CONSOLIDADA!$AC415+BASE_INICIATIVAS_CONSOLIDADA!$AJ415+BASE_INICIATIVAS_CONSOLIDADA!$AO415+BASE_INICIATIVAS_CONSOLIDADA!$AV415+BASE_INICIATIVAS_CONSOLIDADA!$AY415+BASE_INICIATIVAS_CONSOLIDADA!$BA415+BASE_INICIATIVAS_CONSOLIDADA!$BD415</f>
        <v>100000</v>
      </c>
      <c r="P415" s="36">
        <f>IF(BASE_INICIATIVAS_CONSOLIDADA!$N415-BASE_INICIATIVAS_CONSOLIDADA!$O415&lt;0,0,BASE_INICIATIVAS_CONSOLIDADA!$N415-BASE_INICIATIVAS_CONSOLIDADA!$O415)</f>
        <v>0</v>
      </c>
      <c r="Q415" s="38">
        <v>0</v>
      </c>
      <c r="R415" s="37">
        <v>0</v>
      </c>
      <c r="S415" s="37">
        <v>0</v>
      </c>
      <c r="T415" s="37">
        <v>0</v>
      </c>
      <c r="U415" s="37">
        <v>0</v>
      </c>
      <c r="V415" s="37">
        <v>0</v>
      </c>
      <c r="W415" s="37">
        <v>0</v>
      </c>
      <c r="X415" s="37">
        <v>0</v>
      </c>
      <c r="Y415" s="37">
        <v>0</v>
      </c>
      <c r="Z415" s="37">
        <v>0</v>
      </c>
      <c r="AA415" s="37">
        <v>0</v>
      </c>
      <c r="AB415" s="37">
        <v>0</v>
      </c>
      <c r="AC415" s="37">
        <f>SUM(BASE_INICIATIVAS_CONSOLIDADA!$Q415:$AB415)</f>
        <v>0</v>
      </c>
      <c r="AD415" s="37">
        <v>100000</v>
      </c>
      <c r="AE415" s="37">
        <v>0</v>
      </c>
      <c r="AF415" s="37">
        <v>0</v>
      </c>
      <c r="AG415" s="37">
        <v>0</v>
      </c>
      <c r="AH415" s="37">
        <v>0</v>
      </c>
      <c r="AI415" s="37">
        <v>0</v>
      </c>
      <c r="AJ415" s="37">
        <f>SUM(BASE_INICIATIVAS_CONSOLIDADA!$AD415:$AI415)</f>
        <v>100000</v>
      </c>
      <c r="AK415" s="37">
        <v>0</v>
      </c>
      <c r="AL415" s="37">
        <v>0</v>
      </c>
      <c r="AM415" s="37">
        <v>0</v>
      </c>
      <c r="AN415" s="37">
        <v>0</v>
      </c>
      <c r="AO415" s="37">
        <f>SUM(BASE_INICIATIVAS_CONSOLIDADA!$AK415:$AN415)</f>
        <v>0</v>
      </c>
      <c r="AP415" s="37">
        <v>0</v>
      </c>
      <c r="AQ415" s="37">
        <v>0</v>
      </c>
      <c r="AR415" s="37">
        <v>0</v>
      </c>
      <c r="AS415" s="37">
        <v>0</v>
      </c>
      <c r="AT415" s="37">
        <v>0</v>
      </c>
      <c r="AU415" s="37">
        <v>0</v>
      </c>
      <c r="AV415" s="37">
        <f>SUM(BASE_INICIATIVAS_CONSOLIDADA!$AP415:$AU415)</f>
        <v>0</v>
      </c>
      <c r="AW415" s="39">
        <v>0</v>
      </c>
      <c r="AX415" s="39">
        <v>0</v>
      </c>
      <c r="AY415" s="40">
        <f>SUM(BASE_INICIATIVAS_CONSOLIDADA!$AW415:$AX415)</f>
        <v>0</v>
      </c>
      <c r="AZ415" s="4">
        <v>0</v>
      </c>
      <c r="BA415" s="4">
        <f>BASE_INICIATIVAS_CONSOLIDADA!$AZ415</f>
        <v>0</v>
      </c>
      <c r="BB415" s="4">
        <v>0</v>
      </c>
      <c r="BC415" s="4">
        <v>0</v>
      </c>
      <c r="BD415" s="4">
        <f>SUM(BASE_INICIATIVAS_CONSOLIDADA!$BB415:$BC415)</f>
        <v>0</v>
      </c>
    </row>
    <row r="416" spans="1:56" ht="45" x14ac:dyDescent="0.25">
      <c r="A416" s="29" t="s">
        <v>112</v>
      </c>
      <c r="B416" s="29" t="s">
        <v>113</v>
      </c>
      <c r="C416" s="29">
        <v>16093982</v>
      </c>
      <c r="D416" s="29" t="s">
        <v>58</v>
      </c>
      <c r="E416" s="29" t="str">
        <f>_xlfn.XLOOKUP(BASE_INICIATIVAS_CONSOLIDADA!$G416,'[1]BASE DE DADOS'!A:A,'[1]BASE DE DADOS'!C:C)</f>
        <v>ESEC DE TAIAMÃ</v>
      </c>
      <c r="F416" s="29" t="str">
        <f>_xlfn.XLOOKUP(BASE_INICIATIVAS_CONSOLIDADA!$G416,[1]!BASE_UCS[COD CNUC],[1]!BASE_UCS[CATEGORIA RESUMIDA])</f>
        <v>ESEC</v>
      </c>
      <c r="G416" s="29" t="s">
        <v>224</v>
      </c>
      <c r="H416" s="29" t="str">
        <f>_xlfn.XLOOKUP(BASE_INICIATIVAS_CONSOLIDADA!$G416,[1]!BASE_UCS[COD CNUC],[1]!BASE_UCS[GERÊNCIA REGIONAL])</f>
        <v>GR3 - Centro-Oeste</v>
      </c>
      <c r="I416" s="29" t="str">
        <f>_xlfn.XLOOKUP(BASE_INICIATIVAS_CONSOLIDADA!$G416,[1]!BASE_UCS[COD CNUC],[1]!BASE_UCS[BIOMAS])</f>
        <v>Pantanal</v>
      </c>
      <c r="J416" s="29" t="str">
        <f>_xlfn.XLOOKUP(BASE_INICIATIVAS_CONSOLIDADA!$G416,[1]!BASE_UCS[COD CNUC],[1]!BASE_UCS[UF])</f>
        <v>MT</v>
      </c>
      <c r="K416" s="29" t="s">
        <v>336</v>
      </c>
      <c r="L416" s="30">
        <v>300000</v>
      </c>
      <c r="M416" s="30">
        <v>0</v>
      </c>
      <c r="N416" s="30">
        <f>BASE_INICIATIVAS_CONSOLIDADA!$L416-BASE_INICIATIVAS_CONSOLIDADA!$M416</f>
        <v>300000</v>
      </c>
      <c r="O416" s="41">
        <f>BASE_INICIATIVAS_CONSOLIDADA!$AC416+BASE_INICIATIVAS_CONSOLIDADA!$AJ416+BASE_INICIATIVAS_CONSOLIDADA!$AO416+BASE_INICIATIVAS_CONSOLIDADA!$AV416+BASE_INICIATIVAS_CONSOLIDADA!$AY416+BASE_INICIATIVAS_CONSOLIDADA!$BA416+BASE_INICIATIVAS_CONSOLIDADA!$BD416</f>
        <v>300000</v>
      </c>
      <c r="P416" s="30">
        <f>IF(BASE_INICIATIVAS_CONSOLIDADA!$N416-BASE_INICIATIVAS_CONSOLIDADA!$O416&lt;0,0,BASE_INICIATIVAS_CONSOLIDADA!$N416-BASE_INICIATIVAS_CONSOLIDADA!$O416)</f>
        <v>0</v>
      </c>
      <c r="Q416" s="42">
        <v>0</v>
      </c>
      <c r="R416" s="41">
        <v>0</v>
      </c>
      <c r="S416" s="41">
        <v>0</v>
      </c>
      <c r="T416" s="41">
        <v>0</v>
      </c>
      <c r="U416" s="41">
        <v>0</v>
      </c>
      <c r="V416" s="41">
        <v>0</v>
      </c>
      <c r="W416" s="41">
        <v>0</v>
      </c>
      <c r="X416" s="41">
        <v>0</v>
      </c>
      <c r="Y416" s="41">
        <v>0</v>
      </c>
      <c r="Z416" s="41">
        <v>0</v>
      </c>
      <c r="AA416" s="41">
        <v>0</v>
      </c>
      <c r="AB416" s="41">
        <v>0</v>
      </c>
      <c r="AC416" s="41">
        <f>SUM(BASE_INICIATIVAS_CONSOLIDADA!$Q416:$AB416)</f>
        <v>0</v>
      </c>
      <c r="AD416" s="41">
        <v>0</v>
      </c>
      <c r="AE416" s="41">
        <v>0</v>
      </c>
      <c r="AF416" s="41">
        <v>0</v>
      </c>
      <c r="AG416" s="41">
        <v>0</v>
      </c>
      <c r="AH416" s="41">
        <v>0</v>
      </c>
      <c r="AI416" s="41">
        <v>0</v>
      </c>
      <c r="AJ416" s="41">
        <f>SUM(BASE_INICIATIVAS_CONSOLIDADA!$AD416:$AI416)</f>
        <v>0</v>
      </c>
      <c r="AK416" s="41">
        <v>0</v>
      </c>
      <c r="AL416" s="41">
        <v>0</v>
      </c>
      <c r="AM416" s="41">
        <v>0</v>
      </c>
      <c r="AN416" s="41">
        <v>0</v>
      </c>
      <c r="AO416" s="41">
        <f>SUM(BASE_INICIATIVAS_CONSOLIDADA!$AK416:$AN416)</f>
        <v>0</v>
      </c>
      <c r="AP416" s="41">
        <v>0</v>
      </c>
      <c r="AQ416" s="41">
        <v>0</v>
      </c>
      <c r="AR416" s="41">
        <v>0</v>
      </c>
      <c r="AS416" s="41">
        <v>0</v>
      </c>
      <c r="AT416" s="41">
        <v>0</v>
      </c>
      <c r="AU416" s="41">
        <v>0</v>
      </c>
      <c r="AV416" s="41">
        <f>SUM(BASE_INICIATIVAS_CONSOLIDADA!$AP416:$AU416)</f>
        <v>0</v>
      </c>
      <c r="AW416" s="43">
        <v>0</v>
      </c>
      <c r="AX416" s="50">
        <v>300000</v>
      </c>
      <c r="AY416" s="44">
        <f>SUM(BASE_INICIATIVAS_CONSOLIDADA!$AW416:$AX416)</f>
        <v>300000</v>
      </c>
      <c r="AZ416" s="45">
        <v>0</v>
      </c>
      <c r="BA416" s="45">
        <f>BASE_INICIATIVAS_CONSOLIDADA!$AZ416</f>
        <v>0</v>
      </c>
      <c r="BB416" s="45">
        <v>0</v>
      </c>
      <c r="BC416" s="45">
        <v>0</v>
      </c>
      <c r="BD416" s="45">
        <f>SUM(BASE_INICIATIVAS_CONSOLIDADA!$BB416:$BC416)</f>
        <v>0</v>
      </c>
    </row>
    <row r="417" spans="1:56" ht="30" x14ac:dyDescent="0.25">
      <c r="A417" s="8" t="s">
        <v>112</v>
      </c>
      <c r="B417" s="8" t="s">
        <v>113</v>
      </c>
      <c r="C417" s="8">
        <v>16093982</v>
      </c>
      <c r="D417" s="8" t="s">
        <v>58</v>
      </c>
      <c r="E417" s="8" t="str">
        <f>_xlfn.XLOOKUP(BASE_INICIATIVAS_CONSOLIDADA!$G417,'[1]BASE DE DADOS'!A:A,'[1]BASE DE DADOS'!C:C)</f>
        <v>FLONA DE CARAJÁS</v>
      </c>
      <c r="F417" s="8" t="str">
        <f>_xlfn.XLOOKUP(BASE_INICIATIVAS_CONSOLIDADA!$G417,[1]!BASE_UCS[COD CNUC],[1]!BASE_UCS[CATEGORIA RESUMIDA])</f>
        <v>FLONA</v>
      </c>
      <c r="G417" s="8" t="s">
        <v>105</v>
      </c>
      <c r="H417" s="8" t="str">
        <f>_xlfn.XLOOKUP(BASE_INICIATIVAS_CONSOLIDADA!$G417,[1]!BASE_UCS[COD CNUC],[1]!BASE_UCS[GERÊNCIA REGIONAL])</f>
        <v>GR1 - Norte</v>
      </c>
      <c r="I417" s="8" t="str">
        <f>_xlfn.XLOOKUP(BASE_INICIATIVAS_CONSOLIDADA!$G417,[1]!BASE_UCS[COD CNUC],[1]!BASE_UCS[BIOMAS])</f>
        <v>Amazônia</v>
      </c>
      <c r="J417" s="8" t="str">
        <f>_xlfn.XLOOKUP(BASE_INICIATIVAS_CONSOLIDADA!$G417,[1]!BASE_UCS[COD CNUC],[1]!BASE_UCS[UF])</f>
        <v>PA</v>
      </c>
      <c r="K417" s="8" t="s">
        <v>114</v>
      </c>
      <c r="L417" s="36">
        <v>100000</v>
      </c>
      <c r="M417" s="36">
        <v>0</v>
      </c>
      <c r="N417" s="36">
        <f>BASE_INICIATIVAS_CONSOLIDADA!$L417-BASE_INICIATIVAS_CONSOLIDADA!$M417</f>
        <v>100000</v>
      </c>
      <c r="O417" s="37">
        <f>BASE_INICIATIVAS_CONSOLIDADA!$AC417+BASE_INICIATIVAS_CONSOLIDADA!$AJ417+BASE_INICIATIVAS_CONSOLIDADA!$AO417+BASE_INICIATIVAS_CONSOLIDADA!$AV417+BASE_INICIATIVAS_CONSOLIDADA!$AY417+BASE_INICIATIVAS_CONSOLIDADA!$BA417+BASE_INICIATIVAS_CONSOLIDADA!$BD417</f>
        <v>0</v>
      </c>
      <c r="P417" s="36">
        <f>IF(BASE_INICIATIVAS_CONSOLIDADA!$N417-BASE_INICIATIVAS_CONSOLIDADA!$O417&lt;0,0,BASE_INICIATIVAS_CONSOLIDADA!$N417-BASE_INICIATIVAS_CONSOLIDADA!$O417)</f>
        <v>100000</v>
      </c>
      <c r="Q417" s="38">
        <v>0</v>
      </c>
      <c r="R417" s="37">
        <v>0</v>
      </c>
      <c r="S417" s="37">
        <v>0</v>
      </c>
      <c r="T417" s="37">
        <v>0</v>
      </c>
      <c r="U417" s="37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0</v>
      </c>
      <c r="AB417" s="37">
        <v>0</v>
      </c>
      <c r="AC417" s="37">
        <f>SUM(BASE_INICIATIVAS_CONSOLIDADA!$Q417:$AB417)</f>
        <v>0</v>
      </c>
      <c r="AD417" s="37">
        <v>0</v>
      </c>
      <c r="AE417" s="37">
        <v>0</v>
      </c>
      <c r="AF417" s="37">
        <v>0</v>
      </c>
      <c r="AG417" s="37">
        <v>0</v>
      </c>
      <c r="AH417" s="37">
        <v>0</v>
      </c>
      <c r="AI417" s="37">
        <v>0</v>
      </c>
      <c r="AJ417" s="37">
        <f>SUM(BASE_INICIATIVAS_CONSOLIDADA!$AD417:$AI417)</f>
        <v>0</v>
      </c>
      <c r="AK417" s="37">
        <v>0</v>
      </c>
      <c r="AL417" s="37">
        <v>0</v>
      </c>
      <c r="AM417" s="37">
        <v>0</v>
      </c>
      <c r="AN417" s="37">
        <v>0</v>
      </c>
      <c r="AO417" s="37">
        <f>SUM(BASE_INICIATIVAS_CONSOLIDADA!$AK417:$AN417)</f>
        <v>0</v>
      </c>
      <c r="AP417" s="37">
        <v>0</v>
      </c>
      <c r="AQ417" s="37">
        <v>0</v>
      </c>
      <c r="AR417" s="37">
        <v>0</v>
      </c>
      <c r="AS417" s="37">
        <v>0</v>
      </c>
      <c r="AT417" s="37">
        <v>0</v>
      </c>
      <c r="AU417" s="37">
        <v>0</v>
      </c>
      <c r="AV417" s="37">
        <f>SUM(BASE_INICIATIVAS_CONSOLIDADA!$AP417:$AU417)</f>
        <v>0</v>
      </c>
      <c r="AW417" s="39">
        <v>0</v>
      </c>
      <c r="AX417" s="48">
        <v>0</v>
      </c>
      <c r="AY417" s="40">
        <f>SUM(BASE_INICIATIVAS_CONSOLIDADA!$AW417:$AX417)</f>
        <v>0</v>
      </c>
      <c r="AZ417" s="4">
        <v>0</v>
      </c>
      <c r="BA417" s="4">
        <f>BASE_INICIATIVAS_CONSOLIDADA!$AZ417</f>
        <v>0</v>
      </c>
      <c r="BB417" s="4">
        <v>0</v>
      </c>
      <c r="BC417" s="4">
        <v>0</v>
      </c>
      <c r="BD417" s="4">
        <f>SUM(BASE_INICIATIVAS_CONSOLIDADA!$BB417:$BC417)</f>
        <v>0</v>
      </c>
    </row>
    <row r="418" spans="1:56" ht="345" x14ac:dyDescent="0.25">
      <c r="A418" s="29" t="s">
        <v>133</v>
      </c>
      <c r="B418" s="29" t="s">
        <v>134</v>
      </c>
      <c r="C418" s="29" t="s">
        <v>70</v>
      </c>
      <c r="D418" s="29" t="s">
        <v>58</v>
      </c>
      <c r="E418" s="29" t="str">
        <f>_xlfn.XLOOKUP(BASE_INICIATIVAS_CONSOLIDADA!$G418,'[1]BASE DE DADOS'!A:A,'[1]BASE DE DADOS'!C:C)</f>
        <v>RESEX DE CASSURUBá</v>
      </c>
      <c r="F418" s="29" t="str">
        <f>_xlfn.XLOOKUP(BASE_INICIATIVAS_CONSOLIDADA!$G418,[1]!BASE_UCS[COD CNUC],[1]!BASE_UCS[CATEGORIA RESUMIDA])</f>
        <v>RESEX</v>
      </c>
      <c r="G418" s="29" t="s">
        <v>337</v>
      </c>
      <c r="H418" s="29" t="str">
        <f>_xlfn.XLOOKUP(BASE_INICIATIVAS_CONSOLIDADA!$G418,[1]!BASE_UCS[COD CNUC],[1]!BASE_UCS[GERÊNCIA REGIONAL])</f>
        <v>GR2 - Nordeste</v>
      </c>
      <c r="I418" s="29" t="str">
        <f>_xlfn.XLOOKUP(BASE_INICIATIVAS_CONSOLIDADA!$G418,[1]!BASE_UCS[COD CNUC],[1]!BASE_UCS[BIOMAS])</f>
        <v>Área Marinha - Mata Atlântica</v>
      </c>
      <c r="J418" s="29" t="str">
        <f>_xlfn.XLOOKUP(BASE_INICIATIVAS_CONSOLIDADA!$G418,[1]!BASE_UCS[COD CNUC],[1]!BASE_UCS[UF])</f>
        <v>BA</v>
      </c>
      <c r="K418" s="29" t="s">
        <v>135</v>
      </c>
      <c r="L418" s="52">
        <v>1000000</v>
      </c>
      <c r="M418" s="30">
        <v>0</v>
      </c>
      <c r="N418" s="30">
        <f>BASE_INICIATIVAS_CONSOLIDADA!$L418-BASE_INICIATIVAS_CONSOLIDADA!$M418</f>
        <v>1000000</v>
      </c>
      <c r="O418" s="41">
        <f>BASE_INICIATIVAS_CONSOLIDADA!$AC418+BASE_INICIATIVAS_CONSOLIDADA!$AJ418+BASE_INICIATIVAS_CONSOLIDADA!$AO418+BASE_INICIATIVAS_CONSOLIDADA!$AV418+BASE_INICIATIVAS_CONSOLIDADA!$AY418+BASE_INICIATIVAS_CONSOLIDADA!$BA418+BASE_INICIATIVAS_CONSOLIDADA!$BD418</f>
        <v>1000000</v>
      </c>
      <c r="P418" s="30">
        <f>IF(BASE_INICIATIVAS_CONSOLIDADA!$N418-BASE_INICIATIVAS_CONSOLIDADA!$O418&lt;0,0,BASE_INICIATIVAS_CONSOLIDADA!$N418-BASE_INICIATIVAS_CONSOLIDADA!$O418)</f>
        <v>0</v>
      </c>
      <c r="Q418" s="42">
        <v>0</v>
      </c>
      <c r="R418" s="41">
        <v>0</v>
      </c>
      <c r="S418" s="41">
        <v>0</v>
      </c>
      <c r="T418" s="41">
        <v>0</v>
      </c>
      <c r="U418" s="41">
        <v>0</v>
      </c>
      <c r="V418" s="41">
        <v>0</v>
      </c>
      <c r="W418" s="41">
        <v>0</v>
      </c>
      <c r="X418" s="41">
        <v>0</v>
      </c>
      <c r="Y418" s="41">
        <v>0</v>
      </c>
      <c r="Z418" s="41">
        <v>1000000</v>
      </c>
      <c r="AA418" s="41">
        <v>0</v>
      </c>
      <c r="AB418" s="41">
        <v>0</v>
      </c>
      <c r="AC418" s="41">
        <f>SUM(BASE_INICIATIVAS_CONSOLIDADA!$Q418:$AB418)</f>
        <v>1000000</v>
      </c>
      <c r="AD418" s="41">
        <v>0</v>
      </c>
      <c r="AE418" s="41">
        <v>0</v>
      </c>
      <c r="AF418" s="41">
        <v>0</v>
      </c>
      <c r="AG418" s="41">
        <v>0</v>
      </c>
      <c r="AH418" s="41">
        <v>0</v>
      </c>
      <c r="AI418" s="41">
        <v>0</v>
      </c>
      <c r="AJ418" s="41">
        <f>SUM(BASE_INICIATIVAS_CONSOLIDADA!$AD418:$AI418)</f>
        <v>0</v>
      </c>
      <c r="AK418" s="41">
        <v>0</v>
      </c>
      <c r="AL418" s="41">
        <v>0</v>
      </c>
      <c r="AM418" s="41">
        <v>0</v>
      </c>
      <c r="AN418" s="41">
        <v>0</v>
      </c>
      <c r="AO418" s="41">
        <f>SUM(BASE_INICIATIVAS_CONSOLIDADA!$AK418:$AN418)</f>
        <v>0</v>
      </c>
      <c r="AP418" s="41">
        <v>0</v>
      </c>
      <c r="AQ418" s="41">
        <v>0</v>
      </c>
      <c r="AR418" s="41">
        <v>0</v>
      </c>
      <c r="AS418" s="41">
        <v>0</v>
      </c>
      <c r="AT418" s="41">
        <v>0</v>
      </c>
      <c r="AU418" s="41">
        <v>0</v>
      </c>
      <c r="AV418" s="41">
        <f>SUM(BASE_INICIATIVAS_CONSOLIDADA!$AP418:$AU418)</f>
        <v>0</v>
      </c>
      <c r="AW418" s="43">
        <v>0</v>
      </c>
      <c r="AX418" s="43">
        <v>0</v>
      </c>
      <c r="AY418" s="44">
        <f>SUM(BASE_INICIATIVAS_CONSOLIDADA!$AW418:$AX418)</f>
        <v>0</v>
      </c>
      <c r="AZ418" s="45">
        <v>0</v>
      </c>
      <c r="BA418" s="45">
        <f>BASE_INICIATIVAS_CONSOLIDADA!$AZ418</f>
        <v>0</v>
      </c>
      <c r="BB418" s="45">
        <v>0</v>
      </c>
      <c r="BC418" s="45">
        <v>0</v>
      </c>
      <c r="BD418" s="45">
        <f>SUM(BASE_INICIATIVAS_CONSOLIDADA!$BB418:$BC418)</f>
        <v>0</v>
      </c>
    </row>
    <row r="419" spans="1:56" ht="345" x14ac:dyDescent="0.25">
      <c r="A419" s="8" t="s">
        <v>133</v>
      </c>
      <c r="B419" s="8" t="s">
        <v>134</v>
      </c>
      <c r="C419" s="8" t="s">
        <v>70</v>
      </c>
      <c r="D419" s="8" t="s">
        <v>58</v>
      </c>
      <c r="E419" s="8" t="str">
        <f>_xlfn.XLOOKUP(BASE_INICIATIVAS_CONSOLIDADA!$G419,'[1]BASE DE DADOS'!A:A,'[1]BASE DE DADOS'!C:C)</f>
        <v>RESEX VERDE PARA SEMPRE</v>
      </c>
      <c r="F419" s="8" t="str">
        <f>_xlfn.XLOOKUP(BASE_INICIATIVAS_CONSOLIDADA!$G419,[1]!BASE_UCS[COD CNUC],[1]!BASE_UCS[CATEGORIA RESUMIDA])</f>
        <v>RESEX</v>
      </c>
      <c r="G419" s="8" t="s">
        <v>338</v>
      </c>
      <c r="H419" s="8" t="str">
        <f>_xlfn.XLOOKUP(BASE_INICIATIVAS_CONSOLIDADA!$G419,[1]!BASE_UCS[COD CNUC],[1]!BASE_UCS[GERÊNCIA REGIONAL])</f>
        <v>GR1 - Norte</v>
      </c>
      <c r="I419" s="8" t="str">
        <f>_xlfn.XLOOKUP(BASE_INICIATIVAS_CONSOLIDADA!$G419,[1]!BASE_UCS[COD CNUC],[1]!BASE_UCS[BIOMAS])</f>
        <v>Amazônia</v>
      </c>
      <c r="J419" s="8" t="str">
        <f>_xlfn.XLOOKUP(BASE_INICIATIVAS_CONSOLIDADA!$G419,[1]!BASE_UCS[COD CNUC],[1]!BASE_UCS[UF])</f>
        <v>PA</v>
      </c>
      <c r="K419" s="8" t="s">
        <v>135</v>
      </c>
      <c r="L419" s="53">
        <v>3000000</v>
      </c>
      <c r="M419" s="36">
        <v>0</v>
      </c>
      <c r="N419" s="36">
        <f>BASE_INICIATIVAS_CONSOLIDADA!$L419-BASE_INICIATIVAS_CONSOLIDADA!$M419</f>
        <v>3000000</v>
      </c>
      <c r="O419" s="37">
        <f>BASE_INICIATIVAS_CONSOLIDADA!$AC419+BASE_INICIATIVAS_CONSOLIDADA!$AJ419+BASE_INICIATIVAS_CONSOLIDADA!$AO419+BASE_INICIATIVAS_CONSOLIDADA!$AV419+BASE_INICIATIVAS_CONSOLIDADA!$AY419+BASE_INICIATIVAS_CONSOLIDADA!$BA419+BASE_INICIATIVAS_CONSOLIDADA!$BD419</f>
        <v>3000000</v>
      </c>
      <c r="P419" s="36">
        <f>IF(BASE_INICIATIVAS_CONSOLIDADA!$N419-BASE_INICIATIVAS_CONSOLIDADA!$O419&lt;0,0,BASE_INICIATIVAS_CONSOLIDADA!$N419-BASE_INICIATIVAS_CONSOLIDADA!$O419)</f>
        <v>0</v>
      </c>
      <c r="Q419" s="38">
        <v>0</v>
      </c>
      <c r="R419" s="37">
        <v>0</v>
      </c>
      <c r="S419" s="37">
        <v>0</v>
      </c>
      <c r="T419" s="37">
        <v>0</v>
      </c>
      <c r="U419" s="37">
        <v>0</v>
      </c>
      <c r="V419" s="37">
        <v>0</v>
      </c>
      <c r="W419" s="37">
        <v>0</v>
      </c>
      <c r="X419" s="37">
        <v>0</v>
      </c>
      <c r="Y419" s="37">
        <v>0</v>
      </c>
      <c r="Z419" s="37">
        <v>0</v>
      </c>
      <c r="AA419" s="37">
        <v>3000000</v>
      </c>
      <c r="AB419" s="37">
        <v>0</v>
      </c>
      <c r="AC419" s="37">
        <f>SUM(BASE_INICIATIVAS_CONSOLIDADA!$Q419:$AB419)</f>
        <v>3000000</v>
      </c>
      <c r="AD419" s="37">
        <v>0</v>
      </c>
      <c r="AE419" s="37">
        <v>0</v>
      </c>
      <c r="AF419" s="37">
        <v>0</v>
      </c>
      <c r="AG419" s="37">
        <v>0</v>
      </c>
      <c r="AH419" s="37">
        <v>0</v>
      </c>
      <c r="AI419" s="36">
        <v>0</v>
      </c>
      <c r="AJ419" s="37">
        <f>SUM(BASE_INICIATIVAS_CONSOLIDADA!$AD419:$AI419)</f>
        <v>0</v>
      </c>
      <c r="AK419" s="37">
        <v>0</v>
      </c>
      <c r="AL419" s="37">
        <v>0</v>
      </c>
      <c r="AM419" s="37">
        <v>0</v>
      </c>
      <c r="AN419" s="37">
        <v>0</v>
      </c>
      <c r="AO419" s="37">
        <f>SUM(BASE_INICIATIVAS_CONSOLIDADA!$AK419:$AN419)</f>
        <v>0</v>
      </c>
      <c r="AP419" s="37">
        <v>0</v>
      </c>
      <c r="AQ419" s="37">
        <v>0</v>
      </c>
      <c r="AR419" s="37">
        <v>0</v>
      </c>
      <c r="AS419" s="37">
        <v>0</v>
      </c>
      <c r="AT419" s="37">
        <v>0</v>
      </c>
      <c r="AU419" s="37">
        <v>0</v>
      </c>
      <c r="AV419" s="37">
        <f>SUM(BASE_INICIATIVAS_CONSOLIDADA!$AP419:$AU419)</f>
        <v>0</v>
      </c>
      <c r="AW419" s="39">
        <v>0</v>
      </c>
      <c r="AX419" s="39">
        <v>0</v>
      </c>
      <c r="AY419" s="40">
        <f>SUM(BASE_INICIATIVAS_CONSOLIDADA!$AW419:$AX419)</f>
        <v>0</v>
      </c>
      <c r="AZ419" s="4">
        <v>0</v>
      </c>
      <c r="BA419" s="4">
        <f>BASE_INICIATIVAS_CONSOLIDADA!$AZ419</f>
        <v>0</v>
      </c>
      <c r="BB419" s="4">
        <v>0</v>
      </c>
      <c r="BC419" s="4">
        <v>0</v>
      </c>
      <c r="BD419" s="4">
        <f>SUM(BASE_INICIATIVAS_CONSOLIDADA!$BB419:$BC419)</f>
        <v>0</v>
      </c>
    </row>
    <row r="420" spans="1:56" ht="30" x14ac:dyDescent="0.25">
      <c r="A420" s="29" t="s">
        <v>112</v>
      </c>
      <c r="B420" s="29" t="s">
        <v>113</v>
      </c>
      <c r="C420" s="29">
        <v>16093982</v>
      </c>
      <c r="D420" s="29" t="s">
        <v>58</v>
      </c>
      <c r="E420" s="29" t="str">
        <f>_xlfn.XLOOKUP(BASE_INICIATIVAS_CONSOLIDADA!$G420,'[1]BASE DE DADOS'!A:A,'[1]BASE DE DADOS'!C:C)</f>
        <v>PARNA DA LAGOA DO PEIXE</v>
      </c>
      <c r="F420" s="29" t="str">
        <f>_xlfn.XLOOKUP(BASE_INICIATIVAS_CONSOLIDADA!$G420,[1]!BASE_UCS[COD CNUC],[1]!BASE_UCS[CATEGORIA RESUMIDA])</f>
        <v>PARNA</v>
      </c>
      <c r="G420" s="29" t="s">
        <v>339</v>
      </c>
      <c r="H420" s="29" t="str">
        <f>_xlfn.XLOOKUP(BASE_INICIATIVAS_CONSOLIDADA!$G420,[1]!BASE_UCS[COD CNUC],[1]!BASE_UCS[GERÊNCIA REGIONAL])</f>
        <v>GR5 - Sul</v>
      </c>
      <c r="I420" s="29" t="str">
        <f>_xlfn.XLOOKUP(BASE_INICIATIVAS_CONSOLIDADA!$G420,[1]!BASE_UCS[COD CNUC],[1]!BASE_UCS[BIOMAS])</f>
        <v>Área Marinha - Pampa</v>
      </c>
      <c r="J420" s="29" t="str">
        <f>_xlfn.XLOOKUP(BASE_INICIATIVAS_CONSOLIDADA!$G420,[1]!BASE_UCS[COD CNUC],[1]!BASE_UCS[UF])</f>
        <v>RS</v>
      </c>
      <c r="K420" s="29" t="s">
        <v>172</v>
      </c>
      <c r="L420" s="30">
        <v>150000</v>
      </c>
      <c r="M420" s="30">
        <v>0</v>
      </c>
      <c r="N420" s="30">
        <f>BASE_INICIATIVAS_CONSOLIDADA!$L420-BASE_INICIATIVAS_CONSOLIDADA!$M420</f>
        <v>150000</v>
      </c>
      <c r="O420" s="41">
        <f>BASE_INICIATIVAS_CONSOLIDADA!$AC420+BASE_INICIATIVAS_CONSOLIDADA!$AJ420+BASE_INICIATIVAS_CONSOLIDADA!$AO420+BASE_INICIATIVAS_CONSOLIDADA!$AV420+BASE_INICIATIVAS_CONSOLIDADA!$AY420+BASE_INICIATIVAS_CONSOLIDADA!$BA420+BASE_INICIATIVAS_CONSOLIDADA!$BD420</f>
        <v>1080125.3196721312</v>
      </c>
      <c r="P420" s="30">
        <f>IF(BASE_INICIATIVAS_CONSOLIDADA!$N420-BASE_INICIATIVAS_CONSOLIDADA!$O420&lt;0,0,BASE_INICIATIVAS_CONSOLIDADA!$N420-BASE_INICIATIVAS_CONSOLIDADA!$O420)</f>
        <v>0</v>
      </c>
      <c r="Q420" s="42">
        <v>0</v>
      </c>
      <c r="R420" s="41">
        <v>0</v>
      </c>
      <c r="S420" s="41">
        <v>0</v>
      </c>
      <c r="T420" s="41">
        <v>0</v>
      </c>
      <c r="U420" s="41">
        <v>0</v>
      </c>
      <c r="V420" s="41">
        <v>0</v>
      </c>
      <c r="W420" s="41">
        <v>0</v>
      </c>
      <c r="X420" s="41">
        <v>0</v>
      </c>
      <c r="Y420" s="41">
        <v>0</v>
      </c>
      <c r="Z420" s="41">
        <v>0</v>
      </c>
      <c r="AA420" s="41">
        <v>0</v>
      </c>
      <c r="AB420" s="41">
        <v>0</v>
      </c>
      <c r="AC420" s="41">
        <f>SUM(BASE_INICIATIVAS_CONSOLIDADA!$Q420:$AB420)</f>
        <v>0</v>
      </c>
      <c r="AD420" s="30">
        <v>0</v>
      </c>
      <c r="AE420" s="30">
        <v>1080125.3196721312</v>
      </c>
      <c r="AF420" s="30">
        <v>0</v>
      </c>
      <c r="AG420" s="30">
        <v>0</v>
      </c>
      <c r="AH420" s="30">
        <v>0</v>
      </c>
      <c r="AI420" s="46">
        <v>0</v>
      </c>
      <c r="AJ420" s="41">
        <f>SUM(BASE_INICIATIVAS_CONSOLIDADA!$AD420:$AI420)</f>
        <v>1080125.3196721312</v>
      </c>
      <c r="AK420" s="41">
        <v>0</v>
      </c>
      <c r="AL420" s="41">
        <v>0</v>
      </c>
      <c r="AM420" s="41">
        <v>0</v>
      </c>
      <c r="AN420" s="41">
        <v>0</v>
      </c>
      <c r="AO420" s="41">
        <f>SUM(BASE_INICIATIVAS_CONSOLIDADA!$AK420:$AN420)</f>
        <v>0</v>
      </c>
      <c r="AP420" s="41">
        <v>0</v>
      </c>
      <c r="AQ420" s="41">
        <v>0</v>
      </c>
      <c r="AR420" s="41">
        <v>0</v>
      </c>
      <c r="AS420" s="41">
        <v>0</v>
      </c>
      <c r="AT420" s="41">
        <v>0</v>
      </c>
      <c r="AU420" s="41">
        <v>0</v>
      </c>
      <c r="AV420" s="41">
        <f>SUM(BASE_INICIATIVAS_CONSOLIDADA!$AP420:$AU420)</f>
        <v>0</v>
      </c>
      <c r="AW420" s="43">
        <v>0</v>
      </c>
      <c r="AX420" s="43">
        <v>0</v>
      </c>
      <c r="AY420" s="44">
        <f>SUM(BASE_INICIATIVAS_CONSOLIDADA!$AW420:$AX420)</f>
        <v>0</v>
      </c>
      <c r="AZ420" s="45">
        <v>0</v>
      </c>
      <c r="BA420" s="45">
        <f>BASE_INICIATIVAS_CONSOLIDADA!$AZ420</f>
        <v>0</v>
      </c>
      <c r="BB420" s="45">
        <v>0</v>
      </c>
      <c r="BC420" s="45">
        <v>0</v>
      </c>
      <c r="BD420" s="45">
        <f>SUM(BASE_INICIATIVAS_CONSOLIDADA!$BB420:$BC420)</f>
        <v>0</v>
      </c>
    </row>
    <row r="421" spans="1:56" ht="30" x14ac:dyDescent="0.25">
      <c r="A421" s="8" t="s">
        <v>65</v>
      </c>
      <c r="B421" s="8" t="s">
        <v>66</v>
      </c>
      <c r="C421" s="8">
        <v>16074110</v>
      </c>
      <c r="D421" s="8" t="s">
        <v>58</v>
      </c>
      <c r="E421" s="8" t="str">
        <f>_xlfn.XLOOKUP(BASE_INICIATIVAS_CONSOLIDADA!$G421,'[1]BASE DE DADOS'!A:A,'[1]BASE DE DADOS'!C:C)</f>
        <v>REBIO GUARIBAS</v>
      </c>
      <c r="F421" s="8" t="str">
        <f>_xlfn.XLOOKUP(BASE_INICIATIVAS_CONSOLIDADA!$G421,[1]!BASE_UCS[COD CNUC],[1]!BASE_UCS[CATEGORIA RESUMIDA])</f>
        <v>REBIO</v>
      </c>
      <c r="G421" s="8" t="s">
        <v>340</v>
      </c>
      <c r="H421" s="8" t="str">
        <f>_xlfn.XLOOKUP(BASE_INICIATIVAS_CONSOLIDADA!$G421,[1]!BASE_UCS[COD CNUC],[1]!BASE_UCS[GERÊNCIA REGIONAL])</f>
        <v>GR2 - Nordeste</v>
      </c>
      <c r="I421" s="8" t="str">
        <f>_xlfn.XLOOKUP(BASE_INICIATIVAS_CONSOLIDADA!$G421,[1]!BASE_UCS[COD CNUC],[1]!BASE_UCS[BIOMAS])</f>
        <v>Caatinga - Mata Atlântica</v>
      </c>
      <c r="J421" s="8" t="str">
        <f>_xlfn.XLOOKUP(BASE_INICIATIVAS_CONSOLIDADA!$G421,[1]!BASE_UCS[COD CNUC],[1]!BASE_UCS[UF])</f>
        <v>PB</v>
      </c>
      <c r="K421" s="8"/>
      <c r="L421" s="36">
        <v>500000</v>
      </c>
      <c r="M421" s="36">
        <v>0</v>
      </c>
      <c r="N421" s="36">
        <f>BASE_INICIATIVAS_CONSOLIDADA!$L421-BASE_INICIATIVAS_CONSOLIDADA!$M421</f>
        <v>500000</v>
      </c>
      <c r="O421" s="37">
        <f>BASE_INICIATIVAS_CONSOLIDADA!$AC421+BASE_INICIATIVAS_CONSOLIDADA!$AJ421+BASE_INICIATIVAS_CONSOLIDADA!$AO421+BASE_INICIATIVAS_CONSOLIDADA!$AV421+BASE_INICIATIVAS_CONSOLIDADA!$AY421+BASE_INICIATIVAS_CONSOLIDADA!$BA421+BASE_INICIATIVAS_CONSOLIDADA!$BD421</f>
        <v>500000</v>
      </c>
      <c r="P421" s="36">
        <f>IF(BASE_INICIATIVAS_CONSOLIDADA!$N421-BASE_INICIATIVAS_CONSOLIDADA!$O421&lt;0,0,BASE_INICIATIVAS_CONSOLIDADA!$N421-BASE_INICIATIVAS_CONSOLIDADA!$O421)</f>
        <v>0</v>
      </c>
      <c r="Q421" s="38">
        <v>0</v>
      </c>
      <c r="R421" s="37">
        <v>0</v>
      </c>
      <c r="S421" s="37">
        <v>0</v>
      </c>
      <c r="T421" s="37">
        <v>0</v>
      </c>
      <c r="U421" s="37">
        <v>0</v>
      </c>
      <c r="V421" s="37">
        <v>0</v>
      </c>
      <c r="W421" s="37">
        <v>0</v>
      </c>
      <c r="X421" s="37">
        <v>0</v>
      </c>
      <c r="Y421" s="37">
        <v>0</v>
      </c>
      <c r="Z421" s="37">
        <v>0</v>
      </c>
      <c r="AA421" s="37">
        <v>0</v>
      </c>
      <c r="AB421" s="37">
        <v>0</v>
      </c>
      <c r="AC421" s="37">
        <f>SUM(BASE_INICIATIVAS_CONSOLIDADA!$Q421:$AB421)</f>
        <v>0</v>
      </c>
      <c r="AD421" s="47">
        <v>0</v>
      </c>
      <c r="AE421" s="47">
        <v>0</v>
      </c>
      <c r="AF421" s="47">
        <v>0</v>
      </c>
      <c r="AG421" s="47">
        <v>0</v>
      </c>
      <c r="AH421" s="47">
        <v>0</v>
      </c>
      <c r="AI421" s="37">
        <v>0</v>
      </c>
      <c r="AJ421" s="37">
        <f>SUM(BASE_INICIATIVAS_CONSOLIDADA!$AD421:$AI421)</f>
        <v>0</v>
      </c>
      <c r="AK421" s="37">
        <v>0</v>
      </c>
      <c r="AL421" s="37">
        <v>500000</v>
      </c>
      <c r="AM421" s="37">
        <v>0</v>
      </c>
      <c r="AN421" s="37">
        <v>0</v>
      </c>
      <c r="AO421" s="37">
        <f>SUM(BASE_INICIATIVAS_CONSOLIDADA!$AK421:$AN421)</f>
        <v>500000</v>
      </c>
      <c r="AP421" s="37">
        <v>0</v>
      </c>
      <c r="AQ421" s="37">
        <v>0</v>
      </c>
      <c r="AR421" s="37">
        <v>0</v>
      </c>
      <c r="AS421" s="37">
        <v>0</v>
      </c>
      <c r="AT421" s="37">
        <v>0</v>
      </c>
      <c r="AU421" s="37">
        <v>0</v>
      </c>
      <c r="AV421" s="37">
        <f>SUM(BASE_INICIATIVAS_CONSOLIDADA!$AP421:$AU421)</f>
        <v>0</v>
      </c>
      <c r="AW421" s="39">
        <v>0</v>
      </c>
      <c r="AX421" s="39">
        <v>0</v>
      </c>
      <c r="AY421" s="40">
        <f>SUM(BASE_INICIATIVAS_CONSOLIDADA!$AW421:$AX421)</f>
        <v>0</v>
      </c>
      <c r="AZ421" s="4">
        <v>0</v>
      </c>
      <c r="BA421" s="4">
        <f>BASE_INICIATIVAS_CONSOLIDADA!$AZ421</f>
        <v>0</v>
      </c>
      <c r="BB421" s="4">
        <v>0</v>
      </c>
      <c r="BC421" s="4">
        <v>0</v>
      </c>
      <c r="BD421" s="4">
        <f>SUM(BASE_INICIATIVAS_CONSOLIDADA!$BB421:$BC421)</f>
        <v>0</v>
      </c>
    </row>
    <row r="422" spans="1:56" ht="30" x14ac:dyDescent="0.25">
      <c r="A422" s="29" t="s">
        <v>112</v>
      </c>
      <c r="B422" s="29" t="s">
        <v>113</v>
      </c>
      <c r="C422" s="29">
        <v>16093982</v>
      </c>
      <c r="D422" s="29" t="s">
        <v>58</v>
      </c>
      <c r="E422" s="29" t="str">
        <f>_xlfn.XLOOKUP(BASE_INICIATIVAS_CONSOLIDADA!$G422,'[1]BASE DE DADOS'!A:A,'[1]BASE DE DADOS'!C:C)</f>
        <v>REBIO GUARIBAS</v>
      </c>
      <c r="F422" s="29" t="str">
        <f>_xlfn.XLOOKUP(BASE_INICIATIVAS_CONSOLIDADA!$G422,[1]!BASE_UCS[COD CNUC],[1]!BASE_UCS[CATEGORIA RESUMIDA])</f>
        <v>REBIO</v>
      </c>
      <c r="G422" s="29" t="s">
        <v>340</v>
      </c>
      <c r="H422" s="29" t="str">
        <f>_xlfn.XLOOKUP(BASE_INICIATIVAS_CONSOLIDADA!$G422,[1]!BASE_UCS[COD CNUC],[1]!BASE_UCS[GERÊNCIA REGIONAL])</f>
        <v>GR2 - Nordeste</v>
      </c>
      <c r="I422" s="29" t="str">
        <f>_xlfn.XLOOKUP(BASE_INICIATIVAS_CONSOLIDADA!$G422,[1]!BASE_UCS[COD CNUC],[1]!BASE_UCS[BIOMAS])</f>
        <v>Caatinga - Mata Atlântica</v>
      </c>
      <c r="J422" s="29" t="str">
        <f>_xlfn.XLOOKUP(BASE_INICIATIVAS_CONSOLIDADA!$G422,[1]!BASE_UCS[COD CNUC],[1]!BASE_UCS[UF])</f>
        <v>PB</v>
      </c>
      <c r="K422" s="29" t="s">
        <v>230</v>
      </c>
      <c r="L422" s="30">
        <v>100000</v>
      </c>
      <c r="M422" s="30">
        <v>0</v>
      </c>
      <c r="N422" s="30">
        <f>BASE_INICIATIVAS_CONSOLIDADA!$L422-BASE_INICIATIVAS_CONSOLIDADA!$M422</f>
        <v>100000</v>
      </c>
      <c r="O422" s="41">
        <f>BASE_INICIATIVAS_CONSOLIDADA!$AC422+BASE_INICIATIVAS_CONSOLIDADA!$AJ422+BASE_INICIATIVAS_CONSOLIDADA!$AO422+BASE_INICIATIVAS_CONSOLIDADA!$AV422+BASE_INICIATIVAS_CONSOLIDADA!$AY422+BASE_INICIATIVAS_CONSOLIDADA!$BA422+BASE_INICIATIVAS_CONSOLIDADA!$BD422</f>
        <v>100000</v>
      </c>
      <c r="P422" s="30">
        <f>IF(BASE_INICIATIVAS_CONSOLIDADA!$N422-BASE_INICIATIVAS_CONSOLIDADA!$O422&lt;0,0,BASE_INICIATIVAS_CONSOLIDADA!$N422-BASE_INICIATIVAS_CONSOLIDADA!$O422)</f>
        <v>0</v>
      </c>
      <c r="Q422" s="42">
        <v>0</v>
      </c>
      <c r="R422" s="41">
        <v>0</v>
      </c>
      <c r="S422" s="41">
        <v>0</v>
      </c>
      <c r="T422" s="41">
        <v>0</v>
      </c>
      <c r="U422" s="41">
        <v>0</v>
      </c>
      <c r="V422" s="41">
        <v>0</v>
      </c>
      <c r="W422" s="41">
        <v>0</v>
      </c>
      <c r="X422" s="41">
        <v>0</v>
      </c>
      <c r="Y422" s="41">
        <v>0</v>
      </c>
      <c r="Z422" s="41">
        <v>0</v>
      </c>
      <c r="AA422" s="41">
        <v>0</v>
      </c>
      <c r="AB422" s="41">
        <v>0</v>
      </c>
      <c r="AC422" s="41">
        <f>SUM(BASE_INICIATIVAS_CONSOLIDADA!$Q422:$AB422)</f>
        <v>0</v>
      </c>
      <c r="AD422" s="41">
        <v>0</v>
      </c>
      <c r="AE422" s="41">
        <v>0</v>
      </c>
      <c r="AF422" s="41">
        <v>0</v>
      </c>
      <c r="AG422" s="41">
        <v>0</v>
      </c>
      <c r="AH422" s="41">
        <v>0</v>
      </c>
      <c r="AI422" s="41">
        <v>0</v>
      </c>
      <c r="AJ422" s="41">
        <f>SUM(BASE_INICIATIVAS_CONSOLIDADA!$AD422:$AI422)</f>
        <v>0</v>
      </c>
      <c r="AK422" s="41">
        <v>0</v>
      </c>
      <c r="AL422" s="41">
        <v>100000</v>
      </c>
      <c r="AM422" s="41">
        <v>0</v>
      </c>
      <c r="AN422" s="41">
        <v>0</v>
      </c>
      <c r="AO422" s="41">
        <f>SUM(BASE_INICIATIVAS_CONSOLIDADA!$AK422:$AN422)</f>
        <v>100000</v>
      </c>
      <c r="AP422" s="41">
        <v>0</v>
      </c>
      <c r="AQ422" s="41">
        <v>0</v>
      </c>
      <c r="AR422" s="41">
        <v>0</v>
      </c>
      <c r="AS422" s="41">
        <v>0</v>
      </c>
      <c r="AT422" s="41">
        <v>0</v>
      </c>
      <c r="AU422" s="41">
        <v>0</v>
      </c>
      <c r="AV422" s="41">
        <f>SUM(BASE_INICIATIVAS_CONSOLIDADA!$AP422:$AU422)</f>
        <v>0</v>
      </c>
      <c r="AW422" s="43">
        <v>0</v>
      </c>
      <c r="AX422" s="43">
        <v>0</v>
      </c>
      <c r="AY422" s="44">
        <f>SUM(BASE_INICIATIVAS_CONSOLIDADA!$AW422:$AX422)</f>
        <v>0</v>
      </c>
      <c r="AZ422" s="45">
        <v>0</v>
      </c>
      <c r="BA422" s="45">
        <f>BASE_INICIATIVAS_CONSOLIDADA!$AZ422</f>
        <v>0</v>
      </c>
      <c r="BB422" s="45">
        <v>0</v>
      </c>
      <c r="BC422" s="45">
        <v>0</v>
      </c>
      <c r="BD422" s="45">
        <f>SUM(BASE_INICIATIVAS_CONSOLIDADA!$BB422:$BC422)</f>
        <v>0</v>
      </c>
    </row>
    <row r="423" spans="1:56" ht="345" x14ac:dyDescent="0.25">
      <c r="A423" s="8" t="s">
        <v>133</v>
      </c>
      <c r="B423" s="8" t="s">
        <v>134</v>
      </c>
      <c r="C423" s="8" t="s">
        <v>70</v>
      </c>
      <c r="D423" s="8" t="s">
        <v>58</v>
      </c>
      <c r="E423" s="8" t="str">
        <f>_xlfn.XLOOKUP(BASE_INICIATIVAS_CONSOLIDADA!$G423,'[1]BASE DE DADOS'!A:A,'[1]BASE DE DADOS'!C:C)</f>
        <v>RESEX RIO IRIRI</v>
      </c>
      <c r="F423" s="8" t="str">
        <f>_xlfn.XLOOKUP(BASE_INICIATIVAS_CONSOLIDADA!$G423,[1]!BASE_UCS[COD CNUC],[1]!BASE_UCS[CATEGORIA RESUMIDA])</f>
        <v>RESEX</v>
      </c>
      <c r="G423" s="8" t="s">
        <v>341</v>
      </c>
      <c r="H423" s="8" t="str">
        <f>_xlfn.XLOOKUP(BASE_INICIATIVAS_CONSOLIDADA!$G423,[1]!BASE_UCS[COD CNUC],[1]!BASE_UCS[GERÊNCIA REGIONAL])</f>
        <v>GR1 - Norte</v>
      </c>
      <c r="I423" s="8" t="str">
        <f>_xlfn.XLOOKUP(BASE_INICIATIVAS_CONSOLIDADA!$G423,[1]!BASE_UCS[COD CNUC],[1]!BASE_UCS[BIOMAS])</f>
        <v>Amazônia</v>
      </c>
      <c r="J423" s="8" t="str">
        <f>_xlfn.XLOOKUP(BASE_INICIATIVAS_CONSOLIDADA!$G423,[1]!BASE_UCS[COD CNUC],[1]!BASE_UCS[UF])</f>
        <v>PA</v>
      </c>
      <c r="K423" s="8" t="s">
        <v>135</v>
      </c>
      <c r="L423" s="53">
        <v>1000000</v>
      </c>
      <c r="M423" s="36">
        <v>0</v>
      </c>
      <c r="N423" s="36">
        <f>BASE_INICIATIVAS_CONSOLIDADA!$L423-BASE_INICIATIVAS_CONSOLIDADA!$M423</f>
        <v>1000000</v>
      </c>
      <c r="O423" s="37">
        <f>BASE_INICIATIVAS_CONSOLIDADA!$AC423+BASE_INICIATIVAS_CONSOLIDADA!$AJ423+BASE_INICIATIVAS_CONSOLIDADA!$AO423+BASE_INICIATIVAS_CONSOLIDADA!$AV423+BASE_INICIATIVAS_CONSOLIDADA!$AY423+BASE_INICIATIVAS_CONSOLIDADA!$BA423+BASE_INICIATIVAS_CONSOLIDADA!$BD423</f>
        <v>1000000</v>
      </c>
      <c r="P423" s="36">
        <f>IF(BASE_INICIATIVAS_CONSOLIDADA!$N423-BASE_INICIATIVAS_CONSOLIDADA!$O423&lt;0,0,BASE_INICIATIVAS_CONSOLIDADA!$N423-BASE_INICIATIVAS_CONSOLIDADA!$O423)</f>
        <v>0</v>
      </c>
      <c r="Q423" s="38">
        <v>0</v>
      </c>
      <c r="R423" s="37">
        <v>0</v>
      </c>
      <c r="S423" s="37">
        <v>0</v>
      </c>
      <c r="T423" s="37">
        <v>0</v>
      </c>
      <c r="U423" s="37">
        <v>0</v>
      </c>
      <c r="V423" s="37">
        <v>0</v>
      </c>
      <c r="W423" s="37">
        <v>0</v>
      </c>
      <c r="X423" s="37">
        <v>0</v>
      </c>
      <c r="Y423" s="37">
        <v>0</v>
      </c>
      <c r="Z423" s="37">
        <v>0</v>
      </c>
      <c r="AA423" s="37">
        <v>1000000</v>
      </c>
      <c r="AB423" s="37">
        <v>0</v>
      </c>
      <c r="AC423" s="37">
        <f>SUM(BASE_INICIATIVAS_CONSOLIDADA!$Q423:$AB423)</f>
        <v>1000000</v>
      </c>
      <c r="AD423" s="37">
        <v>0</v>
      </c>
      <c r="AE423" s="37">
        <v>0</v>
      </c>
      <c r="AF423" s="37">
        <v>0</v>
      </c>
      <c r="AG423" s="37">
        <v>0</v>
      </c>
      <c r="AH423" s="37">
        <v>0</v>
      </c>
      <c r="AI423" s="37">
        <v>0</v>
      </c>
      <c r="AJ423" s="37">
        <f>SUM(BASE_INICIATIVAS_CONSOLIDADA!$AD423:$AI423)</f>
        <v>0</v>
      </c>
      <c r="AK423" s="37">
        <v>0</v>
      </c>
      <c r="AL423" s="37">
        <v>0</v>
      </c>
      <c r="AM423" s="37">
        <v>0</v>
      </c>
      <c r="AN423" s="37">
        <v>0</v>
      </c>
      <c r="AO423" s="37">
        <f>SUM(BASE_INICIATIVAS_CONSOLIDADA!$AK423:$AN423)</f>
        <v>0</v>
      </c>
      <c r="AP423" s="37">
        <v>0</v>
      </c>
      <c r="AQ423" s="37">
        <v>0</v>
      </c>
      <c r="AR423" s="37">
        <v>0</v>
      </c>
      <c r="AS423" s="37">
        <v>0</v>
      </c>
      <c r="AT423" s="37">
        <v>0</v>
      </c>
      <c r="AU423" s="37">
        <v>0</v>
      </c>
      <c r="AV423" s="37">
        <f>SUM(BASE_INICIATIVAS_CONSOLIDADA!$AP423:$AU423)</f>
        <v>0</v>
      </c>
      <c r="AW423" s="39">
        <v>0</v>
      </c>
      <c r="AX423" s="39">
        <v>0</v>
      </c>
      <c r="AY423" s="40">
        <f>SUM(BASE_INICIATIVAS_CONSOLIDADA!$AW423:$AX423)</f>
        <v>0</v>
      </c>
      <c r="AZ423" s="4">
        <v>0</v>
      </c>
      <c r="BA423" s="4">
        <f>BASE_INICIATIVAS_CONSOLIDADA!$AZ423</f>
        <v>0</v>
      </c>
      <c r="BB423" s="4">
        <v>0</v>
      </c>
      <c r="BC423" s="4">
        <v>0</v>
      </c>
      <c r="BD423" s="4">
        <f>SUM(BASE_INICIATIVAS_CONSOLIDADA!$BB423:$BC423)</f>
        <v>0</v>
      </c>
    </row>
    <row r="424" spans="1:56" ht="150" x14ac:dyDescent="0.25">
      <c r="A424" s="29" t="s">
        <v>156</v>
      </c>
      <c r="B424" s="29" t="s">
        <v>157</v>
      </c>
      <c r="C424" s="29">
        <v>16063682</v>
      </c>
      <c r="D424" s="29" t="s">
        <v>58</v>
      </c>
      <c r="E424" s="29" t="str">
        <f>_xlfn.XLOOKUP(BASE_INICIATIVAS_CONSOLIDADA!$G424,'[1]BASE DE DADOS'!A:A,'[1]BASE DE DADOS'!C:C)</f>
        <v>RESEX RIO IRIRI</v>
      </c>
      <c r="F424" s="29" t="str">
        <f>_xlfn.XLOOKUP(BASE_INICIATIVAS_CONSOLIDADA!$G424,[1]!BASE_UCS[COD CNUC],[1]!BASE_UCS[CATEGORIA RESUMIDA])</f>
        <v>RESEX</v>
      </c>
      <c r="G424" s="29" t="s">
        <v>341</v>
      </c>
      <c r="H424" s="29" t="str">
        <f>_xlfn.XLOOKUP(BASE_INICIATIVAS_CONSOLIDADA!$G424,[1]!BASE_UCS[COD CNUC],[1]!BASE_UCS[GERÊNCIA REGIONAL])</f>
        <v>GR1 - Norte</v>
      </c>
      <c r="I424" s="29" t="str">
        <f>_xlfn.XLOOKUP(BASE_INICIATIVAS_CONSOLIDADA!$G424,[1]!BASE_UCS[COD CNUC],[1]!BASE_UCS[BIOMAS])</f>
        <v>Amazônia</v>
      </c>
      <c r="J424" s="29" t="str">
        <f>_xlfn.XLOOKUP(BASE_INICIATIVAS_CONSOLIDADA!$G424,[1]!BASE_UCS[COD CNUC],[1]!BASE_UCS[UF])</f>
        <v>PA</v>
      </c>
      <c r="K424" s="29" t="s">
        <v>158</v>
      </c>
      <c r="L424" s="30">
        <v>1780000</v>
      </c>
      <c r="M424" s="30">
        <v>0</v>
      </c>
      <c r="N424" s="30">
        <f>BASE_INICIATIVAS_CONSOLIDADA!$L424-BASE_INICIATIVAS_CONSOLIDADA!$M424</f>
        <v>1780000</v>
      </c>
      <c r="O424" s="41">
        <f>BASE_INICIATIVAS_CONSOLIDADA!$AC424+BASE_INICIATIVAS_CONSOLIDADA!$AJ424+BASE_INICIATIVAS_CONSOLIDADA!$AO424+BASE_INICIATIVAS_CONSOLIDADA!$AV424+BASE_INICIATIVAS_CONSOLIDADA!$AY424+BASE_INICIATIVAS_CONSOLIDADA!$BA424+BASE_INICIATIVAS_CONSOLIDADA!$BD424</f>
        <v>1780000</v>
      </c>
      <c r="P424" s="30">
        <f>IF(BASE_INICIATIVAS_CONSOLIDADA!$N424-BASE_INICIATIVAS_CONSOLIDADA!$O424&lt;0,0,BASE_INICIATIVAS_CONSOLIDADA!$N424-BASE_INICIATIVAS_CONSOLIDADA!$O424)</f>
        <v>0</v>
      </c>
      <c r="Q424" s="42">
        <v>0</v>
      </c>
      <c r="R424" s="41">
        <v>0</v>
      </c>
      <c r="S424" s="41">
        <v>0</v>
      </c>
      <c r="T424" s="41">
        <v>0</v>
      </c>
      <c r="U424" s="41">
        <v>0</v>
      </c>
      <c r="V424" s="41">
        <v>0</v>
      </c>
      <c r="W424" s="41">
        <v>0</v>
      </c>
      <c r="X424" s="41">
        <v>0</v>
      </c>
      <c r="Y424" s="41">
        <v>0</v>
      </c>
      <c r="Z424" s="41">
        <v>0</v>
      </c>
      <c r="AA424" s="41">
        <v>1780000</v>
      </c>
      <c r="AB424" s="41">
        <v>0</v>
      </c>
      <c r="AC424" s="41">
        <f>SUM(BASE_INICIATIVAS_CONSOLIDADA!$Q424:$AB424)</f>
        <v>1780000</v>
      </c>
      <c r="AD424" s="41">
        <v>0</v>
      </c>
      <c r="AE424" s="41">
        <v>0</v>
      </c>
      <c r="AF424" s="41">
        <v>0</v>
      </c>
      <c r="AG424" s="41">
        <v>0</v>
      </c>
      <c r="AH424" s="41">
        <v>0</v>
      </c>
      <c r="AI424" s="41">
        <v>0</v>
      </c>
      <c r="AJ424" s="41">
        <f>SUM(BASE_INICIATIVAS_CONSOLIDADA!$AD424:$AI424)</f>
        <v>0</v>
      </c>
      <c r="AK424" s="41">
        <v>0</v>
      </c>
      <c r="AL424" s="41">
        <v>0</v>
      </c>
      <c r="AM424" s="41">
        <v>0</v>
      </c>
      <c r="AN424" s="41">
        <v>0</v>
      </c>
      <c r="AO424" s="41">
        <f>SUM(BASE_INICIATIVAS_CONSOLIDADA!$AK424:$AN424)</f>
        <v>0</v>
      </c>
      <c r="AP424" s="41">
        <v>0</v>
      </c>
      <c r="AQ424" s="41">
        <v>0</v>
      </c>
      <c r="AR424" s="41">
        <v>0</v>
      </c>
      <c r="AS424" s="41">
        <v>0</v>
      </c>
      <c r="AT424" s="41">
        <v>0</v>
      </c>
      <c r="AU424" s="41">
        <v>0</v>
      </c>
      <c r="AV424" s="41">
        <f>SUM(BASE_INICIATIVAS_CONSOLIDADA!$AP424:$AU424)</f>
        <v>0</v>
      </c>
      <c r="AW424" s="43">
        <v>0</v>
      </c>
      <c r="AX424" s="43">
        <v>0</v>
      </c>
      <c r="AY424" s="44">
        <f>SUM(BASE_INICIATIVAS_CONSOLIDADA!$AW424:$AX424)</f>
        <v>0</v>
      </c>
      <c r="AZ424" s="45">
        <v>0</v>
      </c>
      <c r="BA424" s="45">
        <f>BASE_INICIATIVAS_CONSOLIDADA!$AZ424</f>
        <v>0</v>
      </c>
      <c r="BB424" s="45">
        <v>0</v>
      </c>
      <c r="BC424" s="45">
        <v>0</v>
      </c>
      <c r="BD424" s="45">
        <f>SUM(BASE_INICIATIVAS_CONSOLIDADA!$BB424:$BC424)</f>
        <v>0</v>
      </c>
    </row>
    <row r="425" spans="1:56" ht="270" x14ac:dyDescent="0.25">
      <c r="A425" s="8" t="s">
        <v>87</v>
      </c>
      <c r="B425" s="8" t="s">
        <v>88</v>
      </c>
      <c r="C425" s="8" t="s">
        <v>70</v>
      </c>
      <c r="D425" s="8" t="s">
        <v>58</v>
      </c>
      <c r="E425" s="8" t="str">
        <f>_xlfn.XLOOKUP(BASE_INICIATIVAS_CONSOLIDADA!$G425,'[1]BASE DE DADOS'!A:A,'[1]BASE DE DADOS'!C:C)</f>
        <v>RESEX DE CASSURUBá</v>
      </c>
      <c r="F425" s="8" t="str">
        <f>_xlfn.XLOOKUP(BASE_INICIATIVAS_CONSOLIDADA!$G425,[1]!BASE_UCS[COD CNUC],[1]!BASE_UCS[CATEGORIA RESUMIDA])</f>
        <v>RESEX</v>
      </c>
      <c r="G425" s="8" t="s">
        <v>337</v>
      </c>
      <c r="H425" s="8" t="str">
        <f>_xlfn.XLOOKUP(BASE_INICIATIVAS_CONSOLIDADA!$G425,[1]!BASE_UCS[COD CNUC],[1]!BASE_UCS[GERÊNCIA REGIONAL])</f>
        <v>GR2 - Nordeste</v>
      </c>
      <c r="I425" s="8" t="str">
        <f>_xlfn.XLOOKUP(BASE_INICIATIVAS_CONSOLIDADA!$G425,[1]!BASE_UCS[COD CNUC],[1]!BASE_UCS[BIOMAS])</f>
        <v>Área Marinha - Mata Atlântica</v>
      </c>
      <c r="J425" s="8" t="str">
        <f>_xlfn.XLOOKUP(BASE_INICIATIVAS_CONSOLIDADA!$G425,[1]!BASE_UCS[COD CNUC],[1]!BASE_UCS[UF])</f>
        <v>BA</v>
      </c>
      <c r="K425" s="8" t="s">
        <v>342</v>
      </c>
      <c r="L425" s="36">
        <v>300000</v>
      </c>
      <c r="M425" s="36">
        <v>0</v>
      </c>
      <c r="N425" s="36">
        <f>BASE_INICIATIVAS_CONSOLIDADA!$L425-BASE_INICIATIVAS_CONSOLIDADA!$M425</f>
        <v>300000</v>
      </c>
      <c r="O425" s="37">
        <f>BASE_INICIATIVAS_CONSOLIDADA!$AC425+BASE_INICIATIVAS_CONSOLIDADA!$AJ425+BASE_INICIATIVAS_CONSOLIDADA!$AO425+BASE_INICIATIVAS_CONSOLIDADA!$AV425+BASE_INICIATIVAS_CONSOLIDADA!$AY425+BASE_INICIATIVAS_CONSOLIDADA!$BA425+BASE_INICIATIVAS_CONSOLIDADA!$BD425</f>
        <v>0</v>
      </c>
      <c r="P425" s="36">
        <f>IF(BASE_INICIATIVAS_CONSOLIDADA!$N425-BASE_INICIATIVAS_CONSOLIDADA!$O425&lt;0,0,BASE_INICIATIVAS_CONSOLIDADA!$N425-BASE_INICIATIVAS_CONSOLIDADA!$O425)</f>
        <v>300000</v>
      </c>
      <c r="Q425" s="38">
        <v>0</v>
      </c>
      <c r="R425" s="37">
        <v>0</v>
      </c>
      <c r="S425" s="37">
        <v>0</v>
      </c>
      <c r="T425" s="37">
        <v>0</v>
      </c>
      <c r="U425" s="37">
        <v>0</v>
      </c>
      <c r="V425" s="37">
        <v>0</v>
      </c>
      <c r="W425" s="37">
        <v>0</v>
      </c>
      <c r="X425" s="37">
        <v>0</v>
      </c>
      <c r="Y425" s="37">
        <v>0</v>
      </c>
      <c r="Z425" s="37">
        <v>0</v>
      </c>
      <c r="AA425" s="37">
        <v>0</v>
      </c>
      <c r="AB425" s="37">
        <v>0</v>
      </c>
      <c r="AC425" s="37">
        <f>SUM(BASE_INICIATIVAS_CONSOLIDADA!$Q425:$AB425)</f>
        <v>0</v>
      </c>
      <c r="AD425" s="37">
        <v>0</v>
      </c>
      <c r="AE425" s="37">
        <v>0</v>
      </c>
      <c r="AF425" s="37">
        <v>0</v>
      </c>
      <c r="AG425" s="37">
        <v>0</v>
      </c>
      <c r="AH425" s="37">
        <v>0</v>
      </c>
      <c r="AI425" s="37">
        <v>0</v>
      </c>
      <c r="AJ425" s="37">
        <f>SUM(BASE_INICIATIVAS_CONSOLIDADA!$AD425:$AI425)</f>
        <v>0</v>
      </c>
      <c r="AK425" s="37">
        <v>0</v>
      </c>
      <c r="AL425" s="37">
        <v>0</v>
      </c>
      <c r="AM425" s="37">
        <v>0</v>
      </c>
      <c r="AN425" s="37">
        <v>0</v>
      </c>
      <c r="AO425" s="37">
        <f>SUM(BASE_INICIATIVAS_CONSOLIDADA!$AK425:$AN425)</f>
        <v>0</v>
      </c>
      <c r="AP425" s="37">
        <v>0</v>
      </c>
      <c r="AQ425" s="37">
        <v>0</v>
      </c>
      <c r="AR425" s="37">
        <v>0</v>
      </c>
      <c r="AS425" s="37">
        <v>0</v>
      </c>
      <c r="AT425" s="37">
        <v>0</v>
      </c>
      <c r="AU425" s="37">
        <v>0</v>
      </c>
      <c r="AV425" s="37">
        <f>SUM(BASE_INICIATIVAS_CONSOLIDADA!$AP425:$AU425)</f>
        <v>0</v>
      </c>
      <c r="AW425" s="39">
        <v>0</v>
      </c>
      <c r="AX425" s="39">
        <v>0</v>
      </c>
      <c r="AY425" s="40">
        <f>SUM(BASE_INICIATIVAS_CONSOLIDADA!$AW425:$AX425)</f>
        <v>0</v>
      </c>
      <c r="AZ425" s="4">
        <v>0</v>
      </c>
      <c r="BA425" s="4">
        <f>BASE_INICIATIVAS_CONSOLIDADA!$AZ425</f>
        <v>0</v>
      </c>
      <c r="BB425" s="4">
        <v>0</v>
      </c>
      <c r="BC425" s="4">
        <v>0</v>
      </c>
      <c r="BD425" s="4">
        <f>SUM(BASE_INICIATIVAS_CONSOLIDADA!$BB425:$BC425)</f>
        <v>0</v>
      </c>
    </row>
    <row r="426" spans="1:56" ht="30" x14ac:dyDescent="0.25">
      <c r="A426" s="29" t="s">
        <v>112</v>
      </c>
      <c r="B426" s="29" t="s">
        <v>113</v>
      </c>
      <c r="C426" s="29">
        <v>16093982</v>
      </c>
      <c r="D426" s="29" t="s">
        <v>58</v>
      </c>
      <c r="E426" s="29" t="str">
        <f>_xlfn.XLOOKUP(BASE_INICIATIVAS_CONSOLIDADA!$G426,'[1]BASE DE DADOS'!A:A,'[1]BASE DE DADOS'!C:C)</f>
        <v>PARNA DO ITATIAIA</v>
      </c>
      <c r="F426" s="29" t="str">
        <f>_xlfn.XLOOKUP(BASE_INICIATIVAS_CONSOLIDADA!$G426,[1]!BASE_UCS[COD CNUC],[1]!BASE_UCS[CATEGORIA RESUMIDA])</f>
        <v>PARNA</v>
      </c>
      <c r="G426" s="29" t="s">
        <v>101</v>
      </c>
      <c r="H426" s="29" t="str">
        <f>_xlfn.XLOOKUP(BASE_INICIATIVAS_CONSOLIDADA!$G426,[1]!BASE_UCS[COD CNUC],[1]!BASE_UCS[GERÊNCIA REGIONAL])</f>
        <v>GR4 - Sudeste</v>
      </c>
      <c r="I426" s="29" t="str">
        <f>_xlfn.XLOOKUP(BASE_INICIATIVAS_CONSOLIDADA!$G426,[1]!BASE_UCS[COD CNUC],[1]!BASE_UCS[BIOMAS])</f>
        <v>Mata Atlântica</v>
      </c>
      <c r="J426" s="29" t="str">
        <f>_xlfn.XLOOKUP(BASE_INICIATIVAS_CONSOLIDADA!$G426,[1]!BASE_UCS[COD CNUC],[1]!BASE_UCS[UF])</f>
        <v>MG/RJ</v>
      </c>
      <c r="K426" s="29" t="s">
        <v>151</v>
      </c>
      <c r="L426" s="30">
        <v>100000</v>
      </c>
      <c r="M426" s="30">
        <v>0</v>
      </c>
      <c r="N426" s="30">
        <f>BASE_INICIATIVAS_CONSOLIDADA!$L426-BASE_INICIATIVAS_CONSOLIDADA!$M426</f>
        <v>100000</v>
      </c>
      <c r="O426" s="41">
        <f>BASE_INICIATIVAS_CONSOLIDADA!$AC426+BASE_INICIATIVAS_CONSOLIDADA!$AJ426+BASE_INICIATIVAS_CONSOLIDADA!$AO426+BASE_INICIATIVAS_CONSOLIDADA!$AV426+BASE_INICIATIVAS_CONSOLIDADA!$AY426+BASE_INICIATIVAS_CONSOLIDADA!$BA426+BASE_INICIATIVAS_CONSOLIDADA!$BD426</f>
        <v>100000</v>
      </c>
      <c r="P426" s="30">
        <f>IF(BASE_INICIATIVAS_CONSOLIDADA!$N426-BASE_INICIATIVAS_CONSOLIDADA!$O426&lt;0,0,BASE_INICIATIVAS_CONSOLIDADA!$N426-BASE_INICIATIVAS_CONSOLIDADA!$O426)</f>
        <v>0</v>
      </c>
      <c r="Q426" s="42">
        <v>0</v>
      </c>
      <c r="R426" s="41">
        <v>0</v>
      </c>
      <c r="S426" s="41">
        <v>0</v>
      </c>
      <c r="T426" s="41">
        <v>0</v>
      </c>
      <c r="U426" s="41">
        <v>0</v>
      </c>
      <c r="V426" s="41">
        <v>0</v>
      </c>
      <c r="W426" s="41">
        <v>0</v>
      </c>
      <c r="X426" s="41">
        <v>0</v>
      </c>
      <c r="Y426" s="41">
        <v>0</v>
      </c>
      <c r="Z426" s="41">
        <v>0</v>
      </c>
      <c r="AA426" s="41">
        <v>0</v>
      </c>
      <c r="AB426" s="41">
        <v>0</v>
      </c>
      <c r="AC426" s="41">
        <f>SUM(BASE_INICIATIVAS_CONSOLIDADA!$Q426:$AB426)</f>
        <v>0</v>
      </c>
      <c r="AD426" s="41">
        <v>0</v>
      </c>
      <c r="AE426" s="41">
        <v>0</v>
      </c>
      <c r="AF426" s="30">
        <v>100000</v>
      </c>
      <c r="AG426" s="41">
        <v>0</v>
      </c>
      <c r="AH426" s="41">
        <v>0</v>
      </c>
      <c r="AI426" s="41">
        <v>0</v>
      </c>
      <c r="AJ426" s="41">
        <f>SUM(BASE_INICIATIVAS_CONSOLIDADA!$AD426:$AI426)</f>
        <v>100000</v>
      </c>
      <c r="AK426" s="41">
        <v>0</v>
      </c>
      <c r="AL426" s="41">
        <v>0</v>
      </c>
      <c r="AM426" s="41">
        <v>0</v>
      </c>
      <c r="AN426" s="41">
        <v>0</v>
      </c>
      <c r="AO426" s="41">
        <f>SUM(BASE_INICIATIVAS_CONSOLIDADA!$AK426:$AN426)</f>
        <v>0</v>
      </c>
      <c r="AP426" s="41">
        <v>0</v>
      </c>
      <c r="AQ426" s="41">
        <v>0</v>
      </c>
      <c r="AR426" s="41">
        <v>0</v>
      </c>
      <c r="AS426" s="41">
        <v>0</v>
      </c>
      <c r="AT426" s="41">
        <v>0</v>
      </c>
      <c r="AU426" s="41">
        <v>0</v>
      </c>
      <c r="AV426" s="41">
        <f>SUM(BASE_INICIATIVAS_CONSOLIDADA!$AP426:$AU426)</f>
        <v>0</v>
      </c>
      <c r="AW426" s="43">
        <v>0</v>
      </c>
      <c r="AX426" s="43">
        <v>0</v>
      </c>
      <c r="AY426" s="44">
        <f>SUM(BASE_INICIATIVAS_CONSOLIDADA!$AW426:$AX426)</f>
        <v>0</v>
      </c>
      <c r="AZ426" s="45">
        <v>0</v>
      </c>
      <c r="BA426" s="45">
        <f>BASE_INICIATIVAS_CONSOLIDADA!$AZ426</f>
        <v>0</v>
      </c>
      <c r="BB426" s="45">
        <v>0</v>
      </c>
      <c r="BC426" s="45">
        <v>0</v>
      </c>
      <c r="BD426" s="45">
        <f>SUM(BASE_INICIATIVAS_CONSOLIDADA!$BB426:$BC426)</f>
        <v>0</v>
      </c>
    </row>
    <row r="427" spans="1:56" ht="195" x14ac:dyDescent="0.25">
      <c r="A427" s="8" t="s">
        <v>68</v>
      </c>
      <c r="B427" s="8" t="s">
        <v>69</v>
      </c>
      <c r="C427" s="8" t="s">
        <v>70</v>
      </c>
      <c r="D427" s="8" t="s">
        <v>58</v>
      </c>
      <c r="E427" s="8" t="str">
        <f>_xlfn.XLOOKUP(BASE_INICIATIVAS_CONSOLIDADA!$G427,'[1]BASE DE DADOS'!A:A,'[1]BASE DE DADOS'!C:C)</f>
        <v>REBIO DE SALTINHO</v>
      </c>
      <c r="F427" s="8" t="str">
        <f>_xlfn.XLOOKUP(BASE_INICIATIVAS_CONSOLIDADA!$G427,[1]!BASE_UCS[COD CNUC],[1]!BASE_UCS[CATEGORIA RESUMIDA])</f>
        <v>REBIO</v>
      </c>
      <c r="G427" s="8" t="s">
        <v>327</v>
      </c>
      <c r="H427" s="8" t="str">
        <f>_xlfn.XLOOKUP(BASE_INICIATIVAS_CONSOLIDADA!$G427,[1]!BASE_UCS[COD CNUC],[1]!BASE_UCS[GERÊNCIA REGIONAL])</f>
        <v>GR2 - Nordeste</v>
      </c>
      <c r="I427" s="8" t="str">
        <f>_xlfn.XLOOKUP(BASE_INICIATIVAS_CONSOLIDADA!$G427,[1]!BASE_UCS[COD CNUC],[1]!BASE_UCS[BIOMAS])</f>
        <v>Mata Atlântica</v>
      </c>
      <c r="J427" s="8" t="str">
        <f>_xlfn.XLOOKUP(BASE_INICIATIVAS_CONSOLIDADA!$G427,[1]!BASE_UCS[COD CNUC],[1]!BASE_UCS[UF])</f>
        <v>PE</v>
      </c>
      <c r="K427" s="8" t="s">
        <v>72</v>
      </c>
      <c r="L427" s="36">
        <v>70000</v>
      </c>
      <c r="M427" s="36">
        <v>0</v>
      </c>
      <c r="N427" s="36">
        <f>BASE_INICIATIVAS_CONSOLIDADA!$L427-BASE_INICIATIVAS_CONSOLIDADA!$M427</f>
        <v>70000</v>
      </c>
      <c r="O427" s="37">
        <f>BASE_INICIATIVAS_CONSOLIDADA!$AC427+BASE_INICIATIVAS_CONSOLIDADA!$AJ427+BASE_INICIATIVAS_CONSOLIDADA!$AO427+BASE_INICIATIVAS_CONSOLIDADA!$AV427+BASE_INICIATIVAS_CONSOLIDADA!$AY427+BASE_INICIATIVAS_CONSOLIDADA!$BA427+BASE_INICIATIVAS_CONSOLIDADA!$BD427</f>
        <v>70000</v>
      </c>
      <c r="P427" s="36">
        <f>IF(BASE_INICIATIVAS_CONSOLIDADA!$N427-BASE_INICIATIVAS_CONSOLIDADA!$O427&lt;0,0,BASE_INICIATIVAS_CONSOLIDADA!$N427-BASE_INICIATIVAS_CONSOLIDADA!$O427)</f>
        <v>0</v>
      </c>
      <c r="Q427" s="38">
        <v>0</v>
      </c>
      <c r="R427" s="37">
        <v>0</v>
      </c>
      <c r="S427" s="37">
        <v>0</v>
      </c>
      <c r="T427" s="37">
        <v>0</v>
      </c>
      <c r="U427" s="37">
        <v>0</v>
      </c>
      <c r="V427" s="37">
        <v>0</v>
      </c>
      <c r="W427" s="37">
        <v>0</v>
      </c>
      <c r="X427" s="37">
        <v>0</v>
      </c>
      <c r="Y427" s="37">
        <v>0</v>
      </c>
      <c r="Z427" s="37">
        <v>0</v>
      </c>
      <c r="AA427" s="37">
        <v>0</v>
      </c>
      <c r="AB427" s="37">
        <v>0</v>
      </c>
      <c r="AC427" s="37">
        <f>SUM(BASE_INICIATIVAS_CONSOLIDADA!$Q427:$AB427)</f>
        <v>0</v>
      </c>
      <c r="AD427" s="37">
        <v>0</v>
      </c>
      <c r="AE427" s="37">
        <v>0</v>
      </c>
      <c r="AF427" s="47">
        <v>0</v>
      </c>
      <c r="AG427" s="37">
        <v>0</v>
      </c>
      <c r="AH427" s="37">
        <v>0</v>
      </c>
      <c r="AI427" s="37">
        <v>0</v>
      </c>
      <c r="AJ427" s="37">
        <f>SUM(BASE_INICIATIVAS_CONSOLIDADA!$AD427:$AI427)</f>
        <v>0</v>
      </c>
      <c r="AK427" s="37">
        <v>0</v>
      </c>
      <c r="AL427" s="37">
        <v>70000</v>
      </c>
      <c r="AM427" s="37">
        <v>0</v>
      </c>
      <c r="AN427" s="37">
        <v>0</v>
      </c>
      <c r="AO427" s="37">
        <f>SUM(BASE_INICIATIVAS_CONSOLIDADA!$AK427:$AN427)</f>
        <v>70000</v>
      </c>
      <c r="AP427" s="37">
        <v>0</v>
      </c>
      <c r="AQ427" s="37">
        <v>0</v>
      </c>
      <c r="AR427" s="37">
        <v>0</v>
      </c>
      <c r="AS427" s="37">
        <v>0</v>
      </c>
      <c r="AT427" s="37">
        <v>0</v>
      </c>
      <c r="AU427" s="37">
        <v>0</v>
      </c>
      <c r="AV427" s="37">
        <f>SUM(BASE_INICIATIVAS_CONSOLIDADA!$AP427:$AU427)</f>
        <v>0</v>
      </c>
      <c r="AW427" s="39">
        <v>0</v>
      </c>
      <c r="AX427" s="39">
        <v>0</v>
      </c>
      <c r="AY427" s="40">
        <f>SUM(BASE_INICIATIVAS_CONSOLIDADA!$AW427:$AX427)</f>
        <v>0</v>
      </c>
      <c r="AZ427" s="4">
        <v>0</v>
      </c>
      <c r="BA427" s="4">
        <f>BASE_INICIATIVAS_CONSOLIDADA!$AZ427</f>
        <v>0</v>
      </c>
      <c r="BB427" s="4">
        <v>0</v>
      </c>
      <c r="BC427" s="4">
        <v>0</v>
      </c>
      <c r="BD427" s="4">
        <f>SUM(BASE_INICIATIVAS_CONSOLIDADA!$BB427:$BC427)</f>
        <v>0</v>
      </c>
    </row>
    <row r="428" spans="1:56" ht="30" x14ac:dyDescent="0.25">
      <c r="A428" s="29" t="s">
        <v>112</v>
      </c>
      <c r="B428" s="29" t="s">
        <v>113</v>
      </c>
      <c r="C428" s="29">
        <v>16093982</v>
      </c>
      <c r="D428" s="29" t="s">
        <v>58</v>
      </c>
      <c r="E428" s="29" t="str">
        <f>_xlfn.XLOOKUP(BASE_INICIATIVAS_CONSOLIDADA!$G428,'[1]BASE DE DADOS'!A:A,'[1]BASE DE DADOS'!C:C)</f>
        <v>PARNA DO IGUAÇU</v>
      </c>
      <c r="F428" s="29" t="str">
        <f>_xlfn.XLOOKUP(BASE_INICIATIVAS_CONSOLIDADA!$G428,[1]!BASE_UCS[COD CNUC],[1]!BASE_UCS[CATEGORIA RESUMIDA])</f>
        <v>PARNA</v>
      </c>
      <c r="G428" s="29" t="s">
        <v>259</v>
      </c>
      <c r="H428" s="29" t="str">
        <f>_xlfn.XLOOKUP(BASE_INICIATIVAS_CONSOLIDADA!$G428,[1]!BASE_UCS[COD CNUC],[1]!BASE_UCS[GERÊNCIA REGIONAL])</f>
        <v>GR5 - Sul</v>
      </c>
      <c r="I428" s="29" t="str">
        <f>_xlfn.XLOOKUP(BASE_INICIATIVAS_CONSOLIDADA!$G428,[1]!BASE_UCS[COD CNUC],[1]!BASE_UCS[BIOMAS])</f>
        <v>Mata Atlântica</v>
      </c>
      <c r="J428" s="29" t="str">
        <f>_xlfn.XLOOKUP(BASE_INICIATIVAS_CONSOLIDADA!$G428,[1]!BASE_UCS[COD CNUC],[1]!BASE_UCS[UF])</f>
        <v>PR</v>
      </c>
      <c r="K428" s="29" t="s">
        <v>114</v>
      </c>
      <c r="L428" s="30">
        <v>100000</v>
      </c>
      <c r="M428" s="30">
        <v>0</v>
      </c>
      <c r="N428" s="30">
        <f>BASE_INICIATIVAS_CONSOLIDADA!$L428-BASE_INICIATIVAS_CONSOLIDADA!$M428</f>
        <v>100000</v>
      </c>
      <c r="O428" s="41">
        <f>BASE_INICIATIVAS_CONSOLIDADA!$AC428+BASE_INICIATIVAS_CONSOLIDADA!$AJ428+BASE_INICIATIVAS_CONSOLIDADA!$AO428+BASE_INICIATIVAS_CONSOLIDADA!$AV428+BASE_INICIATIVAS_CONSOLIDADA!$AY428+BASE_INICIATIVAS_CONSOLIDADA!$BA428+BASE_INICIATIVAS_CONSOLIDADA!$BD428</f>
        <v>0</v>
      </c>
      <c r="P428" s="30">
        <f>IF(BASE_INICIATIVAS_CONSOLIDADA!$N428-BASE_INICIATIVAS_CONSOLIDADA!$O428&lt;0,0,BASE_INICIATIVAS_CONSOLIDADA!$N428-BASE_INICIATIVAS_CONSOLIDADA!$O428)</f>
        <v>100000</v>
      </c>
      <c r="Q428" s="42">
        <v>0</v>
      </c>
      <c r="R428" s="41">
        <v>0</v>
      </c>
      <c r="S428" s="41">
        <v>0</v>
      </c>
      <c r="T428" s="41">
        <v>0</v>
      </c>
      <c r="U428" s="41">
        <v>0</v>
      </c>
      <c r="V428" s="41">
        <v>0</v>
      </c>
      <c r="W428" s="41">
        <v>0</v>
      </c>
      <c r="X428" s="41">
        <v>0</v>
      </c>
      <c r="Y428" s="41">
        <v>0</v>
      </c>
      <c r="Z428" s="41">
        <v>0</v>
      </c>
      <c r="AA428" s="41">
        <v>0</v>
      </c>
      <c r="AB428" s="41">
        <v>0</v>
      </c>
      <c r="AC428" s="41">
        <f>SUM(BASE_INICIATIVAS_CONSOLIDADA!$Q428:$AB428)</f>
        <v>0</v>
      </c>
      <c r="AD428" s="41">
        <v>0</v>
      </c>
      <c r="AE428" s="41">
        <v>0</v>
      </c>
      <c r="AF428" s="41">
        <v>0</v>
      </c>
      <c r="AG428" s="41">
        <v>0</v>
      </c>
      <c r="AH428" s="41">
        <v>0</v>
      </c>
      <c r="AI428" s="41">
        <v>0</v>
      </c>
      <c r="AJ428" s="41">
        <f>SUM(BASE_INICIATIVAS_CONSOLIDADA!$AD428:$AI428)</f>
        <v>0</v>
      </c>
      <c r="AK428" s="41">
        <v>0</v>
      </c>
      <c r="AL428" s="41">
        <v>0</v>
      </c>
      <c r="AM428" s="41">
        <v>0</v>
      </c>
      <c r="AN428" s="41">
        <v>0</v>
      </c>
      <c r="AO428" s="41">
        <f>SUM(BASE_INICIATIVAS_CONSOLIDADA!$AK428:$AN428)</f>
        <v>0</v>
      </c>
      <c r="AP428" s="41">
        <v>0</v>
      </c>
      <c r="AQ428" s="41">
        <v>0</v>
      </c>
      <c r="AR428" s="41">
        <v>0</v>
      </c>
      <c r="AS428" s="41">
        <v>0</v>
      </c>
      <c r="AT428" s="41">
        <v>0</v>
      </c>
      <c r="AU428" s="41">
        <v>0</v>
      </c>
      <c r="AV428" s="41">
        <f>SUM(BASE_INICIATIVAS_CONSOLIDADA!$AP428:$AU428)</f>
        <v>0</v>
      </c>
      <c r="AW428" s="43">
        <v>0</v>
      </c>
      <c r="AX428" s="43">
        <v>0</v>
      </c>
      <c r="AY428" s="44">
        <f>SUM(BASE_INICIATIVAS_CONSOLIDADA!$AW428:$AX428)</f>
        <v>0</v>
      </c>
      <c r="AZ428" s="45">
        <v>0</v>
      </c>
      <c r="BA428" s="45">
        <f>BASE_INICIATIVAS_CONSOLIDADA!$AZ428</f>
        <v>0</v>
      </c>
      <c r="BB428" s="45">
        <v>0</v>
      </c>
      <c r="BC428" s="45">
        <v>0</v>
      </c>
      <c r="BD428" s="45">
        <f>SUM(BASE_INICIATIVAS_CONSOLIDADA!$BB428:$BC428)</f>
        <v>0</v>
      </c>
    </row>
    <row r="429" spans="1:56" ht="195" x14ac:dyDescent="0.25">
      <c r="A429" s="8" t="s">
        <v>112</v>
      </c>
      <c r="B429" s="8" t="s">
        <v>113</v>
      </c>
      <c r="C429" s="8">
        <v>16093982</v>
      </c>
      <c r="D429" s="8" t="s">
        <v>58</v>
      </c>
      <c r="E429" s="8" t="str">
        <f>_xlfn.XLOOKUP(BASE_INICIATIVAS_CONSOLIDADA!$G429,'[1]BASE DE DADOS'!A:A,'[1]BASE DE DADOS'!C:C)</f>
        <v>PARNA DO JAÚ</v>
      </c>
      <c r="F429" s="8" t="str">
        <f>_xlfn.XLOOKUP(BASE_INICIATIVAS_CONSOLIDADA!$G429,[1]!BASE_UCS[COD CNUC],[1]!BASE_UCS[CATEGORIA RESUMIDA])</f>
        <v>PARNA</v>
      </c>
      <c r="G429" s="8" t="s">
        <v>197</v>
      </c>
      <c r="H429" s="8" t="str">
        <f>_xlfn.XLOOKUP(BASE_INICIATIVAS_CONSOLIDADA!$G429,[1]!BASE_UCS[COD CNUC],[1]!BASE_UCS[GERÊNCIA REGIONAL])</f>
        <v>GR1 - Norte</v>
      </c>
      <c r="I429" s="8" t="str">
        <f>_xlfn.XLOOKUP(BASE_INICIATIVAS_CONSOLIDADA!$G429,[1]!BASE_UCS[COD CNUC],[1]!BASE_UCS[BIOMAS])</f>
        <v>Amazônia</v>
      </c>
      <c r="J429" s="8" t="str">
        <f>_xlfn.XLOOKUP(BASE_INICIATIVAS_CONSOLIDADA!$G429,[1]!BASE_UCS[COD CNUC],[1]!BASE_UCS[UF])</f>
        <v>AM</v>
      </c>
      <c r="K429" s="8" t="s">
        <v>268</v>
      </c>
      <c r="L429" s="36">
        <v>250000</v>
      </c>
      <c r="M429" s="36">
        <v>0</v>
      </c>
      <c r="N429" s="36">
        <f>BASE_INICIATIVAS_CONSOLIDADA!$L429-BASE_INICIATIVAS_CONSOLIDADA!$M429</f>
        <v>250000</v>
      </c>
      <c r="O429" s="37">
        <f>BASE_INICIATIVAS_CONSOLIDADA!$AC429+BASE_INICIATIVAS_CONSOLIDADA!$AJ429+BASE_INICIATIVAS_CONSOLIDADA!$AO429+BASE_INICIATIVAS_CONSOLIDADA!$AV429+BASE_INICIATIVAS_CONSOLIDADA!$AY429+BASE_INICIATIVAS_CONSOLIDADA!$BA429+BASE_INICIATIVAS_CONSOLIDADA!$BD429</f>
        <v>0</v>
      </c>
      <c r="P429" s="36">
        <f>IF(BASE_INICIATIVAS_CONSOLIDADA!$N429-BASE_INICIATIVAS_CONSOLIDADA!$O429&lt;0,0,BASE_INICIATIVAS_CONSOLIDADA!$N429-BASE_INICIATIVAS_CONSOLIDADA!$O429)</f>
        <v>250000</v>
      </c>
      <c r="Q429" s="38">
        <v>0</v>
      </c>
      <c r="R429" s="37">
        <v>0</v>
      </c>
      <c r="S429" s="37">
        <v>0</v>
      </c>
      <c r="T429" s="37">
        <v>0</v>
      </c>
      <c r="U429" s="37">
        <v>0</v>
      </c>
      <c r="V429" s="37">
        <v>0</v>
      </c>
      <c r="W429" s="37">
        <v>0</v>
      </c>
      <c r="X429" s="37">
        <v>0</v>
      </c>
      <c r="Y429" s="37">
        <v>0</v>
      </c>
      <c r="Z429" s="37">
        <v>0</v>
      </c>
      <c r="AA429" s="37">
        <v>0</v>
      </c>
      <c r="AB429" s="37">
        <v>0</v>
      </c>
      <c r="AC429" s="37">
        <f>SUM(BASE_INICIATIVAS_CONSOLIDADA!$Q429:$AB429)</f>
        <v>0</v>
      </c>
      <c r="AD429" s="37">
        <v>0</v>
      </c>
      <c r="AE429" s="37">
        <v>0</v>
      </c>
      <c r="AF429" s="37">
        <v>0</v>
      </c>
      <c r="AG429" s="37">
        <v>0</v>
      </c>
      <c r="AH429" s="37">
        <v>0</v>
      </c>
      <c r="AI429" s="37">
        <v>0</v>
      </c>
      <c r="AJ429" s="37">
        <f>SUM(BASE_INICIATIVAS_CONSOLIDADA!$AD429:$AI429)</f>
        <v>0</v>
      </c>
      <c r="AK429" s="37">
        <v>0</v>
      </c>
      <c r="AL429" s="37">
        <v>0</v>
      </c>
      <c r="AM429" s="37">
        <v>0</v>
      </c>
      <c r="AN429" s="37">
        <v>0</v>
      </c>
      <c r="AO429" s="37">
        <f>SUM(BASE_INICIATIVAS_CONSOLIDADA!$AK429:$AN429)</f>
        <v>0</v>
      </c>
      <c r="AP429" s="37">
        <v>0</v>
      </c>
      <c r="AQ429" s="37">
        <v>0</v>
      </c>
      <c r="AR429" s="37">
        <v>0</v>
      </c>
      <c r="AS429" s="37">
        <v>0</v>
      </c>
      <c r="AT429" s="37">
        <v>0</v>
      </c>
      <c r="AU429" s="37">
        <v>0</v>
      </c>
      <c r="AV429" s="37">
        <f>SUM(BASE_INICIATIVAS_CONSOLIDADA!$AP429:$AU429)</f>
        <v>0</v>
      </c>
      <c r="AW429" s="39">
        <v>0</v>
      </c>
      <c r="AX429" s="39">
        <v>0</v>
      </c>
      <c r="AY429" s="40">
        <f>SUM(BASE_INICIATIVAS_CONSOLIDADA!$AW429:$AX429)</f>
        <v>0</v>
      </c>
      <c r="AZ429" s="4">
        <v>0</v>
      </c>
      <c r="BA429" s="4">
        <f>BASE_INICIATIVAS_CONSOLIDADA!$AZ429</f>
        <v>0</v>
      </c>
      <c r="BB429" s="4">
        <v>0</v>
      </c>
      <c r="BC429" s="4">
        <v>0</v>
      </c>
      <c r="BD429" s="4">
        <f>SUM(BASE_INICIATIVAS_CONSOLIDADA!$BB429:$BC429)</f>
        <v>0</v>
      </c>
    </row>
    <row r="430" spans="1:56" ht="195" x14ac:dyDescent="0.25">
      <c r="A430" s="29" t="s">
        <v>112</v>
      </c>
      <c r="B430" s="29" t="s">
        <v>113</v>
      </c>
      <c r="C430" s="29">
        <v>16093982</v>
      </c>
      <c r="D430" s="29" t="s">
        <v>58</v>
      </c>
      <c r="E430" s="29" t="str">
        <f>_xlfn.XLOOKUP(BASE_INICIATIVAS_CONSOLIDADA!$G430,'[1]BASE DE DADOS'!A:A,'[1]BASE DE DADOS'!C:C)</f>
        <v>PARNA DO JURUENA</v>
      </c>
      <c r="F430" s="29" t="str">
        <f>_xlfn.XLOOKUP(BASE_INICIATIVAS_CONSOLIDADA!$G430,[1]!BASE_UCS[COD CNUC],[1]!BASE_UCS[CATEGORIA RESUMIDA])</f>
        <v>PARNA</v>
      </c>
      <c r="G430" s="29" t="s">
        <v>266</v>
      </c>
      <c r="H430" s="29" t="str">
        <f>_xlfn.XLOOKUP(BASE_INICIATIVAS_CONSOLIDADA!$G430,[1]!BASE_UCS[COD CNUC],[1]!BASE_UCS[GERÊNCIA REGIONAL])</f>
        <v>GR3 - Centro-Oeste</v>
      </c>
      <c r="I430" s="29" t="str">
        <f>_xlfn.XLOOKUP(BASE_INICIATIVAS_CONSOLIDADA!$G430,[1]!BASE_UCS[COD CNUC],[1]!BASE_UCS[BIOMAS])</f>
        <v>Amazônia</v>
      </c>
      <c r="J430" s="29" t="str">
        <f>_xlfn.XLOOKUP(BASE_INICIATIVAS_CONSOLIDADA!$G430,[1]!BASE_UCS[COD CNUC],[1]!BASE_UCS[UF])</f>
        <v>AM/MT</v>
      </c>
      <c r="K430" s="29" t="s">
        <v>268</v>
      </c>
      <c r="L430" s="30">
        <v>400000</v>
      </c>
      <c r="M430" s="30">
        <v>0</v>
      </c>
      <c r="N430" s="30">
        <f>BASE_INICIATIVAS_CONSOLIDADA!$L430-BASE_INICIATIVAS_CONSOLIDADA!$M430</f>
        <v>400000</v>
      </c>
      <c r="O430" s="41">
        <f>BASE_INICIATIVAS_CONSOLIDADA!$AC430+BASE_INICIATIVAS_CONSOLIDADA!$AJ430+BASE_INICIATIVAS_CONSOLIDADA!$AO430+BASE_INICIATIVAS_CONSOLIDADA!$AV430+BASE_INICIATIVAS_CONSOLIDADA!$AY430+BASE_INICIATIVAS_CONSOLIDADA!$BA430+BASE_INICIATIVAS_CONSOLIDADA!$BD430</f>
        <v>0</v>
      </c>
      <c r="P430" s="30">
        <f>IF(BASE_INICIATIVAS_CONSOLIDADA!$N430-BASE_INICIATIVAS_CONSOLIDADA!$O430&lt;0,0,BASE_INICIATIVAS_CONSOLIDADA!$N430-BASE_INICIATIVAS_CONSOLIDADA!$O430)</f>
        <v>400000</v>
      </c>
      <c r="Q430" s="42">
        <v>0</v>
      </c>
      <c r="R430" s="41">
        <v>0</v>
      </c>
      <c r="S430" s="41">
        <v>0</v>
      </c>
      <c r="T430" s="41">
        <v>0</v>
      </c>
      <c r="U430" s="41">
        <v>0</v>
      </c>
      <c r="V430" s="41">
        <v>0</v>
      </c>
      <c r="W430" s="41">
        <v>0</v>
      </c>
      <c r="X430" s="41">
        <v>0</v>
      </c>
      <c r="Y430" s="41">
        <v>0</v>
      </c>
      <c r="Z430" s="41">
        <v>0</v>
      </c>
      <c r="AA430" s="41">
        <v>0</v>
      </c>
      <c r="AB430" s="41">
        <v>0</v>
      </c>
      <c r="AC430" s="41">
        <f>SUM(BASE_INICIATIVAS_CONSOLIDADA!$Q430:$AB430)</f>
        <v>0</v>
      </c>
      <c r="AD430" s="41">
        <v>0</v>
      </c>
      <c r="AE430" s="41">
        <v>0</v>
      </c>
      <c r="AF430" s="41">
        <v>0</v>
      </c>
      <c r="AG430" s="41">
        <v>0</v>
      </c>
      <c r="AH430" s="41">
        <v>0</v>
      </c>
      <c r="AI430" s="41">
        <v>0</v>
      </c>
      <c r="AJ430" s="41">
        <f>SUM(BASE_INICIATIVAS_CONSOLIDADA!$AD430:$AI430)</f>
        <v>0</v>
      </c>
      <c r="AK430" s="41">
        <v>0</v>
      </c>
      <c r="AL430" s="41">
        <v>0</v>
      </c>
      <c r="AM430" s="41">
        <v>0</v>
      </c>
      <c r="AN430" s="41">
        <v>0</v>
      </c>
      <c r="AO430" s="41">
        <f>SUM(BASE_INICIATIVAS_CONSOLIDADA!$AK430:$AN430)</f>
        <v>0</v>
      </c>
      <c r="AP430" s="41">
        <v>0</v>
      </c>
      <c r="AQ430" s="41">
        <v>0</v>
      </c>
      <c r="AR430" s="41">
        <v>0</v>
      </c>
      <c r="AS430" s="41">
        <v>0</v>
      </c>
      <c r="AT430" s="41">
        <v>0</v>
      </c>
      <c r="AU430" s="41">
        <v>0</v>
      </c>
      <c r="AV430" s="41">
        <f>SUM(BASE_INICIATIVAS_CONSOLIDADA!$AP430:$AU430)</f>
        <v>0</v>
      </c>
      <c r="AW430" s="43">
        <v>0</v>
      </c>
      <c r="AX430" s="43">
        <v>0</v>
      </c>
      <c r="AY430" s="44">
        <f>SUM(BASE_INICIATIVAS_CONSOLIDADA!$AW430:$AX430)</f>
        <v>0</v>
      </c>
      <c r="AZ430" s="45">
        <v>0</v>
      </c>
      <c r="BA430" s="45">
        <f>BASE_INICIATIVAS_CONSOLIDADA!$AZ430</f>
        <v>0</v>
      </c>
      <c r="BB430" s="45">
        <v>0</v>
      </c>
      <c r="BC430" s="45">
        <v>0</v>
      </c>
      <c r="BD430" s="45">
        <f>SUM(BASE_INICIATIVAS_CONSOLIDADA!$BB430:$BC430)</f>
        <v>0</v>
      </c>
    </row>
    <row r="431" spans="1:56" ht="195" x14ac:dyDescent="0.25">
      <c r="A431" s="8" t="s">
        <v>68</v>
      </c>
      <c r="B431" s="8" t="s">
        <v>69</v>
      </c>
      <c r="C431" s="8" t="s">
        <v>70</v>
      </c>
      <c r="D431" s="8" t="s">
        <v>58</v>
      </c>
      <c r="E431" s="8" t="str">
        <f>_xlfn.XLOOKUP(BASE_INICIATIVAS_CONSOLIDADA!$G431,'[1]BASE DE DADOS'!A:A,'[1]BASE DE DADOS'!C:C)</f>
        <v>REBIO DE UNA</v>
      </c>
      <c r="F431" s="8" t="str">
        <f>_xlfn.XLOOKUP(BASE_INICIATIVAS_CONSOLIDADA!$G431,[1]!BASE_UCS[COD CNUC],[1]!BASE_UCS[CATEGORIA RESUMIDA])</f>
        <v>REBIO</v>
      </c>
      <c r="G431" s="8" t="s">
        <v>332</v>
      </c>
      <c r="H431" s="8" t="str">
        <f>_xlfn.XLOOKUP(BASE_INICIATIVAS_CONSOLIDADA!$G431,[1]!BASE_UCS[COD CNUC],[1]!BASE_UCS[GERÊNCIA REGIONAL])</f>
        <v>GR2 - Nordeste</v>
      </c>
      <c r="I431" s="8" t="str">
        <f>_xlfn.XLOOKUP(BASE_INICIATIVAS_CONSOLIDADA!$G431,[1]!BASE_UCS[COD CNUC],[1]!BASE_UCS[BIOMAS])</f>
        <v>Mata Atlântica</v>
      </c>
      <c r="J431" s="8" t="str">
        <f>_xlfn.XLOOKUP(BASE_INICIATIVAS_CONSOLIDADA!$G431,[1]!BASE_UCS[COD CNUC],[1]!BASE_UCS[UF])</f>
        <v>BA</v>
      </c>
      <c r="K431" s="8" t="s">
        <v>72</v>
      </c>
      <c r="L431" s="48">
        <v>75000</v>
      </c>
      <c r="M431" s="36">
        <v>0</v>
      </c>
      <c r="N431" s="36">
        <f>BASE_INICIATIVAS_CONSOLIDADA!$L431-BASE_INICIATIVAS_CONSOLIDADA!$M431</f>
        <v>75000</v>
      </c>
      <c r="O431" s="37">
        <f>BASE_INICIATIVAS_CONSOLIDADA!$AC431+BASE_INICIATIVAS_CONSOLIDADA!$AJ431+BASE_INICIATIVAS_CONSOLIDADA!$AO431+BASE_INICIATIVAS_CONSOLIDADA!$AV431+BASE_INICIATIVAS_CONSOLIDADA!$AY431+BASE_INICIATIVAS_CONSOLIDADA!$BA431+BASE_INICIATIVAS_CONSOLIDADA!$BD431</f>
        <v>0</v>
      </c>
      <c r="P431" s="36">
        <f>IF(BASE_INICIATIVAS_CONSOLIDADA!$N431-BASE_INICIATIVAS_CONSOLIDADA!$O431&lt;0,0,BASE_INICIATIVAS_CONSOLIDADA!$N431-BASE_INICIATIVAS_CONSOLIDADA!$O431)</f>
        <v>75000</v>
      </c>
      <c r="Q431" s="38">
        <v>0</v>
      </c>
      <c r="R431" s="37">
        <v>0</v>
      </c>
      <c r="S431" s="37">
        <v>0</v>
      </c>
      <c r="T431" s="37">
        <v>0</v>
      </c>
      <c r="U431" s="37">
        <v>0</v>
      </c>
      <c r="V431" s="37">
        <v>0</v>
      </c>
      <c r="W431" s="37">
        <v>0</v>
      </c>
      <c r="X431" s="37">
        <v>0</v>
      </c>
      <c r="Y431" s="37">
        <v>0</v>
      </c>
      <c r="Z431" s="37">
        <v>0</v>
      </c>
      <c r="AA431" s="37">
        <v>0</v>
      </c>
      <c r="AB431" s="37">
        <v>0</v>
      </c>
      <c r="AC431" s="37">
        <f>SUM(BASE_INICIATIVAS_CONSOLIDADA!$Q431:$AB431)</f>
        <v>0</v>
      </c>
      <c r="AD431" s="37">
        <v>0</v>
      </c>
      <c r="AE431" s="37">
        <v>0</v>
      </c>
      <c r="AF431" s="37">
        <v>0</v>
      </c>
      <c r="AG431" s="37">
        <v>0</v>
      </c>
      <c r="AH431" s="37">
        <v>0</v>
      </c>
      <c r="AI431" s="37">
        <v>0</v>
      </c>
      <c r="AJ431" s="37">
        <f>SUM(BASE_INICIATIVAS_CONSOLIDADA!$AD431:$AI431)</f>
        <v>0</v>
      </c>
      <c r="AK431" s="37">
        <v>0</v>
      </c>
      <c r="AL431" s="37">
        <v>0</v>
      </c>
      <c r="AM431" s="37">
        <v>0</v>
      </c>
      <c r="AN431" s="37">
        <v>0</v>
      </c>
      <c r="AO431" s="37">
        <f>SUM(BASE_INICIATIVAS_CONSOLIDADA!$AK431:$AN431)</f>
        <v>0</v>
      </c>
      <c r="AP431" s="37">
        <v>0</v>
      </c>
      <c r="AQ431" s="37">
        <v>0</v>
      </c>
      <c r="AR431" s="37">
        <v>0</v>
      </c>
      <c r="AS431" s="37">
        <v>0</v>
      </c>
      <c r="AT431" s="37">
        <v>0</v>
      </c>
      <c r="AU431" s="37">
        <v>0</v>
      </c>
      <c r="AV431" s="37">
        <f>SUM(BASE_INICIATIVAS_CONSOLIDADA!$AP431:$AU431)</f>
        <v>0</v>
      </c>
      <c r="AW431" s="39">
        <v>0</v>
      </c>
      <c r="AX431" s="39">
        <v>0</v>
      </c>
      <c r="AY431" s="40">
        <f>SUM(BASE_INICIATIVAS_CONSOLIDADA!$AW431:$AX431)</f>
        <v>0</v>
      </c>
      <c r="AZ431" s="4">
        <v>0</v>
      </c>
      <c r="BA431" s="4">
        <f>BASE_INICIATIVAS_CONSOLIDADA!$AZ431</f>
        <v>0</v>
      </c>
      <c r="BB431" s="4">
        <v>0</v>
      </c>
      <c r="BC431" s="4">
        <v>0</v>
      </c>
      <c r="BD431" s="4">
        <f>SUM(BASE_INICIATIVAS_CONSOLIDADA!$BB431:$BC431)</f>
        <v>0</v>
      </c>
    </row>
    <row r="432" spans="1:56" ht="195" x14ac:dyDescent="0.25">
      <c r="A432" s="29" t="s">
        <v>68</v>
      </c>
      <c r="B432" s="29" t="s">
        <v>69</v>
      </c>
      <c r="C432" s="29" t="s">
        <v>70</v>
      </c>
      <c r="D432" s="29" t="s">
        <v>58</v>
      </c>
      <c r="E432" s="29" t="str">
        <f>_xlfn.XLOOKUP(BASE_INICIATIVAS_CONSOLIDADA!$G432,'[1]BASE DE DADOS'!A:A,'[1]BASE DE DADOS'!C:C)</f>
        <v>REBIO DO CÓRREGO GRANDE</v>
      </c>
      <c r="F432" s="29" t="str">
        <f>_xlfn.XLOOKUP(BASE_INICIATIVAS_CONSOLIDADA!$G432,[1]!BASE_UCS[COD CNUC],[1]!BASE_UCS[CATEGORIA RESUMIDA])</f>
        <v>REBIO</v>
      </c>
      <c r="G432" s="29" t="s">
        <v>343</v>
      </c>
      <c r="H432" s="29" t="str">
        <f>_xlfn.XLOOKUP(BASE_INICIATIVAS_CONSOLIDADA!$G432,[1]!BASE_UCS[COD CNUC],[1]!BASE_UCS[GERÊNCIA REGIONAL])</f>
        <v>GR4 - Sudeste</v>
      </c>
      <c r="I432" s="29" t="str">
        <f>_xlfn.XLOOKUP(BASE_INICIATIVAS_CONSOLIDADA!$G432,[1]!BASE_UCS[COD CNUC],[1]!BASE_UCS[BIOMAS])</f>
        <v>Mata Atlântica</v>
      </c>
      <c r="J432" s="29" t="str">
        <f>_xlfn.XLOOKUP(BASE_INICIATIVAS_CONSOLIDADA!$G432,[1]!BASE_UCS[COD CNUC],[1]!BASE_UCS[UF])</f>
        <v>BA/ES</v>
      </c>
      <c r="K432" s="29" t="s">
        <v>72</v>
      </c>
      <c r="L432" s="30">
        <v>70000</v>
      </c>
      <c r="M432" s="30">
        <v>0</v>
      </c>
      <c r="N432" s="30">
        <f>BASE_INICIATIVAS_CONSOLIDADA!$L432-BASE_INICIATIVAS_CONSOLIDADA!$M432</f>
        <v>70000</v>
      </c>
      <c r="O432" s="41">
        <f>BASE_INICIATIVAS_CONSOLIDADA!$AC432+BASE_INICIATIVAS_CONSOLIDADA!$AJ432+BASE_INICIATIVAS_CONSOLIDADA!$AO432+BASE_INICIATIVAS_CONSOLIDADA!$AV432+BASE_INICIATIVAS_CONSOLIDADA!$AY432+BASE_INICIATIVAS_CONSOLIDADA!$BA432+BASE_INICIATIVAS_CONSOLIDADA!$BD432</f>
        <v>70000</v>
      </c>
      <c r="P432" s="30">
        <f>IF(BASE_INICIATIVAS_CONSOLIDADA!$N432-BASE_INICIATIVAS_CONSOLIDADA!$O432&lt;0,0,BASE_INICIATIVAS_CONSOLIDADA!$N432-BASE_INICIATIVAS_CONSOLIDADA!$O432)</f>
        <v>0</v>
      </c>
      <c r="Q432" s="42">
        <v>0</v>
      </c>
      <c r="R432" s="41">
        <v>0</v>
      </c>
      <c r="S432" s="41">
        <v>0</v>
      </c>
      <c r="T432" s="41">
        <v>0</v>
      </c>
      <c r="U432" s="41">
        <v>0</v>
      </c>
      <c r="V432" s="41">
        <v>0</v>
      </c>
      <c r="W432" s="41">
        <v>0</v>
      </c>
      <c r="X432" s="41">
        <v>0</v>
      </c>
      <c r="Y432" s="41">
        <v>0</v>
      </c>
      <c r="Z432" s="41">
        <v>0</v>
      </c>
      <c r="AA432" s="41">
        <v>0</v>
      </c>
      <c r="AB432" s="41">
        <v>0</v>
      </c>
      <c r="AC432" s="41">
        <f>SUM(BASE_INICIATIVAS_CONSOLIDADA!$Q432:$AB432)</f>
        <v>0</v>
      </c>
      <c r="AD432" s="41">
        <v>0</v>
      </c>
      <c r="AE432" s="41">
        <v>0</v>
      </c>
      <c r="AF432" s="41">
        <v>0</v>
      </c>
      <c r="AG432" s="41">
        <v>0</v>
      </c>
      <c r="AH432" s="41">
        <v>0</v>
      </c>
      <c r="AI432" s="41">
        <v>0</v>
      </c>
      <c r="AJ432" s="41">
        <f>SUM(BASE_INICIATIVAS_CONSOLIDADA!$AD432:$AI432)</f>
        <v>0</v>
      </c>
      <c r="AK432" s="41">
        <v>0</v>
      </c>
      <c r="AL432" s="41">
        <v>0</v>
      </c>
      <c r="AM432" s="41">
        <v>0</v>
      </c>
      <c r="AN432" s="41">
        <v>0</v>
      </c>
      <c r="AO432" s="41">
        <f>SUM(BASE_INICIATIVAS_CONSOLIDADA!$AK432:$AN432)</f>
        <v>0</v>
      </c>
      <c r="AP432" s="41">
        <v>0</v>
      </c>
      <c r="AQ432" s="41">
        <v>0</v>
      </c>
      <c r="AR432" s="41">
        <v>0</v>
      </c>
      <c r="AS432" s="41">
        <v>0</v>
      </c>
      <c r="AT432" s="41">
        <v>0</v>
      </c>
      <c r="AU432" s="30">
        <v>70000</v>
      </c>
      <c r="AV432" s="41">
        <f>SUM(BASE_INICIATIVAS_CONSOLIDADA!$AP432:$AU432)</f>
        <v>70000</v>
      </c>
      <c r="AW432" s="43">
        <v>0</v>
      </c>
      <c r="AX432" s="43">
        <v>0</v>
      </c>
      <c r="AY432" s="44">
        <f>SUM(BASE_INICIATIVAS_CONSOLIDADA!$AW432:$AX432)</f>
        <v>0</v>
      </c>
      <c r="AZ432" s="45">
        <v>0</v>
      </c>
      <c r="BA432" s="45">
        <f>BASE_INICIATIVAS_CONSOLIDADA!$AZ432</f>
        <v>0</v>
      </c>
      <c r="BB432" s="45">
        <v>0</v>
      </c>
      <c r="BC432" s="45">
        <v>0</v>
      </c>
      <c r="BD432" s="45">
        <f>SUM(BASE_INICIATIVAS_CONSOLIDADA!$BB432:$BC432)</f>
        <v>0</v>
      </c>
    </row>
    <row r="433" spans="1:56" ht="195" x14ac:dyDescent="0.25">
      <c r="A433" s="8" t="s">
        <v>68</v>
      </c>
      <c r="B433" s="8" t="s">
        <v>69</v>
      </c>
      <c r="C433" s="8" t="s">
        <v>70</v>
      </c>
      <c r="D433" s="8" t="s">
        <v>58</v>
      </c>
      <c r="E433" s="8" t="str">
        <f>_xlfn.XLOOKUP(BASE_INICIATIVAS_CONSOLIDADA!$G433,'[1]BASE DE DADOS'!A:A,'[1]BASE DE DADOS'!C:C)</f>
        <v>REBIO GUARIBAS</v>
      </c>
      <c r="F433" s="8" t="str">
        <f>_xlfn.XLOOKUP(BASE_INICIATIVAS_CONSOLIDADA!$G433,[1]!BASE_UCS[COD CNUC],[1]!BASE_UCS[CATEGORIA RESUMIDA])</f>
        <v>REBIO</v>
      </c>
      <c r="G433" s="8" t="s">
        <v>340</v>
      </c>
      <c r="H433" s="8" t="str">
        <f>_xlfn.XLOOKUP(BASE_INICIATIVAS_CONSOLIDADA!$G433,[1]!BASE_UCS[COD CNUC],[1]!BASE_UCS[GERÊNCIA REGIONAL])</f>
        <v>GR2 - Nordeste</v>
      </c>
      <c r="I433" s="8" t="str">
        <f>_xlfn.XLOOKUP(BASE_INICIATIVAS_CONSOLIDADA!$G433,[1]!BASE_UCS[COD CNUC],[1]!BASE_UCS[BIOMAS])</f>
        <v>Caatinga - Mata Atlântica</v>
      </c>
      <c r="J433" s="8" t="str">
        <f>_xlfn.XLOOKUP(BASE_INICIATIVAS_CONSOLIDADA!$G433,[1]!BASE_UCS[COD CNUC],[1]!BASE_UCS[UF])</f>
        <v>PB</v>
      </c>
      <c r="K433" s="8" t="s">
        <v>72</v>
      </c>
      <c r="L433" s="36">
        <v>250000</v>
      </c>
      <c r="M433" s="36">
        <v>0</v>
      </c>
      <c r="N433" s="36">
        <f>BASE_INICIATIVAS_CONSOLIDADA!$L433-BASE_INICIATIVAS_CONSOLIDADA!$M433</f>
        <v>250000</v>
      </c>
      <c r="O433" s="37">
        <f>BASE_INICIATIVAS_CONSOLIDADA!$AC433+BASE_INICIATIVAS_CONSOLIDADA!$AJ433+BASE_INICIATIVAS_CONSOLIDADA!$AO433+BASE_INICIATIVAS_CONSOLIDADA!$AV433+BASE_INICIATIVAS_CONSOLIDADA!$AY433+BASE_INICIATIVAS_CONSOLIDADA!$BA433+BASE_INICIATIVAS_CONSOLIDADA!$BD433</f>
        <v>250000</v>
      </c>
      <c r="P433" s="36">
        <f>IF(BASE_INICIATIVAS_CONSOLIDADA!$N433-BASE_INICIATIVAS_CONSOLIDADA!$O433&lt;0,0,BASE_INICIATIVAS_CONSOLIDADA!$N433-BASE_INICIATIVAS_CONSOLIDADA!$O433)</f>
        <v>0</v>
      </c>
      <c r="Q433" s="38">
        <v>0</v>
      </c>
      <c r="R433" s="37">
        <v>0</v>
      </c>
      <c r="S433" s="37">
        <v>0</v>
      </c>
      <c r="T433" s="37">
        <v>0</v>
      </c>
      <c r="U433" s="37">
        <v>0</v>
      </c>
      <c r="V433" s="37">
        <v>0</v>
      </c>
      <c r="W433" s="37">
        <v>0</v>
      </c>
      <c r="X433" s="37">
        <v>0</v>
      </c>
      <c r="Y433" s="37">
        <v>0</v>
      </c>
      <c r="Z433" s="37">
        <v>0</v>
      </c>
      <c r="AA433" s="37">
        <v>0</v>
      </c>
      <c r="AB433" s="37">
        <v>0</v>
      </c>
      <c r="AC433" s="37">
        <f>SUM(BASE_INICIATIVAS_CONSOLIDADA!$Q433:$AB433)</f>
        <v>0</v>
      </c>
      <c r="AD433" s="37">
        <v>0</v>
      </c>
      <c r="AE433" s="37">
        <v>0</v>
      </c>
      <c r="AF433" s="37">
        <v>0</v>
      </c>
      <c r="AG433" s="37">
        <v>0</v>
      </c>
      <c r="AH433" s="37">
        <v>0</v>
      </c>
      <c r="AI433" s="37">
        <v>0</v>
      </c>
      <c r="AJ433" s="37">
        <f>SUM(BASE_INICIATIVAS_CONSOLIDADA!$AD433:$AI433)</f>
        <v>0</v>
      </c>
      <c r="AK433" s="37">
        <v>0</v>
      </c>
      <c r="AL433" s="37">
        <v>250000</v>
      </c>
      <c r="AM433" s="37">
        <v>0</v>
      </c>
      <c r="AN433" s="37">
        <v>0</v>
      </c>
      <c r="AO433" s="37">
        <f>SUM(BASE_INICIATIVAS_CONSOLIDADA!$AK433:$AN433)</f>
        <v>250000</v>
      </c>
      <c r="AP433" s="37">
        <v>0</v>
      </c>
      <c r="AQ433" s="37">
        <v>0</v>
      </c>
      <c r="AR433" s="37">
        <v>0</v>
      </c>
      <c r="AS433" s="37">
        <v>0</v>
      </c>
      <c r="AT433" s="37">
        <v>0</v>
      </c>
      <c r="AU433" s="47">
        <v>0</v>
      </c>
      <c r="AV433" s="37">
        <f>SUM(BASE_INICIATIVAS_CONSOLIDADA!$AP433:$AU433)</f>
        <v>0</v>
      </c>
      <c r="AW433" s="39">
        <v>0</v>
      </c>
      <c r="AX433" s="39">
        <v>0</v>
      </c>
      <c r="AY433" s="40">
        <f>SUM(BASE_INICIATIVAS_CONSOLIDADA!$AW433:$AX433)</f>
        <v>0</v>
      </c>
      <c r="AZ433" s="4">
        <v>0</v>
      </c>
      <c r="BA433" s="4">
        <f>BASE_INICIATIVAS_CONSOLIDADA!$AZ433</f>
        <v>0</v>
      </c>
      <c r="BB433" s="4">
        <v>0</v>
      </c>
      <c r="BC433" s="4">
        <v>0</v>
      </c>
      <c r="BD433" s="4">
        <f>SUM(BASE_INICIATIVAS_CONSOLIDADA!$BB433:$BC433)</f>
        <v>0</v>
      </c>
    </row>
    <row r="434" spans="1:56" ht="210" x14ac:dyDescent="0.25">
      <c r="A434" s="29" t="s">
        <v>112</v>
      </c>
      <c r="B434" s="29" t="s">
        <v>113</v>
      </c>
      <c r="C434" s="29">
        <v>16093982</v>
      </c>
      <c r="D434" s="29" t="s">
        <v>58</v>
      </c>
      <c r="E434" s="29" t="str">
        <f>_xlfn.XLOOKUP(BASE_INICIATIVAS_CONSOLIDADA!$G434,'[1]BASE DE DADOS'!A:A,'[1]BASE DE DADOS'!C:C)</f>
        <v>REBIO DA CONTAGEM</v>
      </c>
      <c r="F434" s="29" t="str">
        <f>_xlfn.XLOOKUP(BASE_INICIATIVAS_CONSOLIDADA!$G434,[1]!BASE_UCS[COD CNUC],[1]!BASE_UCS[CATEGORIA RESUMIDA])</f>
        <v>REBIO</v>
      </c>
      <c r="G434" s="29" t="s">
        <v>115</v>
      </c>
      <c r="H434" s="29" t="str">
        <f>_xlfn.XLOOKUP(BASE_INICIATIVAS_CONSOLIDADA!$G434,[1]!BASE_UCS[COD CNUC],[1]!BASE_UCS[GERÊNCIA REGIONAL])</f>
        <v>GR3 - Centro-Oeste</v>
      </c>
      <c r="I434" s="29" t="str">
        <f>_xlfn.XLOOKUP(BASE_INICIATIVAS_CONSOLIDADA!$G434,[1]!BASE_UCS[COD CNUC],[1]!BASE_UCS[BIOMAS])</f>
        <v>Cerrado</v>
      </c>
      <c r="J434" s="29" t="str">
        <f>_xlfn.XLOOKUP(BASE_INICIATIVAS_CONSOLIDADA!$G434,[1]!BASE_UCS[COD CNUC],[1]!BASE_UCS[UF])</f>
        <v>DF</v>
      </c>
      <c r="K434" s="29" t="s">
        <v>247</v>
      </c>
      <c r="L434" s="30">
        <v>100000</v>
      </c>
      <c r="M434" s="30">
        <v>0</v>
      </c>
      <c r="N434" s="30">
        <f>BASE_INICIATIVAS_CONSOLIDADA!$L434-BASE_INICIATIVAS_CONSOLIDADA!$M434</f>
        <v>100000</v>
      </c>
      <c r="O434" s="41">
        <f>BASE_INICIATIVAS_CONSOLIDADA!$AC434+BASE_INICIATIVAS_CONSOLIDADA!$AJ434+BASE_INICIATIVAS_CONSOLIDADA!$AO434+BASE_INICIATIVAS_CONSOLIDADA!$AV434+BASE_INICIATIVAS_CONSOLIDADA!$AY434+BASE_INICIATIVAS_CONSOLIDADA!$BA434+BASE_INICIATIVAS_CONSOLIDADA!$BD434</f>
        <v>100000</v>
      </c>
      <c r="P434" s="30">
        <f>IF(BASE_INICIATIVAS_CONSOLIDADA!$N434-BASE_INICIATIVAS_CONSOLIDADA!$O434&lt;0,0,BASE_INICIATIVAS_CONSOLIDADA!$N434-BASE_INICIATIVAS_CONSOLIDADA!$O434)</f>
        <v>0</v>
      </c>
      <c r="Q434" s="42">
        <v>0</v>
      </c>
      <c r="R434" s="41">
        <v>0</v>
      </c>
      <c r="S434" s="41">
        <v>0</v>
      </c>
      <c r="T434" s="41">
        <v>0</v>
      </c>
      <c r="U434" s="41">
        <v>0</v>
      </c>
      <c r="V434" s="41">
        <v>0</v>
      </c>
      <c r="W434" s="41">
        <v>0</v>
      </c>
      <c r="X434" s="41">
        <v>0</v>
      </c>
      <c r="Y434" s="41">
        <v>0</v>
      </c>
      <c r="Z434" s="41">
        <v>0</v>
      </c>
      <c r="AA434" s="41">
        <v>0</v>
      </c>
      <c r="AB434" s="41">
        <v>0</v>
      </c>
      <c r="AC434" s="41">
        <f>SUM(BASE_INICIATIVAS_CONSOLIDADA!$Q434:$AB434)</f>
        <v>0</v>
      </c>
      <c r="AD434" s="41">
        <v>0</v>
      </c>
      <c r="AE434" s="41">
        <v>0</v>
      </c>
      <c r="AF434" s="41">
        <v>0</v>
      </c>
      <c r="AG434" s="41">
        <v>0</v>
      </c>
      <c r="AH434" s="41">
        <v>0</v>
      </c>
      <c r="AI434" s="41">
        <v>0</v>
      </c>
      <c r="AJ434" s="41">
        <f>SUM(BASE_INICIATIVAS_CONSOLIDADA!$AD434:$AI434)</f>
        <v>0</v>
      </c>
      <c r="AK434" s="41">
        <v>0</v>
      </c>
      <c r="AL434" s="41">
        <v>0</v>
      </c>
      <c r="AM434" s="41">
        <v>0</v>
      </c>
      <c r="AN434" s="41">
        <v>0</v>
      </c>
      <c r="AO434" s="41">
        <f>SUM(BASE_INICIATIVAS_CONSOLIDADA!$AK434:$AN434)</f>
        <v>0</v>
      </c>
      <c r="AP434" s="41">
        <v>0</v>
      </c>
      <c r="AQ434" s="41">
        <v>0</v>
      </c>
      <c r="AR434" s="41">
        <v>0</v>
      </c>
      <c r="AS434" s="41">
        <v>0</v>
      </c>
      <c r="AT434" s="41">
        <v>0</v>
      </c>
      <c r="AU434" s="41">
        <v>0</v>
      </c>
      <c r="AV434" s="41">
        <f>SUM(BASE_INICIATIVAS_CONSOLIDADA!$AP434:$AU434)</f>
        <v>0</v>
      </c>
      <c r="AW434" s="43">
        <v>100000</v>
      </c>
      <c r="AX434" s="43">
        <v>0</v>
      </c>
      <c r="AY434" s="44">
        <f>SUM(BASE_INICIATIVAS_CONSOLIDADA!$AW434:$AX434)</f>
        <v>100000</v>
      </c>
      <c r="AZ434" s="45">
        <v>0</v>
      </c>
      <c r="BA434" s="45">
        <f>BASE_INICIATIVAS_CONSOLIDADA!$AZ434</f>
        <v>0</v>
      </c>
      <c r="BB434" s="45">
        <v>0</v>
      </c>
      <c r="BC434" s="45">
        <v>0</v>
      </c>
      <c r="BD434" s="45">
        <f>SUM(BASE_INICIATIVAS_CONSOLIDADA!$BB434:$BC434)</f>
        <v>0</v>
      </c>
    </row>
    <row r="435" spans="1:56" ht="210" x14ac:dyDescent="0.25">
      <c r="A435" s="8" t="s">
        <v>112</v>
      </c>
      <c r="B435" s="8" t="s">
        <v>113</v>
      </c>
      <c r="C435" s="8">
        <v>16093982</v>
      </c>
      <c r="D435" s="8" t="s">
        <v>58</v>
      </c>
      <c r="E435" s="8" t="str">
        <f>_xlfn.XLOOKUP(BASE_INICIATIVAS_CONSOLIDADA!$G435,'[1]BASE DE DADOS'!A:A,'[1]BASE DE DADOS'!C:C)</f>
        <v>REBIO DE COMBOIOS</v>
      </c>
      <c r="F435" s="8" t="str">
        <f>_xlfn.XLOOKUP(BASE_INICIATIVAS_CONSOLIDADA!$G435,[1]!BASE_UCS[COD CNUC],[1]!BASE_UCS[CATEGORIA RESUMIDA])</f>
        <v>REBIO</v>
      </c>
      <c r="G435" s="8" t="s">
        <v>344</v>
      </c>
      <c r="H435" s="8" t="str">
        <f>_xlfn.XLOOKUP(BASE_INICIATIVAS_CONSOLIDADA!$G435,[1]!BASE_UCS[COD CNUC],[1]!BASE_UCS[GERÊNCIA REGIONAL])</f>
        <v>GR4 - Sudeste</v>
      </c>
      <c r="I435" s="8" t="str">
        <f>_xlfn.XLOOKUP(BASE_INICIATIVAS_CONSOLIDADA!$G435,[1]!BASE_UCS[COD CNUC],[1]!BASE_UCS[BIOMAS])</f>
        <v>Área Marinha - Mata Atlântica</v>
      </c>
      <c r="J435" s="8" t="str">
        <f>_xlfn.XLOOKUP(BASE_INICIATIVAS_CONSOLIDADA!$G435,[1]!BASE_UCS[COD CNUC],[1]!BASE_UCS[UF])</f>
        <v>ES</v>
      </c>
      <c r="K435" s="8" t="s">
        <v>247</v>
      </c>
      <c r="L435" s="36">
        <v>100000</v>
      </c>
      <c r="M435" s="36">
        <v>0</v>
      </c>
      <c r="N435" s="36">
        <f>BASE_INICIATIVAS_CONSOLIDADA!$L435-BASE_INICIATIVAS_CONSOLIDADA!$M435</f>
        <v>100000</v>
      </c>
      <c r="O435" s="37">
        <f>BASE_INICIATIVAS_CONSOLIDADA!$AC435+BASE_INICIATIVAS_CONSOLIDADA!$AJ435+BASE_INICIATIVAS_CONSOLIDADA!$AO435+BASE_INICIATIVAS_CONSOLIDADA!$AV435+BASE_INICIATIVAS_CONSOLIDADA!$AY435+BASE_INICIATIVAS_CONSOLIDADA!$BA435+BASE_INICIATIVAS_CONSOLIDADA!$BD435</f>
        <v>100000</v>
      </c>
      <c r="P435" s="36">
        <f>IF(BASE_INICIATIVAS_CONSOLIDADA!$N435-BASE_INICIATIVAS_CONSOLIDADA!$O435&lt;0,0,BASE_INICIATIVAS_CONSOLIDADA!$N435-BASE_INICIATIVAS_CONSOLIDADA!$O435)</f>
        <v>0</v>
      </c>
      <c r="Q435" s="38">
        <v>0</v>
      </c>
      <c r="R435" s="37">
        <v>0</v>
      </c>
      <c r="S435" s="37">
        <v>0</v>
      </c>
      <c r="T435" s="37">
        <v>0</v>
      </c>
      <c r="U435" s="37">
        <v>0</v>
      </c>
      <c r="V435" s="37">
        <v>0</v>
      </c>
      <c r="W435" s="37">
        <v>0</v>
      </c>
      <c r="X435" s="37">
        <v>0</v>
      </c>
      <c r="Y435" s="37">
        <v>0</v>
      </c>
      <c r="Z435" s="37">
        <v>0</v>
      </c>
      <c r="AA435" s="37">
        <v>0</v>
      </c>
      <c r="AB435" s="37">
        <v>0</v>
      </c>
      <c r="AC435" s="37">
        <f>SUM(BASE_INICIATIVAS_CONSOLIDADA!$Q435:$AB435)</f>
        <v>0</v>
      </c>
      <c r="AD435" s="37">
        <v>0</v>
      </c>
      <c r="AE435" s="37">
        <v>0</v>
      </c>
      <c r="AF435" s="37">
        <v>0</v>
      </c>
      <c r="AG435" s="37">
        <v>0</v>
      </c>
      <c r="AH435" s="37">
        <v>0</v>
      </c>
      <c r="AI435" s="37">
        <v>0</v>
      </c>
      <c r="AJ435" s="37">
        <f>SUM(BASE_INICIATIVAS_CONSOLIDADA!$AD435:$AI435)</f>
        <v>0</v>
      </c>
      <c r="AK435" s="37">
        <v>0</v>
      </c>
      <c r="AL435" s="37">
        <v>0</v>
      </c>
      <c r="AM435" s="37">
        <v>0</v>
      </c>
      <c r="AN435" s="37">
        <v>0</v>
      </c>
      <c r="AO435" s="37">
        <f>SUM(BASE_INICIATIVAS_CONSOLIDADA!$AK435:$AN435)</f>
        <v>0</v>
      </c>
      <c r="AP435" s="37">
        <v>0</v>
      </c>
      <c r="AQ435" s="37">
        <v>0</v>
      </c>
      <c r="AR435" s="37">
        <v>0</v>
      </c>
      <c r="AS435" s="37">
        <v>0</v>
      </c>
      <c r="AT435" s="37">
        <v>0</v>
      </c>
      <c r="AU435" s="36">
        <v>100000</v>
      </c>
      <c r="AV435" s="37">
        <f>SUM(BASE_INICIATIVAS_CONSOLIDADA!$AP435:$AU435)</f>
        <v>100000</v>
      </c>
      <c r="AW435" s="39">
        <v>0</v>
      </c>
      <c r="AX435" s="39">
        <v>0</v>
      </c>
      <c r="AY435" s="40">
        <f>SUM(BASE_INICIATIVAS_CONSOLIDADA!$AW435:$AX435)</f>
        <v>0</v>
      </c>
      <c r="AZ435" s="4">
        <v>0</v>
      </c>
      <c r="BA435" s="4">
        <f>BASE_INICIATIVAS_CONSOLIDADA!$AZ435</f>
        <v>0</v>
      </c>
      <c r="BB435" s="4">
        <v>0</v>
      </c>
      <c r="BC435" s="4">
        <v>0</v>
      </c>
      <c r="BD435" s="4">
        <f>SUM(BASE_INICIATIVAS_CONSOLIDADA!$BB435:$BC435)</f>
        <v>0</v>
      </c>
    </row>
    <row r="436" spans="1:56" ht="345" x14ac:dyDescent="0.25">
      <c r="A436" s="29" t="s">
        <v>133</v>
      </c>
      <c r="B436" s="29" t="s">
        <v>134</v>
      </c>
      <c r="C436" s="29" t="s">
        <v>70</v>
      </c>
      <c r="D436" s="29" t="s">
        <v>58</v>
      </c>
      <c r="E436" s="29" t="str">
        <f>_xlfn.XLOOKUP(BASE_INICIATIVAS_CONSOLIDADA!$G436,'[1]BASE DE DADOS'!A:A,'[1]BASE DE DADOS'!C:C)</f>
        <v>RESEX ARAPIXI</v>
      </c>
      <c r="F436" s="29" t="str">
        <f>_xlfn.XLOOKUP(BASE_INICIATIVAS_CONSOLIDADA!$G436,[1]!BASE_UCS[COD CNUC],[1]!BASE_UCS[CATEGORIA RESUMIDA])</f>
        <v>RESEX</v>
      </c>
      <c r="G436" s="29" t="s">
        <v>345</v>
      </c>
      <c r="H436" s="29" t="str">
        <f>_xlfn.XLOOKUP(BASE_INICIATIVAS_CONSOLIDADA!$G436,[1]!BASE_UCS[COD CNUC],[1]!BASE_UCS[GERÊNCIA REGIONAL])</f>
        <v>GR1 - Norte</v>
      </c>
      <c r="I436" s="29" t="str">
        <f>_xlfn.XLOOKUP(BASE_INICIATIVAS_CONSOLIDADA!$G436,[1]!BASE_UCS[COD CNUC],[1]!BASE_UCS[BIOMAS])</f>
        <v>Amazônia</v>
      </c>
      <c r="J436" s="29" t="str">
        <f>_xlfn.XLOOKUP(BASE_INICIATIVAS_CONSOLIDADA!$G436,[1]!BASE_UCS[COD CNUC],[1]!BASE_UCS[UF])</f>
        <v>AM</v>
      </c>
      <c r="K436" s="29" t="s">
        <v>135</v>
      </c>
      <c r="L436" s="52">
        <v>1000000</v>
      </c>
      <c r="M436" s="30">
        <v>0</v>
      </c>
      <c r="N436" s="30">
        <f>BASE_INICIATIVAS_CONSOLIDADA!$L436-BASE_INICIATIVAS_CONSOLIDADA!$M436</f>
        <v>1000000</v>
      </c>
      <c r="O436" s="41">
        <f>BASE_INICIATIVAS_CONSOLIDADA!$AC436+BASE_INICIATIVAS_CONSOLIDADA!$AJ436+BASE_INICIATIVAS_CONSOLIDADA!$AO436+BASE_INICIATIVAS_CONSOLIDADA!$AV436+BASE_INICIATIVAS_CONSOLIDADA!$AY436+BASE_INICIATIVAS_CONSOLIDADA!$BA436+BASE_INICIATIVAS_CONSOLIDADA!$BD436</f>
        <v>1000000</v>
      </c>
      <c r="P436" s="30">
        <f>IF(BASE_INICIATIVAS_CONSOLIDADA!$N436-BASE_INICIATIVAS_CONSOLIDADA!$O436&lt;0,0,BASE_INICIATIVAS_CONSOLIDADA!$N436-BASE_INICIATIVAS_CONSOLIDADA!$O436)</f>
        <v>0</v>
      </c>
      <c r="Q436" s="42">
        <v>0</v>
      </c>
      <c r="R436" s="41">
        <v>0</v>
      </c>
      <c r="S436" s="41">
        <v>0</v>
      </c>
      <c r="T436" s="41">
        <v>0</v>
      </c>
      <c r="U436" s="41">
        <v>0</v>
      </c>
      <c r="V436" s="41">
        <v>0</v>
      </c>
      <c r="W436" s="41">
        <v>0</v>
      </c>
      <c r="X436" s="41">
        <v>0</v>
      </c>
      <c r="Y436" s="41">
        <v>0</v>
      </c>
      <c r="Z436" s="41">
        <v>0</v>
      </c>
      <c r="AA436" s="41">
        <v>1000000</v>
      </c>
      <c r="AB436" s="41">
        <v>0</v>
      </c>
      <c r="AC436" s="41">
        <f>SUM(BASE_INICIATIVAS_CONSOLIDADA!$Q436:$AB436)</f>
        <v>1000000</v>
      </c>
      <c r="AD436" s="41">
        <v>0</v>
      </c>
      <c r="AE436" s="41">
        <v>0</v>
      </c>
      <c r="AF436" s="41">
        <v>0</v>
      </c>
      <c r="AG436" s="41">
        <v>0</v>
      </c>
      <c r="AH436" s="41">
        <v>0</v>
      </c>
      <c r="AI436" s="41">
        <v>0</v>
      </c>
      <c r="AJ436" s="41">
        <f>SUM(BASE_INICIATIVAS_CONSOLIDADA!$AD436:$AI436)</f>
        <v>0</v>
      </c>
      <c r="AK436" s="41">
        <v>0</v>
      </c>
      <c r="AL436" s="41">
        <v>0</v>
      </c>
      <c r="AM436" s="41">
        <v>0</v>
      </c>
      <c r="AN436" s="41">
        <v>0</v>
      </c>
      <c r="AO436" s="41">
        <f>SUM(BASE_INICIATIVAS_CONSOLIDADA!$AK436:$AN436)</f>
        <v>0</v>
      </c>
      <c r="AP436" s="41">
        <v>0</v>
      </c>
      <c r="AQ436" s="41">
        <v>0</v>
      </c>
      <c r="AR436" s="41">
        <v>0</v>
      </c>
      <c r="AS436" s="41">
        <v>0</v>
      </c>
      <c r="AT436" s="41">
        <v>0</v>
      </c>
      <c r="AU436" s="46">
        <v>0</v>
      </c>
      <c r="AV436" s="41">
        <f>SUM(BASE_INICIATIVAS_CONSOLIDADA!$AP436:$AU436)</f>
        <v>0</v>
      </c>
      <c r="AW436" s="43">
        <v>0</v>
      </c>
      <c r="AX436" s="43">
        <v>0</v>
      </c>
      <c r="AY436" s="44">
        <f>SUM(BASE_INICIATIVAS_CONSOLIDADA!$AW436:$AX436)</f>
        <v>0</v>
      </c>
      <c r="AZ436" s="45">
        <v>0</v>
      </c>
      <c r="BA436" s="45">
        <f>BASE_INICIATIVAS_CONSOLIDADA!$AZ436</f>
        <v>0</v>
      </c>
      <c r="BB436" s="45">
        <v>0</v>
      </c>
      <c r="BC436" s="45">
        <v>0</v>
      </c>
      <c r="BD436" s="45">
        <f>SUM(BASE_INICIATIVAS_CONSOLIDADA!$BB436:$BC436)</f>
        <v>0</v>
      </c>
    </row>
    <row r="437" spans="1:56" ht="30" x14ac:dyDescent="0.25">
      <c r="A437" s="8" t="s">
        <v>94</v>
      </c>
      <c r="B437" s="8" t="s">
        <v>95</v>
      </c>
      <c r="C437" s="8">
        <v>16081613</v>
      </c>
      <c r="D437" s="8" t="s">
        <v>96</v>
      </c>
      <c r="E437" s="8" t="str">
        <f>_xlfn.XLOOKUP(BASE_INICIATIVAS_CONSOLIDADA!$G437,'[1]BASE DE DADOS'!A:A,'[1]BASE DE DADOS'!C:C)</f>
        <v>REVIS DE UNA</v>
      </c>
      <c r="F437" s="8" t="str">
        <f>_xlfn.XLOOKUP(BASE_INICIATIVAS_CONSOLIDADA!$G437,[1]!BASE_UCS[COD CNUC],[1]!BASE_UCS[CATEGORIA RESUMIDA])</f>
        <v>REVIS</v>
      </c>
      <c r="G437" s="8" t="s">
        <v>346</v>
      </c>
      <c r="H437" s="8" t="str">
        <f>_xlfn.XLOOKUP(BASE_INICIATIVAS_CONSOLIDADA!$G437,[1]!BASE_UCS[COD CNUC],[1]!BASE_UCS[GERÊNCIA REGIONAL])</f>
        <v>GR2 - Nordeste</v>
      </c>
      <c r="I437" s="8" t="str">
        <f>_xlfn.XLOOKUP(BASE_INICIATIVAS_CONSOLIDADA!$G437,[1]!BASE_UCS[COD CNUC],[1]!BASE_UCS[BIOMAS])</f>
        <v>Área Marinha - Mata Atlântica</v>
      </c>
      <c r="J437" s="8" t="str">
        <f>_xlfn.XLOOKUP(BASE_INICIATIVAS_CONSOLIDADA!$G437,[1]!BASE_UCS[COD CNUC],[1]!BASE_UCS[UF])</f>
        <v>BA</v>
      </c>
      <c r="K437" s="8"/>
      <c r="L437" s="36">
        <v>400000</v>
      </c>
      <c r="M437" s="36">
        <v>0</v>
      </c>
      <c r="N437" s="36">
        <f>BASE_INICIATIVAS_CONSOLIDADA!$L437-BASE_INICIATIVAS_CONSOLIDADA!$M437</f>
        <v>400000</v>
      </c>
      <c r="O437" s="37">
        <f>BASE_INICIATIVAS_CONSOLIDADA!$AC437+BASE_INICIATIVAS_CONSOLIDADA!$AJ437+BASE_INICIATIVAS_CONSOLIDADA!$AO437+BASE_INICIATIVAS_CONSOLIDADA!$AV437+BASE_INICIATIVAS_CONSOLIDADA!$AY437+BASE_INICIATIVAS_CONSOLIDADA!$BA437+BASE_INICIATIVAS_CONSOLIDADA!$BD437</f>
        <v>400000</v>
      </c>
      <c r="P437" s="36">
        <f>IF(BASE_INICIATIVAS_CONSOLIDADA!$N437-BASE_INICIATIVAS_CONSOLIDADA!$O437&lt;0,0,BASE_INICIATIVAS_CONSOLIDADA!$N437-BASE_INICIATIVAS_CONSOLIDADA!$O437)</f>
        <v>0</v>
      </c>
      <c r="Q437" s="38">
        <v>0</v>
      </c>
      <c r="R437" s="37">
        <v>0</v>
      </c>
      <c r="S437" s="37">
        <v>0</v>
      </c>
      <c r="T437" s="37">
        <v>0</v>
      </c>
      <c r="U437" s="37">
        <v>0</v>
      </c>
      <c r="V437" s="37">
        <v>0</v>
      </c>
      <c r="W437" s="37">
        <v>0</v>
      </c>
      <c r="X437" s="37">
        <v>0</v>
      </c>
      <c r="Y437" s="37">
        <v>0</v>
      </c>
      <c r="Z437" s="37">
        <v>0</v>
      </c>
      <c r="AA437" s="37">
        <v>0</v>
      </c>
      <c r="AB437" s="37">
        <v>0</v>
      </c>
      <c r="AC437" s="37">
        <f>SUM(BASE_INICIATIVAS_CONSOLIDADA!$Q437:$AB437)</f>
        <v>0</v>
      </c>
      <c r="AD437" s="37">
        <v>0</v>
      </c>
      <c r="AE437" s="37">
        <v>0</v>
      </c>
      <c r="AF437" s="37">
        <v>0</v>
      </c>
      <c r="AG437" s="37">
        <v>0</v>
      </c>
      <c r="AH437" s="37">
        <v>0</v>
      </c>
      <c r="AI437" s="37">
        <v>0</v>
      </c>
      <c r="AJ437" s="37">
        <f>SUM(BASE_INICIATIVAS_CONSOLIDADA!$AD437:$AI437)</f>
        <v>0</v>
      </c>
      <c r="AK437" s="37">
        <v>0</v>
      </c>
      <c r="AL437" s="37">
        <v>0</v>
      </c>
      <c r="AM437" s="37">
        <v>0</v>
      </c>
      <c r="AN437" s="37">
        <v>0</v>
      </c>
      <c r="AO437" s="37">
        <f>SUM(BASE_INICIATIVAS_CONSOLIDADA!$AK437:$AN437)</f>
        <v>0</v>
      </c>
      <c r="AP437" s="37">
        <v>0</v>
      </c>
      <c r="AQ437" s="37">
        <v>0</v>
      </c>
      <c r="AR437" s="37">
        <v>0</v>
      </c>
      <c r="AS437" s="37">
        <v>0</v>
      </c>
      <c r="AT437" s="37">
        <v>0</v>
      </c>
      <c r="AU437" s="37">
        <v>0</v>
      </c>
      <c r="AV437" s="37">
        <f>SUM(BASE_INICIATIVAS_CONSOLIDADA!$AP437:$AU437)</f>
        <v>0</v>
      </c>
      <c r="AW437" s="39">
        <v>0</v>
      </c>
      <c r="AX437" s="39">
        <v>0</v>
      </c>
      <c r="AY437" s="40">
        <f>SUM(BASE_INICIATIVAS_CONSOLIDADA!$AW437:$AX437)</f>
        <v>0</v>
      </c>
      <c r="AZ437" s="4">
        <v>0</v>
      </c>
      <c r="BA437" s="4">
        <f>BASE_INICIATIVAS_CONSOLIDADA!$AZ437</f>
        <v>0</v>
      </c>
      <c r="BB437" s="4">
        <v>400000</v>
      </c>
      <c r="BC437" s="4">
        <v>0</v>
      </c>
      <c r="BD437" s="4">
        <f>SUM(BASE_INICIATIVAS_CONSOLIDADA!$BB437:$BC437)</f>
        <v>400000</v>
      </c>
    </row>
    <row r="438" spans="1:56" ht="195" x14ac:dyDescent="0.25">
      <c r="A438" s="29" t="s">
        <v>112</v>
      </c>
      <c r="B438" s="29" t="s">
        <v>113</v>
      </c>
      <c r="C438" s="29">
        <v>16093982</v>
      </c>
      <c r="D438" s="29" t="s">
        <v>58</v>
      </c>
      <c r="E438" s="29" t="str">
        <f>_xlfn.XLOOKUP(BASE_INICIATIVAS_CONSOLIDADA!$G438,'[1]BASE DE DADOS'!A:A,'[1]BASE DE DADOS'!C:C)</f>
        <v>REBIO DO TAPIRAPÉ</v>
      </c>
      <c r="F438" s="29" t="str">
        <f>_xlfn.XLOOKUP(BASE_INICIATIVAS_CONSOLIDADA!$G438,[1]!BASE_UCS[COD CNUC],[1]!BASE_UCS[CATEGORIA RESUMIDA])</f>
        <v>REBIO</v>
      </c>
      <c r="G438" s="29" t="s">
        <v>110</v>
      </c>
      <c r="H438" s="29" t="str">
        <f>_xlfn.XLOOKUP(BASE_INICIATIVAS_CONSOLIDADA!$G438,[1]!BASE_UCS[COD CNUC],[1]!BASE_UCS[GERÊNCIA REGIONAL])</f>
        <v>GR1 - Norte</v>
      </c>
      <c r="I438" s="29" t="str">
        <f>_xlfn.XLOOKUP(BASE_INICIATIVAS_CONSOLIDADA!$G438,[1]!BASE_UCS[COD CNUC],[1]!BASE_UCS[BIOMAS])</f>
        <v>Amazônia</v>
      </c>
      <c r="J438" s="29" t="str">
        <f>_xlfn.XLOOKUP(BASE_INICIATIVAS_CONSOLIDADA!$G438,[1]!BASE_UCS[COD CNUC],[1]!BASE_UCS[UF])</f>
        <v>PA</v>
      </c>
      <c r="K438" s="29" t="s">
        <v>268</v>
      </c>
      <c r="L438" s="30">
        <v>200000</v>
      </c>
      <c r="M438" s="30">
        <v>0</v>
      </c>
      <c r="N438" s="30">
        <f>BASE_INICIATIVAS_CONSOLIDADA!$L438-BASE_INICIATIVAS_CONSOLIDADA!$M438</f>
        <v>200000</v>
      </c>
      <c r="O438" s="41">
        <f>BASE_INICIATIVAS_CONSOLIDADA!$AC438+BASE_INICIATIVAS_CONSOLIDADA!$AJ438+BASE_INICIATIVAS_CONSOLIDADA!$AO438+BASE_INICIATIVAS_CONSOLIDADA!$AV438+BASE_INICIATIVAS_CONSOLIDADA!$AY438+BASE_INICIATIVAS_CONSOLIDADA!$BA438+BASE_INICIATIVAS_CONSOLIDADA!$BD438</f>
        <v>0</v>
      </c>
      <c r="P438" s="30">
        <f>IF(BASE_INICIATIVAS_CONSOLIDADA!$N438-BASE_INICIATIVAS_CONSOLIDADA!$O438&lt;0,0,BASE_INICIATIVAS_CONSOLIDADA!$N438-BASE_INICIATIVAS_CONSOLIDADA!$O438)</f>
        <v>200000</v>
      </c>
      <c r="Q438" s="42">
        <v>0</v>
      </c>
      <c r="R438" s="41">
        <v>0</v>
      </c>
      <c r="S438" s="41">
        <v>0</v>
      </c>
      <c r="T438" s="41">
        <v>0</v>
      </c>
      <c r="U438" s="41">
        <v>0</v>
      </c>
      <c r="V438" s="41">
        <v>0</v>
      </c>
      <c r="W438" s="41">
        <v>0</v>
      </c>
      <c r="X438" s="41">
        <v>0</v>
      </c>
      <c r="Y438" s="41">
        <v>0</v>
      </c>
      <c r="Z438" s="41">
        <v>0</v>
      </c>
      <c r="AA438" s="41">
        <v>0</v>
      </c>
      <c r="AB438" s="41">
        <v>0</v>
      </c>
      <c r="AC438" s="41">
        <f>SUM(BASE_INICIATIVAS_CONSOLIDADA!$Q438:$AB438)</f>
        <v>0</v>
      </c>
      <c r="AD438" s="41">
        <v>0</v>
      </c>
      <c r="AE438" s="41">
        <v>0</v>
      </c>
      <c r="AF438" s="41">
        <v>0</v>
      </c>
      <c r="AG438" s="41">
        <v>0</v>
      </c>
      <c r="AH438" s="41">
        <v>0</v>
      </c>
      <c r="AI438" s="41">
        <v>0</v>
      </c>
      <c r="AJ438" s="41">
        <f>SUM(BASE_INICIATIVAS_CONSOLIDADA!$AD438:$AI438)</f>
        <v>0</v>
      </c>
      <c r="AK438" s="41">
        <v>0</v>
      </c>
      <c r="AL438" s="41">
        <v>0</v>
      </c>
      <c r="AM438" s="41">
        <v>0</v>
      </c>
      <c r="AN438" s="41">
        <v>0</v>
      </c>
      <c r="AO438" s="41">
        <f>SUM(BASE_INICIATIVAS_CONSOLIDADA!$AK438:$AN438)</f>
        <v>0</v>
      </c>
      <c r="AP438" s="41">
        <v>0</v>
      </c>
      <c r="AQ438" s="41">
        <v>0</v>
      </c>
      <c r="AR438" s="41">
        <v>0</v>
      </c>
      <c r="AS438" s="41">
        <v>0</v>
      </c>
      <c r="AT438" s="41">
        <v>0</v>
      </c>
      <c r="AU438" s="41">
        <v>0</v>
      </c>
      <c r="AV438" s="41">
        <f>SUM(BASE_INICIATIVAS_CONSOLIDADA!$AP438:$AU438)</f>
        <v>0</v>
      </c>
      <c r="AW438" s="43">
        <v>0</v>
      </c>
      <c r="AX438" s="43">
        <v>0</v>
      </c>
      <c r="AY438" s="44">
        <f>SUM(BASE_INICIATIVAS_CONSOLIDADA!$AW438:$AX438)</f>
        <v>0</v>
      </c>
      <c r="AZ438" s="45">
        <v>0</v>
      </c>
      <c r="BA438" s="45">
        <f>BASE_INICIATIVAS_CONSOLIDADA!$AZ438</f>
        <v>0</v>
      </c>
      <c r="BB438" s="45">
        <v>0</v>
      </c>
      <c r="BC438" s="45">
        <v>0</v>
      </c>
      <c r="BD438" s="45">
        <f>SUM(BASE_INICIATIVAS_CONSOLIDADA!$BB438:$BC438)</f>
        <v>0</v>
      </c>
    </row>
    <row r="439" spans="1:56" ht="30" x14ac:dyDescent="0.25">
      <c r="A439" s="8" t="s">
        <v>94</v>
      </c>
      <c r="B439" s="8" t="s">
        <v>95</v>
      </c>
      <c r="C439" s="8">
        <v>16081613</v>
      </c>
      <c r="D439" s="8" t="s">
        <v>96</v>
      </c>
      <c r="E439" s="8" t="str">
        <f>_xlfn.XLOOKUP(BASE_INICIATIVAS_CONSOLIDADA!$G439,'[1]BASE DE DADOS'!A:A,'[1]BASE DE DADOS'!C:C)</f>
        <v>REVIS DO RIO DOS FRADES</v>
      </c>
      <c r="F439" s="8" t="str">
        <f>_xlfn.XLOOKUP(BASE_INICIATIVAS_CONSOLIDADA!$G439,[1]!BASE_UCS[COD CNUC],[1]!BASE_UCS[CATEGORIA RESUMIDA])</f>
        <v>REVIS</v>
      </c>
      <c r="G439" s="8" t="s">
        <v>347</v>
      </c>
      <c r="H439" s="8" t="str">
        <f>_xlfn.XLOOKUP(BASE_INICIATIVAS_CONSOLIDADA!$G439,[1]!BASE_UCS[COD CNUC],[1]!BASE_UCS[GERÊNCIA REGIONAL])</f>
        <v>GR2 - Nordeste</v>
      </c>
      <c r="I439" s="8" t="str">
        <f>_xlfn.XLOOKUP(BASE_INICIATIVAS_CONSOLIDADA!$G439,[1]!BASE_UCS[COD CNUC],[1]!BASE_UCS[BIOMAS])</f>
        <v>Área Marinha - Mata Atlântica</v>
      </c>
      <c r="J439" s="8" t="str">
        <f>_xlfn.XLOOKUP(BASE_INICIATIVAS_CONSOLIDADA!$G439,[1]!BASE_UCS[COD CNUC],[1]!BASE_UCS[UF])</f>
        <v>BA</v>
      </c>
      <c r="K439" s="8"/>
      <c r="L439" s="36">
        <v>400000</v>
      </c>
      <c r="M439" s="36">
        <v>0</v>
      </c>
      <c r="N439" s="36">
        <f>BASE_INICIATIVAS_CONSOLIDADA!$L439-BASE_INICIATIVAS_CONSOLIDADA!$M439</f>
        <v>400000</v>
      </c>
      <c r="O439" s="37">
        <f>BASE_INICIATIVAS_CONSOLIDADA!$AC439+BASE_INICIATIVAS_CONSOLIDADA!$AJ439+BASE_INICIATIVAS_CONSOLIDADA!$AO439+BASE_INICIATIVAS_CONSOLIDADA!$AV439+BASE_INICIATIVAS_CONSOLIDADA!$AY439+BASE_INICIATIVAS_CONSOLIDADA!$BA439+BASE_INICIATIVAS_CONSOLIDADA!$BD439</f>
        <v>400000</v>
      </c>
      <c r="P439" s="36">
        <f>IF(BASE_INICIATIVAS_CONSOLIDADA!$N439-BASE_INICIATIVAS_CONSOLIDADA!$O439&lt;0,0,BASE_INICIATIVAS_CONSOLIDADA!$N439-BASE_INICIATIVAS_CONSOLIDADA!$O439)</f>
        <v>0</v>
      </c>
      <c r="Q439" s="38">
        <v>0</v>
      </c>
      <c r="R439" s="37">
        <v>0</v>
      </c>
      <c r="S439" s="37">
        <v>0</v>
      </c>
      <c r="T439" s="37">
        <v>0</v>
      </c>
      <c r="U439" s="37">
        <v>0</v>
      </c>
      <c r="V439" s="37">
        <v>0</v>
      </c>
      <c r="W439" s="37">
        <v>0</v>
      </c>
      <c r="X439" s="37">
        <v>0</v>
      </c>
      <c r="Y439" s="37">
        <v>0</v>
      </c>
      <c r="Z439" s="37">
        <v>0</v>
      </c>
      <c r="AA439" s="37">
        <v>0</v>
      </c>
      <c r="AB439" s="37">
        <v>0</v>
      </c>
      <c r="AC439" s="37">
        <f>SUM(BASE_INICIATIVAS_CONSOLIDADA!$Q439:$AB439)</f>
        <v>0</v>
      </c>
      <c r="AD439" s="37">
        <v>0</v>
      </c>
      <c r="AE439" s="37">
        <v>0</v>
      </c>
      <c r="AF439" s="37">
        <v>0</v>
      </c>
      <c r="AG439" s="37">
        <v>0</v>
      </c>
      <c r="AH439" s="37">
        <v>0</v>
      </c>
      <c r="AI439" s="37">
        <v>0</v>
      </c>
      <c r="AJ439" s="37">
        <f>SUM(BASE_INICIATIVAS_CONSOLIDADA!$AD439:$AI439)</f>
        <v>0</v>
      </c>
      <c r="AK439" s="37">
        <v>0</v>
      </c>
      <c r="AL439" s="37">
        <v>0</v>
      </c>
      <c r="AM439" s="37">
        <v>0</v>
      </c>
      <c r="AN439" s="37">
        <v>0</v>
      </c>
      <c r="AO439" s="37">
        <f>SUM(BASE_INICIATIVAS_CONSOLIDADA!$AK439:$AN439)</f>
        <v>0</v>
      </c>
      <c r="AP439" s="37">
        <v>0</v>
      </c>
      <c r="AQ439" s="37">
        <v>0</v>
      </c>
      <c r="AR439" s="37">
        <v>0</v>
      </c>
      <c r="AS439" s="37">
        <v>0</v>
      </c>
      <c r="AT439" s="37">
        <v>0</v>
      </c>
      <c r="AU439" s="36">
        <v>400000</v>
      </c>
      <c r="AV439" s="37">
        <f>SUM(BASE_INICIATIVAS_CONSOLIDADA!$AP439:$AU439)</f>
        <v>400000</v>
      </c>
      <c r="AW439" s="39">
        <v>0</v>
      </c>
      <c r="AX439" s="39">
        <v>0</v>
      </c>
      <c r="AY439" s="40">
        <f>SUM(BASE_INICIATIVAS_CONSOLIDADA!$AW439:$AX439)</f>
        <v>0</v>
      </c>
      <c r="AZ439" s="4">
        <v>0</v>
      </c>
      <c r="BA439" s="4">
        <f>BASE_INICIATIVAS_CONSOLIDADA!$AZ439</f>
        <v>0</v>
      </c>
      <c r="BB439" s="4">
        <v>0</v>
      </c>
      <c r="BC439" s="4">
        <v>0</v>
      </c>
      <c r="BD439" s="4">
        <f>SUM(BASE_INICIATIVAS_CONSOLIDADA!$BB439:$BC439)</f>
        <v>0</v>
      </c>
    </row>
    <row r="440" spans="1:56" ht="195" x14ac:dyDescent="0.25">
      <c r="A440" s="29" t="s">
        <v>112</v>
      </c>
      <c r="B440" s="29" t="s">
        <v>113</v>
      </c>
      <c r="C440" s="29">
        <v>16093982</v>
      </c>
      <c r="D440" s="29" t="s">
        <v>58</v>
      </c>
      <c r="E440" s="29" t="str">
        <f>_xlfn.XLOOKUP(BASE_INICIATIVAS_CONSOLIDADA!$G440,'[1]BASE DE DADOS'!A:A,'[1]BASE DE DADOS'!C:C)</f>
        <v>RESEX CHOCOARÉ-MATO GROSSO</v>
      </c>
      <c r="F440" s="29" t="str">
        <f>_xlfn.XLOOKUP(BASE_INICIATIVAS_CONSOLIDADA!$G440,[1]!BASE_UCS[COD CNUC],[1]!BASE_UCS[CATEGORIA RESUMIDA])</f>
        <v>RESEX</v>
      </c>
      <c r="G440" s="29" t="s">
        <v>119</v>
      </c>
      <c r="H440" s="29" t="str">
        <f>_xlfn.XLOOKUP(BASE_INICIATIVAS_CONSOLIDADA!$G440,[1]!BASE_UCS[COD CNUC],[1]!BASE_UCS[GERÊNCIA REGIONAL])</f>
        <v>GR1 - Norte</v>
      </c>
      <c r="I440" s="29" t="str">
        <f>_xlfn.XLOOKUP(BASE_INICIATIVAS_CONSOLIDADA!$G440,[1]!BASE_UCS[COD CNUC],[1]!BASE_UCS[BIOMAS])</f>
        <v>Amazônia</v>
      </c>
      <c r="J440" s="29" t="str">
        <f>_xlfn.XLOOKUP(BASE_INICIATIVAS_CONSOLIDADA!$G440,[1]!BASE_UCS[COD CNUC],[1]!BASE_UCS[UF])</f>
        <v>PA</v>
      </c>
      <c r="K440" s="29" t="s">
        <v>268</v>
      </c>
      <c r="L440" s="30">
        <v>120000</v>
      </c>
      <c r="M440" s="30">
        <v>0</v>
      </c>
      <c r="N440" s="30">
        <f>BASE_INICIATIVAS_CONSOLIDADA!$L440-BASE_INICIATIVAS_CONSOLIDADA!$M440</f>
        <v>120000</v>
      </c>
      <c r="O440" s="41">
        <f>BASE_INICIATIVAS_CONSOLIDADA!$AC440+BASE_INICIATIVAS_CONSOLIDADA!$AJ440+BASE_INICIATIVAS_CONSOLIDADA!$AO440+BASE_INICIATIVAS_CONSOLIDADA!$AV440+BASE_INICIATIVAS_CONSOLIDADA!$AY440+BASE_INICIATIVAS_CONSOLIDADA!$BA440+BASE_INICIATIVAS_CONSOLIDADA!$BD440</f>
        <v>120000</v>
      </c>
      <c r="P440" s="30">
        <f>IF(BASE_INICIATIVAS_CONSOLIDADA!$N440-BASE_INICIATIVAS_CONSOLIDADA!$O440&lt;0,0,BASE_INICIATIVAS_CONSOLIDADA!$N440-BASE_INICIATIVAS_CONSOLIDADA!$O440)</f>
        <v>0</v>
      </c>
      <c r="Q440" s="42">
        <v>0</v>
      </c>
      <c r="R440" s="41">
        <v>0</v>
      </c>
      <c r="S440" s="41">
        <v>0</v>
      </c>
      <c r="T440" s="41">
        <v>0</v>
      </c>
      <c r="U440" s="41">
        <v>0</v>
      </c>
      <c r="V440" s="41">
        <v>0</v>
      </c>
      <c r="W440" s="41">
        <v>0</v>
      </c>
      <c r="X440" s="41">
        <v>0</v>
      </c>
      <c r="Y440" s="41">
        <v>0</v>
      </c>
      <c r="Z440" s="41">
        <v>0</v>
      </c>
      <c r="AA440" s="41">
        <v>0</v>
      </c>
      <c r="AB440" s="41">
        <v>0</v>
      </c>
      <c r="AC440" s="41">
        <f>SUM(BASE_INICIATIVAS_CONSOLIDADA!$Q440:$AB440)</f>
        <v>0</v>
      </c>
      <c r="AD440" s="41">
        <v>0</v>
      </c>
      <c r="AE440" s="41">
        <v>0</v>
      </c>
      <c r="AF440" s="41">
        <v>120000</v>
      </c>
      <c r="AG440" s="41">
        <v>0</v>
      </c>
      <c r="AH440" s="41">
        <v>0</v>
      </c>
      <c r="AI440" s="41">
        <v>0</v>
      </c>
      <c r="AJ440" s="41">
        <f>SUM(BASE_INICIATIVAS_CONSOLIDADA!$AD440:$AI440)</f>
        <v>120000</v>
      </c>
      <c r="AK440" s="41">
        <v>0</v>
      </c>
      <c r="AL440" s="41">
        <v>0</v>
      </c>
      <c r="AM440" s="41">
        <v>0</v>
      </c>
      <c r="AN440" s="41">
        <v>0</v>
      </c>
      <c r="AO440" s="41">
        <f>SUM(BASE_INICIATIVAS_CONSOLIDADA!$AK440:$AN440)</f>
        <v>0</v>
      </c>
      <c r="AP440" s="41">
        <v>0</v>
      </c>
      <c r="AQ440" s="41">
        <v>0</v>
      </c>
      <c r="AR440" s="41">
        <v>0</v>
      </c>
      <c r="AS440" s="41">
        <v>0</v>
      </c>
      <c r="AT440" s="41">
        <v>0</v>
      </c>
      <c r="AU440" s="46">
        <v>0</v>
      </c>
      <c r="AV440" s="41">
        <f>SUM(BASE_INICIATIVAS_CONSOLIDADA!$AP440:$AU440)</f>
        <v>0</v>
      </c>
      <c r="AW440" s="43">
        <v>0</v>
      </c>
      <c r="AX440" s="43">
        <v>0</v>
      </c>
      <c r="AY440" s="44">
        <f>SUM(BASE_INICIATIVAS_CONSOLIDADA!$AW440:$AX440)</f>
        <v>0</v>
      </c>
      <c r="AZ440" s="45">
        <v>0</v>
      </c>
      <c r="BA440" s="45">
        <f>BASE_INICIATIVAS_CONSOLIDADA!$AZ440</f>
        <v>0</v>
      </c>
      <c r="BB440" s="45">
        <v>0</v>
      </c>
      <c r="BC440" s="45">
        <v>0</v>
      </c>
      <c r="BD440" s="45">
        <f>SUM(BASE_INICIATIVAS_CONSOLIDADA!$BB440:$BC440)</f>
        <v>0</v>
      </c>
    </row>
    <row r="441" spans="1:56" ht="195" x14ac:dyDescent="0.25">
      <c r="A441" s="8" t="s">
        <v>112</v>
      </c>
      <c r="B441" s="8" t="s">
        <v>113</v>
      </c>
      <c r="C441" s="8">
        <v>16093982</v>
      </c>
      <c r="D441" s="8" t="s">
        <v>58</v>
      </c>
      <c r="E441" s="8" t="str">
        <f>_xlfn.XLOOKUP(BASE_INICIATIVAS_CONSOLIDADA!$G441,'[1]BASE DE DADOS'!A:A,'[1]BASE DE DADOS'!C:C)</f>
        <v>RESEX MAE GRANDE DE CURUÇA</v>
      </c>
      <c r="F441" s="8" t="str">
        <f>_xlfn.XLOOKUP(BASE_INICIATIVAS_CONSOLIDADA!$G441,[1]!BASE_UCS[COD CNUC],[1]!BASE_UCS[CATEGORIA RESUMIDA])</f>
        <v>RESEX</v>
      </c>
      <c r="G441" s="8" t="s">
        <v>122</v>
      </c>
      <c r="H441" s="8" t="str">
        <f>_xlfn.XLOOKUP(BASE_INICIATIVAS_CONSOLIDADA!$G441,[1]!BASE_UCS[COD CNUC],[1]!BASE_UCS[GERÊNCIA REGIONAL])</f>
        <v>GR1 - Norte</v>
      </c>
      <c r="I441" s="8" t="str">
        <f>_xlfn.XLOOKUP(BASE_INICIATIVAS_CONSOLIDADA!$G441,[1]!BASE_UCS[COD CNUC],[1]!BASE_UCS[BIOMAS])</f>
        <v>Amazônia - Área Marinha</v>
      </c>
      <c r="J441" s="8" t="str">
        <f>_xlfn.XLOOKUP(BASE_INICIATIVAS_CONSOLIDADA!$G441,[1]!BASE_UCS[COD CNUC],[1]!BASE_UCS[UF])</f>
        <v>PA</v>
      </c>
      <c r="K441" s="8" t="s">
        <v>268</v>
      </c>
      <c r="L441" s="36">
        <v>120000</v>
      </c>
      <c r="M441" s="36">
        <v>0</v>
      </c>
      <c r="N441" s="36">
        <f>BASE_INICIATIVAS_CONSOLIDADA!$L441-BASE_INICIATIVAS_CONSOLIDADA!$M441</f>
        <v>120000</v>
      </c>
      <c r="O441" s="37">
        <f>BASE_INICIATIVAS_CONSOLIDADA!$AC441+BASE_INICIATIVAS_CONSOLIDADA!$AJ441+BASE_INICIATIVAS_CONSOLIDADA!$AO441+BASE_INICIATIVAS_CONSOLIDADA!$AV441+BASE_INICIATIVAS_CONSOLIDADA!$AY441+BASE_INICIATIVAS_CONSOLIDADA!$BA441+BASE_INICIATIVAS_CONSOLIDADA!$BD441</f>
        <v>120000</v>
      </c>
      <c r="P441" s="36">
        <f>IF(BASE_INICIATIVAS_CONSOLIDADA!$N441-BASE_INICIATIVAS_CONSOLIDADA!$O441&lt;0,0,BASE_INICIATIVAS_CONSOLIDADA!$N441-BASE_INICIATIVAS_CONSOLIDADA!$O441)</f>
        <v>0</v>
      </c>
      <c r="Q441" s="38">
        <v>0</v>
      </c>
      <c r="R441" s="37">
        <v>0</v>
      </c>
      <c r="S441" s="37">
        <v>0</v>
      </c>
      <c r="T441" s="37">
        <v>0</v>
      </c>
      <c r="U441" s="37">
        <v>0</v>
      </c>
      <c r="V441" s="37">
        <v>0</v>
      </c>
      <c r="W441" s="37">
        <v>0</v>
      </c>
      <c r="X441" s="37">
        <v>0</v>
      </c>
      <c r="Y441" s="37">
        <v>0</v>
      </c>
      <c r="Z441" s="37">
        <v>0</v>
      </c>
      <c r="AA441" s="37">
        <v>0</v>
      </c>
      <c r="AB441" s="37">
        <v>0</v>
      </c>
      <c r="AC441" s="37">
        <f>SUM(BASE_INICIATIVAS_CONSOLIDADA!$Q441:$AB441)</f>
        <v>0</v>
      </c>
      <c r="AD441" s="37">
        <v>0</v>
      </c>
      <c r="AE441" s="37">
        <v>0</v>
      </c>
      <c r="AF441" s="37">
        <v>120000</v>
      </c>
      <c r="AG441" s="37">
        <v>0</v>
      </c>
      <c r="AH441" s="37">
        <v>0</v>
      </c>
      <c r="AI441" s="37">
        <v>0</v>
      </c>
      <c r="AJ441" s="37">
        <f>SUM(BASE_INICIATIVAS_CONSOLIDADA!$AD441:$AI441)</f>
        <v>120000</v>
      </c>
      <c r="AK441" s="37">
        <v>0</v>
      </c>
      <c r="AL441" s="37">
        <v>0</v>
      </c>
      <c r="AM441" s="37">
        <v>0</v>
      </c>
      <c r="AN441" s="37">
        <v>0</v>
      </c>
      <c r="AO441" s="37">
        <f>SUM(BASE_INICIATIVAS_CONSOLIDADA!$AK441:$AN441)</f>
        <v>0</v>
      </c>
      <c r="AP441" s="37">
        <v>0</v>
      </c>
      <c r="AQ441" s="37">
        <v>0</v>
      </c>
      <c r="AR441" s="37">
        <v>0</v>
      </c>
      <c r="AS441" s="37">
        <v>0</v>
      </c>
      <c r="AT441" s="37">
        <v>0</v>
      </c>
      <c r="AU441" s="37">
        <v>0</v>
      </c>
      <c r="AV441" s="37">
        <f>SUM(BASE_INICIATIVAS_CONSOLIDADA!$AP441:$AU441)</f>
        <v>0</v>
      </c>
      <c r="AW441" s="39">
        <v>0</v>
      </c>
      <c r="AX441" s="39">
        <v>0</v>
      </c>
      <c r="AY441" s="40">
        <f>SUM(BASE_INICIATIVAS_CONSOLIDADA!$AW441:$AX441)</f>
        <v>0</v>
      </c>
      <c r="AZ441" s="4">
        <v>0</v>
      </c>
      <c r="BA441" s="4">
        <f>BASE_INICIATIVAS_CONSOLIDADA!$AZ441</f>
        <v>0</v>
      </c>
      <c r="BB441" s="4">
        <v>0</v>
      </c>
      <c r="BC441" s="4">
        <v>0</v>
      </c>
      <c r="BD441" s="4">
        <f>SUM(BASE_INICIATIVAS_CONSOLIDADA!$BB441:$BC441)</f>
        <v>0</v>
      </c>
    </row>
    <row r="442" spans="1:56" ht="195" x14ac:dyDescent="0.25">
      <c r="A442" s="29" t="s">
        <v>112</v>
      </c>
      <c r="B442" s="29" t="s">
        <v>113</v>
      </c>
      <c r="C442" s="29">
        <v>16093982</v>
      </c>
      <c r="D442" s="29" t="s">
        <v>58</v>
      </c>
      <c r="E442" s="29" t="str">
        <f>_xlfn.XLOOKUP(BASE_INICIATIVAS_CONSOLIDADA!$G442,'[1]BASE DE DADOS'!A:A,'[1]BASE DE DADOS'!C:C)</f>
        <v>RESEX MARACANÃ</v>
      </c>
      <c r="F442" s="29" t="str">
        <f>_xlfn.XLOOKUP(BASE_INICIATIVAS_CONSOLIDADA!$G442,[1]!BASE_UCS[COD CNUC],[1]!BASE_UCS[CATEGORIA RESUMIDA])</f>
        <v>RESEX</v>
      </c>
      <c r="G442" s="29" t="s">
        <v>123</v>
      </c>
      <c r="H442" s="29" t="str">
        <f>_xlfn.XLOOKUP(BASE_INICIATIVAS_CONSOLIDADA!$G442,[1]!BASE_UCS[COD CNUC],[1]!BASE_UCS[GERÊNCIA REGIONAL])</f>
        <v>GR1 - Norte</v>
      </c>
      <c r="I442" s="29" t="str">
        <f>_xlfn.XLOOKUP(BASE_INICIATIVAS_CONSOLIDADA!$G442,[1]!BASE_UCS[COD CNUC],[1]!BASE_UCS[BIOMAS])</f>
        <v>Amazônia - Área Marinha</v>
      </c>
      <c r="J442" s="29" t="str">
        <f>_xlfn.XLOOKUP(BASE_INICIATIVAS_CONSOLIDADA!$G442,[1]!BASE_UCS[COD CNUC],[1]!BASE_UCS[UF])</f>
        <v>PA</v>
      </c>
      <c r="K442" s="29" t="s">
        <v>268</v>
      </c>
      <c r="L442" s="30">
        <v>120000</v>
      </c>
      <c r="M442" s="30">
        <v>0</v>
      </c>
      <c r="N442" s="30">
        <f>BASE_INICIATIVAS_CONSOLIDADA!$L442-BASE_INICIATIVAS_CONSOLIDADA!$M442</f>
        <v>120000</v>
      </c>
      <c r="O442" s="41">
        <f>BASE_INICIATIVAS_CONSOLIDADA!$AC442+BASE_INICIATIVAS_CONSOLIDADA!$AJ442+BASE_INICIATIVAS_CONSOLIDADA!$AO442+BASE_INICIATIVAS_CONSOLIDADA!$AV442+BASE_INICIATIVAS_CONSOLIDADA!$AY442+BASE_INICIATIVAS_CONSOLIDADA!$BA442+BASE_INICIATIVAS_CONSOLIDADA!$BD442</f>
        <v>120000</v>
      </c>
      <c r="P442" s="30">
        <f>IF(BASE_INICIATIVAS_CONSOLIDADA!$N442-BASE_INICIATIVAS_CONSOLIDADA!$O442&lt;0,0,BASE_INICIATIVAS_CONSOLIDADA!$N442-BASE_INICIATIVAS_CONSOLIDADA!$O442)</f>
        <v>0</v>
      </c>
      <c r="Q442" s="42">
        <v>0</v>
      </c>
      <c r="R442" s="41">
        <v>0</v>
      </c>
      <c r="S442" s="41">
        <v>0</v>
      </c>
      <c r="T442" s="41">
        <v>0</v>
      </c>
      <c r="U442" s="41">
        <v>0</v>
      </c>
      <c r="V442" s="41">
        <v>0</v>
      </c>
      <c r="W442" s="41">
        <v>0</v>
      </c>
      <c r="X442" s="41">
        <v>0</v>
      </c>
      <c r="Y442" s="41">
        <v>0</v>
      </c>
      <c r="Z442" s="41">
        <v>0</v>
      </c>
      <c r="AA442" s="41">
        <v>0</v>
      </c>
      <c r="AB442" s="41">
        <v>0</v>
      </c>
      <c r="AC442" s="41">
        <f>SUM(BASE_INICIATIVAS_CONSOLIDADA!$Q442:$AB442)</f>
        <v>0</v>
      </c>
      <c r="AD442" s="41">
        <v>0</v>
      </c>
      <c r="AE442" s="41">
        <v>0</v>
      </c>
      <c r="AF442" s="41">
        <v>0</v>
      </c>
      <c r="AG442" s="41">
        <v>0</v>
      </c>
      <c r="AH442" s="41">
        <v>0</v>
      </c>
      <c r="AI442" s="41">
        <v>0</v>
      </c>
      <c r="AJ442" s="41">
        <f>SUM(BASE_INICIATIVAS_CONSOLIDADA!$AD442:$AI442)</f>
        <v>0</v>
      </c>
      <c r="AK442" s="41">
        <v>0</v>
      </c>
      <c r="AL442" s="41">
        <v>0</v>
      </c>
      <c r="AM442" s="41">
        <v>0</v>
      </c>
      <c r="AN442" s="41">
        <v>0</v>
      </c>
      <c r="AO442" s="41">
        <f>SUM(BASE_INICIATIVAS_CONSOLIDADA!$AK442:$AN442)</f>
        <v>0</v>
      </c>
      <c r="AP442" s="41">
        <v>0</v>
      </c>
      <c r="AQ442" s="41">
        <v>0</v>
      </c>
      <c r="AR442" s="41">
        <v>0</v>
      </c>
      <c r="AS442" s="41">
        <v>0</v>
      </c>
      <c r="AT442" s="41">
        <v>0</v>
      </c>
      <c r="AU442" s="30">
        <v>120000</v>
      </c>
      <c r="AV442" s="41">
        <f>SUM(BASE_INICIATIVAS_CONSOLIDADA!$AP442:$AU442)</f>
        <v>120000</v>
      </c>
      <c r="AW442" s="43">
        <v>0</v>
      </c>
      <c r="AX442" s="43">
        <v>0</v>
      </c>
      <c r="AY442" s="44">
        <f>SUM(BASE_INICIATIVAS_CONSOLIDADA!$AW442:$AX442)</f>
        <v>0</v>
      </c>
      <c r="AZ442" s="45">
        <v>0</v>
      </c>
      <c r="BA442" s="45">
        <f>BASE_INICIATIVAS_CONSOLIDADA!$AZ442</f>
        <v>0</v>
      </c>
      <c r="BB442" s="45">
        <v>0</v>
      </c>
      <c r="BC442" s="45">
        <v>0</v>
      </c>
      <c r="BD442" s="45">
        <f>SUM(BASE_INICIATIVAS_CONSOLIDADA!$BB442:$BC442)</f>
        <v>0</v>
      </c>
    </row>
    <row r="443" spans="1:56" ht="210" x14ac:dyDescent="0.25">
      <c r="A443" s="8" t="s">
        <v>112</v>
      </c>
      <c r="B443" s="8" t="s">
        <v>113</v>
      </c>
      <c r="C443" s="8">
        <v>16093982</v>
      </c>
      <c r="D443" s="8" t="s">
        <v>58</v>
      </c>
      <c r="E443" s="8" t="str">
        <f>_xlfn.XLOOKUP(BASE_INICIATIVAS_CONSOLIDADA!$G443,'[1]BASE DE DADOS'!A:A,'[1]BASE DE DADOS'!C:C)</f>
        <v>RESEX MARINHA CAETÉTAPERAÇU</v>
      </c>
      <c r="F443" s="8" t="str">
        <f>_xlfn.XLOOKUP(BASE_INICIATIVAS_CONSOLIDADA!$G443,[1]!BASE_UCS[COD CNUC],[1]!BASE_UCS[CATEGORIA RESUMIDA])</f>
        <v>RESEX</v>
      </c>
      <c r="G443" s="8" t="s">
        <v>125</v>
      </c>
      <c r="H443" s="8" t="str">
        <f>_xlfn.XLOOKUP(BASE_INICIATIVAS_CONSOLIDADA!$G443,[1]!BASE_UCS[COD CNUC],[1]!BASE_UCS[GERÊNCIA REGIONAL])</f>
        <v>GR1 - Norte</v>
      </c>
      <c r="I443" s="8" t="str">
        <f>_xlfn.XLOOKUP(BASE_INICIATIVAS_CONSOLIDADA!$G443,[1]!BASE_UCS[COD CNUC],[1]!BASE_UCS[BIOMAS])</f>
        <v>Amazônia - Área Marinha</v>
      </c>
      <c r="J443" s="8" t="str">
        <f>_xlfn.XLOOKUP(BASE_INICIATIVAS_CONSOLIDADA!$G443,[1]!BASE_UCS[COD CNUC],[1]!BASE_UCS[UF])</f>
        <v>PA</v>
      </c>
      <c r="K443" s="8" t="s">
        <v>247</v>
      </c>
      <c r="L443" s="36">
        <v>100000</v>
      </c>
      <c r="M443" s="36">
        <v>0</v>
      </c>
      <c r="N443" s="36">
        <f>BASE_INICIATIVAS_CONSOLIDADA!$L443-BASE_INICIATIVAS_CONSOLIDADA!$M443</f>
        <v>100000</v>
      </c>
      <c r="O443" s="37">
        <f>BASE_INICIATIVAS_CONSOLIDADA!$AC443+BASE_INICIATIVAS_CONSOLIDADA!$AJ443+BASE_INICIATIVAS_CONSOLIDADA!$AO443+BASE_INICIATIVAS_CONSOLIDADA!$AV443+BASE_INICIATIVAS_CONSOLIDADA!$AY443+BASE_INICIATIVAS_CONSOLIDADA!$BA443+BASE_INICIATIVAS_CONSOLIDADA!$BD443</f>
        <v>100000</v>
      </c>
      <c r="P443" s="36">
        <f>IF(BASE_INICIATIVAS_CONSOLIDADA!$N443-BASE_INICIATIVAS_CONSOLIDADA!$O443&lt;0,0,BASE_INICIATIVAS_CONSOLIDADA!$N443-BASE_INICIATIVAS_CONSOLIDADA!$O443)</f>
        <v>0</v>
      </c>
      <c r="Q443" s="38">
        <v>0</v>
      </c>
      <c r="R443" s="37">
        <v>0</v>
      </c>
      <c r="S443" s="37">
        <v>0</v>
      </c>
      <c r="T443" s="37">
        <v>0</v>
      </c>
      <c r="U443" s="37">
        <v>0</v>
      </c>
      <c r="V443" s="37">
        <v>0</v>
      </c>
      <c r="W443" s="37">
        <v>0</v>
      </c>
      <c r="X443" s="37">
        <v>0</v>
      </c>
      <c r="Y443" s="37">
        <v>0</v>
      </c>
      <c r="Z443" s="37">
        <v>0</v>
      </c>
      <c r="AA443" s="37">
        <v>0</v>
      </c>
      <c r="AB443" s="37">
        <v>0</v>
      </c>
      <c r="AC443" s="37">
        <f>SUM(BASE_INICIATIVAS_CONSOLIDADA!$Q443:$AB443)</f>
        <v>0</v>
      </c>
      <c r="AD443" s="37">
        <v>0</v>
      </c>
      <c r="AE443" s="37">
        <v>0</v>
      </c>
      <c r="AF443" s="37">
        <v>0</v>
      </c>
      <c r="AG443" s="37">
        <v>0</v>
      </c>
      <c r="AH443" s="37">
        <v>0</v>
      </c>
      <c r="AI443" s="37">
        <v>0</v>
      </c>
      <c r="AJ443" s="37">
        <f>SUM(BASE_INICIATIVAS_CONSOLIDADA!$AD443:$AI443)</f>
        <v>0</v>
      </c>
      <c r="AK443" s="37">
        <v>0</v>
      </c>
      <c r="AL443" s="37">
        <v>0</v>
      </c>
      <c r="AM443" s="37">
        <v>0</v>
      </c>
      <c r="AN443" s="37">
        <v>0</v>
      </c>
      <c r="AO443" s="37">
        <f>SUM(BASE_INICIATIVAS_CONSOLIDADA!$AK443:$AN443)</f>
        <v>0</v>
      </c>
      <c r="AP443" s="37">
        <v>0</v>
      </c>
      <c r="AQ443" s="37">
        <v>0</v>
      </c>
      <c r="AR443" s="37">
        <v>0</v>
      </c>
      <c r="AS443" s="37">
        <v>0</v>
      </c>
      <c r="AT443" s="37">
        <v>0</v>
      </c>
      <c r="AU443" s="36">
        <v>100000</v>
      </c>
      <c r="AV443" s="37">
        <f>SUM(BASE_INICIATIVAS_CONSOLIDADA!$AP443:$AU443)</f>
        <v>100000</v>
      </c>
      <c r="AW443" s="39">
        <v>0</v>
      </c>
      <c r="AX443" s="39">
        <v>0</v>
      </c>
      <c r="AY443" s="40">
        <f>SUM(BASE_INICIATIVAS_CONSOLIDADA!$AW443:$AX443)</f>
        <v>0</v>
      </c>
      <c r="AZ443" s="4">
        <v>0</v>
      </c>
      <c r="BA443" s="4">
        <f>BASE_INICIATIVAS_CONSOLIDADA!$AZ443</f>
        <v>0</v>
      </c>
      <c r="BB443" s="4">
        <v>0</v>
      </c>
      <c r="BC443" s="4">
        <v>0</v>
      </c>
      <c r="BD443" s="4">
        <f>SUM(BASE_INICIATIVAS_CONSOLIDADA!$BB443:$BC443)</f>
        <v>0</v>
      </c>
    </row>
    <row r="444" spans="1:56" ht="210" x14ac:dyDescent="0.25">
      <c r="A444" s="29" t="s">
        <v>112</v>
      </c>
      <c r="B444" s="29" t="s">
        <v>113</v>
      </c>
      <c r="C444" s="29">
        <v>16093982</v>
      </c>
      <c r="D444" s="29" t="s">
        <v>58</v>
      </c>
      <c r="E444" s="29" t="str">
        <f>_xlfn.XLOOKUP(BASE_INICIATIVAS_CONSOLIDADA!$G444,'[1]BASE DE DADOS'!A:A,'[1]BASE DE DADOS'!C:C)</f>
        <v>RESEX MARINHA DA BAIA DE IGUAPÉ</v>
      </c>
      <c r="F444" s="29" t="str">
        <f>_xlfn.XLOOKUP(BASE_INICIATIVAS_CONSOLIDADA!$G444,[1]!BASE_UCS[COD CNUC],[1]!BASE_UCS[CATEGORIA RESUMIDA])</f>
        <v>RESEX</v>
      </c>
      <c r="G444" s="29" t="s">
        <v>170</v>
      </c>
      <c r="H444" s="29" t="str">
        <f>_xlfn.XLOOKUP(BASE_INICIATIVAS_CONSOLIDADA!$G444,[1]!BASE_UCS[COD CNUC],[1]!BASE_UCS[GERÊNCIA REGIONAL])</f>
        <v>GR2 - Nordeste</v>
      </c>
      <c r="I444" s="29" t="str">
        <f>_xlfn.XLOOKUP(BASE_INICIATIVAS_CONSOLIDADA!$G444,[1]!BASE_UCS[COD CNUC],[1]!BASE_UCS[BIOMAS])</f>
        <v>Mata Atlântica</v>
      </c>
      <c r="J444" s="29" t="str">
        <f>_xlfn.XLOOKUP(BASE_INICIATIVAS_CONSOLIDADA!$G444,[1]!BASE_UCS[COD CNUC],[1]!BASE_UCS[UF])</f>
        <v>BA</v>
      </c>
      <c r="K444" s="29" t="s">
        <v>247</v>
      </c>
      <c r="L444" s="30">
        <v>100000</v>
      </c>
      <c r="M444" s="30">
        <v>0</v>
      </c>
      <c r="N444" s="30">
        <f>BASE_INICIATIVAS_CONSOLIDADA!$L444-BASE_INICIATIVAS_CONSOLIDADA!$M444</f>
        <v>100000</v>
      </c>
      <c r="O444" s="41">
        <f>BASE_INICIATIVAS_CONSOLIDADA!$AC444+BASE_INICIATIVAS_CONSOLIDADA!$AJ444+BASE_INICIATIVAS_CONSOLIDADA!$AO444+BASE_INICIATIVAS_CONSOLIDADA!$AV444+BASE_INICIATIVAS_CONSOLIDADA!$AY444+BASE_INICIATIVAS_CONSOLIDADA!$BA444+BASE_INICIATIVAS_CONSOLIDADA!$BD444</f>
        <v>100000</v>
      </c>
      <c r="P444" s="30">
        <f>IF(BASE_INICIATIVAS_CONSOLIDADA!$N444-BASE_INICIATIVAS_CONSOLIDADA!$O444&lt;0,0,BASE_INICIATIVAS_CONSOLIDADA!$N444-BASE_INICIATIVAS_CONSOLIDADA!$O444)</f>
        <v>0</v>
      </c>
      <c r="Q444" s="42">
        <v>0</v>
      </c>
      <c r="R444" s="41">
        <v>0</v>
      </c>
      <c r="S444" s="41">
        <v>0</v>
      </c>
      <c r="T444" s="41">
        <v>0</v>
      </c>
      <c r="U444" s="41">
        <v>0</v>
      </c>
      <c r="V444" s="41">
        <v>0</v>
      </c>
      <c r="W444" s="41">
        <v>0</v>
      </c>
      <c r="X444" s="41">
        <v>0</v>
      </c>
      <c r="Y444" s="41">
        <v>0</v>
      </c>
      <c r="Z444" s="41">
        <v>0</v>
      </c>
      <c r="AA444" s="41">
        <v>0</v>
      </c>
      <c r="AB444" s="41">
        <v>0</v>
      </c>
      <c r="AC444" s="41">
        <f>SUM(BASE_INICIATIVAS_CONSOLIDADA!$Q444:$AB444)</f>
        <v>0</v>
      </c>
      <c r="AD444" s="41">
        <v>0</v>
      </c>
      <c r="AE444" s="41">
        <v>0</v>
      </c>
      <c r="AF444" s="41">
        <v>0</v>
      </c>
      <c r="AG444" s="41">
        <v>0</v>
      </c>
      <c r="AH444" s="41">
        <v>100000</v>
      </c>
      <c r="AI444" s="41">
        <v>0</v>
      </c>
      <c r="AJ444" s="41">
        <f>SUM(BASE_INICIATIVAS_CONSOLIDADA!$AD444:$AI444)</f>
        <v>100000</v>
      </c>
      <c r="AK444" s="41">
        <v>0</v>
      </c>
      <c r="AL444" s="41">
        <v>0</v>
      </c>
      <c r="AM444" s="41">
        <v>0</v>
      </c>
      <c r="AN444" s="41">
        <v>0</v>
      </c>
      <c r="AO444" s="41">
        <f>SUM(BASE_INICIATIVAS_CONSOLIDADA!$AK444:$AN444)</f>
        <v>0</v>
      </c>
      <c r="AP444" s="41">
        <v>0</v>
      </c>
      <c r="AQ444" s="41">
        <v>0</v>
      </c>
      <c r="AR444" s="41">
        <v>0</v>
      </c>
      <c r="AS444" s="41">
        <v>0</v>
      </c>
      <c r="AT444" s="41">
        <v>0</v>
      </c>
      <c r="AU444" s="46">
        <v>0</v>
      </c>
      <c r="AV444" s="41">
        <f>SUM(BASE_INICIATIVAS_CONSOLIDADA!$AP444:$AU444)</f>
        <v>0</v>
      </c>
      <c r="AW444" s="43">
        <v>0</v>
      </c>
      <c r="AX444" s="43">
        <v>0</v>
      </c>
      <c r="AY444" s="44">
        <f>SUM(BASE_INICIATIVAS_CONSOLIDADA!$AW444:$AX444)</f>
        <v>0</v>
      </c>
      <c r="AZ444" s="45">
        <v>0</v>
      </c>
      <c r="BA444" s="45">
        <f>BASE_INICIATIVAS_CONSOLIDADA!$AZ444</f>
        <v>0</v>
      </c>
      <c r="BB444" s="45">
        <v>0</v>
      </c>
      <c r="BC444" s="45">
        <v>0</v>
      </c>
      <c r="BD444" s="45">
        <f>SUM(BASE_INICIATIVAS_CONSOLIDADA!$BB444:$BC444)</f>
        <v>0</v>
      </c>
    </row>
    <row r="445" spans="1:56" ht="195" x14ac:dyDescent="0.25">
      <c r="A445" s="8" t="s">
        <v>112</v>
      </c>
      <c r="B445" s="8" t="s">
        <v>113</v>
      </c>
      <c r="C445" s="8">
        <v>16093982</v>
      </c>
      <c r="D445" s="8" t="s">
        <v>58</v>
      </c>
      <c r="E445" s="8" t="str">
        <f>_xlfn.XLOOKUP(BASE_INICIATIVAS_CONSOLIDADA!$G445,'[1]BASE DE DADOS'!A:A,'[1]BASE DE DADOS'!C:C)</f>
        <v>RESEX MARINHA MESTRE LUCINDO</v>
      </c>
      <c r="F445" s="8" t="str">
        <f>_xlfn.XLOOKUP(BASE_INICIATIVAS_CONSOLIDADA!$G445,[1]!BASE_UCS[COD CNUC],[1]!BASE_UCS[CATEGORIA RESUMIDA])</f>
        <v>RESEX</v>
      </c>
      <c r="G445" s="8" t="s">
        <v>130</v>
      </c>
      <c r="H445" s="8" t="str">
        <f>_xlfn.XLOOKUP(BASE_INICIATIVAS_CONSOLIDADA!$G445,[1]!BASE_UCS[COD CNUC],[1]!BASE_UCS[GERÊNCIA REGIONAL])</f>
        <v>GR1 - Norte</v>
      </c>
      <c r="I445" s="8" t="str">
        <f>_xlfn.XLOOKUP(BASE_INICIATIVAS_CONSOLIDADA!$G445,[1]!BASE_UCS[COD CNUC],[1]!BASE_UCS[BIOMAS])</f>
        <v>Amazônia - Área Marinha</v>
      </c>
      <c r="J445" s="8" t="str">
        <f>_xlfn.XLOOKUP(BASE_INICIATIVAS_CONSOLIDADA!$G445,[1]!BASE_UCS[COD CNUC],[1]!BASE_UCS[UF])</f>
        <v>PA</v>
      </c>
      <c r="K445" s="8" t="s">
        <v>268</v>
      </c>
      <c r="L445" s="36">
        <v>120000</v>
      </c>
      <c r="M445" s="36">
        <v>0</v>
      </c>
      <c r="N445" s="36">
        <f>BASE_INICIATIVAS_CONSOLIDADA!$L445-BASE_INICIATIVAS_CONSOLIDADA!$M445</f>
        <v>120000</v>
      </c>
      <c r="O445" s="37">
        <f>BASE_INICIATIVAS_CONSOLIDADA!$AC445+BASE_INICIATIVAS_CONSOLIDADA!$AJ445+BASE_INICIATIVAS_CONSOLIDADA!$AO445+BASE_INICIATIVAS_CONSOLIDADA!$AV445+BASE_INICIATIVAS_CONSOLIDADA!$AY445+BASE_INICIATIVAS_CONSOLIDADA!$BA445+BASE_INICIATIVAS_CONSOLIDADA!$BD445</f>
        <v>120000</v>
      </c>
      <c r="P445" s="36">
        <f>IF(BASE_INICIATIVAS_CONSOLIDADA!$N445-BASE_INICIATIVAS_CONSOLIDADA!$O445&lt;0,0,BASE_INICIATIVAS_CONSOLIDADA!$N445-BASE_INICIATIVAS_CONSOLIDADA!$O445)</f>
        <v>0</v>
      </c>
      <c r="Q445" s="38">
        <v>0</v>
      </c>
      <c r="R445" s="37">
        <v>0</v>
      </c>
      <c r="S445" s="37">
        <v>0</v>
      </c>
      <c r="T445" s="37">
        <v>0</v>
      </c>
      <c r="U445" s="37">
        <v>0</v>
      </c>
      <c r="V445" s="37">
        <v>0</v>
      </c>
      <c r="W445" s="37">
        <v>0</v>
      </c>
      <c r="X445" s="37">
        <v>0</v>
      </c>
      <c r="Y445" s="37">
        <v>0</v>
      </c>
      <c r="Z445" s="37">
        <v>0</v>
      </c>
      <c r="AA445" s="37">
        <v>0</v>
      </c>
      <c r="AB445" s="37">
        <v>0</v>
      </c>
      <c r="AC445" s="37">
        <f>SUM(BASE_INICIATIVAS_CONSOLIDADA!$Q445:$AB445)</f>
        <v>0</v>
      </c>
      <c r="AD445" s="37">
        <v>0</v>
      </c>
      <c r="AE445" s="37">
        <v>0</v>
      </c>
      <c r="AF445" s="37">
        <v>120000</v>
      </c>
      <c r="AG445" s="37">
        <v>0</v>
      </c>
      <c r="AH445" s="37">
        <v>0</v>
      </c>
      <c r="AI445" s="37">
        <v>0</v>
      </c>
      <c r="AJ445" s="37">
        <f>SUM(BASE_INICIATIVAS_CONSOLIDADA!$AD445:$AI445)</f>
        <v>120000</v>
      </c>
      <c r="AK445" s="37">
        <v>0</v>
      </c>
      <c r="AL445" s="37">
        <v>0</v>
      </c>
      <c r="AM445" s="37">
        <v>0</v>
      </c>
      <c r="AN445" s="37">
        <v>0</v>
      </c>
      <c r="AO445" s="37">
        <f>SUM(BASE_INICIATIVAS_CONSOLIDADA!$AK445:$AN445)</f>
        <v>0</v>
      </c>
      <c r="AP445" s="37">
        <v>0</v>
      </c>
      <c r="AQ445" s="37">
        <v>0</v>
      </c>
      <c r="AR445" s="37">
        <v>0</v>
      </c>
      <c r="AS445" s="37">
        <v>0</v>
      </c>
      <c r="AT445" s="37">
        <v>0</v>
      </c>
      <c r="AU445" s="37">
        <v>0</v>
      </c>
      <c r="AV445" s="37">
        <f>SUM(BASE_INICIATIVAS_CONSOLIDADA!$AP445:$AU445)</f>
        <v>0</v>
      </c>
      <c r="AW445" s="39">
        <v>0</v>
      </c>
      <c r="AX445" s="39">
        <v>0</v>
      </c>
      <c r="AY445" s="40">
        <f>SUM(BASE_INICIATIVAS_CONSOLIDADA!$AW445:$AX445)</f>
        <v>0</v>
      </c>
      <c r="AZ445" s="4">
        <v>0</v>
      </c>
      <c r="BA445" s="4">
        <f>BASE_INICIATIVAS_CONSOLIDADA!$AZ445</f>
        <v>0</v>
      </c>
      <c r="BB445" s="4">
        <v>0</v>
      </c>
      <c r="BC445" s="4">
        <v>0</v>
      </c>
      <c r="BD445" s="4">
        <f>SUM(BASE_INICIATIVAS_CONSOLIDADA!$BB445:$BC445)</f>
        <v>0</v>
      </c>
    </row>
    <row r="446" spans="1:56" ht="195" x14ac:dyDescent="0.25">
      <c r="A446" s="29" t="s">
        <v>112</v>
      </c>
      <c r="B446" s="29" t="s">
        <v>113</v>
      </c>
      <c r="C446" s="29">
        <v>16093982</v>
      </c>
      <c r="D446" s="29" t="s">
        <v>58</v>
      </c>
      <c r="E446" s="29" t="str">
        <f>_xlfn.XLOOKUP(BASE_INICIATIVAS_CONSOLIDADA!$G446,'[1]BASE DE DADOS'!A:A,'[1]BASE DE DADOS'!C:C)</f>
        <v>RESEX DO RIO UNINI</v>
      </c>
      <c r="F446" s="29" t="str">
        <f>_xlfn.XLOOKUP(BASE_INICIATIVAS_CONSOLIDADA!$G446,[1]!BASE_UCS[COD CNUC],[1]!BASE_UCS[CATEGORIA RESUMIDA])</f>
        <v>RESEX</v>
      </c>
      <c r="G446" s="29" t="s">
        <v>159</v>
      </c>
      <c r="H446" s="29" t="str">
        <f>_xlfn.XLOOKUP(BASE_INICIATIVAS_CONSOLIDADA!$G446,[1]!BASE_UCS[COD CNUC],[1]!BASE_UCS[GERÊNCIA REGIONAL])</f>
        <v>GR1 - Norte</v>
      </c>
      <c r="I446" s="29" t="str">
        <f>_xlfn.XLOOKUP(BASE_INICIATIVAS_CONSOLIDADA!$G446,[1]!BASE_UCS[COD CNUC],[1]!BASE_UCS[BIOMAS])</f>
        <v>Amazônia</v>
      </c>
      <c r="J446" s="29" t="str">
        <f>_xlfn.XLOOKUP(BASE_INICIATIVAS_CONSOLIDADA!$G446,[1]!BASE_UCS[COD CNUC],[1]!BASE_UCS[UF])</f>
        <v>AM</v>
      </c>
      <c r="K446" s="29" t="s">
        <v>268</v>
      </c>
      <c r="L446" s="30">
        <v>130000</v>
      </c>
      <c r="M446" s="30">
        <v>0</v>
      </c>
      <c r="N446" s="30">
        <f>BASE_INICIATIVAS_CONSOLIDADA!$L446-BASE_INICIATIVAS_CONSOLIDADA!$M446</f>
        <v>130000</v>
      </c>
      <c r="O446" s="41">
        <f>BASE_INICIATIVAS_CONSOLIDADA!$AC446+BASE_INICIATIVAS_CONSOLIDADA!$AJ446+BASE_INICIATIVAS_CONSOLIDADA!$AO446+BASE_INICIATIVAS_CONSOLIDADA!$AV446+BASE_INICIATIVAS_CONSOLIDADA!$AY446+BASE_INICIATIVAS_CONSOLIDADA!$BA446+BASE_INICIATIVAS_CONSOLIDADA!$BD446</f>
        <v>130000</v>
      </c>
      <c r="P446" s="30">
        <f>IF(BASE_INICIATIVAS_CONSOLIDADA!$N446-BASE_INICIATIVAS_CONSOLIDADA!$O446&lt;0,0,BASE_INICIATIVAS_CONSOLIDADA!$N446-BASE_INICIATIVAS_CONSOLIDADA!$O446)</f>
        <v>0</v>
      </c>
      <c r="Q446" s="42">
        <v>0</v>
      </c>
      <c r="R446" s="41">
        <v>0</v>
      </c>
      <c r="S446" s="41">
        <v>0</v>
      </c>
      <c r="T446" s="41">
        <v>0</v>
      </c>
      <c r="U446" s="41">
        <v>0</v>
      </c>
      <c r="V446" s="41">
        <v>0</v>
      </c>
      <c r="W446" s="41">
        <v>0</v>
      </c>
      <c r="X446" s="41">
        <v>0</v>
      </c>
      <c r="Y446" s="41">
        <v>0</v>
      </c>
      <c r="Z446" s="41">
        <v>0</v>
      </c>
      <c r="AA446" s="41">
        <v>0</v>
      </c>
      <c r="AB446" s="41">
        <v>0</v>
      </c>
      <c r="AC446" s="41">
        <f>SUM(BASE_INICIATIVAS_CONSOLIDADA!$Q446:$AB446)</f>
        <v>0</v>
      </c>
      <c r="AD446" s="41">
        <v>0</v>
      </c>
      <c r="AE446" s="41">
        <v>0</v>
      </c>
      <c r="AF446" s="41">
        <v>0</v>
      </c>
      <c r="AG446" s="41">
        <v>0</v>
      </c>
      <c r="AH446" s="41">
        <v>0</v>
      </c>
      <c r="AI446" s="41">
        <v>0</v>
      </c>
      <c r="AJ446" s="41">
        <f>SUM(BASE_INICIATIVAS_CONSOLIDADA!$AD446:$AI446)</f>
        <v>0</v>
      </c>
      <c r="AK446" s="41">
        <v>0</v>
      </c>
      <c r="AL446" s="41">
        <v>0</v>
      </c>
      <c r="AM446" s="41">
        <v>0</v>
      </c>
      <c r="AN446" s="41">
        <v>0</v>
      </c>
      <c r="AO446" s="41">
        <f>SUM(BASE_INICIATIVAS_CONSOLIDADA!$AK446:$AN446)</f>
        <v>0</v>
      </c>
      <c r="AP446" s="41">
        <v>0</v>
      </c>
      <c r="AQ446" s="41">
        <v>0</v>
      </c>
      <c r="AR446" s="41">
        <v>0</v>
      </c>
      <c r="AS446" s="41">
        <v>0</v>
      </c>
      <c r="AT446" s="41">
        <v>0</v>
      </c>
      <c r="AU446" s="41">
        <v>0</v>
      </c>
      <c r="AV446" s="41">
        <f>SUM(BASE_INICIATIVAS_CONSOLIDADA!$AP446:$AU446)</f>
        <v>0</v>
      </c>
      <c r="AW446" s="43">
        <v>0</v>
      </c>
      <c r="AX446" s="43">
        <v>0</v>
      </c>
      <c r="AY446" s="44">
        <f>SUM(BASE_INICIATIVAS_CONSOLIDADA!$AW446:$AX446)</f>
        <v>0</v>
      </c>
      <c r="AZ446" s="50">
        <v>130000</v>
      </c>
      <c r="BA446" s="43">
        <f>BASE_INICIATIVAS_CONSOLIDADA!$AZ446</f>
        <v>130000</v>
      </c>
      <c r="BB446" s="45">
        <v>0</v>
      </c>
      <c r="BC446" s="45">
        <v>0</v>
      </c>
      <c r="BD446" s="45">
        <f>SUM(BASE_INICIATIVAS_CONSOLIDADA!$BB446:$BC446)</f>
        <v>0</v>
      </c>
    </row>
    <row r="447" spans="1:56" ht="210" x14ac:dyDescent="0.25">
      <c r="A447" s="8" t="s">
        <v>112</v>
      </c>
      <c r="B447" s="8" t="s">
        <v>113</v>
      </c>
      <c r="C447" s="8">
        <v>16093982</v>
      </c>
      <c r="D447" s="8" t="s">
        <v>58</v>
      </c>
      <c r="E447" s="8" t="str">
        <f>_xlfn.XLOOKUP(BASE_INICIATIVAS_CONSOLIDADA!$G447,'[1]BASE DE DADOS'!A:A,'[1]BASE DE DADOS'!C:C)</f>
        <v>REVIS VEREDAS DO OESTE BAIANO</v>
      </c>
      <c r="F447" s="8" t="str">
        <f>_xlfn.XLOOKUP(BASE_INICIATIVAS_CONSOLIDADA!$G447,[1]!BASE_UCS[COD CNUC],[1]!BASE_UCS[CATEGORIA RESUMIDA])</f>
        <v>REVIS</v>
      </c>
      <c r="G447" s="8" t="s">
        <v>117</v>
      </c>
      <c r="H447" s="8" t="str">
        <f>_xlfn.XLOOKUP(BASE_INICIATIVAS_CONSOLIDADA!$G447,[1]!BASE_UCS[COD CNUC],[1]!BASE_UCS[GERÊNCIA REGIONAL])</f>
        <v>GR3 - Centro-Oeste</v>
      </c>
      <c r="I447" s="8" t="str">
        <f>_xlfn.XLOOKUP(BASE_INICIATIVAS_CONSOLIDADA!$G447,[1]!BASE_UCS[COD CNUC],[1]!BASE_UCS[BIOMAS])</f>
        <v>Cerrado</v>
      </c>
      <c r="J447" s="8" t="str">
        <f>_xlfn.XLOOKUP(BASE_INICIATIVAS_CONSOLIDADA!$G447,[1]!BASE_UCS[COD CNUC],[1]!BASE_UCS[UF])</f>
        <v>BA</v>
      </c>
      <c r="K447" s="8" t="s">
        <v>247</v>
      </c>
      <c r="L447" s="36">
        <v>100000</v>
      </c>
      <c r="M447" s="36">
        <v>0</v>
      </c>
      <c r="N447" s="36">
        <f>BASE_INICIATIVAS_CONSOLIDADA!$L447-BASE_INICIATIVAS_CONSOLIDADA!$M447</f>
        <v>100000</v>
      </c>
      <c r="O447" s="37">
        <f>BASE_INICIATIVAS_CONSOLIDADA!$AC447+BASE_INICIATIVAS_CONSOLIDADA!$AJ447+BASE_INICIATIVAS_CONSOLIDADA!$AO447+BASE_INICIATIVAS_CONSOLIDADA!$AV447+BASE_INICIATIVAS_CONSOLIDADA!$AY447+BASE_INICIATIVAS_CONSOLIDADA!$BA447+BASE_INICIATIVAS_CONSOLIDADA!$BD447</f>
        <v>100000</v>
      </c>
      <c r="P447" s="36">
        <f>IF(BASE_INICIATIVAS_CONSOLIDADA!$N447-BASE_INICIATIVAS_CONSOLIDADA!$O447&lt;0,0,BASE_INICIATIVAS_CONSOLIDADA!$N447-BASE_INICIATIVAS_CONSOLIDADA!$O447)</f>
        <v>0</v>
      </c>
      <c r="Q447" s="38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f>SUM(BASE_INICIATIVAS_CONSOLIDADA!$Q447:$AB447)</f>
        <v>0</v>
      </c>
      <c r="AD447" s="37">
        <v>0</v>
      </c>
      <c r="AE447" s="37">
        <v>0</v>
      </c>
      <c r="AF447" s="37">
        <v>100000</v>
      </c>
      <c r="AG447" s="37">
        <v>0</v>
      </c>
      <c r="AH447" s="37">
        <v>0</v>
      </c>
      <c r="AI447" s="37">
        <v>0</v>
      </c>
      <c r="AJ447" s="37">
        <f>SUM(BASE_INICIATIVAS_CONSOLIDADA!$AD447:$AI447)</f>
        <v>100000</v>
      </c>
      <c r="AK447" s="37">
        <v>0</v>
      </c>
      <c r="AL447" s="37">
        <v>0</v>
      </c>
      <c r="AM447" s="37">
        <v>0</v>
      </c>
      <c r="AN447" s="37">
        <v>0</v>
      </c>
      <c r="AO447" s="37">
        <f>SUM(BASE_INICIATIVAS_CONSOLIDADA!$AK447:$AN447)</f>
        <v>0</v>
      </c>
      <c r="AP447" s="37">
        <v>0</v>
      </c>
      <c r="AQ447" s="37">
        <v>0</v>
      </c>
      <c r="AR447" s="37">
        <v>0</v>
      </c>
      <c r="AS447" s="37">
        <v>0</v>
      </c>
      <c r="AT447" s="37">
        <v>0</v>
      </c>
      <c r="AU447" s="37">
        <v>0</v>
      </c>
      <c r="AV447" s="37">
        <f>SUM(BASE_INICIATIVAS_CONSOLIDADA!$AP447:$AU447)</f>
        <v>0</v>
      </c>
      <c r="AW447" s="39">
        <v>0</v>
      </c>
      <c r="AX447" s="39">
        <v>0</v>
      </c>
      <c r="AY447" s="40">
        <f>SUM(BASE_INICIATIVAS_CONSOLIDADA!$AW447:$AX447)</f>
        <v>0</v>
      </c>
      <c r="AZ447" s="51">
        <v>0</v>
      </c>
      <c r="BA447" s="4">
        <f>BASE_INICIATIVAS_CONSOLIDADA!$AZ447</f>
        <v>0</v>
      </c>
      <c r="BB447" s="4">
        <v>0</v>
      </c>
      <c r="BC447" s="4">
        <v>0</v>
      </c>
      <c r="BD447" s="4">
        <f>SUM(BASE_INICIATIVAS_CONSOLIDADA!$BB447:$BC447)</f>
        <v>0</v>
      </c>
    </row>
    <row r="448" spans="1:56" ht="195" x14ac:dyDescent="0.25">
      <c r="A448" s="29" t="s">
        <v>112</v>
      </c>
      <c r="B448" s="29" t="s">
        <v>113</v>
      </c>
      <c r="C448" s="29">
        <v>16093982</v>
      </c>
      <c r="D448" s="29" t="s">
        <v>58</v>
      </c>
      <c r="E448" s="29" t="str">
        <f>_xlfn.XLOOKUP(BASE_INICIATIVAS_CONSOLIDADA!$G448,'[1]BASE DE DADOS'!A:A,'[1]BASE DE DADOS'!C:C)</f>
        <v>PARNA DA AMAZÔNIA</v>
      </c>
      <c r="F448" s="29" t="str">
        <f>_xlfn.XLOOKUP(BASE_INICIATIVAS_CONSOLIDADA!$G448,[1]!BASE_UCS[COD CNUC],[1]!BASE_UCS[CATEGORIA RESUMIDA])</f>
        <v>PARNA</v>
      </c>
      <c r="G448" s="29" t="s">
        <v>283</v>
      </c>
      <c r="H448" s="29" t="str">
        <f>_xlfn.XLOOKUP(BASE_INICIATIVAS_CONSOLIDADA!$G448,[1]!BASE_UCS[COD CNUC],[1]!BASE_UCS[GERÊNCIA REGIONAL])</f>
        <v>GR1 - Norte</v>
      </c>
      <c r="I448" s="29" t="str">
        <f>_xlfn.XLOOKUP(BASE_INICIATIVAS_CONSOLIDADA!$G448,[1]!BASE_UCS[COD CNUC],[1]!BASE_UCS[BIOMAS])</f>
        <v>Amazônia</v>
      </c>
      <c r="J448" s="29" t="str">
        <f>_xlfn.XLOOKUP(BASE_INICIATIVAS_CONSOLIDADA!$G448,[1]!BASE_UCS[COD CNUC],[1]!BASE_UCS[UF])</f>
        <v>AM/PA</v>
      </c>
      <c r="K448" s="29" t="s">
        <v>268</v>
      </c>
      <c r="L448" s="52">
        <v>400000</v>
      </c>
      <c r="M448" s="30">
        <v>0</v>
      </c>
      <c r="N448" s="30">
        <f>BASE_INICIATIVAS_CONSOLIDADA!$L448-BASE_INICIATIVAS_CONSOLIDADA!$M448</f>
        <v>400000</v>
      </c>
      <c r="O448" s="41">
        <f>BASE_INICIATIVAS_CONSOLIDADA!$AC448+BASE_INICIATIVAS_CONSOLIDADA!$AJ448+BASE_INICIATIVAS_CONSOLIDADA!$AO448+BASE_INICIATIVAS_CONSOLIDADA!$AV448+BASE_INICIATIVAS_CONSOLIDADA!$AY448+BASE_INICIATIVAS_CONSOLIDADA!$BA448+BASE_INICIATIVAS_CONSOLIDADA!$BD448</f>
        <v>400000</v>
      </c>
      <c r="P448" s="30">
        <f>IF(BASE_INICIATIVAS_CONSOLIDADA!$N448-BASE_INICIATIVAS_CONSOLIDADA!$O448&lt;0,0,BASE_INICIATIVAS_CONSOLIDADA!$N448-BASE_INICIATIVAS_CONSOLIDADA!$O448)</f>
        <v>0</v>
      </c>
      <c r="Q448" s="42">
        <v>0</v>
      </c>
      <c r="R448" s="41">
        <v>0</v>
      </c>
      <c r="S448" s="41">
        <v>0</v>
      </c>
      <c r="T448" s="41">
        <v>0</v>
      </c>
      <c r="U448" s="41">
        <v>0</v>
      </c>
      <c r="V448" s="41">
        <v>0</v>
      </c>
      <c r="W448" s="41">
        <v>0</v>
      </c>
      <c r="X448" s="41">
        <v>0</v>
      </c>
      <c r="Y448" s="41">
        <v>0</v>
      </c>
      <c r="Z448" s="41">
        <v>0</v>
      </c>
      <c r="AA448" s="41">
        <v>0</v>
      </c>
      <c r="AB448" s="41">
        <v>0</v>
      </c>
      <c r="AC448" s="41">
        <f>SUM(BASE_INICIATIVAS_CONSOLIDADA!$Q448:$AB448)</f>
        <v>0</v>
      </c>
      <c r="AD448" s="41">
        <v>0</v>
      </c>
      <c r="AE448" s="41">
        <v>0</v>
      </c>
      <c r="AF448" s="41">
        <v>400000</v>
      </c>
      <c r="AG448" s="41">
        <v>0</v>
      </c>
      <c r="AH448" s="41">
        <v>0</v>
      </c>
      <c r="AI448" s="41">
        <v>0</v>
      </c>
      <c r="AJ448" s="41">
        <f>SUM(BASE_INICIATIVAS_CONSOLIDADA!$AD448:$AI448)</f>
        <v>400000</v>
      </c>
      <c r="AK448" s="41">
        <v>0</v>
      </c>
      <c r="AL448" s="41">
        <v>0</v>
      </c>
      <c r="AM448" s="41">
        <v>0</v>
      </c>
      <c r="AN448" s="41">
        <v>0</v>
      </c>
      <c r="AO448" s="41">
        <f>SUM(BASE_INICIATIVAS_CONSOLIDADA!$AK448:$AN448)</f>
        <v>0</v>
      </c>
      <c r="AP448" s="41">
        <v>0</v>
      </c>
      <c r="AQ448" s="41">
        <v>0</v>
      </c>
      <c r="AR448" s="41">
        <v>0</v>
      </c>
      <c r="AS448" s="41">
        <v>0</v>
      </c>
      <c r="AT448" s="41">
        <v>0</v>
      </c>
      <c r="AU448" s="41">
        <v>0</v>
      </c>
      <c r="AV448" s="41">
        <f>SUM(BASE_INICIATIVAS_CONSOLIDADA!$AP448:$AU448)</f>
        <v>0</v>
      </c>
      <c r="AW448" s="43">
        <v>0</v>
      </c>
      <c r="AX448" s="43">
        <v>0</v>
      </c>
      <c r="AY448" s="44">
        <f>SUM(BASE_INICIATIVAS_CONSOLIDADA!$AW448:$AX448)</f>
        <v>0</v>
      </c>
      <c r="AZ448" s="45">
        <v>0</v>
      </c>
      <c r="BA448" s="45">
        <f>BASE_INICIATIVAS_CONSOLIDADA!$AZ448</f>
        <v>0</v>
      </c>
      <c r="BB448" s="45">
        <v>0</v>
      </c>
      <c r="BC448" s="45">
        <v>0</v>
      </c>
      <c r="BD448" s="45">
        <f>SUM(BASE_INICIATIVAS_CONSOLIDADA!$BB448:$BC448)</f>
        <v>0</v>
      </c>
    </row>
    <row r="449" spans="1:56" ht="405" x14ac:dyDescent="0.25">
      <c r="A449" s="8" t="s">
        <v>152</v>
      </c>
      <c r="B449" s="8" t="s">
        <v>153</v>
      </c>
      <c r="C449" s="8" t="s">
        <v>70</v>
      </c>
      <c r="D449" s="8" t="s">
        <v>58</v>
      </c>
      <c r="E449" s="8" t="str">
        <f>_xlfn.XLOOKUP(BASE_INICIATIVAS_CONSOLIDADA!$G449,'[1]BASE DE DADOS'!A:A,'[1]BASE DE DADOS'!C:C)</f>
        <v>ESEC DE MURICI</v>
      </c>
      <c r="F449" s="8" t="str">
        <f>_xlfn.XLOOKUP(BASE_INICIATIVAS_CONSOLIDADA!$G449,[1]!BASE_UCS[COD CNUC],[1]!BASE_UCS[CATEGORIA RESUMIDA])</f>
        <v>ESEC</v>
      </c>
      <c r="G449" s="8" t="s">
        <v>200</v>
      </c>
      <c r="H449" s="8" t="str">
        <f>_xlfn.XLOOKUP(BASE_INICIATIVAS_CONSOLIDADA!$G449,[1]!BASE_UCS[COD CNUC],[1]!BASE_UCS[GERÊNCIA REGIONAL])</f>
        <v>GR2 - Nordeste</v>
      </c>
      <c r="I449" s="8" t="str">
        <f>_xlfn.XLOOKUP(BASE_INICIATIVAS_CONSOLIDADA!$G449,[1]!BASE_UCS[COD CNUC],[1]!BASE_UCS[BIOMAS])</f>
        <v>Mata Atlântica</v>
      </c>
      <c r="J449" s="8" t="str">
        <f>_xlfn.XLOOKUP(BASE_INICIATIVAS_CONSOLIDADA!$G449,[1]!BASE_UCS[COD CNUC],[1]!BASE_UCS[UF])</f>
        <v>AL</v>
      </c>
      <c r="K449" s="8" t="s">
        <v>348</v>
      </c>
      <c r="L449" s="36">
        <v>613581.80000000005</v>
      </c>
      <c r="M449" s="36">
        <v>0</v>
      </c>
      <c r="N449" s="36">
        <f>BASE_INICIATIVAS_CONSOLIDADA!$L449-BASE_INICIATIVAS_CONSOLIDADA!$M449</f>
        <v>613581.80000000005</v>
      </c>
      <c r="O449" s="37">
        <f>BASE_INICIATIVAS_CONSOLIDADA!$AC449+BASE_INICIATIVAS_CONSOLIDADA!$AJ449+BASE_INICIATIVAS_CONSOLIDADA!$AO449+BASE_INICIATIVAS_CONSOLIDADA!$AV449+BASE_INICIATIVAS_CONSOLIDADA!$AY449+BASE_INICIATIVAS_CONSOLIDADA!$BA449+BASE_INICIATIVAS_CONSOLIDADA!$BD449</f>
        <v>613581.80000000005</v>
      </c>
      <c r="P449" s="36">
        <f>IF(BASE_INICIATIVAS_CONSOLIDADA!$N449-BASE_INICIATIVAS_CONSOLIDADA!$O449&lt;0,0,BASE_INICIATIVAS_CONSOLIDADA!$N449-BASE_INICIATIVAS_CONSOLIDADA!$O449)</f>
        <v>0</v>
      </c>
      <c r="Q449" s="38">
        <v>0</v>
      </c>
      <c r="R449" s="37">
        <v>0</v>
      </c>
      <c r="S449" s="37">
        <v>0</v>
      </c>
      <c r="T449" s="37">
        <v>0</v>
      </c>
      <c r="U449" s="37">
        <v>0</v>
      </c>
      <c r="V449" s="37">
        <v>0</v>
      </c>
      <c r="W449" s="37">
        <v>0</v>
      </c>
      <c r="X449" s="37">
        <v>0</v>
      </c>
      <c r="Y449" s="37">
        <v>0</v>
      </c>
      <c r="Z449" s="37">
        <v>0</v>
      </c>
      <c r="AA449" s="37">
        <v>0</v>
      </c>
      <c r="AB449" s="37">
        <v>0</v>
      </c>
      <c r="AC449" s="37">
        <f>SUM(BASE_INICIATIVAS_CONSOLIDADA!$Q449:$AB449)</f>
        <v>0</v>
      </c>
      <c r="AD449" s="37">
        <v>0</v>
      </c>
      <c r="AE449" s="37">
        <v>0</v>
      </c>
      <c r="AF449" s="37">
        <v>0</v>
      </c>
      <c r="AG449" s="37">
        <v>0</v>
      </c>
      <c r="AH449" s="37">
        <v>0</v>
      </c>
      <c r="AI449" s="36">
        <v>0</v>
      </c>
      <c r="AJ449" s="37">
        <f>SUM(BASE_INICIATIVAS_CONSOLIDADA!$AD449:$AI449)</f>
        <v>0</v>
      </c>
      <c r="AK449" s="37">
        <v>0</v>
      </c>
      <c r="AL449" s="37">
        <v>0</v>
      </c>
      <c r="AM449" s="37">
        <v>0</v>
      </c>
      <c r="AN449" s="37">
        <v>0</v>
      </c>
      <c r="AO449" s="37">
        <f>SUM(BASE_INICIATIVAS_CONSOLIDADA!$AK449:$AN449)</f>
        <v>0</v>
      </c>
      <c r="AP449" s="37">
        <v>0</v>
      </c>
      <c r="AQ449" s="37">
        <v>0</v>
      </c>
      <c r="AR449" s="37">
        <v>0</v>
      </c>
      <c r="AS449" s="37">
        <v>0</v>
      </c>
      <c r="AT449" s="37">
        <v>0</v>
      </c>
      <c r="AU449" s="36">
        <v>613581.80000000005</v>
      </c>
      <c r="AV449" s="37">
        <f>SUM(BASE_INICIATIVAS_CONSOLIDADA!$AP449:$AU449)</f>
        <v>613581.80000000005</v>
      </c>
      <c r="AW449" s="39">
        <v>0</v>
      </c>
      <c r="AX449" s="39">
        <v>0</v>
      </c>
      <c r="AY449" s="40">
        <f>SUM(BASE_INICIATIVAS_CONSOLIDADA!$AW449:$AX449)</f>
        <v>0</v>
      </c>
      <c r="AZ449" s="4">
        <v>0</v>
      </c>
      <c r="BA449" s="4">
        <f>BASE_INICIATIVAS_CONSOLIDADA!$AZ449</f>
        <v>0</v>
      </c>
      <c r="BB449" s="4">
        <v>0</v>
      </c>
      <c r="BC449" s="4">
        <v>0</v>
      </c>
      <c r="BD449" s="4">
        <f>SUM(BASE_INICIATIVAS_CONSOLIDADA!$BB449:$BC449)</f>
        <v>0</v>
      </c>
    </row>
    <row r="450" spans="1:56" ht="405" x14ac:dyDescent="0.25">
      <c r="A450" s="29" t="s">
        <v>152</v>
      </c>
      <c r="B450" s="29" t="s">
        <v>153</v>
      </c>
      <c r="C450" s="29" t="s">
        <v>70</v>
      </c>
      <c r="D450" s="29" t="s">
        <v>58</v>
      </c>
      <c r="E450" s="29" t="str">
        <f>_xlfn.XLOOKUP(BASE_INICIATIVAS_CONSOLIDADA!$G450,'[1]BASE DE DADOS'!A:A,'[1]BASE DE DADOS'!C:C)</f>
        <v>PARNA DA LAGOA DO PEIXE</v>
      </c>
      <c r="F450" s="29" t="str">
        <f>_xlfn.XLOOKUP(BASE_INICIATIVAS_CONSOLIDADA!$G450,[1]!BASE_UCS[COD CNUC],[1]!BASE_UCS[CATEGORIA RESUMIDA])</f>
        <v>PARNA</v>
      </c>
      <c r="G450" s="29" t="s">
        <v>339</v>
      </c>
      <c r="H450" s="29" t="str">
        <f>_xlfn.XLOOKUP(BASE_INICIATIVAS_CONSOLIDADA!$G450,[1]!BASE_UCS[COD CNUC],[1]!BASE_UCS[GERÊNCIA REGIONAL])</f>
        <v>GR5 - Sul</v>
      </c>
      <c r="I450" s="29" t="str">
        <f>_xlfn.XLOOKUP(BASE_INICIATIVAS_CONSOLIDADA!$G450,[1]!BASE_UCS[COD CNUC],[1]!BASE_UCS[BIOMAS])</f>
        <v>Área Marinha - Pampa</v>
      </c>
      <c r="J450" s="29" t="str">
        <f>_xlfn.XLOOKUP(BASE_INICIATIVAS_CONSOLIDADA!$G450,[1]!BASE_UCS[COD CNUC],[1]!BASE_UCS[UF])</f>
        <v>RS</v>
      </c>
      <c r="K450" s="29" t="s">
        <v>349</v>
      </c>
      <c r="L450" s="30">
        <v>100000</v>
      </c>
      <c r="M450" s="30">
        <v>0</v>
      </c>
      <c r="N450" s="30">
        <f>BASE_INICIATIVAS_CONSOLIDADA!$L450-BASE_INICIATIVAS_CONSOLIDADA!$M450</f>
        <v>100000</v>
      </c>
      <c r="O450" s="41">
        <f>BASE_INICIATIVAS_CONSOLIDADA!$AC450+BASE_INICIATIVAS_CONSOLIDADA!$AJ450+BASE_INICIATIVAS_CONSOLIDADA!$AO450+BASE_INICIATIVAS_CONSOLIDADA!$AV450+BASE_INICIATIVAS_CONSOLIDADA!$AY450+BASE_INICIATIVAS_CONSOLIDADA!$BA450+BASE_INICIATIVAS_CONSOLIDADA!$BD450</f>
        <v>720083.54644808732</v>
      </c>
      <c r="P450" s="30">
        <f>IF(BASE_INICIATIVAS_CONSOLIDADA!$N450-BASE_INICIATIVAS_CONSOLIDADA!$O450&lt;0,0,BASE_INICIATIVAS_CONSOLIDADA!$N450-BASE_INICIATIVAS_CONSOLIDADA!$O450)</f>
        <v>0</v>
      </c>
      <c r="Q450" s="42">
        <v>0</v>
      </c>
      <c r="R450" s="41">
        <v>0</v>
      </c>
      <c r="S450" s="41">
        <v>0</v>
      </c>
      <c r="T450" s="41">
        <v>0</v>
      </c>
      <c r="U450" s="41">
        <v>0</v>
      </c>
      <c r="V450" s="41">
        <v>0</v>
      </c>
      <c r="W450" s="41">
        <v>0</v>
      </c>
      <c r="X450" s="41">
        <v>0</v>
      </c>
      <c r="Y450" s="41">
        <v>0</v>
      </c>
      <c r="Z450" s="41">
        <v>0</v>
      </c>
      <c r="AA450" s="41">
        <v>0</v>
      </c>
      <c r="AB450" s="41">
        <v>0</v>
      </c>
      <c r="AC450" s="41">
        <f>SUM(BASE_INICIATIVAS_CONSOLIDADA!$Q450:$AB450)</f>
        <v>0</v>
      </c>
      <c r="AD450" s="30">
        <v>0</v>
      </c>
      <c r="AE450" s="30">
        <v>720083.54644808732</v>
      </c>
      <c r="AF450" s="30">
        <v>0</v>
      </c>
      <c r="AG450" s="30">
        <v>0</v>
      </c>
      <c r="AH450" s="30">
        <v>0</v>
      </c>
      <c r="AI450" s="46">
        <v>0</v>
      </c>
      <c r="AJ450" s="41">
        <f>SUM(BASE_INICIATIVAS_CONSOLIDADA!$AD450:$AI450)</f>
        <v>720083.54644808732</v>
      </c>
      <c r="AK450" s="41">
        <v>0</v>
      </c>
      <c r="AL450" s="41">
        <v>0</v>
      </c>
      <c r="AM450" s="41">
        <v>0</v>
      </c>
      <c r="AN450" s="41">
        <v>0</v>
      </c>
      <c r="AO450" s="41">
        <f>SUM(BASE_INICIATIVAS_CONSOLIDADA!$AK450:$AN450)</f>
        <v>0</v>
      </c>
      <c r="AP450" s="41">
        <v>0</v>
      </c>
      <c r="AQ450" s="41">
        <v>0</v>
      </c>
      <c r="AR450" s="41">
        <v>0</v>
      </c>
      <c r="AS450" s="41">
        <v>0</v>
      </c>
      <c r="AT450" s="41">
        <v>0</v>
      </c>
      <c r="AU450" s="46">
        <v>0</v>
      </c>
      <c r="AV450" s="41">
        <f>SUM(BASE_INICIATIVAS_CONSOLIDADA!$AP450:$AU450)</f>
        <v>0</v>
      </c>
      <c r="AW450" s="43">
        <v>0</v>
      </c>
      <c r="AX450" s="43">
        <v>0</v>
      </c>
      <c r="AY450" s="44">
        <f>SUM(BASE_INICIATIVAS_CONSOLIDADA!$AW450:$AX450)</f>
        <v>0</v>
      </c>
      <c r="AZ450" s="45">
        <v>0</v>
      </c>
      <c r="BA450" s="45">
        <f>BASE_INICIATIVAS_CONSOLIDADA!$AZ450</f>
        <v>0</v>
      </c>
      <c r="BB450" s="45">
        <v>0</v>
      </c>
      <c r="BC450" s="45">
        <v>0</v>
      </c>
      <c r="BD450" s="45">
        <f>SUM(BASE_INICIATIVAS_CONSOLIDADA!$BB450:$BC450)</f>
        <v>0</v>
      </c>
    </row>
    <row r="451" spans="1:56" ht="409.5" x14ac:dyDescent="0.25">
      <c r="A451" s="8" t="s">
        <v>152</v>
      </c>
      <c r="B451" s="8" t="s">
        <v>153</v>
      </c>
      <c r="C451" s="8" t="s">
        <v>70</v>
      </c>
      <c r="D451" s="8" t="s">
        <v>58</v>
      </c>
      <c r="E451" s="8" t="str">
        <f>_xlfn.XLOOKUP(BASE_INICIATIVAS_CONSOLIDADA!$G451,'[1]BASE DE DADOS'!A:A,'[1]BASE DE DADOS'!C:C)</f>
        <v>PARNA DAS ARAUCÁRIAS</v>
      </c>
      <c r="F451" s="8" t="str">
        <f>_xlfn.XLOOKUP(BASE_INICIATIVAS_CONSOLIDADA!$G451,[1]!BASE_UCS[COD CNUC],[1]!BASE_UCS[CATEGORIA RESUMIDA])</f>
        <v>PARNA</v>
      </c>
      <c r="G451" s="8" t="s">
        <v>350</v>
      </c>
      <c r="H451" s="8" t="str">
        <f>_xlfn.XLOOKUP(BASE_INICIATIVAS_CONSOLIDADA!$G451,[1]!BASE_UCS[COD CNUC],[1]!BASE_UCS[GERÊNCIA REGIONAL])</f>
        <v>GR5 - Sul</v>
      </c>
      <c r="I451" s="8" t="str">
        <f>_xlfn.XLOOKUP(BASE_INICIATIVAS_CONSOLIDADA!$G451,[1]!BASE_UCS[COD CNUC],[1]!BASE_UCS[BIOMAS])</f>
        <v>Mata Atlântica</v>
      </c>
      <c r="J451" s="8" t="str">
        <f>_xlfn.XLOOKUP(BASE_INICIATIVAS_CONSOLIDADA!$G451,[1]!BASE_UCS[COD CNUC],[1]!BASE_UCS[UF])</f>
        <v>SC</v>
      </c>
      <c r="K451" s="8" t="s">
        <v>351</v>
      </c>
      <c r="L451" s="36">
        <v>100000</v>
      </c>
      <c r="M451" s="36">
        <v>0</v>
      </c>
      <c r="N451" s="36">
        <f>BASE_INICIATIVAS_CONSOLIDADA!$L451-BASE_INICIATIVAS_CONSOLIDADA!$M451</f>
        <v>100000</v>
      </c>
      <c r="O451" s="37">
        <f>BASE_INICIATIVAS_CONSOLIDADA!$AC451+BASE_INICIATIVAS_CONSOLIDADA!$AJ451+BASE_INICIATIVAS_CONSOLIDADA!$AO451+BASE_INICIATIVAS_CONSOLIDADA!$AV451+BASE_INICIATIVAS_CONSOLIDADA!$AY451+BASE_INICIATIVAS_CONSOLIDADA!$BA451+BASE_INICIATIVAS_CONSOLIDADA!$BD451</f>
        <v>0</v>
      </c>
      <c r="P451" s="36">
        <f>IF(BASE_INICIATIVAS_CONSOLIDADA!$N451-BASE_INICIATIVAS_CONSOLIDADA!$O451&lt;0,0,BASE_INICIATIVAS_CONSOLIDADA!$N451-BASE_INICIATIVAS_CONSOLIDADA!$O451)</f>
        <v>100000</v>
      </c>
      <c r="Q451" s="38">
        <v>0</v>
      </c>
      <c r="R451" s="37">
        <v>0</v>
      </c>
      <c r="S451" s="37">
        <v>0</v>
      </c>
      <c r="T451" s="37">
        <v>0</v>
      </c>
      <c r="U451" s="37">
        <v>0</v>
      </c>
      <c r="V451" s="37">
        <v>0</v>
      </c>
      <c r="W451" s="37">
        <v>0</v>
      </c>
      <c r="X451" s="37">
        <v>0</v>
      </c>
      <c r="Y451" s="37">
        <v>0</v>
      </c>
      <c r="Z451" s="37">
        <v>0</v>
      </c>
      <c r="AA451" s="37">
        <v>0</v>
      </c>
      <c r="AB451" s="37">
        <v>0</v>
      </c>
      <c r="AC451" s="37">
        <f>SUM(BASE_INICIATIVAS_CONSOLIDADA!$Q451:$AB451)</f>
        <v>0</v>
      </c>
      <c r="AD451" s="47">
        <v>0</v>
      </c>
      <c r="AE451" s="47">
        <v>0</v>
      </c>
      <c r="AF451" s="47">
        <v>0</v>
      </c>
      <c r="AG451" s="47">
        <v>0</v>
      </c>
      <c r="AH451" s="47">
        <v>0</v>
      </c>
      <c r="AI451" s="37">
        <v>0</v>
      </c>
      <c r="AJ451" s="37">
        <f>SUM(BASE_INICIATIVAS_CONSOLIDADA!$AD451:$AI451)</f>
        <v>0</v>
      </c>
      <c r="AK451" s="37">
        <v>0</v>
      </c>
      <c r="AL451" s="37">
        <v>0</v>
      </c>
      <c r="AM451" s="37">
        <v>0</v>
      </c>
      <c r="AN451" s="37">
        <v>0</v>
      </c>
      <c r="AO451" s="37">
        <f>SUM(BASE_INICIATIVAS_CONSOLIDADA!$AK451:$AN451)</f>
        <v>0</v>
      </c>
      <c r="AP451" s="37">
        <v>0</v>
      </c>
      <c r="AQ451" s="37">
        <v>0</v>
      </c>
      <c r="AR451" s="37">
        <v>0</v>
      </c>
      <c r="AS451" s="37">
        <v>0</v>
      </c>
      <c r="AT451" s="37">
        <v>0</v>
      </c>
      <c r="AU451" s="37">
        <v>0</v>
      </c>
      <c r="AV451" s="37">
        <f>SUM(BASE_INICIATIVAS_CONSOLIDADA!$AP451:$AU451)</f>
        <v>0</v>
      </c>
      <c r="AW451" s="39">
        <v>0</v>
      </c>
      <c r="AX451" s="39">
        <v>0</v>
      </c>
      <c r="AY451" s="40">
        <f>SUM(BASE_INICIATIVAS_CONSOLIDADA!$AW451:$AX451)</f>
        <v>0</v>
      </c>
      <c r="AZ451" s="4">
        <v>0</v>
      </c>
      <c r="BA451" s="4">
        <f>BASE_INICIATIVAS_CONSOLIDADA!$AZ451</f>
        <v>0</v>
      </c>
      <c r="BB451" s="4">
        <v>0</v>
      </c>
      <c r="BC451" s="4">
        <v>0</v>
      </c>
      <c r="BD451" s="4">
        <f>SUM(BASE_INICIATIVAS_CONSOLIDADA!$BB451:$BC451)</f>
        <v>0</v>
      </c>
    </row>
    <row r="452" spans="1:56" ht="330" x14ac:dyDescent="0.25">
      <c r="A452" s="29" t="s">
        <v>152</v>
      </c>
      <c r="B452" s="29" t="s">
        <v>153</v>
      </c>
      <c r="C452" s="29" t="s">
        <v>70</v>
      </c>
      <c r="D452" s="29" t="s">
        <v>58</v>
      </c>
      <c r="E452" s="29" t="str">
        <f>_xlfn.XLOOKUP(BASE_INICIATIVAS_CONSOLIDADA!$G452,'[1]BASE DE DADOS'!A:A,'[1]BASE DE DADOS'!C:C)</f>
        <v>PARNA DO BOQUEIRÃO DA ONÇA</v>
      </c>
      <c r="F452" s="29" t="str">
        <f>_xlfn.XLOOKUP(BASE_INICIATIVAS_CONSOLIDADA!$G452,[1]!BASE_UCS[COD CNUC],[1]!BASE_UCS[CATEGORIA RESUMIDA])</f>
        <v>PARNA</v>
      </c>
      <c r="G452" s="29" t="s">
        <v>209</v>
      </c>
      <c r="H452" s="29" t="str">
        <f>_xlfn.XLOOKUP(BASE_INICIATIVAS_CONSOLIDADA!$G452,[1]!BASE_UCS[COD CNUC],[1]!BASE_UCS[GERÊNCIA REGIONAL])</f>
        <v>GR2 - Nordeste</v>
      </c>
      <c r="I452" s="29" t="str">
        <f>_xlfn.XLOOKUP(BASE_INICIATIVAS_CONSOLIDADA!$G452,[1]!BASE_UCS[COD CNUC],[1]!BASE_UCS[BIOMAS])</f>
        <v>Caatinga</v>
      </c>
      <c r="J452" s="29" t="str">
        <f>_xlfn.XLOOKUP(BASE_INICIATIVAS_CONSOLIDADA!$G452,[1]!BASE_UCS[COD CNUC],[1]!BASE_UCS[UF])</f>
        <v>BA</v>
      </c>
      <c r="K452" s="29" t="s">
        <v>352</v>
      </c>
      <c r="L452" s="30">
        <v>88000</v>
      </c>
      <c r="M452" s="30">
        <v>0</v>
      </c>
      <c r="N452" s="30">
        <f>BASE_INICIATIVAS_CONSOLIDADA!$L452-BASE_INICIATIVAS_CONSOLIDADA!$M452</f>
        <v>88000</v>
      </c>
      <c r="O452" s="41">
        <f>BASE_INICIATIVAS_CONSOLIDADA!$AC452+BASE_INICIATIVAS_CONSOLIDADA!$AJ452+BASE_INICIATIVAS_CONSOLIDADA!$AO452+BASE_INICIATIVAS_CONSOLIDADA!$AV452+BASE_INICIATIVAS_CONSOLIDADA!$AY452+BASE_INICIATIVAS_CONSOLIDADA!$BA452+BASE_INICIATIVAS_CONSOLIDADA!$BD452</f>
        <v>88000</v>
      </c>
      <c r="P452" s="30">
        <f>IF(BASE_INICIATIVAS_CONSOLIDADA!$N452-BASE_INICIATIVAS_CONSOLIDADA!$O452&lt;0,0,BASE_INICIATIVAS_CONSOLIDADA!$N452-BASE_INICIATIVAS_CONSOLIDADA!$O452)</f>
        <v>0</v>
      </c>
      <c r="Q452" s="42">
        <v>0</v>
      </c>
      <c r="R452" s="41">
        <v>0</v>
      </c>
      <c r="S452" s="41">
        <v>0</v>
      </c>
      <c r="T452" s="41">
        <v>0</v>
      </c>
      <c r="U452" s="41">
        <v>0</v>
      </c>
      <c r="V452" s="41">
        <v>0</v>
      </c>
      <c r="W452" s="41">
        <v>0</v>
      </c>
      <c r="X452" s="41">
        <v>0</v>
      </c>
      <c r="Y452" s="41">
        <v>0</v>
      </c>
      <c r="Z452" s="41">
        <v>0</v>
      </c>
      <c r="AA452" s="41">
        <v>0</v>
      </c>
      <c r="AB452" s="41">
        <v>0</v>
      </c>
      <c r="AC452" s="41">
        <f>SUM(BASE_INICIATIVAS_CONSOLIDADA!$Q452:$AB452)</f>
        <v>0</v>
      </c>
      <c r="AD452" s="41">
        <v>0</v>
      </c>
      <c r="AE452" s="41">
        <v>0</v>
      </c>
      <c r="AF452" s="41">
        <v>0</v>
      </c>
      <c r="AG452" s="41">
        <v>0</v>
      </c>
      <c r="AH452" s="41">
        <v>0</v>
      </c>
      <c r="AI452" s="41">
        <v>0</v>
      </c>
      <c r="AJ452" s="41">
        <f>SUM(BASE_INICIATIVAS_CONSOLIDADA!$AD452:$AI452)</f>
        <v>0</v>
      </c>
      <c r="AK452" s="41">
        <v>0</v>
      </c>
      <c r="AL452" s="41">
        <v>0</v>
      </c>
      <c r="AM452" s="41">
        <v>0</v>
      </c>
      <c r="AN452" s="41">
        <v>0</v>
      </c>
      <c r="AO452" s="41">
        <f>SUM(BASE_INICIATIVAS_CONSOLIDADA!$AK452:$AN452)</f>
        <v>0</v>
      </c>
      <c r="AP452" s="41">
        <v>0</v>
      </c>
      <c r="AQ452" s="41">
        <v>0</v>
      </c>
      <c r="AR452" s="41">
        <v>0</v>
      </c>
      <c r="AS452" s="41">
        <v>0</v>
      </c>
      <c r="AT452" s="41">
        <v>0</v>
      </c>
      <c r="AU452" s="41">
        <v>0</v>
      </c>
      <c r="AV452" s="41">
        <f>SUM(BASE_INICIATIVAS_CONSOLIDADA!$AP452:$AU452)</f>
        <v>0</v>
      </c>
      <c r="AW452" s="43">
        <v>0</v>
      </c>
      <c r="AX452" s="50">
        <v>88000</v>
      </c>
      <c r="AY452" s="44">
        <f>SUM(BASE_INICIATIVAS_CONSOLIDADA!$AW452:$AX452)</f>
        <v>88000</v>
      </c>
      <c r="AZ452" s="45">
        <v>0</v>
      </c>
      <c r="BA452" s="45">
        <f>BASE_INICIATIVAS_CONSOLIDADA!$AZ452</f>
        <v>0</v>
      </c>
      <c r="BB452" s="45">
        <v>0</v>
      </c>
      <c r="BC452" s="45">
        <v>0</v>
      </c>
      <c r="BD452" s="45">
        <f>SUM(BASE_INICIATIVAS_CONSOLIDADA!$BB452:$BC452)</f>
        <v>0</v>
      </c>
    </row>
    <row r="453" spans="1:56" ht="375" x14ac:dyDescent="0.25">
      <c r="A453" s="8" t="s">
        <v>152</v>
      </c>
      <c r="B453" s="8" t="s">
        <v>153</v>
      </c>
      <c r="C453" s="8" t="s">
        <v>70</v>
      </c>
      <c r="D453" s="8" t="s">
        <v>58</v>
      </c>
      <c r="E453" s="8" t="str">
        <f>_xlfn.XLOOKUP(BASE_INICIATIVAS_CONSOLIDADA!$G453,'[1]BASE DE DADOS'!A:A,'[1]BASE DE DADOS'!C:C)</f>
        <v>PARNA DO PANTANAL MATOGROSSENSE</v>
      </c>
      <c r="F453" s="8" t="str">
        <f>_xlfn.XLOOKUP(BASE_INICIATIVAS_CONSOLIDADA!$G453,[1]!BASE_UCS[COD CNUC],[1]!BASE_UCS[CATEGORIA RESUMIDA])</f>
        <v>PARNA</v>
      </c>
      <c r="G453" s="8" t="s">
        <v>99</v>
      </c>
      <c r="H453" s="8" t="str">
        <f>_xlfn.XLOOKUP(BASE_INICIATIVAS_CONSOLIDADA!$G453,[1]!BASE_UCS[COD CNUC],[1]!BASE_UCS[GERÊNCIA REGIONAL])</f>
        <v>GR3 - Centro-Oeste</v>
      </c>
      <c r="I453" s="8" t="str">
        <f>_xlfn.XLOOKUP(BASE_INICIATIVAS_CONSOLIDADA!$G453,[1]!BASE_UCS[COD CNUC],[1]!BASE_UCS[BIOMAS])</f>
        <v>Pantanal</v>
      </c>
      <c r="J453" s="8" t="str">
        <f>_xlfn.XLOOKUP(BASE_INICIATIVAS_CONSOLIDADA!$G453,[1]!BASE_UCS[COD CNUC],[1]!BASE_UCS[UF])</f>
        <v>MT/MS</v>
      </c>
      <c r="K453" s="8" t="s">
        <v>353</v>
      </c>
      <c r="L453" s="36">
        <v>1000000</v>
      </c>
      <c r="M453" s="36">
        <v>0</v>
      </c>
      <c r="N453" s="36">
        <f>BASE_INICIATIVAS_CONSOLIDADA!$L453-BASE_INICIATIVAS_CONSOLIDADA!$M453</f>
        <v>1000000</v>
      </c>
      <c r="O453" s="37">
        <f>BASE_INICIATIVAS_CONSOLIDADA!$AC453+BASE_INICIATIVAS_CONSOLIDADA!$AJ453+BASE_INICIATIVAS_CONSOLIDADA!$AO453+BASE_INICIATIVAS_CONSOLIDADA!$AV453+BASE_INICIATIVAS_CONSOLIDADA!$AY453+BASE_INICIATIVAS_CONSOLIDADA!$BA453+BASE_INICIATIVAS_CONSOLIDADA!$BD453</f>
        <v>1000000</v>
      </c>
      <c r="P453" s="36">
        <f>IF(BASE_INICIATIVAS_CONSOLIDADA!$N453-BASE_INICIATIVAS_CONSOLIDADA!$O453&lt;0,0,BASE_INICIATIVAS_CONSOLIDADA!$N453-BASE_INICIATIVAS_CONSOLIDADA!$O453)</f>
        <v>0</v>
      </c>
      <c r="Q453" s="38">
        <v>0</v>
      </c>
      <c r="R453" s="37">
        <v>0</v>
      </c>
      <c r="S453" s="37">
        <v>0</v>
      </c>
      <c r="T453" s="37">
        <v>0</v>
      </c>
      <c r="U453" s="37">
        <v>0</v>
      </c>
      <c r="V453" s="37">
        <v>0</v>
      </c>
      <c r="W453" s="37">
        <v>0</v>
      </c>
      <c r="X453" s="37">
        <v>0</v>
      </c>
      <c r="Y453" s="37">
        <v>0</v>
      </c>
      <c r="Z453" s="37">
        <v>0</v>
      </c>
      <c r="AA453" s="37">
        <v>0</v>
      </c>
      <c r="AB453" s="37">
        <v>0</v>
      </c>
      <c r="AC453" s="37">
        <f>SUM(BASE_INICIATIVAS_CONSOLIDADA!$Q453:$AB453)</f>
        <v>0</v>
      </c>
      <c r="AD453" s="37">
        <v>0</v>
      </c>
      <c r="AE453" s="37">
        <v>0</v>
      </c>
      <c r="AF453" s="36">
        <v>1000000</v>
      </c>
      <c r="AG453" s="37">
        <v>0</v>
      </c>
      <c r="AH453" s="37">
        <v>0</v>
      </c>
      <c r="AI453" s="37">
        <v>0</v>
      </c>
      <c r="AJ453" s="37">
        <f>SUM(BASE_INICIATIVAS_CONSOLIDADA!$AD453:$AI453)</f>
        <v>1000000</v>
      </c>
      <c r="AK453" s="37">
        <v>0</v>
      </c>
      <c r="AL453" s="37">
        <v>0</v>
      </c>
      <c r="AM453" s="37">
        <v>0</v>
      </c>
      <c r="AN453" s="37">
        <v>0</v>
      </c>
      <c r="AO453" s="37">
        <f>SUM(BASE_INICIATIVAS_CONSOLIDADA!$AK453:$AN453)</f>
        <v>0</v>
      </c>
      <c r="AP453" s="37">
        <v>0</v>
      </c>
      <c r="AQ453" s="37">
        <v>0</v>
      </c>
      <c r="AR453" s="37">
        <v>0</v>
      </c>
      <c r="AS453" s="37">
        <v>0</v>
      </c>
      <c r="AT453" s="37">
        <v>0</v>
      </c>
      <c r="AU453" s="37">
        <v>0</v>
      </c>
      <c r="AV453" s="37">
        <f>SUM(BASE_INICIATIVAS_CONSOLIDADA!$AP453:$AU453)</f>
        <v>0</v>
      </c>
      <c r="AW453" s="39">
        <v>0</v>
      </c>
      <c r="AX453" s="48">
        <v>0</v>
      </c>
      <c r="AY453" s="40">
        <f>SUM(BASE_INICIATIVAS_CONSOLIDADA!$AW453:$AX453)</f>
        <v>0</v>
      </c>
      <c r="AZ453" s="4">
        <v>0</v>
      </c>
      <c r="BA453" s="4">
        <f>BASE_INICIATIVAS_CONSOLIDADA!$AZ453</f>
        <v>0</v>
      </c>
      <c r="BB453" s="4">
        <v>0</v>
      </c>
      <c r="BC453" s="4">
        <v>0</v>
      </c>
      <c r="BD453" s="4">
        <f>SUM(BASE_INICIATIVAS_CONSOLIDADA!$BB453:$BC453)</f>
        <v>0</v>
      </c>
    </row>
    <row r="454" spans="1:56" ht="409.5" x14ac:dyDescent="0.25">
      <c r="A454" s="29" t="s">
        <v>152</v>
      </c>
      <c r="B454" s="29" t="s">
        <v>153</v>
      </c>
      <c r="C454" s="29" t="s">
        <v>70</v>
      </c>
      <c r="D454" s="29" t="s">
        <v>58</v>
      </c>
      <c r="E454" s="29" t="str">
        <f>_xlfn.XLOOKUP(BASE_INICIATIVAS_CONSOLIDADA!$G454,'[1]BASE DE DADOS'!A:A,'[1]BASE DE DADOS'!C:C)</f>
        <v>RVS DA ARARINHA AZUL</v>
      </c>
      <c r="F454" s="29" t="str">
        <f>_xlfn.XLOOKUP(BASE_INICIATIVAS_CONSOLIDADA!$G454,[1]!BASE_UCS[COD CNUC],[1]!BASE_UCS[CATEGORIA RESUMIDA])</f>
        <v>REVIS</v>
      </c>
      <c r="G454" s="29" t="s">
        <v>354</v>
      </c>
      <c r="H454" s="29" t="str">
        <f>_xlfn.XLOOKUP(BASE_INICIATIVAS_CONSOLIDADA!$G454,[1]!BASE_UCS[COD CNUC],[1]!BASE_UCS[GERÊNCIA REGIONAL])</f>
        <v>GR2 - Nordeste</v>
      </c>
      <c r="I454" s="29" t="str">
        <f>_xlfn.XLOOKUP(BASE_INICIATIVAS_CONSOLIDADA!$G454,[1]!BASE_UCS[COD CNUC],[1]!BASE_UCS[BIOMAS])</f>
        <v>Caatinga</v>
      </c>
      <c r="J454" s="29" t="str">
        <f>_xlfn.XLOOKUP(BASE_INICIATIVAS_CONSOLIDADA!$G454,[1]!BASE_UCS[COD CNUC],[1]!BASE_UCS[UF])</f>
        <v>BA</v>
      </c>
      <c r="K454" s="29" t="s">
        <v>355</v>
      </c>
      <c r="L454" s="30">
        <v>150000</v>
      </c>
      <c r="M454" s="30">
        <v>0</v>
      </c>
      <c r="N454" s="30">
        <f>BASE_INICIATIVAS_CONSOLIDADA!$L454-BASE_INICIATIVAS_CONSOLIDADA!$M454</f>
        <v>150000</v>
      </c>
      <c r="O454" s="41">
        <f>BASE_INICIATIVAS_CONSOLIDADA!$AC454+BASE_INICIATIVAS_CONSOLIDADA!$AJ454+BASE_INICIATIVAS_CONSOLIDADA!$AO454+BASE_INICIATIVAS_CONSOLIDADA!$AV454+BASE_INICIATIVAS_CONSOLIDADA!$AY454+BASE_INICIATIVAS_CONSOLIDADA!$BA454+BASE_INICIATIVAS_CONSOLIDADA!$BD454</f>
        <v>0</v>
      </c>
      <c r="P454" s="30">
        <f>IF(BASE_INICIATIVAS_CONSOLIDADA!$N454-BASE_INICIATIVAS_CONSOLIDADA!$O454&lt;0,0,BASE_INICIATIVAS_CONSOLIDADA!$N454-BASE_INICIATIVAS_CONSOLIDADA!$O454)</f>
        <v>150000</v>
      </c>
      <c r="Q454" s="42">
        <v>0</v>
      </c>
      <c r="R454" s="41">
        <v>0</v>
      </c>
      <c r="S454" s="41">
        <v>0</v>
      </c>
      <c r="T454" s="41">
        <v>0</v>
      </c>
      <c r="U454" s="41">
        <v>0</v>
      </c>
      <c r="V454" s="41">
        <v>0</v>
      </c>
      <c r="W454" s="41">
        <v>0</v>
      </c>
      <c r="X454" s="41">
        <v>0</v>
      </c>
      <c r="Y454" s="41">
        <v>0</v>
      </c>
      <c r="Z454" s="41">
        <v>0</v>
      </c>
      <c r="AA454" s="41">
        <v>0</v>
      </c>
      <c r="AB454" s="41">
        <v>0</v>
      </c>
      <c r="AC454" s="41">
        <f>SUM(BASE_INICIATIVAS_CONSOLIDADA!$Q454:$AB454)</f>
        <v>0</v>
      </c>
      <c r="AD454" s="41">
        <v>0</v>
      </c>
      <c r="AE454" s="41">
        <v>0</v>
      </c>
      <c r="AF454" s="46">
        <v>0</v>
      </c>
      <c r="AG454" s="41">
        <v>0</v>
      </c>
      <c r="AH454" s="41">
        <v>0</v>
      </c>
      <c r="AI454" s="41">
        <v>0</v>
      </c>
      <c r="AJ454" s="41">
        <f>SUM(BASE_INICIATIVAS_CONSOLIDADA!$AD454:$AI454)</f>
        <v>0</v>
      </c>
      <c r="AK454" s="41">
        <v>0</v>
      </c>
      <c r="AL454" s="41">
        <v>0</v>
      </c>
      <c r="AM454" s="41">
        <v>0</v>
      </c>
      <c r="AN454" s="41">
        <v>0</v>
      </c>
      <c r="AO454" s="41">
        <f>SUM(BASE_INICIATIVAS_CONSOLIDADA!$AK454:$AN454)</f>
        <v>0</v>
      </c>
      <c r="AP454" s="41">
        <v>0</v>
      </c>
      <c r="AQ454" s="41">
        <v>0</v>
      </c>
      <c r="AR454" s="41">
        <v>0</v>
      </c>
      <c r="AS454" s="41">
        <v>0</v>
      </c>
      <c r="AT454" s="41">
        <v>0</v>
      </c>
      <c r="AU454" s="41">
        <v>0</v>
      </c>
      <c r="AV454" s="41">
        <f>SUM(BASE_INICIATIVAS_CONSOLIDADA!$AP454:$AU454)</f>
        <v>0</v>
      </c>
      <c r="AW454" s="43">
        <v>0</v>
      </c>
      <c r="AX454" s="43">
        <v>0</v>
      </c>
      <c r="AY454" s="44">
        <f>SUM(BASE_INICIATIVAS_CONSOLIDADA!$AW454:$AX454)</f>
        <v>0</v>
      </c>
      <c r="AZ454" s="45">
        <v>0</v>
      </c>
      <c r="BA454" s="45">
        <f>BASE_INICIATIVAS_CONSOLIDADA!$AZ454</f>
        <v>0</v>
      </c>
      <c r="BB454" s="45">
        <v>0</v>
      </c>
      <c r="BC454" s="45">
        <v>0</v>
      </c>
      <c r="BD454" s="45">
        <f>SUM(BASE_INICIATIVAS_CONSOLIDADA!$BB454:$BC454)</f>
        <v>0</v>
      </c>
    </row>
    <row r="455" spans="1:56" ht="240" x14ac:dyDescent="0.25">
      <c r="A455" s="8" t="s">
        <v>152</v>
      </c>
      <c r="B455" s="8" t="s">
        <v>153</v>
      </c>
      <c r="C455" s="8" t="s">
        <v>70</v>
      </c>
      <c r="D455" s="8" t="s">
        <v>58</v>
      </c>
      <c r="E455" s="8" t="str">
        <f>_xlfn.XLOOKUP(BASE_INICIATIVAS_CONSOLIDADA!$G455,'[1]BASE DE DADOS'!A:A,'[1]BASE DE DADOS'!C:C)</f>
        <v>RVS DA ARARINHA AZUL</v>
      </c>
      <c r="F455" s="8" t="str">
        <f>_xlfn.XLOOKUP(BASE_INICIATIVAS_CONSOLIDADA!$G455,[1]!BASE_UCS[COD CNUC],[1]!BASE_UCS[CATEGORIA RESUMIDA])</f>
        <v>REVIS</v>
      </c>
      <c r="G455" s="8" t="s">
        <v>354</v>
      </c>
      <c r="H455" s="8" t="str">
        <f>_xlfn.XLOOKUP(BASE_INICIATIVAS_CONSOLIDADA!$G455,[1]!BASE_UCS[COD CNUC],[1]!BASE_UCS[GERÊNCIA REGIONAL])</f>
        <v>GR2 - Nordeste</v>
      </c>
      <c r="I455" s="8" t="str">
        <f>_xlfn.XLOOKUP(BASE_INICIATIVAS_CONSOLIDADA!$G455,[1]!BASE_UCS[COD CNUC],[1]!BASE_UCS[BIOMAS])</f>
        <v>Caatinga</v>
      </c>
      <c r="J455" s="8" t="str">
        <f>_xlfn.XLOOKUP(BASE_INICIATIVAS_CONSOLIDADA!$G455,[1]!BASE_UCS[COD CNUC],[1]!BASE_UCS[UF])</f>
        <v>BA</v>
      </c>
      <c r="K455" s="8" t="s">
        <v>356</v>
      </c>
      <c r="L455" s="36">
        <v>691155.47</v>
      </c>
      <c r="M455" s="36">
        <v>0</v>
      </c>
      <c r="N455" s="36">
        <f>BASE_INICIATIVAS_CONSOLIDADA!$L455-BASE_INICIATIVAS_CONSOLIDADA!$M455</f>
        <v>691155.47</v>
      </c>
      <c r="O455" s="37">
        <f>BASE_INICIATIVAS_CONSOLIDADA!$AC455+BASE_INICIATIVAS_CONSOLIDADA!$AJ455+BASE_INICIATIVAS_CONSOLIDADA!$AO455+BASE_INICIATIVAS_CONSOLIDADA!$AV455+BASE_INICIATIVAS_CONSOLIDADA!$AY455+BASE_INICIATIVAS_CONSOLIDADA!$BA455+BASE_INICIATIVAS_CONSOLIDADA!$BD455</f>
        <v>0</v>
      </c>
      <c r="P455" s="36">
        <f>IF(BASE_INICIATIVAS_CONSOLIDADA!$N455-BASE_INICIATIVAS_CONSOLIDADA!$O455&lt;0,0,BASE_INICIATIVAS_CONSOLIDADA!$N455-BASE_INICIATIVAS_CONSOLIDADA!$O455)</f>
        <v>691155.47</v>
      </c>
      <c r="Q455" s="38">
        <v>0</v>
      </c>
      <c r="R455" s="37">
        <v>0</v>
      </c>
      <c r="S455" s="37">
        <v>0</v>
      </c>
      <c r="T455" s="37">
        <v>0</v>
      </c>
      <c r="U455" s="37">
        <v>0</v>
      </c>
      <c r="V455" s="37">
        <v>0</v>
      </c>
      <c r="W455" s="37">
        <v>0</v>
      </c>
      <c r="X455" s="37">
        <v>0</v>
      </c>
      <c r="Y455" s="37">
        <v>0</v>
      </c>
      <c r="Z455" s="37">
        <v>0</v>
      </c>
      <c r="AA455" s="37">
        <v>0</v>
      </c>
      <c r="AB455" s="37">
        <v>0</v>
      </c>
      <c r="AC455" s="37">
        <f>SUM(BASE_INICIATIVAS_CONSOLIDADA!$Q455:$AB455)</f>
        <v>0</v>
      </c>
      <c r="AD455" s="37">
        <v>0</v>
      </c>
      <c r="AE455" s="37">
        <v>0</v>
      </c>
      <c r="AF455" s="37">
        <v>0</v>
      </c>
      <c r="AG455" s="37">
        <v>0</v>
      </c>
      <c r="AH455" s="37">
        <v>0</v>
      </c>
      <c r="AI455" s="36">
        <v>0</v>
      </c>
      <c r="AJ455" s="37">
        <f>SUM(BASE_INICIATIVAS_CONSOLIDADA!$AD455:$AI455)</f>
        <v>0</v>
      </c>
      <c r="AK455" s="37">
        <v>0</v>
      </c>
      <c r="AL455" s="37">
        <v>0</v>
      </c>
      <c r="AM455" s="37">
        <v>0</v>
      </c>
      <c r="AN455" s="37">
        <v>0</v>
      </c>
      <c r="AO455" s="37">
        <f>SUM(BASE_INICIATIVAS_CONSOLIDADA!$AK455:$AN455)</f>
        <v>0</v>
      </c>
      <c r="AP455" s="37">
        <v>0</v>
      </c>
      <c r="AQ455" s="37">
        <v>0</v>
      </c>
      <c r="AR455" s="37">
        <v>0</v>
      </c>
      <c r="AS455" s="37">
        <v>0</v>
      </c>
      <c r="AT455" s="37">
        <v>0</v>
      </c>
      <c r="AU455" s="37">
        <v>0</v>
      </c>
      <c r="AV455" s="37">
        <f>SUM(BASE_INICIATIVAS_CONSOLIDADA!$AP455:$AU455)</f>
        <v>0</v>
      </c>
      <c r="AW455" s="39">
        <v>0</v>
      </c>
      <c r="AX455" s="39">
        <v>0</v>
      </c>
      <c r="AY455" s="40">
        <f>SUM(BASE_INICIATIVAS_CONSOLIDADA!$AW455:$AX455)</f>
        <v>0</v>
      </c>
      <c r="AZ455" s="4">
        <v>0</v>
      </c>
      <c r="BA455" s="4">
        <f>BASE_INICIATIVAS_CONSOLIDADA!$AZ455</f>
        <v>0</v>
      </c>
      <c r="BB455" s="4">
        <v>0</v>
      </c>
      <c r="BC455" s="4">
        <v>0</v>
      </c>
      <c r="BD455" s="4">
        <f>SUM(BASE_INICIATIVAS_CONSOLIDADA!$BB455:$BC455)</f>
        <v>0</v>
      </c>
    </row>
    <row r="456" spans="1:56" ht="375" x14ac:dyDescent="0.25">
      <c r="A456" s="29" t="s">
        <v>152</v>
      </c>
      <c r="B456" s="29" t="s">
        <v>153</v>
      </c>
      <c r="C456" s="29" t="s">
        <v>70</v>
      </c>
      <c r="D456" s="29" t="s">
        <v>58</v>
      </c>
      <c r="E456" s="29" t="str">
        <f>_xlfn.XLOOKUP(BASE_INICIATIVAS_CONSOLIDADA!$G456,'[1]BASE DE DADOS'!A:A,'[1]BASE DE DADOS'!C:C)</f>
        <v>ESEC DO TAIM</v>
      </c>
      <c r="F456" s="29" t="str">
        <f>_xlfn.XLOOKUP(BASE_INICIATIVAS_CONSOLIDADA!$G456,[1]!BASE_UCS[COD CNUC],[1]!BASE_UCS[CATEGORIA RESUMIDA])</f>
        <v>ESEC</v>
      </c>
      <c r="G456" s="29" t="s">
        <v>73</v>
      </c>
      <c r="H456" s="29" t="str">
        <f>_xlfn.XLOOKUP(BASE_INICIATIVAS_CONSOLIDADA!$G456,[1]!BASE_UCS[COD CNUC],[1]!BASE_UCS[GERÊNCIA REGIONAL])</f>
        <v>GR5 - Sul</v>
      </c>
      <c r="I456" s="29" t="str">
        <f>_xlfn.XLOOKUP(BASE_INICIATIVAS_CONSOLIDADA!$G456,[1]!BASE_UCS[COD CNUC],[1]!BASE_UCS[BIOMAS])</f>
        <v>Área Marinha - Pampa</v>
      </c>
      <c r="J456" s="29" t="str">
        <f>_xlfn.XLOOKUP(BASE_INICIATIVAS_CONSOLIDADA!$G456,[1]!BASE_UCS[COD CNUC],[1]!BASE_UCS[UF])</f>
        <v>RS</v>
      </c>
      <c r="K456" s="29" t="s">
        <v>357</v>
      </c>
      <c r="L456" s="30">
        <v>90000</v>
      </c>
      <c r="M456" s="30">
        <v>0</v>
      </c>
      <c r="N456" s="30">
        <f>BASE_INICIATIVAS_CONSOLIDADA!$L456-BASE_INICIATIVAS_CONSOLIDADA!$M456</f>
        <v>90000</v>
      </c>
      <c r="O456" s="41">
        <f>BASE_INICIATIVAS_CONSOLIDADA!$AC456+BASE_INICIATIVAS_CONSOLIDADA!$AJ456+BASE_INICIATIVAS_CONSOLIDADA!$AO456+BASE_INICIATIVAS_CONSOLIDADA!$AV456+BASE_INICIATIVAS_CONSOLIDADA!$AY456+BASE_INICIATIVAS_CONSOLIDADA!$BA456+BASE_INICIATIVAS_CONSOLIDADA!$BD456</f>
        <v>515642.43521739129</v>
      </c>
      <c r="P456" s="30">
        <f>IF(BASE_INICIATIVAS_CONSOLIDADA!$N456-BASE_INICIATIVAS_CONSOLIDADA!$O456&lt;0,0,BASE_INICIATIVAS_CONSOLIDADA!$N456-BASE_INICIATIVAS_CONSOLIDADA!$O456)</f>
        <v>0</v>
      </c>
      <c r="Q456" s="42">
        <v>0</v>
      </c>
      <c r="R456" s="41">
        <v>0</v>
      </c>
      <c r="S456" s="41">
        <v>0</v>
      </c>
      <c r="T456" s="41">
        <v>0</v>
      </c>
      <c r="U456" s="41">
        <v>0</v>
      </c>
      <c r="V456" s="41">
        <v>0</v>
      </c>
      <c r="W456" s="41">
        <v>0</v>
      </c>
      <c r="X456" s="41">
        <v>0</v>
      </c>
      <c r="Y456" s="41">
        <v>0</v>
      </c>
      <c r="Z456" s="41">
        <v>0</v>
      </c>
      <c r="AA456" s="41">
        <v>0</v>
      </c>
      <c r="AB456" s="41">
        <v>0</v>
      </c>
      <c r="AC456" s="41">
        <f>SUM(BASE_INICIATIVAS_CONSOLIDADA!$Q456:$AB456)</f>
        <v>0</v>
      </c>
      <c r="AD456" s="30">
        <v>0</v>
      </c>
      <c r="AE456" s="30">
        <v>515642.43521739129</v>
      </c>
      <c r="AF456" s="30">
        <v>0</v>
      </c>
      <c r="AG456" s="30">
        <v>0</v>
      </c>
      <c r="AH456" s="30">
        <v>0</v>
      </c>
      <c r="AI456" s="46">
        <v>0</v>
      </c>
      <c r="AJ456" s="41">
        <f>SUM(BASE_INICIATIVAS_CONSOLIDADA!$AD456:$AI456)</f>
        <v>515642.43521739129</v>
      </c>
      <c r="AK456" s="41">
        <v>0</v>
      </c>
      <c r="AL456" s="41">
        <v>0</v>
      </c>
      <c r="AM456" s="41">
        <v>0</v>
      </c>
      <c r="AN456" s="41">
        <v>0</v>
      </c>
      <c r="AO456" s="41">
        <f>SUM(BASE_INICIATIVAS_CONSOLIDADA!$AK456:$AN456)</f>
        <v>0</v>
      </c>
      <c r="AP456" s="41">
        <v>0</v>
      </c>
      <c r="AQ456" s="41">
        <v>0</v>
      </c>
      <c r="AR456" s="41">
        <v>0</v>
      </c>
      <c r="AS456" s="41">
        <v>0</v>
      </c>
      <c r="AT456" s="41">
        <v>0</v>
      </c>
      <c r="AU456" s="41">
        <v>0</v>
      </c>
      <c r="AV456" s="41">
        <f>SUM(BASE_INICIATIVAS_CONSOLIDADA!$AP456:$AU456)</f>
        <v>0</v>
      </c>
      <c r="AW456" s="43">
        <v>0</v>
      </c>
      <c r="AX456" s="43">
        <v>0</v>
      </c>
      <c r="AY456" s="44">
        <f>SUM(BASE_INICIATIVAS_CONSOLIDADA!$AW456:$AX456)</f>
        <v>0</v>
      </c>
      <c r="AZ456" s="45">
        <v>0</v>
      </c>
      <c r="BA456" s="45">
        <f>BASE_INICIATIVAS_CONSOLIDADA!$AZ456</f>
        <v>0</v>
      </c>
      <c r="BB456" s="45">
        <v>0</v>
      </c>
      <c r="BC456" s="45">
        <v>0</v>
      </c>
      <c r="BD456" s="45">
        <f>SUM(BASE_INICIATIVAS_CONSOLIDADA!$BB456:$BC456)</f>
        <v>0</v>
      </c>
    </row>
    <row r="457" spans="1:56" ht="375" x14ac:dyDescent="0.25">
      <c r="A457" s="8" t="s">
        <v>152</v>
      </c>
      <c r="B457" s="8" t="s">
        <v>153</v>
      </c>
      <c r="C457" s="8" t="s">
        <v>70</v>
      </c>
      <c r="D457" s="8" t="s">
        <v>58</v>
      </c>
      <c r="E457" s="8" t="str">
        <f>_xlfn.XLOOKUP(BASE_INICIATIVAS_CONSOLIDADA!$G457,'[1]BASE DE DADOS'!A:A,'[1]BASE DE DADOS'!C:C)</f>
        <v>APA ANHATOMIRIM</v>
      </c>
      <c r="F457" s="8" t="str">
        <f>_xlfn.XLOOKUP(BASE_INICIATIVAS_CONSOLIDADA!$G457,[1]!BASE_UCS[COD CNUC],[1]!BASE_UCS[CATEGORIA RESUMIDA])</f>
        <v>APA</v>
      </c>
      <c r="G457" s="8" t="s">
        <v>358</v>
      </c>
      <c r="H457" s="8" t="str">
        <f>_xlfn.XLOOKUP(BASE_INICIATIVAS_CONSOLIDADA!$G457,[1]!BASE_UCS[COD CNUC],[1]!BASE_UCS[GERÊNCIA REGIONAL])</f>
        <v>GR5 - Sul</v>
      </c>
      <c r="I457" s="8" t="str">
        <f>_xlfn.XLOOKUP(BASE_INICIATIVAS_CONSOLIDADA!$G457,[1]!BASE_UCS[COD CNUC],[1]!BASE_UCS[BIOMAS])</f>
        <v>Área Marinha - Mata Atlântica</v>
      </c>
      <c r="J457" s="8" t="str">
        <f>_xlfn.XLOOKUP(BASE_INICIATIVAS_CONSOLIDADA!$G457,[1]!BASE_UCS[COD CNUC],[1]!BASE_UCS[UF])</f>
        <v>SC</v>
      </c>
      <c r="K457" s="8" t="s">
        <v>359</v>
      </c>
      <c r="L457" s="36">
        <v>20000</v>
      </c>
      <c r="M457" s="36">
        <v>0</v>
      </c>
      <c r="N457" s="36">
        <f>BASE_INICIATIVAS_CONSOLIDADA!$L457-BASE_INICIATIVAS_CONSOLIDADA!$M457</f>
        <v>20000</v>
      </c>
      <c r="O457" s="37">
        <f>BASE_INICIATIVAS_CONSOLIDADA!$AC457+BASE_INICIATIVAS_CONSOLIDADA!$AJ457+BASE_INICIATIVAS_CONSOLIDADA!$AO457+BASE_INICIATIVAS_CONSOLIDADA!$AV457+BASE_INICIATIVAS_CONSOLIDADA!$AY457+BASE_INICIATIVAS_CONSOLIDADA!$BA457+BASE_INICIATIVAS_CONSOLIDADA!$BD457</f>
        <v>0</v>
      </c>
      <c r="P457" s="36">
        <f>IF(BASE_INICIATIVAS_CONSOLIDADA!$N457-BASE_INICIATIVAS_CONSOLIDADA!$O457&lt;0,0,BASE_INICIATIVAS_CONSOLIDADA!$N457-BASE_INICIATIVAS_CONSOLIDADA!$O457)</f>
        <v>20000</v>
      </c>
      <c r="Q457" s="38">
        <v>0</v>
      </c>
      <c r="R457" s="37">
        <v>0</v>
      </c>
      <c r="S457" s="37">
        <v>0</v>
      </c>
      <c r="T457" s="37">
        <v>0</v>
      </c>
      <c r="U457" s="37">
        <v>0</v>
      </c>
      <c r="V457" s="37">
        <v>0</v>
      </c>
      <c r="W457" s="37">
        <v>0</v>
      </c>
      <c r="X457" s="37">
        <v>0</v>
      </c>
      <c r="Y457" s="37">
        <v>0</v>
      </c>
      <c r="Z457" s="37">
        <v>0</v>
      </c>
      <c r="AA457" s="37">
        <v>0</v>
      </c>
      <c r="AB457" s="37">
        <v>0</v>
      </c>
      <c r="AC457" s="37">
        <f>SUM(BASE_INICIATIVAS_CONSOLIDADA!$Q457:$AB457)</f>
        <v>0</v>
      </c>
      <c r="AD457" s="47">
        <v>0</v>
      </c>
      <c r="AE457" s="47">
        <v>0</v>
      </c>
      <c r="AF457" s="47">
        <v>0</v>
      </c>
      <c r="AG457" s="47">
        <v>0</v>
      </c>
      <c r="AH457" s="47">
        <v>0</v>
      </c>
      <c r="AI457" s="36">
        <v>0</v>
      </c>
      <c r="AJ457" s="37">
        <f>SUM(BASE_INICIATIVAS_CONSOLIDADA!$AD457:$AI457)</f>
        <v>0</v>
      </c>
      <c r="AK457" s="37">
        <v>0</v>
      </c>
      <c r="AL457" s="37">
        <v>0</v>
      </c>
      <c r="AM457" s="37">
        <v>0</v>
      </c>
      <c r="AN457" s="37">
        <v>0</v>
      </c>
      <c r="AO457" s="37">
        <f>SUM(BASE_INICIATIVAS_CONSOLIDADA!$AK457:$AN457)</f>
        <v>0</v>
      </c>
      <c r="AP457" s="37">
        <v>0</v>
      </c>
      <c r="AQ457" s="37">
        <v>0</v>
      </c>
      <c r="AR457" s="37">
        <v>0</v>
      </c>
      <c r="AS457" s="37">
        <v>0</v>
      </c>
      <c r="AT457" s="37">
        <v>0</v>
      </c>
      <c r="AU457" s="37">
        <v>0</v>
      </c>
      <c r="AV457" s="37">
        <f>SUM(BASE_INICIATIVAS_CONSOLIDADA!$AP457:$AU457)</f>
        <v>0</v>
      </c>
      <c r="AW457" s="39">
        <v>0</v>
      </c>
      <c r="AX457" s="39">
        <v>0</v>
      </c>
      <c r="AY457" s="40">
        <f>SUM(BASE_INICIATIVAS_CONSOLIDADA!$AW457:$AX457)</f>
        <v>0</v>
      </c>
      <c r="AZ457" s="4">
        <v>0</v>
      </c>
      <c r="BA457" s="4">
        <f>BASE_INICIATIVAS_CONSOLIDADA!$AZ457</f>
        <v>0</v>
      </c>
      <c r="BB457" s="4">
        <v>0</v>
      </c>
      <c r="BC457" s="4">
        <v>0</v>
      </c>
      <c r="BD457" s="4">
        <f>SUM(BASE_INICIATIVAS_CONSOLIDADA!$BB457:$BC457)</f>
        <v>0</v>
      </c>
    </row>
    <row r="458" spans="1:56" ht="409.5" x14ac:dyDescent="0.25">
      <c r="A458" s="29" t="s">
        <v>152</v>
      </c>
      <c r="B458" s="29" t="s">
        <v>153</v>
      </c>
      <c r="C458" s="29" t="s">
        <v>70</v>
      </c>
      <c r="D458" s="29" t="s">
        <v>58</v>
      </c>
      <c r="E458" s="29" t="str">
        <f>_xlfn.XLOOKUP(BASE_INICIATIVAS_CONSOLIDADA!$G458,'[1]BASE DE DADOS'!A:A,'[1]BASE DE DADOS'!C:C)</f>
        <v>PARNA DA LAGOA DO PEIXE</v>
      </c>
      <c r="F458" s="29" t="str">
        <f>_xlfn.XLOOKUP(BASE_INICIATIVAS_CONSOLIDADA!$G458,[1]!BASE_UCS[COD CNUC],[1]!BASE_UCS[CATEGORIA RESUMIDA])</f>
        <v>PARNA</v>
      </c>
      <c r="G458" s="29" t="s">
        <v>339</v>
      </c>
      <c r="H458" s="29" t="str">
        <f>_xlfn.XLOOKUP(BASE_INICIATIVAS_CONSOLIDADA!$G458,[1]!BASE_UCS[COD CNUC],[1]!BASE_UCS[GERÊNCIA REGIONAL])</f>
        <v>GR5 - Sul</v>
      </c>
      <c r="I458" s="29" t="str">
        <f>_xlfn.XLOOKUP(BASE_INICIATIVAS_CONSOLIDADA!$G458,[1]!BASE_UCS[COD CNUC],[1]!BASE_UCS[BIOMAS])</f>
        <v>Área Marinha - Pampa</v>
      </c>
      <c r="J458" s="29" t="str">
        <f>_xlfn.XLOOKUP(BASE_INICIATIVAS_CONSOLIDADA!$G458,[1]!BASE_UCS[COD CNUC],[1]!BASE_UCS[UF])</f>
        <v>RS</v>
      </c>
      <c r="K458" s="29" t="s">
        <v>360</v>
      </c>
      <c r="L458" s="30">
        <v>149000</v>
      </c>
      <c r="M458" s="30">
        <v>0</v>
      </c>
      <c r="N458" s="30">
        <f>BASE_INICIATIVAS_CONSOLIDADA!$L458-BASE_INICIATIVAS_CONSOLIDADA!$M458</f>
        <v>149000</v>
      </c>
      <c r="O458" s="41">
        <f>BASE_INICIATIVAS_CONSOLIDADA!$AC458+BASE_INICIATIVAS_CONSOLIDADA!$AJ458+BASE_INICIATIVAS_CONSOLIDADA!$AO458+BASE_INICIATIVAS_CONSOLIDADA!$AV458+BASE_INICIATIVAS_CONSOLIDADA!$AY458+BASE_INICIATIVAS_CONSOLIDADA!$BA458+BASE_INICIATIVAS_CONSOLIDADA!$BD458</f>
        <v>1072924.4842076502</v>
      </c>
      <c r="P458" s="30">
        <f>IF(BASE_INICIATIVAS_CONSOLIDADA!$N458-BASE_INICIATIVAS_CONSOLIDADA!$O458&lt;0,0,BASE_INICIATIVAS_CONSOLIDADA!$N458-BASE_INICIATIVAS_CONSOLIDADA!$O458)</f>
        <v>0</v>
      </c>
      <c r="Q458" s="42">
        <v>0</v>
      </c>
      <c r="R458" s="41">
        <v>0</v>
      </c>
      <c r="S458" s="41">
        <v>0</v>
      </c>
      <c r="T458" s="41">
        <v>0</v>
      </c>
      <c r="U458" s="41">
        <v>0</v>
      </c>
      <c r="V458" s="41">
        <v>0</v>
      </c>
      <c r="W458" s="41">
        <v>0</v>
      </c>
      <c r="X458" s="41">
        <v>0</v>
      </c>
      <c r="Y458" s="41">
        <v>0</v>
      </c>
      <c r="Z458" s="41">
        <v>0</v>
      </c>
      <c r="AA458" s="41">
        <v>0</v>
      </c>
      <c r="AB458" s="41">
        <v>0</v>
      </c>
      <c r="AC458" s="41">
        <f>SUM(BASE_INICIATIVAS_CONSOLIDADA!$Q458:$AB458)</f>
        <v>0</v>
      </c>
      <c r="AD458" s="30">
        <v>0</v>
      </c>
      <c r="AE458" s="30">
        <v>1072924.4842076502</v>
      </c>
      <c r="AF458" s="30">
        <v>0</v>
      </c>
      <c r="AG458" s="30">
        <v>0</v>
      </c>
      <c r="AH458" s="30">
        <v>0</v>
      </c>
      <c r="AI458" s="46">
        <v>0</v>
      </c>
      <c r="AJ458" s="41">
        <f>SUM(BASE_INICIATIVAS_CONSOLIDADA!$AD458:$AI458)</f>
        <v>1072924.4842076502</v>
      </c>
      <c r="AK458" s="41">
        <v>0</v>
      </c>
      <c r="AL458" s="41">
        <v>0</v>
      </c>
      <c r="AM458" s="41">
        <v>0</v>
      </c>
      <c r="AN458" s="41">
        <v>0</v>
      </c>
      <c r="AO458" s="41">
        <f>SUM(BASE_INICIATIVAS_CONSOLIDADA!$AK458:$AN458)</f>
        <v>0</v>
      </c>
      <c r="AP458" s="41">
        <v>0</v>
      </c>
      <c r="AQ458" s="41">
        <v>0</v>
      </c>
      <c r="AR458" s="41">
        <v>0</v>
      </c>
      <c r="AS458" s="41">
        <v>0</v>
      </c>
      <c r="AT458" s="41">
        <v>0</v>
      </c>
      <c r="AU458" s="41">
        <v>0</v>
      </c>
      <c r="AV458" s="41">
        <f>SUM(BASE_INICIATIVAS_CONSOLIDADA!$AP458:$AU458)</f>
        <v>0</v>
      </c>
      <c r="AW458" s="43">
        <v>0</v>
      </c>
      <c r="AX458" s="43">
        <v>0</v>
      </c>
      <c r="AY458" s="44">
        <f>SUM(BASE_INICIATIVAS_CONSOLIDADA!$AW458:$AX458)</f>
        <v>0</v>
      </c>
      <c r="AZ458" s="45">
        <v>0</v>
      </c>
      <c r="BA458" s="45">
        <f>BASE_INICIATIVAS_CONSOLIDADA!$AZ458</f>
        <v>0</v>
      </c>
      <c r="BB458" s="45">
        <v>0</v>
      </c>
      <c r="BC458" s="45">
        <v>0</v>
      </c>
      <c r="BD458" s="45">
        <f>SUM(BASE_INICIATIVAS_CONSOLIDADA!$BB458:$BC458)</f>
        <v>0</v>
      </c>
    </row>
    <row r="459" spans="1:56" ht="409.5" x14ac:dyDescent="0.25">
      <c r="A459" s="8" t="s">
        <v>152</v>
      </c>
      <c r="B459" s="8" t="s">
        <v>153</v>
      </c>
      <c r="C459" s="8" t="s">
        <v>70</v>
      </c>
      <c r="D459" s="8" t="s">
        <v>58</v>
      </c>
      <c r="E459" s="8" t="str">
        <f>_xlfn.XLOOKUP(BASE_INICIATIVAS_CONSOLIDADA!$G459,'[1]BASE DE DADOS'!A:A,'[1]BASE DE DADOS'!C:C)</f>
        <v>APA DO TAPAJÓS</v>
      </c>
      <c r="F459" s="8" t="str">
        <f>_xlfn.XLOOKUP(BASE_INICIATIVAS_CONSOLIDADA!$G459,[1]!BASE_UCS[COD CNUC],[1]!BASE_UCS[CATEGORIA RESUMIDA])</f>
        <v>APA</v>
      </c>
      <c r="G459" s="8" t="s">
        <v>275</v>
      </c>
      <c r="H459" s="8" t="str">
        <f>_xlfn.XLOOKUP(BASE_INICIATIVAS_CONSOLIDADA!$G459,[1]!BASE_UCS[COD CNUC],[1]!BASE_UCS[GERÊNCIA REGIONAL])</f>
        <v>GR1 - Norte</v>
      </c>
      <c r="I459" s="8" t="str">
        <f>_xlfn.XLOOKUP(BASE_INICIATIVAS_CONSOLIDADA!$G459,[1]!BASE_UCS[COD CNUC],[1]!BASE_UCS[BIOMAS])</f>
        <v>Amazônia</v>
      </c>
      <c r="J459" s="8" t="str">
        <f>_xlfn.XLOOKUP(BASE_INICIATIVAS_CONSOLIDADA!$G459,[1]!BASE_UCS[COD CNUC],[1]!BASE_UCS[UF])</f>
        <v>PA</v>
      </c>
      <c r="K459" s="8" t="s">
        <v>361</v>
      </c>
      <c r="L459" s="36">
        <v>221300</v>
      </c>
      <c r="M459" s="36">
        <v>0</v>
      </c>
      <c r="N459" s="36">
        <f>BASE_INICIATIVAS_CONSOLIDADA!$L459-BASE_INICIATIVAS_CONSOLIDADA!$M459</f>
        <v>221300</v>
      </c>
      <c r="O459" s="37">
        <f>BASE_INICIATIVAS_CONSOLIDADA!$AC459+BASE_INICIATIVAS_CONSOLIDADA!$AJ459+BASE_INICIATIVAS_CONSOLIDADA!$AO459+BASE_INICIATIVAS_CONSOLIDADA!$AV459+BASE_INICIATIVAS_CONSOLIDADA!$AY459+BASE_INICIATIVAS_CONSOLIDADA!$BA459+BASE_INICIATIVAS_CONSOLIDADA!$BD459</f>
        <v>0</v>
      </c>
      <c r="P459" s="36">
        <f>IF(BASE_INICIATIVAS_CONSOLIDADA!$N459-BASE_INICIATIVAS_CONSOLIDADA!$O459&lt;0,0,BASE_INICIATIVAS_CONSOLIDADA!$N459-BASE_INICIATIVAS_CONSOLIDADA!$O459)</f>
        <v>221300</v>
      </c>
      <c r="Q459" s="38">
        <v>0</v>
      </c>
      <c r="R459" s="37">
        <v>0</v>
      </c>
      <c r="S459" s="37">
        <v>0</v>
      </c>
      <c r="T459" s="37">
        <v>0</v>
      </c>
      <c r="U459" s="37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37">
        <f>SUM(BASE_INICIATIVAS_CONSOLIDADA!$Q459:$AB459)</f>
        <v>0</v>
      </c>
      <c r="AD459" s="47">
        <v>0</v>
      </c>
      <c r="AE459" s="47">
        <v>0</v>
      </c>
      <c r="AF459" s="47">
        <v>0</v>
      </c>
      <c r="AG459" s="47">
        <v>0</v>
      </c>
      <c r="AH459" s="47">
        <v>0</v>
      </c>
      <c r="AI459" s="37">
        <v>0</v>
      </c>
      <c r="AJ459" s="37">
        <f>SUM(BASE_INICIATIVAS_CONSOLIDADA!$AD459:$AI459)</f>
        <v>0</v>
      </c>
      <c r="AK459" s="37">
        <v>0</v>
      </c>
      <c r="AL459" s="37">
        <v>0</v>
      </c>
      <c r="AM459" s="37">
        <v>0</v>
      </c>
      <c r="AN459" s="37">
        <v>0</v>
      </c>
      <c r="AO459" s="37">
        <f>SUM(BASE_INICIATIVAS_CONSOLIDADA!$AK459:$AN459)</f>
        <v>0</v>
      </c>
      <c r="AP459" s="37">
        <v>0</v>
      </c>
      <c r="AQ459" s="37">
        <v>0</v>
      </c>
      <c r="AR459" s="37">
        <v>0</v>
      </c>
      <c r="AS459" s="37">
        <v>0</v>
      </c>
      <c r="AT459" s="37">
        <v>0</v>
      </c>
      <c r="AU459" s="37">
        <v>0</v>
      </c>
      <c r="AV459" s="37">
        <f>SUM(BASE_INICIATIVAS_CONSOLIDADA!$AP459:$AU459)</f>
        <v>0</v>
      </c>
      <c r="AW459" s="39">
        <v>0</v>
      </c>
      <c r="AX459" s="39">
        <v>0</v>
      </c>
      <c r="AY459" s="40">
        <f>SUM(BASE_INICIATIVAS_CONSOLIDADA!$AW459:$AX459)</f>
        <v>0</v>
      </c>
      <c r="AZ459" s="4">
        <v>0</v>
      </c>
      <c r="BA459" s="4">
        <f>BASE_INICIATIVAS_CONSOLIDADA!$AZ459</f>
        <v>0</v>
      </c>
      <c r="BB459" s="4">
        <v>0</v>
      </c>
      <c r="BC459" s="4">
        <v>0</v>
      </c>
      <c r="BD459" s="4">
        <f>SUM(BASE_INICIATIVAS_CONSOLIDADA!$BB459:$BC459)</f>
        <v>0</v>
      </c>
    </row>
    <row r="460" spans="1:56" ht="225" x14ac:dyDescent="0.25">
      <c r="A460" s="29" t="s">
        <v>152</v>
      </c>
      <c r="B460" s="29" t="s">
        <v>153</v>
      </c>
      <c r="C460" s="29" t="s">
        <v>70</v>
      </c>
      <c r="D460" s="29" t="s">
        <v>58</v>
      </c>
      <c r="E460" s="29" t="str">
        <f>_xlfn.XLOOKUP(BASE_INICIATIVAS_CONSOLIDADA!$G460,'[1]BASE DE DADOS'!A:A,'[1]BASE DE DADOS'!C:C)</f>
        <v>APA DA BALEIA FRANCA</v>
      </c>
      <c r="F460" s="29" t="str">
        <f>_xlfn.XLOOKUP(BASE_INICIATIVAS_CONSOLIDADA!$G460,[1]!BASE_UCS[COD CNUC],[1]!BASE_UCS[CATEGORIA RESUMIDA])</f>
        <v>APA</v>
      </c>
      <c r="G460" s="29" t="s">
        <v>258</v>
      </c>
      <c r="H460" s="29" t="str">
        <f>_xlfn.XLOOKUP(BASE_INICIATIVAS_CONSOLIDADA!$G460,[1]!BASE_UCS[COD CNUC],[1]!BASE_UCS[GERÊNCIA REGIONAL])</f>
        <v>GR5 - Sul</v>
      </c>
      <c r="I460" s="29" t="str">
        <f>_xlfn.XLOOKUP(BASE_INICIATIVAS_CONSOLIDADA!$G460,[1]!BASE_UCS[COD CNUC],[1]!BASE_UCS[BIOMAS])</f>
        <v>Área Marinha - Mata Atlântica</v>
      </c>
      <c r="J460" s="29" t="str">
        <f>_xlfn.XLOOKUP(BASE_INICIATIVAS_CONSOLIDADA!$G460,[1]!BASE_UCS[COD CNUC],[1]!BASE_UCS[UF])</f>
        <v>SC</v>
      </c>
      <c r="K460" s="29" t="s">
        <v>362</v>
      </c>
      <c r="L460" s="30">
        <v>19776.349999999999</v>
      </c>
      <c r="M460" s="30">
        <v>0</v>
      </c>
      <c r="N460" s="30">
        <f>BASE_INICIATIVAS_CONSOLIDADA!$L460-BASE_INICIATIVAS_CONSOLIDADA!$M460</f>
        <v>19776.349999999999</v>
      </c>
      <c r="O460" s="41">
        <f>BASE_INICIATIVAS_CONSOLIDADA!$AC460+BASE_INICIATIVAS_CONSOLIDADA!$AJ460+BASE_INICIATIVAS_CONSOLIDADA!$AO460+BASE_INICIATIVAS_CONSOLIDADA!$AV460+BASE_INICIATIVAS_CONSOLIDADA!$AY460+BASE_INICIATIVAS_CONSOLIDADA!$BA460+BASE_INICIATIVAS_CONSOLIDADA!$BD460</f>
        <v>0</v>
      </c>
      <c r="P460" s="30">
        <f>IF(BASE_INICIATIVAS_CONSOLIDADA!$N460-BASE_INICIATIVAS_CONSOLIDADA!$O460&lt;0,0,BASE_INICIATIVAS_CONSOLIDADA!$N460-BASE_INICIATIVAS_CONSOLIDADA!$O460)</f>
        <v>19776.349999999999</v>
      </c>
      <c r="Q460" s="42">
        <v>0</v>
      </c>
      <c r="R460" s="41">
        <v>0</v>
      </c>
      <c r="S460" s="41">
        <v>0</v>
      </c>
      <c r="T460" s="41">
        <v>0</v>
      </c>
      <c r="U460" s="41">
        <v>0</v>
      </c>
      <c r="V460" s="41">
        <v>0</v>
      </c>
      <c r="W460" s="41">
        <v>0</v>
      </c>
      <c r="X460" s="41">
        <v>0</v>
      </c>
      <c r="Y460" s="41">
        <v>0</v>
      </c>
      <c r="Z460" s="41">
        <v>0</v>
      </c>
      <c r="AA460" s="41">
        <v>0</v>
      </c>
      <c r="AB460" s="41">
        <v>0</v>
      </c>
      <c r="AC460" s="41">
        <f>SUM(BASE_INICIATIVAS_CONSOLIDADA!$Q460:$AB460)</f>
        <v>0</v>
      </c>
      <c r="AD460" s="41">
        <v>0</v>
      </c>
      <c r="AE460" s="41">
        <v>0</v>
      </c>
      <c r="AF460" s="41">
        <v>0</v>
      </c>
      <c r="AG460" s="41">
        <v>0</v>
      </c>
      <c r="AH460" s="41">
        <v>0</v>
      </c>
      <c r="AI460" s="41">
        <v>0</v>
      </c>
      <c r="AJ460" s="41">
        <f>SUM(BASE_INICIATIVAS_CONSOLIDADA!$AD460:$AI460)</f>
        <v>0</v>
      </c>
      <c r="AK460" s="41">
        <v>0</v>
      </c>
      <c r="AL460" s="41">
        <v>0</v>
      </c>
      <c r="AM460" s="41">
        <v>0</v>
      </c>
      <c r="AN460" s="41">
        <v>0</v>
      </c>
      <c r="AO460" s="41">
        <f>SUM(BASE_INICIATIVAS_CONSOLIDADA!$AK460:$AN460)</f>
        <v>0</v>
      </c>
      <c r="AP460" s="41">
        <v>0</v>
      </c>
      <c r="AQ460" s="41">
        <v>0</v>
      </c>
      <c r="AR460" s="41">
        <v>0</v>
      </c>
      <c r="AS460" s="41">
        <v>0</v>
      </c>
      <c r="AT460" s="41">
        <v>0</v>
      </c>
      <c r="AU460" s="41">
        <v>0</v>
      </c>
      <c r="AV460" s="41">
        <f>SUM(BASE_INICIATIVAS_CONSOLIDADA!$AP460:$AU460)</f>
        <v>0</v>
      </c>
      <c r="AW460" s="43">
        <v>0</v>
      </c>
      <c r="AX460" s="43">
        <v>0</v>
      </c>
      <c r="AY460" s="44">
        <f>SUM(BASE_INICIATIVAS_CONSOLIDADA!$AW460:$AX460)</f>
        <v>0</v>
      </c>
      <c r="AZ460" s="45">
        <v>0</v>
      </c>
      <c r="BA460" s="45">
        <f>BASE_INICIATIVAS_CONSOLIDADA!$AZ460</f>
        <v>0</v>
      </c>
      <c r="BB460" s="45">
        <v>0</v>
      </c>
      <c r="BC460" s="45">
        <v>0</v>
      </c>
      <c r="BD460" s="45">
        <f>SUM(BASE_INICIATIVAS_CONSOLIDADA!$BB460:$BC460)</f>
        <v>0</v>
      </c>
    </row>
    <row r="461" spans="1:56" ht="409.5" x14ac:dyDescent="0.25">
      <c r="A461" s="8" t="s">
        <v>152</v>
      </c>
      <c r="B461" s="8" t="s">
        <v>153</v>
      </c>
      <c r="C461" s="8" t="s">
        <v>70</v>
      </c>
      <c r="D461" s="8" t="s">
        <v>58</v>
      </c>
      <c r="E461" s="8" t="str">
        <f>_xlfn.XLOOKUP(BASE_INICIATIVAS_CONSOLIDADA!$G461,'[1]BASE DE DADOS'!A:A,'[1]BASE DE DADOS'!C:C)</f>
        <v>PARNA DO CABO ORANGE</v>
      </c>
      <c r="F461" s="8" t="str">
        <f>_xlfn.XLOOKUP(BASE_INICIATIVAS_CONSOLIDADA!$G461,[1]!BASE_UCS[COD CNUC],[1]!BASE_UCS[CATEGORIA RESUMIDA])</f>
        <v>PARNA</v>
      </c>
      <c r="G461" s="8" t="s">
        <v>235</v>
      </c>
      <c r="H461" s="8" t="str">
        <f>_xlfn.XLOOKUP(BASE_INICIATIVAS_CONSOLIDADA!$G461,[1]!BASE_UCS[COD CNUC],[1]!BASE_UCS[GERÊNCIA REGIONAL])</f>
        <v>GR1 - Norte</v>
      </c>
      <c r="I461" s="8" t="str">
        <f>_xlfn.XLOOKUP(BASE_INICIATIVAS_CONSOLIDADA!$G461,[1]!BASE_UCS[COD CNUC],[1]!BASE_UCS[BIOMAS])</f>
        <v>Amazônia - Área Marinha</v>
      </c>
      <c r="J461" s="8" t="str">
        <f>_xlfn.XLOOKUP(BASE_INICIATIVAS_CONSOLIDADA!$G461,[1]!BASE_UCS[COD CNUC],[1]!BASE_UCS[UF])</f>
        <v>AP</v>
      </c>
      <c r="K461" s="8" t="s">
        <v>363</v>
      </c>
      <c r="L461" s="36">
        <v>208000</v>
      </c>
      <c r="M461" s="36">
        <v>0</v>
      </c>
      <c r="N461" s="36">
        <f>BASE_INICIATIVAS_CONSOLIDADA!$L461-BASE_INICIATIVAS_CONSOLIDADA!$M461</f>
        <v>208000</v>
      </c>
      <c r="O461" s="37">
        <f>BASE_INICIATIVAS_CONSOLIDADA!$AC461+BASE_INICIATIVAS_CONSOLIDADA!$AJ461+BASE_INICIATIVAS_CONSOLIDADA!$AO461+BASE_INICIATIVAS_CONSOLIDADA!$AV461+BASE_INICIATIVAS_CONSOLIDADA!$AY461+BASE_INICIATIVAS_CONSOLIDADA!$BA461+BASE_INICIATIVAS_CONSOLIDADA!$BD461</f>
        <v>208000</v>
      </c>
      <c r="P461" s="36">
        <f>IF(BASE_INICIATIVAS_CONSOLIDADA!$N461-BASE_INICIATIVAS_CONSOLIDADA!$O461&lt;0,0,BASE_INICIATIVAS_CONSOLIDADA!$N461-BASE_INICIATIVAS_CONSOLIDADA!$O461)</f>
        <v>0</v>
      </c>
      <c r="Q461" s="38">
        <v>0</v>
      </c>
      <c r="R461" s="37">
        <v>0</v>
      </c>
      <c r="S461" s="37">
        <v>0</v>
      </c>
      <c r="T461" s="37">
        <v>0</v>
      </c>
      <c r="U461" s="37">
        <v>0</v>
      </c>
      <c r="V461" s="37">
        <v>0</v>
      </c>
      <c r="W461" s="37">
        <v>0</v>
      </c>
      <c r="X461" s="37">
        <v>0</v>
      </c>
      <c r="Y461" s="37">
        <v>0</v>
      </c>
      <c r="Z461" s="37">
        <v>0</v>
      </c>
      <c r="AA461" s="37">
        <v>0</v>
      </c>
      <c r="AB461" s="37">
        <v>0</v>
      </c>
      <c r="AC461" s="37">
        <f>SUM(BASE_INICIATIVAS_CONSOLIDADA!$Q461:$AB461)</f>
        <v>0</v>
      </c>
      <c r="AD461" s="37">
        <v>0</v>
      </c>
      <c r="AE461" s="37">
        <v>0</v>
      </c>
      <c r="AF461" s="37">
        <v>0</v>
      </c>
      <c r="AG461" s="37">
        <v>0</v>
      </c>
      <c r="AH461" s="37">
        <v>0</v>
      </c>
      <c r="AI461" s="37">
        <v>0</v>
      </c>
      <c r="AJ461" s="37">
        <f>SUM(BASE_INICIATIVAS_CONSOLIDADA!$AD461:$AI461)</f>
        <v>0</v>
      </c>
      <c r="AK461" s="37">
        <v>0</v>
      </c>
      <c r="AL461" s="37">
        <v>0</v>
      </c>
      <c r="AM461" s="37">
        <v>0</v>
      </c>
      <c r="AN461" s="37">
        <v>0</v>
      </c>
      <c r="AO461" s="37">
        <f>SUM(BASE_INICIATIVAS_CONSOLIDADA!$AK461:$AN461)</f>
        <v>0</v>
      </c>
      <c r="AP461" s="37">
        <v>0</v>
      </c>
      <c r="AQ461" s="37">
        <v>0</v>
      </c>
      <c r="AR461" s="37">
        <v>0</v>
      </c>
      <c r="AS461" s="37">
        <v>0</v>
      </c>
      <c r="AT461" s="37">
        <v>0</v>
      </c>
      <c r="AU461" s="36">
        <v>208000</v>
      </c>
      <c r="AV461" s="37">
        <f>SUM(BASE_INICIATIVAS_CONSOLIDADA!$AP461:$AU461)</f>
        <v>208000</v>
      </c>
      <c r="AW461" s="39">
        <v>0</v>
      </c>
      <c r="AX461" s="39">
        <v>0</v>
      </c>
      <c r="AY461" s="40">
        <f>SUM(BASE_INICIATIVAS_CONSOLIDADA!$AW461:$AX461)</f>
        <v>0</v>
      </c>
      <c r="AZ461" s="4">
        <v>0</v>
      </c>
      <c r="BA461" s="4">
        <f>BASE_INICIATIVAS_CONSOLIDADA!$AZ461</f>
        <v>0</v>
      </c>
      <c r="BB461" s="4">
        <v>0</v>
      </c>
      <c r="BC461" s="4">
        <v>0</v>
      </c>
      <c r="BD461" s="4">
        <f>SUM(BASE_INICIATIVAS_CONSOLIDADA!$BB461:$BC461)</f>
        <v>0</v>
      </c>
    </row>
    <row r="462" spans="1:56" ht="210" x14ac:dyDescent="0.25">
      <c r="A462" s="29" t="s">
        <v>152</v>
      </c>
      <c r="B462" s="29" t="s">
        <v>153</v>
      </c>
      <c r="C462" s="29" t="s">
        <v>70</v>
      </c>
      <c r="D462" s="29" t="s">
        <v>58</v>
      </c>
      <c r="E462" s="29" t="str">
        <f>_xlfn.XLOOKUP(BASE_INICIATIVAS_CONSOLIDADA!$G462,'[1]BASE DE DADOS'!A:A,'[1]BASE DE DADOS'!C:C)</f>
        <v>REVIS DOS CAMPOS DE PALMAS</v>
      </c>
      <c r="F462" s="29" t="str">
        <f>_xlfn.XLOOKUP(BASE_INICIATIVAS_CONSOLIDADA!$G462,[1]!BASE_UCS[COD CNUC],[1]!BASE_UCS[CATEGORIA RESUMIDA])</f>
        <v>REVIS</v>
      </c>
      <c r="G462" s="29" t="s">
        <v>364</v>
      </c>
      <c r="H462" s="29" t="str">
        <f>_xlfn.XLOOKUP(BASE_INICIATIVAS_CONSOLIDADA!$G462,[1]!BASE_UCS[COD CNUC],[1]!BASE_UCS[GERÊNCIA REGIONAL])</f>
        <v>GR5 - Sul</v>
      </c>
      <c r="I462" s="29" t="str">
        <f>_xlfn.XLOOKUP(BASE_INICIATIVAS_CONSOLIDADA!$G462,[1]!BASE_UCS[COD CNUC],[1]!BASE_UCS[BIOMAS])</f>
        <v>Mata Atlântica</v>
      </c>
      <c r="J462" s="29" t="str">
        <f>_xlfn.XLOOKUP(BASE_INICIATIVAS_CONSOLIDADA!$G462,[1]!BASE_UCS[COD CNUC],[1]!BASE_UCS[UF])</f>
        <v>PR</v>
      </c>
      <c r="K462" s="29" t="s">
        <v>365</v>
      </c>
      <c r="L462" s="30">
        <v>2000</v>
      </c>
      <c r="M462" s="30">
        <v>0</v>
      </c>
      <c r="N462" s="30">
        <f>BASE_INICIATIVAS_CONSOLIDADA!$L462-BASE_INICIATIVAS_CONSOLIDADA!$M462</f>
        <v>2000</v>
      </c>
      <c r="O462" s="41">
        <f>BASE_INICIATIVAS_CONSOLIDADA!$AC462+BASE_INICIATIVAS_CONSOLIDADA!$AJ462+BASE_INICIATIVAS_CONSOLIDADA!$AO462+BASE_INICIATIVAS_CONSOLIDADA!$AV462+BASE_INICIATIVAS_CONSOLIDADA!$AY462+BASE_INICIATIVAS_CONSOLIDADA!$BA462+BASE_INICIATIVAS_CONSOLIDADA!$BD462</f>
        <v>0</v>
      </c>
      <c r="P462" s="30">
        <f>IF(BASE_INICIATIVAS_CONSOLIDADA!$N462-BASE_INICIATIVAS_CONSOLIDADA!$O462&lt;0,0,BASE_INICIATIVAS_CONSOLIDADA!$N462-BASE_INICIATIVAS_CONSOLIDADA!$O462)</f>
        <v>2000</v>
      </c>
      <c r="Q462" s="42">
        <v>0</v>
      </c>
      <c r="R462" s="41">
        <v>0</v>
      </c>
      <c r="S462" s="41">
        <v>0</v>
      </c>
      <c r="T462" s="41">
        <v>0</v>
      </c>
      <c r="U462" s="41">
        <v>0</v>
      </c>
      <c r="V462" s="41">
        <v>0</v>
      </c>
      <c r="W462" s="41">
        <v>0</v>
      </c>
      <c r="X462" s="41">
        <v>0</v>
      </c>
      <c r="Y462" s="41">
        <v>0</v>
      </c>
      <c r="Z462" s="41">
        <v>0</v>
      </c>
      <c r="AA462" s="41">
        <v>0</v>
      </c>
      <c r="AB462" s="41">
        <v>0</v>
      </c>
      <c r="AC462" s="41">
        <f>SUM(BASE_INICIATIVAS_CONSOLIDADA!$Q462:$AB462)</f>
        <v>0</v>
      </c>
      <c r="AD462" s="41">
        <v>0</v>
      </c>
      <c r="AE462" s="41">
        <v>0</v>
      </c>
      <c r="AF462" s="41">
        <v>0</v>
      </c>
      <c r="AG462" s="41">
        <v>0</v>
      </c>
      <c r="AH462" s="41">
        <v>0</v>
      </c>
      <c r="AI462" s="41">
        <v>0</v>
      </c>
      <c r="AJ462" s="41">
        <f>SUM(BASE_INICIATIVAS_CONSOLIDADA!$AD462:$AI462)</f>
        <v>0</v>
      </c>
      <c r="AK462" s="41">
        <v>0</v>
      </c>
      <c r="AL462" s="41">
        <v>0</v>
      </c>
      <c r="AM462" s="41">
        <v>0</v>
      </c>
      <c r="AN462" s="41">
        <v>0</v>
      </c>
      <c r="AO462" s="41">
        <f>SUM(BASE_INICIATIVAS_CONSOLIDADA!$AK462:$AN462)</f>
        <v>0</v>
      </c>
      <c r="AP462" s="41">
        <v>0</v>
      </c>
      <c r="AQ462" s="41">
        <v>0</v>
      </c>
      <c r="AR462" s="41">
        <v>0</v>
      </c>
      <c r="AS462" s="41">
        <v>0</v>
      </c>
      <c r="AT462" s="41">
        <v>0</v>
      </c>
      <c r="AU462" s="46">
        <v>0</v>
      </c>
      <c r="AV462" s="41">
        <f>SUM(BASE_INICIATIVAS_CONSOLIDADA!$AP462:$AU462)</f>
        <v>0</v>
      </c>
      <c r="AW462" s="43">
        <v>0</v>
      </c>
      <c r="AX462" s="43">
        <v>0</v>
      </c>
      <c r="AY462" s="44">
        <f>SUM(BASE_INICIATIVAS_CONSOLIDADA!$AW462:$AX462)</f>
        <v>0</v>
      </c>
      <c r="AZ462" s="45">
        <v>0</v>
      </c>
      <c r="BA462" s="45">
        <f>BASE_INICIATIVAS_CONSOLIDADA!$AZ462</f>
        <v>0</v>
      </c>
      <c r="BB462" s="45">
        <v>0</v>
      </c>
      <c r="BC462" s="45">
        <v>0</v>
      </c>
      <c r="BD462" s="45">
        <f>SUM(BASE_INICIATIVAS_CONSOLIDADA!$BB462:$BC462)</f>
        <v>0</v>
      </c>
    </row>
    <row r="463" spans="1:56" ht="270" x14ac:dyDescent="0.25">
      <c r="A463" s="8" t="s">
        <v>152</v>
      </c>
      <c r="B463" s="8" t="s">
        <v>153</v>
      </c>
      <c r="C463" s="8" t="s">
        <v>70</v>
      </c>
      <c r="D463" s="8" t="s">
        <v>58</v>
      </c>
      <c r="E463" s="8" t="str">
        <f>_xlfn.XLOOKUP(BASE_INICIATIVAS_CONSOLIDADA!$G463,'[1]BASE DE DADOS'!A:A,'[1]BASE DE DADOS'!C:C)</f>
        <v>APA CHAPADA DO ARARIPE</v>
      </c>
      <c r="F463" s="8" t="str">
        <f>_xlfn.XLOOKUP(BASE_INICIATIVAS_CONSOLIDADA!$G463,[1]!BASE_UCS[COD CNUC],[1]!BASE_UCS[CATEGORIA RESUMIDA])</f>
        <v>APA</v>
      </c>
      <c r="G463" s="8" t="s">
        <v>366</v>
      </c>
      <c r="H463" s="8" t="str">
        <f>_xlfn.XLOOKUP(BASE_INICIATIVAS_CONSOLIDADA!$G463,[1]!BASE_UCS[COD CNUC],[1]!BASE_UCS[GERÊNCIA REGIONAL])</f>
        <v>GR2 - Nordeste</v>
      </c>
      <c r="I463" s="8" t="str">
        <f>_xlfn.XLOOKUP(BASE_INICIATIVAS_CONSOLIDADA!$G463,[1]!BASE_UCS[COD CNUC],[1]!BASE_UCS[BIOMAS])</f>
        <v>Caatinga</v>
      </c>
      <c r="J463" s="8" t="str">
        <f>_xlfn.XLOOKUP(BASE_INICIATIVAS_CONSOLIDADA!$G463,[1]!BASE_UCS[COD CNUC],[1]!BASE_UCS[UF])</f>
        <v>CE/PE/PI</v>
      </c>
      <c r="K463" s="8" t="s">
        <v>367</v>
      </c>
      <c r="L463" s="36">
        <v>210000</v>
      </c>
      <c r="M463" s="36">
        <v>0</v>
      </c>
      <c r="N463" s="36">
        <f>BASE_INICIATIVAS_CONSOLIDADA!$L463-BASE_INICIATIVAS_CONSOLIDADA!$M463</f>
        <v>210000</v>
      </c>
      <c r="O463" s="37">
        <f>BASE_INICIATIVAS_CONSOLIDADA!$AC463+BASE_INICIATIVAS_CONSOLIDADA!$AJ463+BASE_INICIATIVAS_CONSOLIDADA!$AO463+BASE_INICIATIVAS_CONSOLIDADA!$AV463+BASE_INICIATIVAS_CONSOLIDADA!$AY463+BASE_INICIATIVAS_CONSOLIDADA!$BA463+BASE_INICIATIVAS_CONSOLIDADA!$BD463</f>
        <v>0</v>
      </c>
      <c r="P463" s="36">
        <f>IF(BASE_INICIATIVAS_CONSOLIDADA!$N463-BASE_INICIATIVAS_CONSOLIDADA!$O463&lt;0,0,BASE_INICIATIVAS_CONSOLIDADA!$N463-BASE_INICIATIVAS_CONSOLIDADA!$O463)</f>
        <v>210000</v>
      </c>
      <c r="Q463" s="38">
        <v>0</v>
      </c>
      <c r="R463" s="37">
        <v>0</v>
      </c>
      <c r="S463" s="37">
        <v>0</v>
      </c>
      <c r="T463" s="37">
        <v>0</v>
      </c>
      <c r="U463" s="37">
        <v>0</v>
      </c>
      <c r="V463" s="37">
        <v>0</v>
      </c>
      <c r="W463" s="37">
        <v>0</v>
      </c>
      <c r="X463" s="37">
        <v>0</v>
      </c>
      <c r="Y463" s="37">
        <v>0</v>
      </c>
      <c r="Z463" s="37">
        <v>0</v>
      </c>
      <c r="AA463" s="37">
        <v>0</v>
      </c>
      <c r="AB463" s="37">
        <v>0</v>
      </c>
      <c r="AC463" s="37">
        <f>SUM(BASE_INICIATIVAS_CONSOLIDADA!$Q463:$AB463)</f>
        <v>0</v>
      </c>
      <c r="AD463" s="37">
        <v>0</v>
      </c>
      <c r="AE463" s="37">
        <v>0</v>
      </c>
      <c r="AF463" s="37">
        <v>0</v>
      </c>
      <c r="AG463" s="37">
        <v>0</v>
      </c>
      <c r="AH463" s="37">
        <v>0</v>
      </c>
      <c r="AI463" s="37">
        <v>0</v>
      </c>
      <c r="AJ463" s="37">
        <f>SUM(BASE_INICIATIVAS_CONSOLIDADA!$AD463:$AI463)</f>
        <v>0</v>
      </c>
      <c r="AK463" s="37">
        <v>0</v>
      </c>
      <c r="AL463" s="37">
        <v>0</v>
      </c>
      <c r="AM463" s="37">
        <v>0</v>
      </c>
      <c r="AN463" s="37">
        <v>0</v>
      </c>
      <c r="AO463" s="37">
        <f>SUM(BASE_INICIATIVAS_CONSOLIDADA!$AK463:$AN463)</f>
        <v>0</v>
      </c>
      <c r="AP463" s="37">
        <v>0</v>
      </c>
      <c r="AQ463" s="37">
        <v>0</v>
      </c>
      <c r="AR463" s="37">
        <v>0</v>
      </c>
      <c r="AS463" s="37">
        <v>0</v>
      </c>
      <c r="AT463" s="37">
        <v>0</v>
      </c>
      <c r="AU463" s="37">
        <v>0</v>
      </c>
      <c r="AV463" s="37">
        <f>SUM(BASE_INICIATIVAS_CONSOLIDADA!$AP463:$AU463)</f>
        <v>0</v>
      </c>
      <c r="AW463" s="39">
        <v>0</v>
      </c>
      <c r="AX463" s="39">
        <v>0</v>
      </c>
      <c r="AY463" s="40">
        <f>SUM(BASE_INICIATIVAS_CONSOLIDADA!$AW463:$AX463)</f>
        <v>0</v>
      </c>
      <c r="AZ463" s="4">
        <v>0</v>
      </c>
      <c r="BA463" s="4">
        <f>BASE_INICIATIVAS_CONSOLIDADA!$AZ463</f>
        <v>0</v>
      </c>
      <c r="BB463" s="4">
        <v>0</v>
      </c>
      <c r="BC463" s="4">
        <v>0</v>
      </c>
      <c r="BD463" s="4">
        <f>SUM(BASE_INICIATIVAS_CONSOLIDADA!$BB463:$BC463)</f>
        <v>0</v>
      </c>
    </row>
    <row r="464" spans="1:56" ht="345" x14ac:dyDescent="0.25">
      <c r="A464" s="29" t="s">
        <v>152</v>
      </c>
      <c r="B464" s="29" t="s">
        <v>153</v>
      </c>
      <c r="C464" s="29" t="s">
        <v>70</v>
      </c>
      <c r="D464" s="29" t="s">
        <v>58</v>
      </c>
      <c r="E464" s="29" t="str">
        <f>_xlfn.XLOOKUP(BASE_INICIATIVAS_CONSOLIDADA!$G464,'[1]BASE DE DADOS'!A:A,'[1]BASE DE DADOS'!C:C)</f>
        <v>APA COSTA DOS CORAIS</v>
      </c>
      <c r="F464" s="29" t="str">
        <f>_xlfn.XLOOKUP(BASE_INICIATIVAS_CONSOLIDADA!$G464,[1]!BASE_UCS[COD CNUC],[1]!BASE_UCS[CATEGORIA RESUMIDA])</f>
        <v>APA</v>
      </c>
      <c r="G464" s="29" t="s">
        <v>272</v>
      </c>
      <c r="H464" s="29" t="str">
        <f>_xlfn.XLOOKUP(BASE_INICIATIVAS_CONSOLIDADA!$G464,[1]!BASE_UCS[COD CNUC],[1]!BASE_UCS[GERÊNCIA REGIONAL])</f>
        <v>GR2 - Nordeste</v>
      </c>
      <c r="I464" s="29" t="str">
        <f>_xlfn.XLOOKUP(BASE_INICIATIVAS_CONSOLIDADA!$G464,[1]!BASE_UCS[COD CNUC],[1]!BASE_UCS[BIOMAS])</f>
        <v>Área Marinha - Mata Atlântica</v>
      </c>
      <c r="J464" s="29" t="str">
        <f>_xlfn.XLOOKUP(BASE_INICIATIVAS_CONSOLIDADA!$G464,[1]!BASE_UCS[COD CNUC],[1]!BASE_UCS[UF])</f>
        <v>AL/PE</v>
      </c>
      <c r="K464" s="29" t="s">
        <v>368</v>
      </c>
      <c r="L464" s="30">
        <v>533684.69999999995</v>
      </c>
      <c r="M464" s="30">
        <v>0</v>
      </c>
      <c r="N464" s="30">
        <f>BASE_INICIATIVAS_CONSOLIDADA!$L464-BASE_INICIATIVAS_CONSOLIDADA!$M464</f>
        <v>533684.69999999995</v>
      </c>
      <c r="O464" s="41">
        <f>BASE_INICIATIVAS_CONSOLIDADA!$AC464+BASE_INICIATIVAS_CONSOLIDADA!$AJ464+BASE_INICIATIVAS_CONSOLIDADA!$AO464+BASE_INICIATIVAS_CONSOLIDADA!$AV464+BASE_INICIATIVAS_CONSOLIDADA!$AY464+BASE_INICIATIVAS_CONSOLIDADA!$BA464+BASE_INICIATIVAS_CONSOLIDADA!$BD464</f>
        <v>0</v>
      </c>
      <c r="P464" s="30">
        <f>IF(BASE_INICIATIVAS_CONSOLIDADA!$N464-BASE_INICIATIVAS_CONSOLIDADA!$O464&lt;0,0,BASE_INICIATIVAS_CONSOLIDADA!$N464-BASE_INICIATIVAS_CONSOLIDADA!$O464)</f>
        <v>533684.69999999995</v>
      </c>
      <c r="Q464" s="42">
        <v>0</v>
      </c>
      <c r="R464" s="41">
        <v>0</v>
      </c>
      <c r="S464" s="41">
        <v>0</v>
      </c>
      <c r="T464" s="41">
        <v>0</v>
      </c>
      <c r="U464" s="41">
        <v>0</v>
      </c>
      <c r="V464" s="41">
        <v>0</v>
      </c>
      <c r="W464" s="41">
        <v>0</v>
      </c>
      <c r="X464" s="41">
        <v>0</v>
      </c>
      <c r="Y464" s="41">
        <v>0</v>
      </c>
      <c r="Z464" s="41">
        <v>0</v>
      </c>
      <c r="AA464" s="41">
        <v>0</v>
      </c>
      <c r="AB464" s="41">
        <v>0</v>
      </c>
      <c r="AC464" s="41">
        <f>SUM(BASE_INICIATIVAS_CONSOLIDADA!$Q464:$AB464)</f>
        <v>0</v>
      </c>
      <c r="AD464" s="41">
        <v>0</v>
      </c>
      <c r="AE464" s="41">
        <v>0</v>
      </c>
      <c r="AF464" s="41">
        <v>0</v>
      </c>
      <c r="AG464" s="41">
        <v>0</v>
      </c>
      <c r="AH464" s="41">
        <v>0</v>
      </c>
      <c r="AI464" s="41">
        <v>0</v>
      </c>
      <c r="AJ464" s="41">
        <f>SUM(BASE_INICIATIVAS_CONSOLIDADA!$AD464:$AI464)</f>
        <v>0</v>
      </c>
      <c r="AK464" s="41">
        <v>0</v>
      </c>
      <c r="AL464" s="41">
        <v>0</v>
      </c>
      <c r="AM464" s="41">
        <v>0</v>
      </c>
      <c r="AN464" s="41">
        <v>0</v>
      </c>
      <c r="AO464" s="41">
        <f>SUM(BASE_INICIATIVAS_CONSOLIDADA!$AK464:$AN464)</f>
        <v>0</v>
      </c>
      <c r="AP464" s="41">
        <v>0</v>
      </c>
      <c r="AQ464" s="41">
        <v>0</v>
      </c>
      <c r="AR464" s="41">
        <v>0</v>
      </c>
      <c r="AS464" s="41">
        <v>0</v>
      </c>
      <c r="AT464" s="41">
        <v>0</v>
      </c>
      <c r="AU464" s="41">
        <v>0</v>
      </c>
      <c r="AV464" s="41">
        <f>SUM(BASE_INICIATIVAS_CONSOLIDADA!$AP464:$AU464)</f>
        <v>0</v>
      </c>
      <c r="AW464" s="43">
        <v>0</v>
      </c>
      <c r="AX464" s="43">
        <v>0</v>
      </c>
      <c r="AY464" s="44">
        <f>SUM(BASE_INICIATIVAS_CONSOLIDADA!$AW464:$AX464)</f>
        <v>0</v>
      </c>
      <c r="AZ464" s="45">
        <v>0</v>
      </c>
      <c r="BA464" s="45">
        <f>BASE_INICIATIVAS_CONSOLIDADA!$AZ464</f>
        <v>0</v>
      </c>
      <c r="BB464" s="45">
        <v>0</v>
      </c>
      <c r="BC464" s="45">
        <v>0</v>
      </c>
      <c r="BD464" s="45">
        <f>SUM(BASE_INICIATIVAS_CONSOLIDADA!$BB464:$BC464)</f>
        <v>0</v>
      </c>
    </row>
    <row r="465" spans="1:56" ht="375" x14ac:dyDescent="0.25">
      <c r="A465" s="8" t="s">
        <v>152</v>
      </c>
      <c r="B465" s="8" t="s">
        <v>153</v>
      </c>
      <c r="C465" s="8" t="s">
        <v>70</v>
      </c>
      <c r="D465" s="8" t="s">
        <v>58</v>
      </c>
      <c r="E465" s="8" t="str">
        <f>_xlfn.XLOOKUP(BASE_INICIATIVAS_CONSOLIDADA!$G465,'[1]BASE DE DADOS'!A:A,'[1]BASE DE DADOS'!C:C)</f>
        <v>ESEC DA TERRA DO MEIO</v>
      </c>
      <c r="F465" s="8" t="str">
        <f>_xlfn.XLOOKUP(BASE_INICIATIVAS_CONSOLIDADA!$G465,[1]!BASE_UCS[COD CNUC],[1]!BASE_UCS[CATEGORIA RESUMIDA])</f>
        <v>ESEC</v>
      </c>
      <c r="G465" s="8" t="s">
        <v>290</v>
      </c>
      <c r="H465" s="8" t="str">
        <f>_xlfn.XLOOKUP(BASE_INICIATIVAS_CONSOLIDADA!$G465,[1]!BASE_UCS[COD CNUC],[1]!BASE_UCS[GERÊNCIA REGIONAL])</f>
        <v>GR1 - Norte</v>
      </c>
      <c r="I465" s="8" t="str">
        <f>_xlfn.XLOOKUP(BASE_INICIATIVAS_CONSOLIDADA!$G465,[1]!BASE_UCS[COD CNUC],[1]!BASE_UCS[BIOMAS])</f>
        <v>Amazônia</v>
      </c>
      <c r="J465" s="8" t="str">
        <f>_xlfn.XLOOKUP(BASE_INICIATIVAS_CONSOLIDADA!$G465,[1]!BASE_UCS[COD CNUC],[1]!BASE_UCS[UF])</f>
        <v>PA</v>
      </c>
      <c r="K465" s="8" t="s">
        <v>369</v>
      </c>
      <c r="L465" s="36">
        <v>380000</v>
      </c>
      <c r="M465" s="36">
        <v>0</v>
      </c>
      <c r="N465" s="36">
        <f>BASE_INICIATIVAS_CONSOLIDADA!$L465-BASE_INICIATIVAS_CONSOLIDADA!$M465</f>
        <v>380000</v>
      </c>
      <c r="O465" s="37">
        <f>BASE_INICIATIVAS_CONSOLIDADA!$AC465+BASE_INICIATIVAS_CONSOLIDADA!$AJ465+BASE_INICIATIVAS_CONSOLIDADA!$AO465+BASE_INICIATIVAS_CONSOLIDADA!$AV465+BASE_INICIATIVAS_CONSOLIDADA!$AY465+BASE_INICIATIVAS_CONSOLIDADA!$BA465+BASE_INICIATIVAS_CONSOLIDADA!$BD465</f>
        <v>380000</v>
      </c>
      <c r="P465" s="36">
        <f>IF(BASE_INICIATIVAS_CONSOLIDADA!$N465-BASE_INICIATIVAS_CONSOLIDADA!$O465&lt;0,0,BASE_INICIATIVAS_CONSOLIDADA!$N465-BASE_INICIATIVAS_CONSOLIDADA!$O465)</f>
        <v>0</v>
      </c>
      <c r="Q465" s="38">
        <v>0</v>
      </c>
      <c r="R465" s="37">
        <v>0</v>
      </c>
      <c r="S465" s="37">
        <v>0</v>
      </c>
      <c r="T465" s="37">
        <v>0</v>
      </c>
      <c r="U465" s="37">
        <v>0</v>
      </c>
      <c r="V465" s="37">
        <v>0</v>
      </c>
      <c r="W465" s="37">
        <v>0</v>
      </c>
      <c r="X465" s="37">
        <v>0</v>
      </c>
      <c r="Y465" s="37">
        <v>0</v>
      </c>
      <c r="Z465" s="37">
        <v>0</v>
      </c>
      <c r="AA465" s="37">
        <v>0</v>
      </c>
      <c r="AB465" s="37">
        <v>0</v>
      </c>
      <c r="AC465" s="37">
        <f>SUM(BASE_INICIATIVAS_CONSOLIDADA!$Q465:$AB465)</f>
        <v>0</v>
      </c>
      <c r="AD465" s="37">
        <v>0</v>
      </c>
      <c r="AE465" s="37">
        <v>0</v>
      </c>
      <c r="AF465" s="37">
        <v>380000</v>
      </c>
      <c r="AG465" s="37">
        <v>0</v>
      </c>
      <c r="AH465" s="37">
        <v>0</v>
      </c>
      <c r="AI465" s="37">
        <v>0</v>
      </c>
      <c r="AJ465" s="37">
        <f>SUM(BASE_INICIATIVAS_CONSOLIDADA!$AD465:$AI465)</f>
        <v>380000</v>
      </c>
      <c r="AK465" s="37">
        <v>0</v>
      </c>
      <c r="AL465" s="37">
        <v>0</v>
      </c>
      <c r="AM465" s="37">
        <v>0</v>
      </c>
      <c r="AN465" s="37">
        <v>0</v>
      </c>
      <c r="AO465" s="37">
        <f>SUM(BASE_INICIATIVAS_CONSOLIDADA!$AK465:$AN465)</f>
        <v>0</v>
      </c>
      <c r="AP465" s="37">
        <v>0</v>
      </c>
      <c r="AQ465" s="37">
        <v>0</v>
      </c>
      <c r="AR465" s="37">
        <v>0</v>
      </c>
      <c r="AS465" s="37">
        <v>0</v>
      </c>
      <c r="AT465" s="37">
        <v>0</v>
      </c>
      <c r="AU465" s="37">
        <v>0</v>
      </c>
      <c r="AV465" s="37">
        <f>SUM(BASE_INICIATIVAS_CONSOLIDADA!$AP465:$AU465)</f>
        <v>0</v>
      </c>
      <c r="AW465" s="39">
        <v>0</v>
      </c>
      <c r="AX465" s="39">
        <v>0</v>
      </c>
      <c r="AY465" s="40">
        <f>SUM(BASE_INICIATIVAS_CONSOLIDADA!$AW465:$AX465)</f>
        <v>0</v>
      </c>
      <c r="AZ465" s="4">
        <v>0</v>
      </c>
      <c r="BA465" s="4">
        <f>BASE_INICIATIVAS_CONSOLIDADA!$AZ465</f>
        <v>0</v>
      </c>
      <c r="BB465" s="4">
        <v>0</v>
      </c>
      <c r="BC465" s="4">
        <v>0</v>
      </c>
      <c r="BD465" s="4">
        <f>SUM(BASE_INICIATIVAS_CONSOLIDADA!$BB465:$BC465)</f>
        <v>0</v>
      </c>
    </row>
    <row r="466" spans="1:56" ht="180" x14ac:dyDescent="0.25">
      <c r="A466" s="29" t="s">
        <v>152</v>
      </c>
      <c r="B466" s="29" t="s">
        <v>153</v>
      </c>
      <c r="C466" s="29" t="s">
        <v>70</v>
      </c>
      <c r="D466" s="29" t="s">
        <v>58</v>
      </c>
      <c r="E466" s="29" t="str">
        <f>_xlfn.XLOOKUP(BASE_INICIATIVAS_CONSOLIDADA!$G466,'[1]BASE DE DADOS'!A:A,'[1]BASE DE DADOS'!C:C)</f>
        <v>PARNA MARINHO DAS ILHAS DOS CURRAIS</v>
      </c>
      <c r="F466" s="29" t="str">
        <f>_xlfn.XLOOKUP(BASE_INICIATIVAS_CONSOLIDADA!$G466,[1]!BASE_UCS[COD CNUC],[1]!BASE_UCS[CATEGORIA RESUMIDA])</f>
        <v>PARNA</v>
      </c>
      <c r="G466" s="29" t="s">
        <v>370</v>
      </c>
      <c r="H466" s="29" t="str">
        <f>_xlfn.XLOOKUP(BASE_INICIATIVAS_CONSOLIDADA!$G466,[1]!BASE_UCS[COD CNUC],[1]!BASE_UCS[GERÊNCIA REGIONAL])</f>
        <v>GR5 - Sul</v>
      </c>
      <c r="I466" s="29" t="str">
        <f>_xlfn.XLOOKUP(BASE_INICIATIVAS_CONSOLIDADA!$G466,[1]!BASE_UCS[COD CNUC],[1]!BASE_UCS[BIOMAS])</f>
        <v>Área Marinha</v>
      </c>
      <c r="J466" s="29" t="str">
        <f>_xlfn.XLOOKUP(BASE_INICIATIVAS_CONSOLIDADA!$G466,[1]!BASE_UCS[COD CNUC],[1]!BASE_UCS[UF])</f>
        <v>PR</v>
      </c>
      <c r="K466" s="29" t="s">
        <v>371</v>
      </c>
      <c r="L466" s="30">
        <v>62080</v>
      </c>
      <c r="M466" s="30">
        <v>0</v>
      </c>
      <c r="N466" s="30">
        <f>BASE_INICIATIVAS_CONSOLIDADA!$L466-BASE_INICIATIVAS_CONSOLIDADA!$M466</f>
        <v>62080</v>
      </c>
      <c r="O466" s="41">
        <f>BASE_INICIATIVAS_CONSOLIDADA!$AC466+BASE_INICIATIVAS_CONSOLIDADA!$AJ466+BASE_INICIATIVAS_CONSOLIDADA!$AO466+BASE_INICIATIVAS_CONSOLIDADA!$AV466+BASE_INICIATIVAS_CONSOLIDADA!$AY466+BASE_INICIATIVAS_CONSOLIDADA!$BA466+BASE_INICIATIVAS_CONSOLIDADA!$BD466</f>
        <v>62080</v>
      </c>
      <c r="P466" s="30">
        <f>IF(BASE_INICIATIVAS_CONSOLIDADA!$N466-BASE_INICIATIVAS_CONSOLIDADA!$O466&lt;0,0,BASE_INICIATIVAS_CONSOLIDADA!$N466-BASE_INICIATIVAS_CONSOLIDADA!$O466)</f>
        <v>0</v>
      </c>
      <c r="Q466" s="42">
        <v>0</v>
      </c>
      <c r="R466" s="41">
        <v>0</v>
      </c>
      <c r="S466" s="41">
        <v>0</v>
      </c>
      <c r="T466" s="41">
        <v>0</v>
      </c>
      <c r="U466" s="41">
        <v>0</v>
      </c>
      <c r="V466" s="41">
        <v>0</v>
      </c>
      <c r="W466" s="41">
        <v>0</v>
      </c>
      <c r="X466" s="41">
        <v>0</v>
      </c>
      <c r="Y466" s="41">
        <v>0</v>
      </c>
      <c r="Z466" s="41">
        <v>0</v>
      </c>
      <c r="AA466" s="41">
        <v>0</v>
      </c>
      <c r="AB466" s="41">
        <v>0</v>
      </c>
      <c r="AC466" s="41">
        <f>SUM(BASE_INICIATIVAS_CONSOLIDADA!$Q466:$AB466)</f>
        <v>0</v>
      </c>
      <c r="AD466" s="41">
        <v>0</v>
      </c>
      <c r="AE466" s="41">
        <v>0</v>
      </c>
      <c r="AF466" s="41">
        <v>0</v>
      </c>
      <c r="AG466" s="41">
        <v>0</v>
      </c>
      <c r="AH466" s="41">
        <v>0</v>
      </c>
      <c r="AI466" s="41">
        <v>0</v>
      </c>
      <c r="AJ466" s="41">
        <f>SUM(BASE_INICIATIVAS_CONSOLIDADA!$AD466:$AI466)</f>
        <v>0</v>
      </c>
      <c r="AK466" s="41">
        <v>0</v>
      </c>
      <c r="AL466" s="41">
        <v>0</v>
      </c>
      <c r="AM466" s="41">
        <v>62080</v>
      </c>
      <c r="AN466" s="41">
        <v>0</v>
      </c>
      <c r="AO466" s="41">
        <f>SUM(BASE_INICIATIVAS_CONSOLIDADA!$AK466:$AN466)</f>
        <v>62080</v>
      </c>
      <c r="AP466" s="41">
        <v>0</v>
      </c>
      <c r="AQ466" s="41">
        <v>0</v>
      </c>
      <c r="AR466" s="41">
        <v>0</v>
      </c>
      <c r="AS466" s="41">
        <v>0</v>
      </c>
      <c r="AT466" s="41">
        <v>0</v>
      </c>
      <c r="AU466" s="41">
        <v>0</v>
      </c>
      <c r="AV466" s="41">
        <f>SUM(BASE_INICIATIVAS_CONSOLIDADA!$AP466:$AU466)</f>
        <v>0</v>
      </c>
      <c r="AW466" s="43">
        <v>0</v>
      </c>
      <c r="AX466" s="43">
        <v>0</v>
      </c>
      <c r="AY466" s="44">
        <f>SUM(BASE_INICIATIVAS_CONSOLIDADA!$AW466:$AX466)</f>
        <v>0</v>
      </c>
      <c r="AZ466" s="45">
        <v>0</v>
      </c>
      <c r="BA466" s="45">
        <f>BASE_INICIATIVAS_CONSOLIDADA!$AZ466</f>
        <v>0</v>
      </c>
      <c r="BB466" s="45">
        <v>0</v>
      </c>
      <c r="BC466" s="45">
        <v>0</v>
      </c>
      <c r="BD466" s="45">
        <f>SUM(BASE_INICIATIVAS_CONSOLIDADA!$BB466:$BC466)</f>
        <v>0</v>
      </c>
    </row>
    <row r="467" spans="1:56" ht="150" x14ac:dyDescent="0.25">
      <c r="A467" s="8" t="s">
        <v>156</v>
      </c>
      <c r="B467" s="8" t="s">
        <v>157</v>
      </c>
      <c r="C467" s="8">
        <v>16063682</v>
      </c>
      <c r="D467" s="8" t="s">
        <v>58</v>
      </c>
      <c r="E467" s="8" t="str">
        <f>_xlfn.XLOOKUP(BASE_INICIATIVAS_CONSOLIDADA!$G467,'[1]BASE DE DADOS'!A:A,'[1]BASE DE DADOS'!C:C)</f>
        <v>RESEX ARAPIXI</v>
      </c>
      <c r="F467" s="8" t="str">
        <f>_xlfn.XLOOKUP(BASE_INICIATIVAS_CONSOLIDADA!$G467,[1]!BASE_UCS[COD CNUC],[1]!BASE_UCS[CATEGORIA RESUMIDA])</f>
        <v>RESEX</v>
      </c>
      <c r="G467" s="8" t="s">
        <v>345</v>
      </c>
      <c r="H467" s="8" t="str">
        <f>_xlfn.XLOOKUP(BASE_INICIATIVAS_CONSOLIDADA!$G467,[1]!BASE_UCS[COD CNUC],[1]!BASE_UCS[GERÊNCIA REGIONAL])</f>
        <v>GR1 - Norte</v>
      </c>
      <c r="I467" s="8" t="str">
        <f>_xlfn.XLOOKUP(BASE_INICIATIVAS_CONSOLIDADA!$G467,[1]!BASE_UCS[COD CNUC],[1]!BASE_UCS[BIOMAS])</f>
        <v>Amazônia</v>
      </c>
      <c r="J467" s="8" t="str">
        <f>_xlfn.XLOOKUP(BASE_INICIATIVAS_CONSOLIDADA!$G467,[1]!BASE_UCS[COD CNUC],[1]!BASE_UCS[UF])</f>
        <v>AM</v>
      </c>
      <c r="K467" s="8" t="s">
        <v>158</v>
      </c>
      <c r="L467" s="36">
        <v>1780000</v>
      </c>
      <c r="M467" s="36">
        <v>0</v>
      </c>
      <c r="N467" s="36">
        <f>BASE_INICIATIVAS_CONSOLIDADA!$L467-BASE_INICIATIVAS_CONSOLIDADA!$M467</f>
        <v>1780000</v>
      </c>
      <c r="O467" s="37">
        <f>BASE_INICIATIVAS_CONSOLIDADA!$AC467+BASE_INICIATIVAS_CONSOLIDADA!$AJ467+BASE_INICIATIVAS_CONSOLIDADA!$AO467+BASE_INICIATIVAS_CONSOLIDADA!$AV467+BASE_INICIATIVAS_CONSOLIDADA!$AY467+BASE_INICIATIVAS_CONSOLIDADA!$BA467+BASE_INICIATIVAS_CONSOLIDADA!$BD467</f>
        <v>1780000</v>
      </c>
      <c r="P467" s="36">
        <f>IF(BASE_INICIATIVAS_CONSOLIDADA!$N467-BASE_INICIATIVAS_CONSOLIDADA!$O467&lt;0,0,BASE_INICIATIVAS_CONSOLIDADA!$N467-BASE_INICIATIVAS_CONSOLIDADA!$O467)</f>
        <v>0</v>
      </c>
      <c r="Q467" s="38">
        <v>0</v>
      </c>
      <c r="R467" s="37">
        <v>0</v>
      </c>
      <c r="S467" s="37">
        <v>0</v>
      </c>
      <c r="T467" s="37">
        <v>0</v>
      </c>
      <c r="U467" s="37">
        <v>0</v>
      </c>
      <c r="V467" s="37">
        <v>0</v>
      </c>
      <c r="W467" s="37">
        <v>0</v>
      </c>
      <c r="X467" s="37">
        <v>0</v>
      </c>
      <c r="Y467" s="37">
        <v>0</v>
      </c>
      <c r="Z467" s="37">
        <v>0</v>
      </c>
      <c r="AA467" s="37">
        <v>1780000</v>
      </c>
      <c r="AB467" s="37">
        <v>0</v>
      </c>
      <c r="AC467" s="37">
        <f>SUM(BASE_INICIATIVAS_CONSOLIDADA!$Q467:$AB467)</f>
        <v>1780000</v>
      </c>
      <c r="AD467" s="37">
        <v>0</v>
      </c>
      <c r="AE467" s="37">
        <v>0</v>
      </c>
      <c r="AF467" s="37">
        <v>0</v>
      </c>
      <c r="AG467" s="37">
        <v>0</v>
      </c>
      <c r="AH467" s="37">
        <v>0</v>
      </c>
      <c r="AI467" s="37">
        <v>0</v>
      </c>
      <c r="AJ467" s="37">
        <f>SUM(BASE_INICIATIVAS_CONSOLIDADA!$AD467:$AI467)</f>
        <v>0</v>
      </c>
      <c r="AK467" s="37">
        <v>0</v>
      </c>
      <c r="AL467" s="37">
        <v>0</v>
      </c>
      <c r="AM467" s="37">
        <v>0</v>
      </c>
      <c r="AN467" s="37">
        <v>0</v>
      </c>
      <c r="AO467" s="37">
        <f>SUM(BASE_INICIATIVAS_CONSOLIDADA!$AK467:$AN467)</f>
        <v>0</v>
      </c>
      <c r="AP467" s="37">
        <v>0</v>
      </c>
      <c r="AQ467" s="37">
        <v>0</v>
      </c>
      <c r="AR467" s="37">
        <v>0</v>
      </c>
      <c r="AS467" s="37">
        <v>0</v>
      </c>
      <c r="AT467" s="37">
        <v>0</v>
      </c>
      <c r="AU467" s="37">
        <v>0</v>
      </c>
      <c r="AV467" s="37">
        <f>SUM(BASE_INICIATIVAS_CONSOLIDADA!$AP467:$AU467)</f>
        <v>0</v>
      </c>
      <c r="AW467" s="39">
        <v>0</v>
      </c>
      <c r="AX467" s="39">
        <v>0</v>
      </c>
      <c r="AY467" s="40">
        <f>SUM(BASE_INICIATIVAS_CONSOLIDADA!$AW467:$AX467)</f>
        <v>0</v>
      </c>
      <c r="AZ467" s="4">
        <v>0</v>
      </c>
      <c r="BA467" s="4">
        <f>BASE_INICIATIVAS_CONSOLIDADA!$AZ467</f>
        <v>0</v>
      </c>
      <c r="BB467" s="4">
        <v>0</v>
      </c>
      <c r="BC467" s="4">
        <v>0</v>
      </c>
      <c r="BD467" s="4">
        <f>SUM(BASE_INICIATIVAS_CONSOLIDADA!$BB467:$BC467)</f>
        <v>0</v>
      </c>
    </row>
    <row r="468" spans="1:56" ht="195" x14ac:dyDescent="0.25">
      <c r="A468" s="29" t="s">
        <v>152</v>
      </c>
      <c r="B468" s="29" t="s">
        <v>153</v>
      </c>
      <c r="C468" s="29" t="s">
        <v>70</v>
      </c>
      <c r="D468" s="29" t="s">
        <v>58</v>
      </c>
      <c r="E468" s="29" t="str">
        <f>_xlfn.XLOOKUP(BASE_INICIATIVAS_CONSOLIDADA!$G468,'[1]BASE DE DADOS'!A:A,'[1]BASE DE DADOS'!C:C)</f>
        <v>MONA SÃO PEDRO E SÃO PAULO</v>
      </c>
      <c r="F468" s="29" t="str">
        <f>_xlfn.XLOOKUP(BASE_INICIATIVAS_CONSOLIDADA!$G468,[1]!BASE_UCS[COD CNUC],[1]!BASE_UCS[CATEGORIA RESUMIDA])</f>
        <v>MONA</v>
      </c>
      <c r="G468" s="29" t="s">
        <v>372</v>
      </c>
      <c r="H468" s="29" t="str">
        <f>_xlfn.XLOOKUP(BASE_INICIATIVAS_CONSOLIDADA!$G468,[1]!BASE_UCS[COD CNUC],[1]!BASE_UCS[GERÊNCIA REGIONAL])</f>
        <v>GR2 - Nordeste</v>
      </c>
      <c r="I468" s="29" t="str">
        <f>_xlfn.XLOOKUP(BASE_INICIATIVAS_CONSOLIDADA!$G468,[1]!BASE_UCS[COD CNUC],[1]!BASE_UCS[BIOMAS])</f>
        <v>Área Marinha - Mata Atlântica</v>
      </c>
      <c r="J468" s="29" t="str">
        <f>_xlfn.XLOOKUP(BASE_INICIATIVAS_CONSOLIDADA!$G468,[1]!BASE_UCS[COD CNUC],[1]!BASE_UCS[UF])</f>
        <v>PB</v>
      </c>
      <c r="K468" s="29" t="s">
        <v>373</v>
      </c>
      <c r="L468" s="30">
        <v>100000</v>
      </c>
      <c r="M468" s="30">
        <v>0</v>
      </c>
      <c r="N468" s="30">
        <f>BASE_INICIATIVAS_CONSOLIDADA!$L468-BASE_INICIATIVAS_CONSOLIDADA!$M468</f>
        <v>100000</v>
      </c>
      <c r="O468" s="41">
        <f>BASE_INICIATIVAS_CONSOLIDADA!$AC468+BASE_INICIATIVAS_CONSOLIDADA!$AJ468+BASE_INICIATIVAS_CONSOLIDADA!$AO468+BASE_INICIATIVAS_CONSOLIDADA!$AV468+BASE_INICIATIVAS_CONSOLIDADA!$AY468+BASE_INICIATIVAS_CONSOLIDADA!$BA468+BASE_INICIATIVAS_CONSOLIDADA!$BD468</f>
        <v>3815750</v>
      </c>
      <c r="P468" s="30">
        <f>IF(BASE_INICIATIVAS_CONSOLIDADA!$N468-BASE_INICIATIVAS_CONSOLIDADA!$O468&lt;0,0,BASE_INICIATIVAS_CONSOLIDADA!$N468-BASE_INICIATIVAS_CONSOLIDADA!$O468)</f>
        <v>0</v>
      </c>
      <c r="Q468" s="42">
        <v>0</v>
      </c>
      <c r="R468" s="41">
        <v>0</v>
      </c>
      <c r="S468" s="41">
        <v>0</v>
      </c>
      <c r="T468" s="41">
        <v>0</v>
      </c>
      <c r="U468" s="41">
        <v>0</v>
      </c>
      <c r="V468" s="41">
        <v>0</v>
      </c>
      <c r="W468" s="41">
        <v>0</v>
      </c>
      <c r="X468" s="41">
        <v>0</v>
      </c>
      <c r="Y468" s="41">
        <v>0</v>
      </c>
      <c r="Z468" s="41">
        <v>0</v>
      </c>
      <c r="AA468" s="41">
        <v>0</v>
      </c>
      <c r="AB468" s="41">
        <v>0</v>
      </c>
      <c r="AC468" s="41">
        <f>SUM(BASE_INICIATIVAS_CONSOLIDADA!$Q468:$AB468)</f>
        <v>0</v>
      </c>
      <c r="AD468" s="41">
        <v>0</v>
      </c>
      <c r="AE468" s="41">
        <v>0</v>
      </c>
      <c r="AF468" s="41">
        <v>0</v>
      </c>
      <c r="AG468" s="30">
        <v>0</v>
      </c>
      <c r="AH468" s="41">
        <v>0</v>
      </c>
      <c r="AI468" s="41">
        <v>0</v>
      </c>
      <c r="AJ468" s="41">
        <f>SUM(BASE_INICIATIVAS_CONSOLIDADA!$AD468:$AI468)</f>
        <v>0</v>
      </c>
      <c r="AK468" s="41">
        <v>0</v>
      </c>
      <c r="AL468" s="41">
        <v>0</v>
      </c>
      <c r="AM468" s="41">
        <v>0</v>
      </c>
      <c r="AN468" s="41">
        <v>0</v>
      </c>
      <c r="AO468" s="41">
        <f>SUM(BASE_INICIATIVAS_CONSOLIDADA!$AK468:$AN468)</f>
        <v>0</v>
      </c>
      <c r="AP468" s="41">
        <v>0</v>
      </c>
      <c r="AQ468" s="41">
        <v>0</v>
      </c>
      <c r="AR468" s="41">
        <v>0</v>
      </c>
      <c r="AS468" s="41">
        <v>0</v>
      </c>
      <c r="AT468" s="41">
        <v>0</v>
      </c>
      <c r="AU468" s="41">
        <v>0</v>
      </c>
      <c r="AV468" s="41">
        <f>SUM(BASE_INICIATIVAS_CONSOLIDADA!$AP468:$AU468)</f>
        <v>0</v>
      </c>
      <c r="AW468" s="43">
        <v>0</v>
      </c>
      <c r="AX468" s="43">
        <f>11447250/3</f>
        <v>3815750</v>
      </c>
      <c r="AY468" s="44">
        <f>SUM(BASE_INICIATIVAS_CONSOLIDADA!$AW468:$AX468)</f>
        <v>3815750</v>
      </c>
      <c r="AZ468" s="45">
        <v>0</v>
      </c>
      <c r="BA468" s="45">
        <f>BASE_INICIATIVAS_CONSOLIDADA!$AZ468</f>
        <v>0</v>
      </c>
      <c r="BB468" s="45">
        <v>0</v>
      </c>
      <c r="BC468" s="45">
        <v>0</v>
      </c>
      <c r="BD468" s="45">
        <f>SUM(BASE_INICIATIVAS_CONSOLIDADA!$BB468:$BC468)</f>
        <v>0</v>
      </c>
    </row>
    <row r="469" spans="1:56" ht="409.5" x14ac:dyDescent="0.25">
      <c r="A469" s="8" t="s">
        <v>152</v>
      </c>
      <c r="B469" s="8" t="s">
        <v>153</v>
      </c>
      <c r="C469" s="8" t="s">
        <v>70</v>
      </c>
      <c r="D469" s="8" t="s">
        <v>58</v>
      </c>
      <c r="E469" s="8" t="str">
        <f>_xlfn.XLOOKUP(BASE_INICIATIVAS_CONSOLIDADA!$G469,'[1]BASE DE DADOS'!A:A,'[1]BASE DE DADOS'!C:C)</f>
        <v>APA DELTA DO PARNAIBA</v>
      </c>
      <c r="F469" s="8" t="str">
        <f>_xlfn.XLOOKUP(BASE_INICIATIVAS_CONSOLIDADA!$G469,[1]!BASE_UCS[COD CNUC],[1]!BASE_UCS[CATEGORIA RESUMIDA])</f>
        <v>APA</v>
      </c>
      <c r="G469" s="8" t="s">
        <v>374</v>
      </c>
      <c r="H469" s="8" t="str">
        <f>_xlfn.XLOOKUP(BASE_INICIATIVAS_CONSOLIDADA!$G469,[1]!BASE_UCS[COD CNUC],[1]!BASE_UCS[GERÊNCIA REGIONAL])</f>
        <v>GR2 - Nordeste</v>
      </c>
      <c r="I469" s="8" t="str">
        <f>_xlfn.XLOOKUP(BASE_INICIATIVAS_CONSOLIDADA!$G469,[1]!BASE_UCS[COD CNUC],[1]!BASE_UCS[BIOMAS])</f>
        <v>Área Marinha - Caatinga - Cerrado</v>
      </c>
      <c r="J469" s="8" t="str">
        <f>_xlfn.XLOOKUP(BASE_INICIATIVAS_CONSOLIDADA!$G469,[1]!BASE_UCS[COD CNUC],[1]!BASE_UCS[UF])</f>
        <v>CE/MA/PI</v>
      </c>
      <c r="K469" s="8" t="s">
        <v>375</v>
      </c>
      <c r="L469" s="36">
        <v>150000</v>
      </c>
      <c r="M469" s="36">
        <v>0</v>
      </c>
      <c r="N469" s="36">
        <f>BASE_INICIATIVAS_CONSOLIDADA!$L469-BASE_INICIATIVAS_CONSOLIDADA!$M469</f>
        <v>150000</v>
      </c>
      <c r="O469" s="37">
        <f>BASE_INICIATIVAS_CONSOLIDADA!$AC469+BASE_INICIATIVAS_CONSOLIDADA!$AJ469+BASE_INICIATIVAS_CONSOLIDADA!$AO469+BASE_INICIATIVAS_CONSOLIDADA!$AV469+BASE_INICIATIVAS_CONSOLIDADA!$AY469+BASE_INICIATIVAS_CONSOLIDADA!$BA469+BASE_INICIATIVAS_CONSOLIDADA!$BD469</f>
        <v>0</v>
      </c>
      <c r="P469" s="36">
        <f>IF(BASE_INICIATIVAS_CONSOLIDADA!$N469-BASE_INICIATIVAS_CONSOLIDADA!$O469&lt;0,0,BASE_INICIATIVAS_CONSOLIDADA!$N469-BASE_INICIATIVAS_CONSOLIDADA!$O469)</f>
        <v>150000</v>
      </c>
      <c r="Q469" s="38">
        <v>0</v>
      </c>
      <c r="R469" s="37">
        <v>0</v>
      </c>
      <c r="S469" s="37">
        <v>0</v>
      </c>
      <c r="T469" s="37">
        <v>0</v>
      </c>
      <c r="U469" s="37">
        <v>0</v>
      </c>
      <c r="V469" s="37">
        <v>0</v>
      </c>
      <c r="W469" s="37">
        <v>0</v>
      </c>
      <c r="X469" s="37">
        <v>0</v>
      </c>
      <c r="Y469" s="37">
        <v>0</v>
      </c>
      <c r="Z469" s="37">
        <v>0</v>
      </c>
      <c r="AA469" s="37">
        <v>0</v>
      </c>
      <c r="AB469" s="37">
        <v>0</v>
      </c>
      <c r="AC469" s="37">
        <f>SUM(BASE_INICIATIVAS_CONSOLIDADA!$Q469:$AB469)</f>
        <v>0</v>
      </c>
      <c r="AD469" s="37">
        <v>0</v>
      </c>
      <c r="AE469" s="37">
        <v>0</v>
      </c>
      <c r="AF469" s="37">
        <v>0</v>
      </c>
      <c r="AG469" s="47">
        <v>0</v>
      </c>
      <c r="AH469" s="37">
        <v>0</v>
      </c>
      <c r="AI469" s="37">
        <v>0</v>
      </c>
      <c r="AJ469" s="37">
        <f>SUM(BASE_INICIATIVAS_CONSOLIDADA!$AD469:$AI469)</f>
        <v>0</v>
      </c>
      <c r="AK469" s="37">
        <v>0</v>
      </c>
      <c r="AL469" s="37">
        <v>0</v>
      </c>
      <c r="AM469" s="37">
        <v>0</v>
      </c>
      <c r="AN469" s="37">
        <v>0</v>
      </c>
      <c r="AO469" s="37">
        <f>SUM(BASE_INICIATIVAS_CONSOLIDADA!$AK469:$AN469)</f>
        <v>0</v>
      </c>
      <c r="AP469" s="37">
        <v>0</v>
      </c>
      <c r="AQ469" s="37">
        <v>0</v>
      </c>
      <c r="AR469" s="37">
        <v>0</v>
      </c>
      <c r="AS469" s="37">
        <v>0</v>
      </c>
      <c r="AT469" s="37">
        <v>0</v>
      </c>
      <c r="AU469" s="37">
        <v>0</v>
      </c>
      <c r="AV469" s="37">
        <f>SUM(BASE_INICIATIVAS_CONSOLIDADA!$AP469:$AU469)</f>
        <v>0</v>
      </c>
      <c r="AW469" s="39">
        <v>0</v>
      </c>
      <c r="AX469" s="39">
        <v>0</v>
      </c>
      <c r="AY469" s="40">
        <f>SUM(BASE_INICIATIVAS_CONSOLIDADA!$AW469:$AX469)</f>
        <v>0</v>
      </c>
      <c r="AZ469" s="4">
        <v>0</v>
      </c>
      <c r="BA469" s="4">
        <f>BASE_INICIATIVAS_CONSOLIDADA!$AZ469</f>
        <v>0</v>
      </c>
      <c r="BB469" s="4">
        <v>0</v>
      </c>
      <c r="BC469" s="4">
        <v>0</v>
      </c>
      <c r="BD469" s="4">
        <f>SUM(BASE_INICIATIVAS_CONSOLIDADA!$BB469:$BC469)</f>
        <v>0</v>
      </c>
    </row>
    <row r="470" spans="1:56" ht="285" x14ac:dyDescent="0.25">
      <c r="A470" s="29" t="s">
        <v>152</v>
      </c>
      <c r="B470" s="29" t="s">
        <v>153</v>
      </c>
      <c r="C470" s="29" t="s">
        <v>70</v>
      </c>
      <c r="D470" s="29" t="s">
        <v>58</v>
      </c>
      <c r="E470" s="29" t="str">
        <f>_xlfn.XLOOKUP(BASE_INICIATIVAS_CONSOLIDADA!$G470,'[1]BASE DE DADOS'!A:A,'[1]BASE DE DADOS'!C:C)</f>
        <v>RESEX MARINHA CUINARANA</v>
      </c>
      <c r="F470" s="29" t="str">
        <f>_xlfn.XLOOKUP(BASE_INICIATIVAS_CONSOLIDADA!$G470,[1]!BASE_UCS[COD CNUC],[1]!BASE_UCS[CATEGORIA RESUMIDA])</f>
        <v>RESEX</v>
      </c>
      <c r="G470" s="29" t="s">
        <v>131</v>
      </c>
      <c r="H470" s="29" t="str">
        <f>_xlfn.XLOOKUP(BASE_INICIATIVAS_CONSOLIDADA!$G470,[1]!BASE_UCS[COD CNUC],[1]!BASE_UCS[GERÊNCIA REGIONAL])</f>
        <v>GR1 - Norte</v>
      </c>
      <c r="I470" s="29" t="str">
        <f>_xlfn.XLOOKUP(BASE_INICIATIVAS_CONSOLIDADA!$G470,[1]!BASE_UCS[COD CNUC],[1]!BASE_UCS[BIOMAS])</f>
        <v>Amazônia - Área Marinha</v>
      </c>
      <c r="J470" s="29" t="str">
        <f>_xlfn.XLOOKUP(BASE_INICIATIVAS_CONSOLIDADA!$G470,[1]!BASE_UCS[COD CNUC],[1]!BASE_UCS[UF])</f>
        <v>PA</v>
      </c>
      <c r="K470" s="29" t="s">
        <v>376</v>
      </c>
      <c r="L470" s="30">
        <v>150000</v>
      </c>
      <c r="M470" s="30">
        <v>0</v>
      </c>
      <c r="N470" s="30">
        <f>BASE_INICIATIVAS_CONSOLIDADA!$L470-BASE_INICIATIVAS_CONSOLIDADA!$M470</f>
        <v>150000</v>
      </c>
      <c r="O470" s="41">
        <f>BASE_INICIATIVAS_CONSOLIDADA!$AC470+BASE_INICIATIVAS_CONSOLIDADA!$AJ470+BASE_INICIATIVAS_CONSOLIDADA!$AO470+BASE_INICIATIVAS_CONSOLIDADA!$AV470+BASE_INICIATIVAS_CONSOLIDADA!$AY470+BASE_INICIATIVAS_CONSOLIDADA!$BA470+BASE_INICIATIVAS_CONSOLIDADA!$BD470</f>
        <v>150000</v>
      </c>
      <c r="P470" s="30">
        <f>IF(BASE_INICIATIVAS_CONSOLIDADA!$N470-BASE_INICIATIVAS_CONSOLIDADA!$O470&lt;0,0,BASE_INICIATIVAS_CONSOLIDADA!$N470-BASE_INICIATIVAS_CONSOLIDADA!$O470)</f>
        <v>0</v>
      </c>
      <c r="Q470" s="42">
        <v>0</v>
      </c>
      <c r="R470" s="41">
        <v>0</v>
      </c>
      <c r="S470" s="41">
        <v>0</v>
      </c>
      <c r="T470" s="41">
        <v>0</v>
      </c>
      <c r="U470" s="41">
        <v>0</v>
      </c>
      <c r="V470" s="41">
        <v>0</v>
      </c>
      <c r="W470" s="41">
        <v>0</v>
      </c>
      <c r="X470" s="41">
        <v>0</v>
      </c>
      <c r="Y470" s="41">
        <v>0</v>
      </c>
      <c r="Z470" s="41">
        <v>0</v>
      </c>
      <c r="AA470" s="41">
        <v>0</v>
      </c>
      <c r="AB470" s="41">
        <v>0</v>
      </c>
      <c r="AC470" s="41">
        <f>SUM(BASE_INICIATIVAS_CONSOLIDADA!$Q470:$AB470)</f>
        <v>0</v>
      </c>
      <c r="AD470" s="41">
        <v>0</v>
      </c>
      <c r="AE470" s="41">
        <v>0</v>
      </c>
      <c r="AF470" s="41">
        <v>150000</v>
      </c>
      <c r="AG470" s="41">
        <v>0</v>
      </c>
      <c r="AH470" s="41">
        <v>0</v>
      </c>
      <c r="AI470" s="41">
        <v>0</v>
      </c>
      <c r="AJ470" s="41">
        <f>SUM(BASE_INICIATIVAS_CONSOLIDADA!$AD470:$AI470)</f>
        <v>150000</v>
      </c>
      <c r="AK470" s="41">
        <v>0</v>
      </c>
      <c r="AL470" s="41">
        <v>0</v>
      </c>
      <c r="AM470" s="41">
        <v>0</v>
      </c>
      <c r="AN470" s="41">
        <v>0</v>
      </c>
      <c r="AO470" s="41">
        <f>SUM(BASE_INICIATIVAS_CONSOLIDADA!$AK470:$AN470)</f>
        <v>0</v>
      </c>
      <c r="AP470" s="41">
        <v>0</v>
      </c>
      <c r="AQ470" s="41">
        <v>0</v>
      </c>
      <c r="AR470" s="41">
        <v>0</v>
      </c>
      <c r="AS470" s="41">
        <v>0</v>
      </c>
      <c r="AT470" s="41">
        <v>0</v>
      </c>
      <c r="AU470" s="41">
        <v>0</v>
      </c>
      <c r="AV470" s="41">
        <f>SUM(BASE_INICIATIVAS_CONSOLIDADA!$AP470:$AU470)</f>
        <v>0</v>
      </c>
      <c r="AW470" s="43">
        <v>0</v>
      </c>
      <c r="AX470" s="43">
        <v>0</v>
      </c>
      <c r="AY470" s="44">
        <f>SUM(BASE_INICIATIVAS_CONSOLIDADA!$AW470:$AX470)</f>
        <v>0</v>
      </c>
      <c r="AZ470" s="45">
        <v>0</v>
      </c>
      <c r="BA470" s="45">
        <f>BASE_INICIATIVAS_CONSOLIDADA!$AZ470</f>
        <v>0</v>
      </c>
      <c r="BB470" s="45">
        <v>0</v>
      </c>
      <c r="BC470" s="45">
        <v>0</v>
      </c>
      <c r="BD470" s="45">
        <f>SUM(BASE_INICIATIVAS_CONSOLIDADA!$BB470:$BC470)</f>
        <v>0</v>
      </c>
    </row>
    <row r="471" spans="1:56" ht="300" x14ac:dyDescent="0.25">
      <c r="A471" s="8" t="s">
        <v>152</v>
      </c>
      <c r="B471" s="8" t="s">
        <v>153</v>
      </c>
      <c r="C471" s="8" t="s">
        <v>70</v>
      </c>
      <c r="D471" s="8" t="s">
        <v>58</v>
      </c>
      <c r="E471" s="8" t="str">
        <f>_xlfn.XLOOKUP(BASE_INICIATIVAS_CONSOLIDADA!$G471,'[1]BASE DE DADOS'!A:A,'[1]BASE DE DADOS'!C:C)</f>
        <v>RESEX MARINHA MESTRE LUCINDO</v>
      </c>
      <c r="F471" s="8" t="str">
        <f>_xlfn.XLOOKUP(BASE_INICIATIVAS_CONSOLIDADA!$G471,[1]!BASE_UCS[COD CNUC],[1]!BASE_UCS[CATEGORIA RESUMIDA])</f>
        <v>RESEX</v>
      </c>
      <c r="G471" s="8" t="s">
        <v>130</v>
      </c>
      <c r="H471" s="8" t="str">
        <f>_xlfn.XLOOKUP(BASE_INICIATIVAS_CONSOLIDADA!$G471,[1]!BASE_UCS[COD CNUC],[1]!BASE_UCS[GERÊNCIA REGIONAL])</f>
        <v>GR1 - Norte</v>
      </c>
      <c r="I471" s="8" t="str">
        <f>_xlfn.XLOOKUP(BASE_INICIATIVAS_CONSOLIDADA!$G471,[1]!BASE_UCS[COD CNUC],[1]!BASE_UCS[BIOMAS])</f>
        <v>Amazônia - Área Marinha</v>
      </c>
      <c r="J471" s="8" t="str">
        <f>_xlfn.XLOOKUP(BASE_INICIATIVAS_CONSOLIDADA!$G471,[1]!BASE_UCS[COD CNUC],[1]!BASE_UCS[UF])</f>
        <v>PA</v>
      </c>
      <c r="K471" s="8" t="s">
        <v>377</v>
      </c>
      <c r="L471" s="36">
        <v>150000</v>
      </c>
      <c r="M471" s="36">
        <v>0</v>
      </c>
      <c r="N471" s="36">
        <f>BASE_INICIATIVAS_CONSOLIDADA!$L471-BASE_INICIATIVAS_CONSOLIDADA!$M471</f>
        <v>150000</v>
      </c>
      <c r="O471" s="37">
        <f>BASE_INICIATIVAS_CONSOLIDADA!$AC471+BASE_INICIATIVAS_CONSOLIDADA!$AJ471+BASE_INICIATIVAS_CONSOLIDADA!$AO471+BASE_INICIATIVAS_CONSOLIDADA!$AV471+BASE_INICIATIVAS_CONSOLIDADA!$AY471+BASE_INICIATIVAS_CONSOLIDADA!$BA471+BASE_INICIATIVAS_CONSOLIDADA!$BD471</f>
        <v>150000</v>
      </c>
      <c r="P471" s="36">
        <f>IF(BASE_INICIATIVAS_CONSOLIDADA!$N471-BASE_INICIATIVAS_CONSOLIDADA!$O471&lt;0,0,BASE_INICIATIVAS_CONSOLIDADA!$N471-BASE_INICIATIVAS_CONSOLIDADA!$O471)</f>
        <v>0</v>
      </c>
      <c r="Q471" s="38">
        <v>0</v>
      </c>
      <c r="R471" s="37">
        <v>0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f>SUM(BASE_INICIATIVAS_CONSOLIDADA!$Q471:$AB471)</f>
        <v>0</v>
      </c>
      <c r="AD471" s="37">
        <v>0</v>
      </c>
      <c r="AE471" s="37">
        <v>0</v>
      </c>
      <c r="AF471" s="37">
        <v>150000</v>
      </c>
      <c r="AG471" s="37">
        <v>0</v>
      </c>
      <c r="AH471" s="37">
        <v>0</v>
      </c>
      <c r="AI471" s="37">
        <v>0</v>
      </c>
      <c r="AJ471" s="37">
        <f>SUM(BASE_INICIATIVAS_CONSOLIDADA!$AD471:$AI471)</f>
        <v>150000</v>
      </c>
      <c r="AK471" s="37">
        <v>0</v>
      </c>
      <c r="AL471" s="37">
        <v>0</v>
      </c>
      <c r="AM471" s="37">
        <v>0</v>
      </c>
      <c r="AN471" s="37">
        <v>0</v>
      </c>
      <c r="AO471" s="37">
        <f>SUM(BASE_INICIATIVAS_CONSOLIDADA!$AK471:$AN471)</f>
        <v>0</v>
      </c>
      <c r="AP471" s="37">
        <v>0</v>
      </c>
      <c r="AQ471" s="37">
        <v>0</v>
      </c>
      <c r="AR471" s="37">
        <v>0</v>
      </c>
      <c r="AS471" s="37">
        <v>0</v>
      </c>
      <c r="AT471" s="37">
        <v>0</v>
      </c>
      <c r="AU471" s="37">
        <v>0</v>
      </c>
      <c r="AV471" s="37">
        <f>SUM(BASE_INICIATIVAS_CONSOLIDADA!$AP471:$AU471)</f>
        <v>0</v>
      </c>
      <c r="AW471" s="39">
        <v>0</v>
      </c>
      <c r="AX471" s="39">
        <v>0</v>
      </c>
      <c r="AY471" s="40">
        <f>SUM(BASE_INICIATIVAS_CONSOLIDADA!$AW471:$AX471)</f>
        <v>0</v>
      </c>
      <c r="AZ471" s="4">
        <v>0</v>
      </c>
      <c r="BA471" s="4">
        <f>BASE_INICIATIVAS_CONSOLIDADA!$AZ471</f>
        <v>0</v>
      </c>
      <c r="BB471" s="4">
        <v>0</v>
      </c>
      <c r="BC471" s="4">
        <v>0</v>
      </c>
      <c r="BD471" s="4">
        <f>SUM(BASE_INICIATIVAS_CONSOLIDADA!$BB471:$BC471)</f>
        <v>0</v>
      </c>
    </row>
    <row r="472" spans="1:56" ht="300" x14ac:dyDescent="0.25">
      <c r="A472" s="29" t="s">
        <v>152</v>
      </c>
      <c r="B472" s="29" t="s">
        <v>153</v>
      </c>
      <c r="C472" s="29" t="s">
        <v>70</v>
      </c>
      <c r="D472" s="29" t="s">
        <v>58</v>
      </c>
      <c r="E472" s="29" t="str">
        <f>_xlfn.XLOOKUP(BASE_INICIATIVAS_CONSOLIDADA!$G472,'[1]BASE DE DADOS'!A:A,'[1]BASE DE DADOS'!C:C)</f>
        <v>RESEX MARINHA MOCAPAJUBA</v>
      </c>
      <c r="F472" s="29" t="str">
        <f>_xlfn.XLOOKUP(BASE_INICIATIVAS_CONSOLIDADA!$G472,[1]!BASE_UCS[COD CNUC],[1]!BASE_UCS[CATEGORIA RESUMIDA])</f>
        <v>RESEX</v>
      </c>
      <c r="G472" s="29" t="s">
        <v>129</v>
      </c>
      <c r="H472" s="29" t="str">
        <f>_xlfn.XLOOKUP(BASE_INICIATIVAS_CONSOLIDADA!$G472,[1]!BASE_UCS[COD CNUC],[1]!BASE_UCS[GERÊNCIA REGIONAL])</f>
        <v>GR1 - Norte</v>
      </c>
      <c r="I472" s="29" t="str">
        <f>_xlfn.XLOOKUP(BASE_INICIATIVAS_CONSOLIDADA!$G472,[1]!BASE_UCS[COD CNUC],[1]!BASE_UCS[BIOMAS])</f>
        <v>Amazônia - Área Marinha</v>
      </c>
      <c r="J472" s="29" t="str">
        <f>_xlfn.XLOOKUP(BASE_INICIATIVAS_CONSOLIDADA!$G472,[1]!BASE_UCS[COD CNUC],[1]!BASE_UCS[UF])</f>
        <v>PA</v>
      </c>
      <c r="K472" s="29" t="s">
        <v>377</v>
      </c>
      <c r="L472" s="30">
        <v>150000</v>
      </c>
      <c r="M472" s="30">
        <v>0</v>
      </c>
      <c r="N472" s="30">
        <f>BASE_INICIATIVAS_CONSOLIDADA!$L472-BASE_INICIATIVAS_CONSOLIDADA!$M472</f>
        <v>150000</v>
      </c>
      <c r="O472" s="41">
        <f>BASE_INICIATIVAS_CONSOLIDADA!$AC472+BASE_INICIATIVAS_CONSOLIDADA!$AJ472+BASE_INICIATIVAS_CONSOLIDADA!$AO472+BASE_INICIATIVAS_CONSOLIDADA!$AV472+BASE_INICIATIVAS_CONSOLIDADA!$AY472+BASE_INICIATIVAS_CONSOLIDADA!$BA472+BASE_INICIATIVAS_CONSOLIDADA!$BD472</f>
        <v>150000</v>
      </c>
      <c r="P472" s="30">
        <f>IF(BASE_INICIATIVAS_CONSOLIDADA!$N472-BASE_INICIATIVAS_CONSOLIDADA!$O472&lt;0,0,BASE_INICIATIVAS_CONSOLIDADA!$N472-BASE_INICIATIVAS_CONSOLIDADA!$O472)</f>
        <v>0</v>
      </c>
      <c r="Q472" s="42">
        <v>0</v>
      </c>
      <c r="R472" s="41">
        <v>0</v>
      </c>
      <c r="S472" s="41">
        <v>0</v>
      </c>
      <c r="T472" s="41">
        <v>0</v>
      </c>
      <c r="U472" s="41">
        <v>0</v>
      </c>
      <c r="V472" s="41">
        <v>0</v>
      </c>
      <c r="W472" s="41">
        <v>0</v>
      </c>
      <c r="X472" s="41">
        <v>0</v>
      </c>
      <c r="Y472" s="41">
        <v>0</v>
      </c>
      <c r="Z472" s="41">
        <v>0</v>
      </c>
      <c r="AA472" s="41">
        <v>0</v>
      </c>
      <c r="AB472" s="41">
        <v>0</v>
      </c>
      <c r="AC472" s="41">
        <f>SUM(BASE_INICIATIVAS_CONSOLIDADA!$Q472:$AB472)</f>
        <v>0</v>
      </c>
      <c r="AD472" s="41">
        <v>0</v>
      </c>
      <c r="AE472" s="41">
        <v>0</v>
      </c>
      <c r="AF472" s="41">
        <v>150000</v>
      </c>
      <c r="AG472" s="41">
        <v>0</v>
      </c>
      <c r="AH472" s="41">
        <v>0</v>
      </c>
      <c r="AI472" s="41">
        <v>0</v>
      </c>
      <c r="AJ472" s="41">
        <f>SUM(BASE_INICIATIVAS_CONSOLIDADA!$AD472:$AI472)</f>
        <v>150000</v>
      </c>
      <c r="AK472" s="41">
        <v>0</v>
      </c>
      <c r="AL472" s="41">
        <v>0</v>
      </c>
      <c r="AM472" s="41">
        <v>0</v>
      </c>
      <c r="AN472" s="41">
        <v>0</v>
      </c>
      <c r="AO472" s="41">
        <f>SUM(BASE_INICIATIVAS_CONSOLIDADA!$AK472:$AN472)</f>
        <v>0</v>
      </c>
      <c r="AP472" s="41">
        <v>0</v>
      </c>
      <c r="AQ472" s="41">
        <v>0</v>
      </c>
      <c r="AR472" s="41">
        <v>0</v>
      </c>
      <c r="AS472" s="41">
        <v>0</v>
      </c>
      <c r="AT472" s="41">
        <v>0</v>
      </c>
      <c r="AU472" s="41">
        <v>0</v>
      </c>
      <c r="AV472" s="41">
        <f>SUM(BASE_INICIATIVAS_CONSOLIDADA!$AP472:$AU472)</f>
        <v>0</v>
      </c>
      <c r="AW472" s="43">
        <v>0</v>
      </c>
      <c r="AX472" s="43">
        <v>0</v>
      </c>
      <c r="AY472" s="44">
        <f>SUM(BASE_INICIATIVAS_CONSOLIDADA!$AW472:$AX472)</f>
        <v>0</v>
      </c>
      <c r="AZ472" s="45">
        <v>0</v>
      </c>
      <c r="BA472" s="45">
        <f>BASE_INICIATIVAS_CONSOLIDADA!$AZ472</f>
        <v>0</v>
      </c>
      <c r="BB472" s="45">
        <v>0</v>
      </c>
      <c r="BC472" s="45">
        <v>0</v>
      </c>
      <c r="BD472" s="45">
        <f>SUM(BASE_INICIATIVAS_CONSOLIDADA!$BB472:$BC472)</f>
        <v>0</v>
      </c>
    </row>
    <row r="473" spans="1:56" ht="240" x14ac:dyDescent="0.25">
      <c r="A473" s="8" t="s">
        <v>152</v>
      </c>
      <c r="B473" s="8" t="s">
        <v>153</v>
      </c>
      <c r="C473" s="8" t="s">
        <v>70</v>
      </c>
      <c r="D473" s="8" t="s">
        <v>58</v>
      </c>
      <c r="E473" s="8" t="str">
        <f>_xlfn.XLOOKUP(BASE_INICIATIVAS_CONSOLIDADA!$G473,'[1]BASE DE DADOS'!A:A,'[1]BASE DE DADOS'!C:C)</f>
        <v>ESEC RASO DA CATARINA</v>
      </c>
      <c r="F473" s="8" t="str">
        <f>_xlfn.XLOOKUP(BASE_INICIATIVAS_CONSOLIDADA!$G473,[1]!BASE_UCS[COD CNUC],[1]!BASE_UCS[CATEGORIA RESUMIDA])</f>
        <v>ESEC</v>
      </c>
      <c r="G473" s="8" t="s">
        <v>206</v>
      </c>
      <c r="H473" s="8" t="str">
        <f>_xlfn.XLOOKUP(BASE_INICIATIVAS_CONSOLIDADA!$G473,[1]!BASE_UCS[COD CNUC],[1]!BASE_UCS[GERÊNCIA REGIONAL])</f>
        <v>GR2 - Nordeste</v>
      </c>
      <c r="I473" s="8" t="str">
        <f>_xlfn.XLOOKUP(BASE_INICIATIVAS_CONSOLIDADA!$G473,[1]!BASE_UCS[COD CNUC],[1]!BASE_UCS[BIOMAS])</f>
        <v>Caatinga</v>
      </c>
      <c r="J473" s="8" t="str">
        <f>_xlfn.XLOOKUP(BASE_INICIATIVAS_CONSOLIDADA!$G473,[1]!BASE_UCS[COD CNUC],[1]!BASE_UCS[UF])</f>
        <v>BA</v>
      </c>
      <c r="K473" s="8" t="s">
        <v>378</v>
      </c>
      <c r="L473" s="36">
        <v>40000</v>
      </c>
      <c r="M473" s="36">
        <v>0</v>
      </c>
      <c r="N473" s="36">
        <f>BASE_INICIATIVAS_CONSOLIDADA!$L473-BASE_INICIATIVAS_CONSOLIDADA!$M473</f>
        <v>40000</v>
      </c>
      <c r="O473" s="37">
        <f>BASE_INICIATIVAS_CONSOLIDADA!$AC473+BASE_INICIATIVAS_CONSOLIDADA!$AJ473+BASE_INICIATIVAS_CONSOLIDADA!$AO473+BASE_INICIATIVAS_CONSOLIDADA!$AV473+BASE_INICIATIVAS_CONSOLIDADA!$AY473+BASE_INICIATIVAS_CONSOLIDADA!$BA473+BASE_INICIATIVAS_CONSOLIDADA!$BD473</f>
        <v>40000</v>
      </c>
      <c r="P473" s="36">
        <f>IF(BASE_INICIATIVAS_CONSOLIDADA!$N473-BASE_INICIATIVAS_CONSOLIDADA!$O473&lt;0,0,BASE_INICIATIVAS_CONSOLIDADA!$N473-BASE_INICIATIVAS_CONSOLIDADA!$O473)</f>
        <v>0</v>
      </c>
      <c r="Q473" s="38">
        <v>0</v>
      </c>
      <c r="R473" s="37">
        <v>0</v>
      </c>
      <c r="S473" s="37">
        <v>0</v>
      </c>
      <c r="T473" s="37">
        <v>0</v>
      </c>
      <c r="U473" s="37">
        <v>0</v>
      </c>
      <c r="V473" s="37">
        <v>0</v>
      </c>
      <c r="W473" s="37">
        <v>0</v>
      </c>
      <c r="X473" s="37">
        <v>0</v>
      </c>
      <c r="Y473" s="37">
        <v>0</v>
      </c>
      <c r="Z473" s="37">
        <v>0</v>
      </c>
      <c r="AA473" s="37">
        <v>0</v>
      </c>
      <c r="AB473" s="37">
        <v>0</v>
      </c>
      <c r="AC473" s="37">
        <f>SUM(BASE_INICIATIVAS_CONSOLIDADA!$Q473:$AB473)</f>
        <v>0</v>
      </c>
      <c r="AD473" s="37">
        <v>0</v>
      </c>
      <c r="AE473" s="37">
        <v>0</v>
      </c>
      <c r="AF473" s="37">
        <v>0</v>
      </c>
      <c r="AG473" s="37">
        <v>0</v>
      </c>
      <c r="AH473" s="37">
        <v>0</v>
      </c>
      <c r="AI473" s="37">
        <v>0</v>
      </c>
      <c r="AJ473" s="37">
        <f>SUM(BASE_INICIATIVAS_CONSOLIDADA!$AD473:$AI473)</f>
        <v>0</v>
      </c>
      <c r="AK473" s="37">
        <v>0</v>
      </c>
      <c r="AL473" s="37">
        <v>0</v>
      </c>
      <c r="AM473" s="37">
        <v>0</v>
      </c>
      <c r="AN473" s="37">
        <v>0</v>
      </c>
      <c r="AO473" s="37">
        <f>SUM(BASE_INICIATIVAS_CONSOLIDADA!$AK473:$AN473)</f>
        <v>0</v>
      </c>
      <c r="AP473" s="36">
        <v>40000</v>
      </c>
      <c r="AQ473" s="37">
        <v>0</v>
      </c>
      <c r="AR473" s="37">
        <v>0</v>
      </c>
      <c r="AS473" s="37">
        <v>0</v>
      </c>
      <c r="AT473" s="37">
        <v>0</v>
      </c>
      <c r="AU473" s="37">
        <v>0</v>
      </c>
      <c r="AV473" s="37">
        <f>SUM(BASE_INICIATIVAS_CONSOLIDADA!$AP473:$AU473)</f>
        <v>40000</v>
      </c>
      <c r="AW473" s="39">
        <v>0</v>
      </c>
      <c r="AX473" s="39">
        <v>0</v>
      </c>
      <c r="AY473" s="40">
        <f>SUM(BASE_INICIATIVAS_CONSOLIDADA!$AW473:$AX473)</f>
        <v>0</v>
      </c>
      <c r="AZ473" s="4">
        <v>0</v>
      </c>
      <c r="BA473" s="4">
        <f>BASE_INICIATIVAS_CONSOLIDADA!$AZ473</f>
        <v>0</v>
      </c>
      <c r="BB473" s="4">
        <v>0</v>
      </c>
      <c r="BC473" s="4">
        <v>0</v>
      </c>
      <c r="BD473" s="4">
        <f>SUM(BASE_INICIATIVAS_CONSOLIDADA!$BB473:$BC473)</f>
        <v>0</v>
      </c>
    </row>
    <row r="474" spans="1:56" ht="30" x14ac:dyDescent="0.25">
      <c r="A474" s="29" t="s">
        <v>94</v>
      </c>
      <c r="B474" s="29" t="s">
        <v>95</v>
      </c>
      <c r="C474" s="29">
        <v>16081613</v>
      </c>
      <c r="D474" s="29" t="s">
        <v>96</v>
      </c>
      <c r="E474" s="29" t="str">
        <f>_xlfn.XLOOKUP(BASE_INICIATIVAS_CONSOLIDADA!$G474,'[1]BASE DE DADOS'!A:A,'[1]BASE DE DADOS'!C:C)</f>
        <v>PARNA MARINHO DOS ABROLHOS</v>
      </c>
      <c r="F474" s="29" t="str">
        <f>_xlfn.XLOOKUP(BASE_INICIATIVAS_CONSOLIDADA!$G474,[1]!BASE_UCS[COD CNUC],[1]!BASE_UCS[CATEGORIA RESUMIDA])</f>
        <v>PARNA</v>
      </c>
      <c r="G474" s="29" t="s">
        <v>319</v>
      </c>
      <c r="H474" s="29" t="str">
        <f>_xlfn.XLOOKUP(BASE_INICIATIVAS_CONSOLIDADA!$G474,[1]!BASE_UCS[COD CNUC],[1]!BASE_UCS[GERÊNCIA REGIONAL])</f>
        <v>GR2 - Nordeste</v>
      </c>
      <c r="I474" s="29" t="str">
        <f>_xlfn.XLOOKUP(BASE_INICIATIVAS_CONSOLIDADA!$G474,[1]!BASE_UCS[COD CNUC],[1]!BASE_UCS[BIOMAS])</f>
        <v>Área Marinha - Mata Atlântica</v>
      </c>
      <c r="J474" s="29" t="str">
        <f>_xlfn.XLOOKUP(BASE_INICIATIVAS_CONSOLIDADA!$G474,[1]!BASE_UCS[COD CNUC],[1]!BASE_UCS[UF])</f>
        <v>BA</v>
      </c>
      <c r="K474" s="29"/>
      <c r="L474" s="30">
        <v>500000</v>
      </c>
      <c r="M474" s="30">
        <v>0</v>
      </c>
      <c r="N474" s="30">
        <f>BASE_INICIATIVAS_CONSOLIDADA!$L474-BASE_INICIATIVAS_CONSOLIDADA!$M474</f>
        <v>500000</v>
      </c>
      <c r="O474" s="41">
        <f>BASE_INICIATIVAS_CONSOLIDADA!$AC474+BASE_INICIATIVAS_CONSOLIDADA!$AJ474+BASE_INICIATIVAS_CONSOLIDADA!$AO474+BASE_INICIATIVAS_CONSOLIDADA!$AV474+BASE_INICIATIVAS_CONSOLIDADA!$AY474+BASE_INICIATIVAS_CONSOLIDADA!$BA474+BASE_INICIATIVAS_CONSOLIDADA!$BD474</f>
        <v>500000</v>
      </c>
      <c r="P474" s="30">
        <f>IF(BASE_INICIATIVAS_CONSOLIDADA!$N474-BASE_INICIATIVAS_CONSOLIDADA!$O474&lt;0,0,BASE_INICIATIVAS_CONSOLIDADA!$N474-BASE_INICIATIVAS_CONSOLIDADA!$O474)</f>
        <v>0</v>
      </c>
      <c r="Q474" s="42">
        <v>0</v>
      </c>
      <c r="R474" s="41">
        <v>0</v>
      </c>
      <c r="S474" s="41">
        <v>0</v>
      </c>
      <c r="T474" s="41">
        <v>0</v>
      </c>
      <c r="U474" s="41">
        <v>0</v>
      </c>
      <c r="V474" s="41">
        <v>0</v>
      </c>
      <c r="W474" s="41">
        <v>0</v>
      </c>
      <c r="X474" s="41">
        <v>0</v>
      </c>
      <c r="Y474" s="41">
        <v>500000</v>
      </c>
      <c r="Z474" s="41">
        <v>0</v>
      </c>
      <c r="AA474" s="41">
        <v>0</v>
      </c>
      <c r="AB474" s="41">
        <v>0</v>
      </c>
      <c r="AC474" s="41">
        <f>SUM(BASE_INICIATIVAS_CONSOLIDADA!$Q474:$AB474)</f>
        <v>500000</v>
      </c>
      <c r="AD474" s="41">
        <v>0</v>
      </c>
      <c r="AE474" s="41">
        <v>0</v>
      </c>
      <c r="AF474" s="41">
        <v>0</v>
      </c>
      <c r="AG474" s="41">
        <v>0</v>
      </c>
      <c r="AH474" s="41">
        <v>0</v>
      </c>
      <c r="AI474" s="41">
        <v>0</v>
      </c>
      <c r="AJ474" s="41">
        <f>SUM(BASE_INICIATIVAS_CONSOLIDADA!$AD474:$AI474)</f>
        <v>0</v>
      </c>
      <c r="AK474" s="41">
        <v>0</v>
      </c>
      <c r="AL474" s="41">
        <v>0</v>
      </c>
      <c r="AM474" s="41">
        <v>0</v>
      </c>
      <c r="AN474" s="41">
        <v>0</v>
      </c>
      <c r="AO474" s="41">
        <f>SUM(BASE_INICIATIVAS_CONSOLIDADA!$AK474:$AN474)</f>
        <v>0</v>
      </c>
      <c r="AP474" s="46">
        <v>0</v>
      </c>
      <c r="AQ474" s="41">
        <v>0</v>
      </c>
      <c r="AR474" s="41">
        <v>0</v>
      </c>
      <c r="AS474" s="41">
        <v>0</v>
      </c>
      <c r="AT474" s="41">
        <v>0</v>
      </c>
      <c r="AU474" s="41">
        <v>0</v>
      </c>
      <c r="AV474" s="41">
        <f>SUM(BASE_INICIATIVAS_CONSOLIDADA!$AP474:$AU474)</f>
        <v>0</v>
      </c>
      <c r="AW474" s="43">
        <v>0</v>
      </c>
      <c r="AX474" s="43">
        <v>0</v>
      </c>
      <c r="AY474" s="44">
        <f>SUM(BASE_INICIATIVAS_CONSOLIDADA!$AW474:$AX474)</f>
        <v>0</v>
      </c>
      <c r="AZ474" s="45">
        <v>0</v>
      </c>
      <c r="BA474" s="45">
        <f>BASE_INICIATIVAS_CONSOLIDADA!$AZ474</f>
        <v>0</v>
      </c>
      <c r="BB474" s="45">
        <v>0</v>
      </c>
      <c r="BC474" s="45">
        <v>0</v>
      </c>
      <c r="BD474" s="45">
        <f>SUM(BASE_INICIATIVAS_CONSOLIDADA!$BB474:$BC474)</f>
        <v>0</v>
      </c>
    </row>
    <row r="475" spans="1:56" ht="345" x14ac:dyDescent="0.25">
      <c r="A475" s="8" t="s">
        <v>133</v>
      </c>
      <c r="B475" s="8" t="s">
        <v>134</v>
      </c>
      <c r="C475" s="8" t="s">
        <v>70</v>
      </c>
      <c r="D475" s="8" t="s">
        <v>58</v>
      </c>
      <c r="E475" s="8" t="str">
        <f>_xlfn.XLOOKUP(BASE_INICIATIVAS_CONSOLIDADA!$G475,'[1]BASE DE DADOS'!A:A,'[1]BASE DE DADOS'!C:C)</f>
        <v>RESEX DO BATOQUE</v>
      </c>
      <c r="F475" s="8" t="str">
        <f>_xlfn.XLOOKUP(BASE_INICIATIVAS_CONSOLIDADA!$G475,[1]!BASE_UCS[COD CNUC],[1]!BASE_UCS[CATEGORIA RESUMIDA])</f>
        <v>RESEX</v>
      </c>
      <c r="G475" s="8" t="s">
        <v>379</v>
      </c>
      <c r="H475" s="8" t="str">
        <f>_xlfn.XLOOKUP(BASE_INICIATIVAS_CONSOLIDADA!$G475,[1]!BASE_UCS[COD CNUC],[1]!BASE_UCS[GERÊNCIA REGIONAL])</f>
        <v>GR2 - Nordeste</v>
      </c>
      <c r="I475" s="8" t="str">
        <f>_xlfn.XLOOKUP(BASE_INICIATIVAS_CONSOLIDADA!$G475,[1]!BASE_UCS[COD CNUC],[1]!BASE_UCS[BIOMAS])</f>
        <v>Área Marinha - Caatinga</v>
      </c>
      <c r="J475" s="8" t="str">
        <f>_xlfn.XLOOKUP(BASE_INICIATIVAS_CONSOLIDADA!$G475,[1]!BASE_UCS[COD CNUC],[1]!BASE_UCS[UF])</f>
        <v>CE</v>
      </c>
      <c r="K475" s="8" t="s">
        <v>135</v>
      </c>
      <c r="L475" s="36">
        <v>1000000</v>
      </c>
      <c r="M475" s="36">
        <v>0</v>
      </c>
      <c r="N475" s="36">
        <f>BASE_INICIATIVAS_CONSOLIDADA!$L475-BASE_INICIATIVAS_CONSOLIDADA!$M475</f>
        <v>1000000</v>
      </c>
      <c r="O475" s="37">
        <f>BASE_INICIATIVAS_CONSOLIDADA!$AC475+BASE_INICIATIVAS_CONSOLIDADA!$AJ475+BASE_INICIATIVAS_CONSOLIDADA!$AO475+BASE_INICIATIVAS_CONSOLIDADA!$AV475+BASE_INICIATIVAS_CONSOLIDADA!$AY475+BASE_INICIATIVAS_CONSOLIDADA!$BA475+BASE_INICIATIVAS_CONSOLIDADA!$BD475</f>
        <v>1000000</v>
      </c>
      <c r="P475" s="36">
        <f>IF(BASE_INICIATIVAS_CONSOLIDADA!$N475-BASE_INICIATIVAS_CONSOLIDADA!$O475&lt;0,0,BASE_INICIATIVAS_CONSOLIDADA!$N475-BASE_INICIATIVAS_CONSOLIDADA!$O475)</f>
        <v>0</v>
      </c>
      <c r="Q475" s="38">
        <v>0</v>
      </c>
      <c r="R475" s="37">
        <v>0</v>
      </c>
      <c r="S475" s="37">
        <v>0</v>
      </c>
      <c r="T475" s="37">
        <v>0</v>
      </c>
      <c r="U475" s="37">
        <v>0</v>
      </c>
      <c r="V475" s="37">
        <v>0</v>
      </c>
      <c r="W475" s="37">
        <v>0</v>
      </c>
      <c r="X475" s="37">
        <v>0</v>
      </c>
      <c r="Y475" s="37">
        <v>0</v>
      </c>
      <c r="Z475" s="37">
        <v>1000000</v>
      </c>
      <c r="AA475" s="37">
        <v>0</v>
      </c>
      <c r="AB475" s="37">
        <v>0</v>
      </c>
      <c r="AC475" s="37">
        <f>SUM(BASE_INICIATIVAS_CONSOLIDADA!$Q475:$AB475)</f>
        <v>1000000</v>
      </c>
      <c r="AD475" s="37">
        <v>0</v>
      </c>
      <c r="AE475" s="37">
        <v>0</v>
      </c>
      <c r="AF475" s="37">
        <v>0</v>
      </c>
      <c r="AG475" s="37">
        <v>0</v>
      </c>
      <c r="AH475" s="37">
        <v>0</v>
      </c>
      <c r="AI475" s="37">
        <v>0</v>
      </c>
      <c r="AJ475" s="37">
        <f>SUM(BASE_INICIATIVAS_CONSOLIDADA!$AD475:$AI475)</f>
        <v>0</v>
      </c>
      <c r="AK475" s="37">
        <v>0</v>
      </c>
      <c r="AL475" s="37">
        <v>0</v>
      </c>
      <c r="AM475" s="37">
        <v>0</v>
      </c>
      <c r="AN475" s="37">
        <v>0</v>
      </c>
      <c r="AO475" s="37">
        <f>SUM(BASE_INICIATIVAS_CONSOLIDADA!$AK475:$AN475)</f>
        <v>0</v>
      </c>
      <c r="AP475" s="37">
        <v>0</v>
      </c>
      <c r="AQ475" s="37">
        <v>0</v>
      </c>
      <c r="AR475" s="37">
        <v>0</v>
      </c>
      <c r="AS475" s="37">
        <v>0</v>
      </c>
      <c r="AT475" s="37">
        <v>0</v>
      </c>
      <c r="AU475" s="37">
        <v>0</v>
      </c>
      <c r="AV475" s="37">
        <f>SUM(BASE_INICIATIVAS_CONSOLIDADA!$AP475:$AU475)</f>
        <v>0</v>
      </c>
      <c r="AW475" s="39">
        <v>0</v>
      </c>
      <c r="AX475" s="39">
        <v>0</v>
      </c>
      <c r="AY475" s="40">
        <f>SUM(BASE_INICIATIVAS_CONSOLIDADA!$AW475:$AX475)</f>
        <v>0</v>
      </c>
      <c r="AZ475" s="4">
        <v>0</v>
      </c>
      <c r="BA475" s="4">
        <f>BASE_INICIATIVAS_CONSOLIDADA!$AZ475</f>
        <v>0</v>
      </c>
      <c r="BB475" s="4">
        <v>0</v>
      </c>
      <c r="BC475" s="4">
        <v>0</v>
      </c>
      <c r="BD475" s="4">
        <f>SUM(BASE_INICIATIVAS_CONSOLIDADA!$BB475:$BC475)</f>
        <v>0</v>
      </c>
    </row>
    <row r="476" spans="1:56" ht="255" x14ac:dyDescent="0.25">
      <c r="A476" s="29" t="s">
        <v>152</v>
      </c>
      <c r="B476" s="29" t="s">
        <v>153</v>
      </c>
      <c r="C476" s="29" t="s">
        <v>70</v>
      </c>
      <c r="D476" s="29" t="s">
        <v>58</v>
      </c>
      <c r="E476" s="29" t="str">
        <f>_xlfn.XLOOKUP(BASE_INICIATIVAS_CONSOLIDADA!$G476,'[1]BASE DE DADOS'!A:A,'[1]BASE DE DADOS'!C:C)</f>
        <v>REBIO ATOL DAS ROCAS</v>
      </c>
      <c r="F476" s="29" t="str">
        <f>_xlfn.XLOOKUP(BASE_INICIATIVAS_CONSOLIDADA!$G476,[1]!BASE_UCS[COD CNUC],[1]!BASE_UCS[CATEGORIA RESUMIDA])</f>
        <v>REBIO</v>
      </c>
      <c r="G476" s="29" t="s">
        <v>323</v>
      </c>
      <c r="H476" s="29" t="str">
        <f>_xlfn.XLOOKUP(BASE_INICIATIVAS_CONSOLIDADA!$G476,[1]!BASE_UCS[COD CNUC],[1]!BASE_UCS[GERÊNCIA REGIONAL])</f>
        <v>GR2 - Nordeste</v>
      </c>
      <c r="I476" s="29" t="str">
        <f>_xlfn.XLOOKUP(BASE_INICIATIVAS_CONSOLIDADA!$G476,[1]!BASE_UCS[COD CNUC],[1]!BASE_UCS[BIOMAS])</f>
        <v>Área Marinha - Mata Atlântica</v>
      </c>
      <c r="J476" s="29" t="str">
        <f>_xlfn.XLOOKUP(BASE_INICIATIVAS_CONSOLIDADA!$G476,[1]!BASE_UCS[COD CNUC],[1]!BASE_UCS[UF])</f>
        <v>RN</v>
      </c>
      <c r="K476" s="29" t="s">
        <v>380</v>
      </c>
      <c r="L476" s="30">
        <v>200000</v>
      </c>
      <c r="M476" s="30">
        <v>0</v>
      </c>
      <c r="N476" s="30">
        <f>BASE_INICIATIVAS_CONSOLIDADA!$L476-BASE_INICIATIVAS_CONSOLIDADA!$M476</f>
        <v>200000</v>
      </c>
      <c r="O476" s="41">
        <f>BASE_INICIATIVAS_CONSOLIDADA!$AC476+BASE_INICIATIVAS_CONSOLIDADA!$AJ476+BASE_INICIATIVAS_CONSOLIDADA!$AO476+BASE_INICIATIVAS_CONSOLIDADA!$AV476+BASE_INICIATIVAS_CONSOLIDADA!$AY476+BASE_INICIATIVAS_CONSOLIDADA!$BA476+BASE_INICIATIVAS_CONSOLIDADA!$BD476</f>
        <v>200000</v>
      </c>
      <c r="P476" s="30">
        <f>IF(BASE_INICIATIVAS_CONSOLIDADA!$N476-BASE_INICIATIVAS_CONSOLIDADA!$O476&lt;0,0,BASE_INICIATIVAS_CONSOLIDADA!$N476-BASE_INICIATIVAS_CONSOLIDADA!$O476)</f>
        <v>0</v>
      </c>
      <c r="Q476" s="42">
        <v>0</v>
      </c>
      <c r="R476" s="41">
        <v>0</v>
      </c>
      <c r="S476" s="41">
        <v>0</v>
      </c>
      <c r="T476" s="41">
        <v>0</v>
      </c>
      <c r="U476" s="41">
        <v>0</v>
      </c>
      <c r="V476" s="41">
        <v>0</v>
      </c>
      <c r="W476" s="41">
        <v>0</v>
      </c>
      <c r="X476" s="41">
        <v>0</v>
      </c>
      <c r="Y476" s="41">
        <v>0</v>
      </c>
      <c r="Z476" s="41">
        <v>0</v>
      </c>
      <c r="AA476" s="41">
        <v>0</v>
      </c>
      <c r="AB476" s="41">
        <v>0</v>
      </c>
      <c r="AC476" s="41">
        <f>SUM(BASE_INICIATIVAS_CONSOLIDADA!$Q476:$AB476)</f>
        <v>0</v>
      </c>
      <c r="AD476" s="41">
        <v>0</v>
      </c>
      <c r="AE476" s="41">
        <v>0</v>
      </c>
      <c r="AF476" s="41">
        <v>0</v>
      </c>
      <c r="AG476" s="41">
        <v>0</v>
      </c>
      <c r="AH476" s="41">
        <v>0</v>
      </c>
      <c r="AI476" s="41">
        <v>0</v>
      </c>
      <c r="AJ476" s="41">
        <f>SUM(BASE_INICIATIVAS_CONSOLIDADA!$AD476:$AI476)</f>
        <v>0</v>
      </c>
      <c r="AK476" s="41">
        <v>0</v>
      </c>
      <c r="AL476" s="41">
        <v>200000</v>
      </c>
      <c r="AM476" s="41">
        <v>0</v>
      </c>
      <c r="AN476" s="41">
        <v>0</v>
      </c>
      <c r="AO476" s="41">
        <f>SUM(BASE_INICIATIVAS_CONSOLIDADA!$AK476:$AN476)</f>
        <v>200000</v>
      </c>
      <c r="AP476" s="41">
        <v>0</v>
      </c>
      <c r="AQ476" s="41">
        <v>0</v>
      </c>
      <c r="AR476" s="41">
        <v>0</v>
      </c>
      <c r="AS476" s="41">
        <v>0</v>
      </c>
      <c r="AT476" s="41">
        <v>0</v>
      </c>
      <c r="AU476" s="41">
        <v>0</v>
      </c>
      <c r="AV476" s="41">
        <f>SUM(BASE_INICIATIVAS_CONSOLIDADA!$AP476:$AU476)</f>
        <v>0</v>
      </c>
      <c r="AW476" s="43">
        <v>0</v>
      </c>
      <c r="AX476" s="43">
        <v>0</v>
      </c>
      <c r="AY476" s="44">
        <f>SUM(BASE_INICIATIVAS_CONSOLIDADA!$AW476:$AX476)</f>
        <v>0</v>
      </c>
      <c r="AZ476" s="45">
        <v>0</v>
      </c>
      <c r="BA476" s="45">
        <f>BASE_INICIATIVAS_CONSOLIDADA!$AZ476</f>
        <v>0</v>
      </c>
      <c r="BB476" s="45">
        <v>0</v>
      </c>
      <c r="BC476" s="45">
        <v>0</v>
      </c>
      <c r="BD476" s="45">
        <f>SUM(BASE_INICIATIVAS_CONSOLIDADA!$BB476:$BC476)</f>
        <v>0</v>
      </c>
    </row>
    <row r="477" spans="1:56" ht="345" x14ac:dyDescent="0.25">
      <c r="A477" s="8" t="s">
        <v>133</v>
      </c>
      <c r="B477" s="8" t="s">
        <v>134</v>
      </c>
      <c r="C477" s="8" t="s">
        <v>70</v>
      </c>
      <c r="D477" s="8" t="s">
        <v>58</v>
      </c>
      <c r="E477" s="8" t="str">
        <f>_xlfn.XLOOKUP(BASE_INICIATIVAS_CONSOLIDADA!$G477,'[1]BASE DE DADOS'!A:A,'[1]BASE DE DADOS'!C:C)</f>
        <v>RESEX ITUXí</v>
      </c>
      <c r="F477" s="8" t="str">
        <f>_xlfn.XLOOKUP(BASE_INICIATIVAS_CONSOLIDADA!$G477,[1]!BASE_UCS[COD CNUC],[1]!BASE_UCS[CATEGORIA RESUMIDA])</f>
        <v>RESEX</v>
      </c>
      <c r="G477" s="8" t="s">
        <v>381</v>
      </c>
      <c r="H477" s="8" t="str">
        <f>_xlfn.XLOOKUP(BASE_INICIATIVAS_CONSOLIDADA!$G477,[1]!BASE_UCS[COD CNUC],[1]!BASE_UCS[GERÊNCIA REGIONAL])</f>
        <v>GR1 - Norte</v>
      </c>
      <c r="I477" s="8" t="str">
        <f>_xlfn.XLOOKUP(BASE_INICIATIVAS_CONSOLIDADA!$G477,[1]!BASE_UCS[COD CNUC],[1]!BASE_UCS[BIOMAS])</f>
        <v>Amazônia</v>
      </c>
      <c r="J477" s="8" t="str">
        <f>_xlfn.XLOOKUP(BASE_INICIATIVAS_CONSOLIDADA!$G477,[1]!BASE_UCS[COD CNUC],[1]!BASE_UCS[UF])</f>
        <v>AM</v>
      </c>
      <c r="K477" s="8" t="s">
        <v>135</v>
      </c>
      <c r="L477" s="53">
        <v>1000000</v>
      </c>
      <c r="M477" s="36">
        <v>0</v>
      </c>
      <c r="N477" s="36">
        <f>BASE_INICIATIVAS_CONSOLIDADA!$L477-BASE_INICIATIVAS_CONSOLIDADA!$M477</f>
        <v>1000000</v>
      </c>
      <c r="O477" s="37">
        <f>BASE_INICIATIVAS_CONSOLIDADA!$AC477+BASE_INICIATIVAS_CONSOLIDADA!$AJ477+BASE_INICIATIVAS_CONSOLIDADA!$AO477+BASE_INICIATIVAS_CONSOLIDADA!$AV477+BASE_INICIATIVAS_CONSOLIDADA!$AY477+BASE_INICIATIVAS_CONSOLIDADA!$BA477+BASE_INICIATIVAS_CONSOLIDADA!$BD477</f>
        <v>0</v>
      </c>
      <c r="P477" s="36">
        <f>IF(BASE_INICIATIVAS_CONSOLIDADA!$N477-BASE_INICIATIVAS_CONSOLIDADA!$O477&lt;0,0,BASE_INICIATIVAS_CONSOLIDADA!$N477-BASE_INICIATIVAS_CONSOLIDADA!$O477)</f>
        <v>1000000</v>
      </c>
      <c r="Q477" s="38">
        <v>0</v>
      </c>
      <c r="R477" s="37">
        <v>0</v>
      </c>
      <c r="S477" s="37">
        <v>0</v>
      </c>
      <c r="T477" s="37">
        <v>0</v>
      </c>
      <c r="U477" s="37">
        <v>0</v>
      </c>
      <c r="V477" s="37">
        <v>0</v>
      </c>
      <c r="W477" s="37">
        <v>0</v>
      </c>
      <c r="X477" s="37">
        <v>0</v>
      </c>
      <c r="Y477" s="37">
        <v>0</v>
      </c>
      <c r="Z477" s="37">
        <v>0</v>
      </c>
      <c r="AA477" s="37">
        <v>0</v>
      </c>
      <c r="AB477" s="37">
        <v>0</v>
      </c>
      <c r="AC477" s="37">
        <f>SUM(BASE_INICIATIVAS_CONSOLIDADA!$Q477:$AB477)</f>
        <v>0</v>
      </c>
      <c r="AD477" s="37">
        <v>0</v>
      </c>
      <c r="AE477" s="37">
        <v>0</v>
      </c>
      <c r="AF477" s="37">
        <v>0</v>
      </c>
      <c r="AG477" s="37">
        <v>0</v>
      </c>
      <c r="AH477" s="37">
        <v>0</v>
      </c>
      <c r="AI477" s="37">
        <v>0</v>
      </c>
      <c r="AJ477" s="37">
        <f>SUM(BASE_INICIATIVAS_CONSOLIDADA!$AD477:$AI477)</f>
        <v>0</v>
      </c>
      <c r="AK477" s="37">
        <v>0</v>
      </c>
      <c r="AL477" s="37">
        <v>0</v>
      </c>
      <c r="AM477" s="37">
        <v>0</v>
      </c>
      <c r="AN477" s="37">
        <v>0</v>
      </c>
      <c r="AO477" s="37">
        <f>SUM(BASE_INICIATIVAS_CONSOLIDADA!$AK477:$AN477)</f>
        <v>0</v>
      </c>
      <c r="AP477" s="37">
        <v>0</v>
      </c>
      <c r="AQ477" s="37">
        <v>0</v>
      </c>
      <c r="AR477" s="37">
        <v>0</v>
      </c>
      <c r="AS477" s="37">
        <v>0</v>
      </c>
      <c r="AT477" s="37">
        <v>0</v>
      </c>
      <c r="AU477" s="37">
        <v>0</v>
      </c>
      <c r="AV477" s="37">
        <f>SUM(BASE_INICIATIVAS_CONSOLIDADA!$AP477:$AU477)</f>
        <v>0</v>
      </c>
      <c r="AW477" s="39">
        <v>0</v>
      </c>
      <c r="AX477" s="39">
        <v>0</v>
      </c>
      <c r="AY477" s="40">
        <f>SUM(BASE_INICIATIVAS_CONSOLIDADA!$AW477:$AX477)</f>
        <v>0</v>
      </c>
      <c r="AZ477" s="4">
        <v>0</v>
      </c>
      <c r="BA477" s="4">
        <f>BASE_INICIATIVAS_CONSOLIDADA!$AZ477</f>
        <v>0</v>
      </c>
      <c r="BB477" s="4">
        <v>0</v>
      </c>
      <c r="BC477" s="4">
        <v>0</v>
      </c>
      <c r="BD477" s="4">
        <f>SUM(BASE_INICIATIVAS_CONSOLIDADA!$BB477:$BC477)</f>
        <v>0</v>
      </c>
    </row>
    <row r="478" spans="1:56" ht="30" x14ac:dyDescent="0.25">
      <c r="A478" s="29" t="s">
        <v>65</v>
      </c>
      <c r="B478" s="29" t="s">
        <v>66</v>
      </c>
      <c r="C478" s="29">
        <v>16074110</v>
      </c>
      <c r="D478" s="29" t="s">
        <v>58</v>
      </c>
      <c r="E478" s="29" t="str">
        <f>_xlfn.XLOOKUP(BASE_INICIATIVAS_CONSOLIDADA!$G478,'[1]BASE DE DADOS'!A:A,'[1]BASE DE DADOS'!C:C)</f>
        <v>PARNA MAPINGUARI</v>
      </c>
      <c r="F478" s="29" t="str">
        <f>_xlfn.XLOOKUP(BASE_INICIATIVAS_CONSOLIDADA!$G478,[1]!BASE_UCS[COD CNUC],[1]!BASE_UCS[CATEGORIA RESUMIDA])</f>
        <v>PARNA</v>
      </c>
      <c r="G478" s="29" t="s">
        <v>382</v>
      </c>
      <c r="H478" s="29" t="str">
        <f>_xlfn.XLOOKUP(BASE_INICIATIVAS_CONSOLIDADA!$G478,[1]!BASE_UCS[COD CNUC],[1]!BASE_UCS[GERÊNCIA REGIONAL])</f>
        <v>GR1 - Norte</v>
      </c>
      <c r="I478" s="29" t="str">
        <f>_xlfn.XLOOKUP(BASE_INICIATIVAS_CONSOLIDADA!$G478,[1]!BASE_UCS[COD CNUC],[1]!BASE_UCS[BIOMAS])</f>
        <v>Amazônia</v>
      </c>
      <c r="J478" s="29" t="str">
        <f>_xlfn.XLOOKUP(BASE_INICIATIVAS_CONSOLIDADA!$G478,[1]!BASE_UCS[COD CNUC],[1]!BASE_UCS[UF])</f>
        <v>AM/RO</v>
      </c>
      <c r="K478" s="29"/>
      <c r="L478" s="30">
        <v>500000</v>
      </c>
      <c r="M478" s="30">
        <v>0</v>
      </c>
      <c r="N478" s="30">
        <f>BASE_INICIATIVAS_CONSOLIDADA!$L478-BASE_INICIATIVAS_CONSOLIDADA!$M478</f>
        <v>500000</v>
      </c>
      <c r="O478" s="41">
        <f>BASE_INICIATIVAS_CONSOLIDADA!$AC478+BASE_INICIATIVAS_CONSOLIDADA!$AJ478+BASE_INICIATIVAS_CONSOLIDADA!$AO478+BASE_INICIATIVAS_CONSOLIDADA!$AV478+BASE_INICIATIVAS_CONSOLIDADA!$AY478+BASE_INICIATIVAS_CONSOLIDADA!$BA478+BASE_INICIATIVAS_CONSOLIDADA!$BD478</f>
        <v>500000</v>
      </c>
      <c r="P478" s="30">
        <f>IF(BASE_INICIATIVAS_CONSOLIDADA!$N478-BASE_INICIATIVAS_CONSOLIDADA!$O478&lt;0,0,BASE_INICIATIVAS_CONSOLIDADA!$N478-BASE_INICIATIVAS_CONSOLIDADA!$O478)</f>
        <v>0</v>
      </c>
      <c r="Q478" s="42">
        <v>0</v>
      </c>
      <c r="R478" s="41">
        <v>0</v>
      </c>
      <c r="S478" s="41">
        <v>0</v>
      </c>
      <c r="T478" s="41">
        <v>0</v>
      </c>
      <c r="U478" s="41">
        <v>0</v>
      </c>
      <c r="V478" s="41">
        <v>0</v>
      </c>
      <c r="W478" s="41">
        <v>0</v>
      </c>
      <c r="X478" s="41">
        <v>0</v>
      </c>
      <c r="Y478" s="41">
        <v>0</v>
      </c>
      <c r="Z478" s="41">
        <v>0</v>
      </c>
      <c r="AA478" s="41">
        <v>500000</v>
      </c>
      <c r="AB478" s="41">
        <v>0</v>
      </c>
      <c r="AC478" s="41">
        <f>SUM(BASE_INICIATIVAS_CONSOLIDADA!$Q478:$AB478)</f>
        <v>500000</v>
      </c>
      <c r="AD478" s="41">
        <v>0</v>
      </c>
      <c r="AE478" s="41">
        <v>0</v>
      </c>
      <c r="AF478" s="41">
        <v>0</v>
      </c>
      <c r="AG478" s="41">
        <v>0</v>
      </c>
      <c r="AH478" s="41">
        <v>0</v>
      </c>
      <c r="AI478" s="30">
        <v>0</v>
      </c>
      <c r="AJ478" s="41">
        <f>SUM(BASE_INICIATIVAS_CONSOLIDADA!$AD478:$AI478)</f>
        <v>0</v>
      </c>
      <c r="AK478" s="41">
        <v>0</v>
      </c>
      <c r="AL478" s="41">
        <v>0</v>
      </c>
      <c r="AM478" s="41">
        <v>0</v>
      </c>
      <c r="AN478" s="41">
        <v>0</v>
      </c>
      <c r="AO478" s="41">
        <f>SUM(BASE_INICIATIVAS_CONSOLIDADA!$AK478:$AN478)</f>
        <v>0</v>
      </c>
      <c r="AP478" s="41">
        <v>0</v>
      </c>
      <c r="AQ478" s="41">
        <v>0</v>
      </c>
      <c r="AR478" s="41">
        <v>0</v>
      </c>
      <c r="AS478" s="41">
        <v>0</v>
      </c>
      <c r="AT478" s="41">
        <v>0</v>
      </c>
      <c r="AU478" s="41">
        <v>0</v>
      </c>
      <c r="AV478" s="41">
        <f>SUM(BASE_INICIATIVAS_CONSOLIDADA!$AP478:$AU478)</f>
        <v>0</v>
      </c>
      <c r="AW478" s="43">
        <v>0</v>
      </c>
      <c r="AX478" s="43">
        <v>0</v>
      </c>
      <c r="AY478" s="44">
        <f>SUM(BASE_INICIATIVAS_CONSOLIDADA!$AW478:$AX478)</f>
        <v>0</v>
      </c>
      <c r="AZ478" s="45">
        <v>0</v>
      </c>
      <c r="BA478" s="45">
        <f>BASE_INICIATIVAS_CONSOLIDADA!$AZ478</f>
        <v>0</v>
      </c>
      <c r="BB478" s="45">
        <v>0</v>
      </c>
      <c r="BC478" s="45">
        <v>0</v>
      </c>
      <c r="BD478" s="45">
        <f>SUM(BASE_INICIATIVAS_CONSOLIDADA!$BB478:$BC478)</f>
        <v>0</v>
      </c>
    </row>
    <row r="479" spans="1:56" ht="150" x14ac:dyDescent="0.25">
      <c r="A479" s="8" t="s">
        <v>87</v>
      </c>
      <c r="B479" s="8" t="s">
        <v>88</v>
      </c>
      <c r="C479" s="8" t="s">
        <v>70</v>
      </c>
      <c r="D479" s="8" t="s">
        <v>58</v>
      </c>
      <c r="E479" s="8" t="str">
        <f>_xlfn.XLOOKUP(BASE_INICIATIVAS_CONSOLIDADA!$G479,'[1]BASE DE DADOS'!A:A,'[1]BASE DE DADOS'!C:C)</f>
        <v>ESEC DO TAIM</v>
      </c>
      <c r="F479" s="8" t="str">
        <f>_xlfn.XLOOKUP(BASE_INICIATIVAS_CONSOLIDADA!$G479,[1]!BASE_UCS[COD CNUC],[1]!BASE_UCS[CATEGORIA RESUMIDA])</f>
        <v>ESEC</v>
      </c>
      <c r="G479" s="8" t="s">
        <v>73</v>
      </c>
      <c r="H479" s="8" t="str">
        <f>_xlfn.XLOOKUP(BASE_INICIATIVAS_CONSOLIDADA!$G479,[1]!BASE_UCS[COD CNUC],[1]!BASE_UCS[GERÊNCIA REGIONAL])</f>
        <v>GR5 - Sul</v>
      </c>
      <c r="I479" s="8" t="str">
        <f>_xlfn.XLOOKUP(BASE_INICIATIVAS_CONSOLIDADA!$G479,[1]!BASE_UCS[COD CNUC],[1]!BASE_UCS[BIOMAS])</f>
        <v>Área Marinha - Pampa</v>
      </c>
      <c r="J479" s="8" t="str">
        <f>_xlfn.XLOOKUP(BASE_INICIATIVAS_CONSOLIDADA!$G479,[1]!BASE_UCS[COD CNUC],[1]!BASE_UCS[UF])</f>
        <v>RS</v>
      </c>
      <c r="K479" s="8" t="s">
        <v>383</v>
      </c>
      <c r="L479" s="36">
        <v>100000</v>
      </c>
      <c r="M479" s="36">
        <v>0</v>
      </c>
      <c r="N479" s="36">
        <f>BASE_INICIATIVAS_CONSOLIDADA!$L479-BASE_INICIATIVAS_CONSOLIDADA!$M479</f>
        <v>100000</v>
      </c>
      <c r="O479" s="37">
        <f>BASE_INICIATIVAS_CONSOLIDADA!$AC479+BASE_INICIATIVAS_CONSOLIDADA!$AJ479+BASE_INICIATIVAS_CONSOLIDADA!$AO479+BASE_INICIATIVAS_CONSOLIDADA!$AV479+BASE_INICIATIVAS_CONSOLIDADA!$AY479+BASE_INICIATIVAS_CONSOLIDADA!$BA479+BASE_INICIATIVAS_CONSOLIDADA!$BD479</f>
        <v>572936.03913043474</v>
      </c>
      <c r="P479" s="36">
        <f>IF(BASE_INICIATIVAS_CONSOLIDADA!$N479-BASE_INICIATIVAS_CONSOLIDADA!$O479&lt;0,0,BASE_INICIATIVAS_CONSOLIDADA!$N479-BASE_INICIATIVAS_CONSOLIDADA!$O479)</f>
        <v>0</v>
      </c>
      <c r="Q479" s="38">
        <v>0</v>
      </c>
      <c r="R479" s="37">
        <v>0</v>
      </c>
      <c r="S479" s="37">
        <v>0</v>
      </c>
      <c r="T479" s="37">
        <v>0</v>
      </c>
      <c r="U479" s="37">
        <v>0</v>
      </c>
      <c r="V479" s="37">
        <v>0</v>
      </c>
      <c r="W479" s="37">
        <v>0</v>
      </c>
      <c r="X479" s="37">
        <v>0</v>
      </c>
      <c r="Y479" s="37">
        <v>0</v>
      </c>
      <c r="Z479" s="37">
        <v>0</v>
      </c>
      <c r="AA479" s="37">
        <v>0</v>
      </c>
      <c r="AB479" s="37">
        <v>0</v>
      </c>
      <c r="AC479" s="37">
        <f>SUM(BASE_INICIATIVAS_CONSOLIDADA!$Q479:$AB479)</f>
        <v>0</v>
      </c>
      <c r="AD479" s="36">
        <v>0</v>
      </c>
      <c r="AE479" s="36">
        <v>572936.03913043474</v>
      </c>
      <c r="AF479" s="36">
        <v>0</v>
      </c>
      <c r="AG479" s="36">
        <v>0</v>
      </c>
      <c r="AH479" s="36">
        <v>0</v>
      </c>
      <c r="AI479" s="47">
        <v>0</v>
      </c>
      <c r="AJ479" s="37">
        <f>SUM(BASE_INICIATIVAS_CONSOLIDADA!$AD479:$AI479)</f>
        <v>572936.03913043474</v>
      </c>
      <c r="AK479" s="37">
        <v>0</v>
      </c>
      <c r="AL479" s="37">
        <v>0</v>
      </c>
      <c r="AM479" s="37">
        <v>0</v>
      </c>
      <c r="AN479" s="37">
        <v>0</v>
      </c>
      <c r="AO479" s="37">
        <f>SUM(BASE_INICIATIVAS_CONSOLIDADA!$AK479:$AN479)</f>
        <v>0</v>
      </c>
      <c r="AP479" s="37">
        <v>0</v>
      </c>
      <c r="AQ479" s="37">
        <v>0</v>
      </c>
      <c r="AR479" s="37">
        <v>0</v>
      </c>
      <c r="AS479" s="37">
        <v>0</v>
      </c>
      <c r="AT479" s="37">
        <v>0</v>
      </c>
      <c r="AU479" s="37">
        <v>0</v>
      </c>
      <c r="AV479" s="37">
        <f>SUM(BASE_INICIATIVAS_CONSOLIDADA!$AP479:$AU479)</f>
        <v>0</v>
      </c>
      <c r="AW479" s="39">
        <v>0</v>
      </c>
      <c r="AX479" s="39">
        <v>0</v>
      </c>
      <c r="AY479" s="40">
        <f>SUM(BASE_INICIATIVAS_CONSOLIDADA!$AW479:$AX479)</f>
        <v>0</v>
      </c>
      <c r="AZ479" s="4">
        <v>0</v>
      </c>
      <c r="BA479" s="4">
        <f>BASE_INICIATIVAS_CONSOLIDADA!$AZ479</f>
        <v>0</v>
      </c>
      <c r="BB479" s="4">
        <v>0</v>
      </c>
      <c r="BC479" s="4">
        <v>0</v>
      </c>
      <c r="BD479" s="4">
        <f>SUM(BASE_INICIATIVAS_CONSOLIDADA!$BB479:$BC479)</f>
        <v>0</v>
      </c>
    </row>
    <row r="480" spans="1:56" ht="315" x14ac:dyDescent="0.25">
      <c r="A480" s="29" t="s">
        <v>87</v>
      </c>
      <c r="B480" s="29" t="s">
        <v>88</v>
      </c>
      <c r="C480" s="29" t="s">
        <v>70</v>
      </c>
      <c r="D480" s="29" t="s">
        <v>58</v>
      </c>
      <c r="E480" s="29" t="str">
        <f>_xlfn.XLOOKUP(BASE_INICIATIVAS_CONSOLIDADA!$G480,'[1]BASE DE DADOS'!A:A,'[1]BASE DE DADOS'!C:C)</f>
        <v>APA ANHATOMIRIM</v>
      </c>
      <c r="F480" s="29" t="str">
        <f>_xlfn.XLOOKUP(BASE_INICIATIVAS_CONSOLIDADA!$G480,[1]!BASE_UCS[COD CNUC],[1]!BASE_UCS[CATEGORIA RESUMIDA])</f>
        <v>APA</v>
      </c>
      <c r="G480" s="29" t="s">
        <v>358</v>
      </c>
      <c r="H480" s="29" t="str">
        <f>_xlfn.XLOOKUP(BASE_INICIATIVAS_CONSOLIDADA!$G480,[1]!BASE_UCS[COD CNUC],[1]!BASE_UCS[GERÊNCIA REGIONAL])</f>
        <v>GR5 - Sul</v>
      </c>
      <c r="I480" s="29" t="str">
        <f>_xlfn.XLOOKUP(BASE_INICIATIVAS_CONSOLIDADA!$G480,[1]!BASE_UCS[COD CNUC],[1]!BASE_UCS[BIOMAS])</f>
        <v>Área Marinha - Mata Atlântica</v>
      </c>
      <c r="J480" s="29" t="str">
        <f>_xlfn.XLOOKUP(BASE_INICIATIVAS_CONSOLIDADA!$G480,[1]!BASE_UCS[COD CNUC],[1]!BASE_UCS[UF])</f>
        <v>SC</v>
      </c>
      <c r="K480" s="29" t="s">
        <v>384</v>
      </c>
      <c r="L480" s="30">
        <v>30000</v>
      </c>
      <c r="M480" s="30">
        <v>0</v>
      </c>
      <c r="N480" s="30">
        <f>BASE_INICIATIVAS_CONSOLIDADA!$L480-BASE_INICIATIVAS_CONSOLIDADA!$M480</f>
        <v>30000</v>
      </c>
      <c r="O480" s="41">
        <f>BASE_INICIATIVAS_CONSOLIDADA!$AC480+BASE_INICIATIVAS_CONSOLIDADA!$AJ480+BASE_INICIATIVAS_CONSOLIDADA!$AO480+BASE_INICIATIVAS_CONSOLIDADA!$AV480+BASE_INICIATIVAS_CONSOLIDADA!$AY480+BASE_INICIATIVAS_CONSOLIDADA!$BA480+BASE_INICIATIVAS_CONSOLIDADA!$BD480</f>
        <v>0</v>
      </c>
      <c r="P480" s="30">
        <f>IF(BASE_INICIATIVAS_CONSOLIDADA!$N480-BASE_INICIATIVAS_CONSOLIDADA!$O480&lt;0,0,BASE_INICIATIVAS_CONSOLIDADA!$N480-BASE_INICIATIVAS_CONSOLIDADA!$O480)</f>
        <v>30000</v>
      </c>
      <c r="Q480" s="42">
        <v>0</v>
      </c>
      <c r="R480" s="41">
        <v>0</v>
      </c>
      <c r="S480" s="41">
        <v>0</v>
      </c>
      <c r="T480" s="41">
        <v>0</v>
      </c>
      <c r="U480" s="41">
        <v>0</v>
      </c>
      <c r="V480" s="41">
        <v>0</v>
      </c>
      <c r="W480" s="41">
        <v>0</v>
      </c>
      <c r="X480" s="41">
        <v>0</v>
      </c>
      <c r="Y480" s="41">
        <v>0</v>
      </c>
      <c r="Z480" s="41">
        <v>0</v>
      </c>
      <c r="AA480" s="41">
        <v>0</v>
      </c>
      <c r="AB480" s="41">
        <v>0</v>
      </c>
      <c r="AC480" s="41">
        <f>SUM(BASE_INICIATIVAS_CONSOLIDADA!$Q480:$AB480)</f>
        <v>0</v>
      </c>
      <c r="AD480" s="46">
        <v>0</v>
      </c>
      <c r="AE480" s="46">
        <v>0</v>
      </c>
      <c r="AF480" s="46">
        <v>0</v>
      </c>
      <c r="AG480" s="46">
        <v>0</v>
      </c>
      <c r="AH480" s="46">
        <v>0</v>
      </c>
      <c r="AI480" s="41">
        <v>0</v>
      </c>
      <c r="AJ480" s="41">
        <f>SUM(BASE_INICIATIVAS_CONSOLIDADA!$AD480:$AI480)</f>
        <v>0</v>
      </c>
      <c r="AK480" s="41">
        <v>0</v>
      </c>
      <c r="AL480" s="41">
        <v>0</v>
      </c>
      <c r="AM480" s="41">
        <v>0</v>
      </c>
      <c r="AN480" s="41">
        <v>0</v>
      </c>
      <c r="AO480" s="41">
        <f>SUM(BASE_INICIATIVAS_CONSOLIDADA!$AK480:$AN480)</f>
        <v>0</v>
      </c>
      <c r="AP480" s="41">
        <v>0</v>
      </c>
      <c r="AQ480" s="41">
        <v>0</v>
      </c>
      <c r="AR480" s="41">
        <v>0</v>
      </c>
      <c r="AS480" s="41">
        <v>0</v>
      </c>
      <c r="AT480" s="41">
        <v>0</v>
      </c>
      <c r="AU480" s="41">
        <v>0</v>
      </c>
      <c r="AV480" s="41">
        <f>SUM(BASE_INICIATIVAS_CONSOLIDADA!$AP480:$AU480)</f>
        <v>0</v>
      </c>
      <c r="AW480" s="43">
        <v>0</v>
      </c>
      <c r="AX480" s="43">
        <v>0</v>
      </c>
      <c r="AY480" s="44">
        <f>SUM(BASE_INICIATIVAS_CONSOLIDADA!$AW480:$AX480)</f>
        <v>0</v>
      </c>
      <c r="AZ480" s="45">
        <v>0</v>
      </c>
      <c r="BA480" s="45">
        <f>BASE_INICIATIVAS_CONSOLIDADA!$AZ480</f>
        <v>0</v>
      </c>
      <c r="BB480" s="45">
        <v>0</v>
      </c>
      <c r="BC480" s="45">
        <v>0</v>
      </c>
      <c r="BD480" s="45">
        <f>SUM(BASE_INICIATIVAS_CONSOLIDADA!$BB480:$BC480)</f>
        <v>0</v>
      </c>
    </row>
    <row r="481" spans="1:56" ht="150" x14ac:dyDescent="0.25">
      <c r="A481" s="8" t="s">
        <v>87</v>
      </c>
      <c r="B481" s="8" t="s">
        <v>88</v>
      </c>
      <c r="C481" s="8" t="s">
        <v>70</v>
      </c>
      <c r="D481" s="8" t="s">
        <v>58</v>
      </c>
      <c r="E481" s="8" t="str">
        <f>_xlfn.XLOOKUP(BASE_INICIATIVAS_CONSOLIDADA!$G481,'[1]BASE DE DADOS'!A:A,'[1]BASE DE DADOS'!C:C)</f>
        <v>APA DO IGARAPÉ GELADO</v>
      </c>
      <c r="F481" s="8" t="str">
        <f>_xlfn.XLOOKUP(BASE_INICIATIVAS_CONSOLIDADA!$G481,[1]!BASE_UCS[COD CNUC],[1]!BASE_UCS[CATEGORIA RESUMIDA])</f>
        <v>APA</v>
      </c>
      <c r="G481" s="8" t="s">
        <v>385</v>
      </c>
      <c r="H481" s="8" t="str">
        <f>_xlfn.XLOOKUP(BASE_INICIATIVAS_CONSOLIDADA!$G481,[1]!BASE_UCS[COD CNUC],[1]!BASE_UCS[GERÊNCIA REGIONAL])</f>
        <v>GR1 - Norte</v>
      </c>
      <c r="I481" s="8" t="str">
        <f>_xlfn.XLOOKUP(BASE_INICIATIVAS_CONSOLIDADA!$G481,[1]!BASE_UCS[COD CNUC],[1]!BASE_UCS[BIOMAS])</f>
        <v>Amazônia</v>
      </c>
      <c r="J481" s="8" t="str">
        <f>_xlfn.XLOOKUP(BASE_INICIATIVAS_CONSOLIDADA!$G481,[1]!BASE_UCS[COD CNUC],[1]!BASE_UCS[UF])</f>
        <v>PA</v>
      </c>
      <c r="K481" s="8" t="s">
        <v>386</v>
      </c>
      <c r="L481" s="36">
        <v>100000</v>
      </c>
      <c r="M481" s="36">
        <v>0</v>
      </c>
      <c r="N481" s="36">
        <f>BASE_INICIATIVAS_CONSOLIDADA!$L481-BASE_INICIATIVAS_CONSOLIDADA!$M481</f>
        <v>100000</v>
      </c>
      <c r="O481" s="37">
        <f>BASE_INICIATIVAS_CONSOLIDADA!$AC481+BASE_INICIATIVAS_CONSOLIDADA!$AJ481+BASE_INICIATIVAS_CONSOLIDADA!$AO481+BASE_INICIATIVAS_CONSOLIDADA!$AV481+BASE_INICIATIVAS_CONSOLIDADA!$AY481+BASE_INICIATIVAS_CONSOLIDADA!$BA481+BASE_INICIATIVAS_CONSOLIDADA!$BD481</f>
        <v>0</v>
      </c>
      <c r="P481" s="36">
        <f>IF(BASE_INICIATIVAS_CONSOLIDADA!$N481-BASE_INICIATIVAS_CONSOLIDADA!$O481&lt;0,0,BASE_INICIATIVAS_CONSOLIDADA!$N481-BASE_INICIATIVAS_CONSOLIDADA!$O481)</f>
        <v>100000</v>
      </c>
      <c r="Q481" s="38">
        <v>0</v>
      </c>
      <c r="R481" s="37">
        <v>0</v>
      </c>
      <c r="S481" s="37">
        <v>0</v>
      </c>
      <c r="T481" s="37">
        <v>0</v>
      </c>
      <c r="U481" s="37">
        <v>0</v>
      </c>
      <c r="V481" s="37">
        <v>0</v>
      </c>
      <c r="W481" s="37">
        <v>0</v>
      </c>
      <c r="X481" s="37">
        <v>0</v>
      </c>
      <c r="Y481" s="37">
        <v>0</v>
      </c>
      <c r="Z481" s="37">
        <v>0</v>
      </c>
      <c r="AA481" s="37">
        <v>0</v>
      </c>
      <c r="AB481" s="37">
        <v>0</v>
      </c>
      <c r="AC481" s="37">
        <f>SUM(BASE_INICIATIVAS_CONSOLIDADA!$Q481:$AB481)</f>
        <v>0</v>
      </c>
      <c r="AD481" s="37">
        <v>0</v>
      </c>
      <c r="AE481" s="37">
        <v>0</v>
      </c>
      <c r="AF481" s="37">
        <v>0</v>
      </c>
      <c r="AG481" s="37">
        <v>0</v>
      </c>
      <c r="AH481" s="37">
        <v>0</v>
      </c>
      <c r="AI481" s="36">
        <v>0</v>
      </c>
      <c r="AJ481" s="37">
        <f>SUM(BASE_INICIATIVAS_CONSOLIDADA!$AD481:$AI481)</f>
        <v>0</v>
      </c>
      <c r="AK481" s="37">
        <v>0</v>
      </c>
      <c r="AL481" s="37">
        <v>0</v>
      </c>
      <c r="AM481" s="37">
        <v>0</v>
      </c>
      <c r="AN481" s="37">
        <v>0</v>
      </c>
      <c r="AO481" s="37">
        <f>SUM(BASE_INICIATIVAS_CONSOLIDADA!$AK481:$AN481)</f>
        <v>0</v>
      </c>
      <c r="AP481" s="37">
        <v>0</v>
      </c>
      <c r="AQ481" s="37">
        <v>0</v>
      </c>
      <c r="AR481" s="37">
        <v>0</v>
      </c>
      <c r="AS481" s="37">
        <v>0</v>
      </c>
      <c r="AT481" s="37">
        <v>0</v>
      </c>
      <c r="AU481" s="37">
        <v>0</v>
      </c>
      <c r="AV481" s="37">
        <f>SUM(BASE_INICIATIVAS_CONSOLIDADA!$AP481:$AU481)</f>
        <v>0</v>
      </c>
      <c r="AW481" s="39">
        <v>0</v>
      </c>
      <c r="AX481" s="39">
        <v>0</v>
      </c>
      <c r="AY481" s="40">
        <f>SUM(BASE_INICIATIVAS_CONSOLIDADA!$AW481:$AX481)</f>
        <v>0</v>
      </c>
      <c r="AZ481" s="4">
        <v>0</v>
      </c>
      <c r="BA481" s="4">
        <f>BASE_INICIATIVAS_CONSOLIDADA!$AZ481</f>
        <v>0</v>
      </c>
      <c r="BB481" s="4">
        <v>0</v>
      </c>
      <c r="BC481" s="4">
        <v>0</v>
      </c>
      <c r="BD481" s="4">
        <f>SUM(BASE_INICIATIVAS_CONSOLIDADA!$BB481:$BC481)</f>
        <v>0</v>
      </c>
    </row>
    <row r="482" spans="1:56" ht="240" x14ac:dyDescent="0.25">
      <c r="A482" s="29" t="s">
        <v>87</v>
      </c>
      <c r="B482" s="29" t="s">
        <v>88</v>
      </c>
      <c r="C482" s="29" t="s">
        <v>70</v>
      </c>
      <c r="D482" s="29" t="s">
        <v>58</v>
      </c>
      <c r="E482" s="29" t="str">
        <f>_xlfn.XLOOKUP(BASE_INICIATIVAS_CONSOLIDADA!$G482,'[1]BASE DE DADOS'!A:A,'[1]BASE DE DADOS'!C:C)</f>
        <v>PARNA DA LAGOA DO PEIXE</v>
      </c>
      <c r="F482" s="29" t="str">
        <f>_xlfn.XLOOKUP(BASE_INICIATIVAS_CONSOLIDADA!$G482,[1]!BASE_UCS[COD CNUC],[1]!BASE_UCS[CATEGORIA RESUMIDA])</f>
        <v>PARNA</v>
      </c>
      <c r="G482" s="29" t="s">
        <v>339</v>
      </c>
      <c r="H482" s="29" t="str">
        <f>_xlfn.XLOOKUP(BASE_INICIATIVAS_CONSOLIDADA!$G482,[1]!BASE_UCS[COD CNUC],[1]!BASE_UCS[GERÊNCIA REGIONAL])</f>
        <v>GR5 - Sul</v>
      </c>
      <c r="I482" s="29" t="str">
        <f>_xlfn.XLOOKUP(BASE_INICIATIVAS_CONSOLIDADA!$G482,[1]!BASE_UCS[COD CNUC],[1]!BASE_UCS[BIOMAS])</f>
        <v>Área Marinha - Pampa</v>
      </c>
      <c r="J482" s="29" t="str">
        <f>_xlfn.XLOOKUP(BASE_INICIATIVAS_CONSOLIDADA!$G482,[1]!BASE_UCS[COD CNUC],[1]!BASE_UCS[UF])</f>
        <v>RS</v>
      </c>
      <c r="K482" s="29" t="s">
        <v>387</v>
      </c>
      <c r="L482" s="30">
        <v>150000</v>
      </c>
      <c r="M482" s="30">
        <v>0</v>
      </c>
      <c r="N482" s="30">
        <f>BASE_INICIATIVAS_CONSOLIDADA!$L482-BASE_INICIATIVAS_CONSOLIDADA!$M482</f>
        <v>150000</v>
      </c>
      <c r="O482" s="41">
        <f>BASE_INICIATIVAS_CONSOLIDADA!$AC482+BASE_INICIATIVAS_CONSOLIDADA!$AJ482+BASE_INICIATIVAS_CONSOLIDADA!$AO482+BASE_INICIATIVAS_CONSOLIDADA!$AV482+BASE_INICIATIVAS_CONSOLIDADA!$AY482+BASE_INICIATIVAS_CONSOLIDADA!$BA482+BASE_INICIATIVAS_CONSOLIDADA!$BD482</f>
        <v>1080125.3196721312</v>
      </c>
      <c r="P482" s="30">
        <f>IF(BASE_INICIATIVAS_CONSOLIDADA!$N482-BASE_INICIATIVAS_CONSOLIDADA!$O482&lt;0,0,BASE_INICIATIVAS_CONSOLIDADA!$N482-BASE_INICIATIVAS_CONSOLIDADA!$O482)</f>
        <v>0</v>
      </c>
      <c r="Q482" s="42">
        <v>0</v>
      </c>
      <c r="R482" s="41">
        <v>0</v>
      </c>
      <c r="S482" s="41">
        <v>0</v>
      </c>
      <c r="T482" s="41">
        <v>0</v>
      </c>
      <c r="U482" s="41">
        <v>0</v>
      </c>
      <c r="V482" s="41">
        <v>0</v>
      </c>
      <c r="W482" s="41">
        <v>0</v>
      </c>
      <c r="X482" s="41">
        <v>0</v>
      </c>
      <c r="Y482" s="41">
        <v>0</v>
      </c>
      <c r="Z482" s="41">
        <v>0</v>
      </c>
      <c r="AA482" s="41">
        <v>0</v>
      </c>
      <c r="AB482" s="41">
        <v>0</v>
      </c>
      <c r="AC482" s="41">
        <f>SUM(BASE_INICIATIVAS_CONSOLIDADA!$Q482:$AB482)</f>
        <v>0</v>
      </c>
      <c r="AD482" s="30">
        <v>0</v>
      </c>
      <c r="AE482" s="30">
        <v>1080125.3196721312</v>
      </c>
      <c r="AF482" s="30">
        <v>0</v>
      </c>
      <c r="AG482" s="30">
        <v>0</v>
      </c>
      <c r="AH482" s="30">
        <v>0</v>
      </c>
      <c r="AI482" s="46">
        <v>0</v>
      </c>
      <c r="AJ482" s="41">
        <f>SUM(BASE_INICIATIVAS_CONSOLIDADA!$AD482:$AI482)</f>
        <v>1080125.3196721312</v>
      </c>
      <c r="AK482" s="41">
        <v>0</v>
      </c>
      <c r="AL482" s="41">
        <v>0</v>
      </c>
      <c r="AM482" s="41">
        <v>0</v>
      </c>
      <c r="AN482" s="41">
        <v>0</v>
      </c>
      <c r="AO482" s="41">
        <f>SUM(BASE_INICIATIVAS_CONSOLIDADA!$AK482:$AN482)</f>
        <v>0</v>
      </c>
      <c r="AP482" s="41">
        <v>0</v>
      </c>
      <c r="AQ482" s="41">
        <v>0</v>
      </c>
      <c r="AR482" s="41">
        <v>0</v>
      </c>
      <c r="AS482" s="41">
        <v>0</v>
      </c>
      <c r="AT482" s="41">
        <v>0</v>
      </c>
      <c r="AU482" s="41">
        <v>0</v>
      </c>
      <c r="AV482" s="41">
        <f>SUM(BASE_INICIATIVAS_CONSOLIDADA!$AP482:$AU482)</f>
        <v>0</v>
      </c>
      <c r="AW482" s="43">
        <v>0</v>
      </c>
      <c r="AX482" s="43">
        <v>0</v>
      </c>
      <c r="AY482" s="44">
        <f>SUM(BASE_INICIATIVAS_CONSOLIDADA!$AW482:$AX482)</f>
        <v>0</v>
      </c>
      <c r="AZ482" s="45">
        <v>0</v>
      </c>
      <c r="BA482" s="45">
        <f>BASE_INICIATIVAS_CONSOLIDADA!$AZ482</f>
        <v>0</v>
      </c>
      <c r="BB482" s="45">
        <v>0</v>
      </c>
      <c r="BC482" s="45">
        <v>0</v>
      </c>
      <c r="BD482" s="45">
        <f>SUM(BASE_INICIATIVAS_CONSOLIDADA!$BB482:$BC482)</f>
        <v>0</v>
      </c>
    </row>
    <row r="483" spans="1:56" ht="150" x14ac:dyDescent="0.25">
      <c r="A483" s="8" t="s">
        <v>87</v>
      </c>
      <c r="B483" s="8" t="s">
        <v>88</v>
      </c>
      <c r="C483" s="8" t="s">
        <v>70</v>
      </c>
      <c r="D483" s="8" t="s">
        <v>58</v>
      </c>
      <c r="E483" s="8" t="str">
        <f>_xlfn.XLOOKUP(BASE_INICIATIVAS_CONSOLIDADA!$G483,'[1]BASE DE DADOS'!A:A,'[1]BASE DE DADOS'!C:C)</f>
        <v>FLONA DE TAPAJÓS</v>
      </c>
      <c r="F483" s="8" t="str">
        <f>_xlfn.XLOOKUP(BASE_INICIATIVAS_CONSOLIDADA!$G483,[1]!BASE_UCS[COD CNUC],[1]!BASE_UCS[CATEGORIA RESUMIDA])</f>
        <v>FLONA</v>
      </c>
      <c r="G483" s="8" t="s">
        <v>190</v>
      </c>
      <c r="H483" s="8" t="str">
        <f>_xlfn.XLOOKUP(BASE_INICIATIVAS_CONSOLIDADA!$G483,[1]!BASE_UCS[COD CNUC],[1]!BASE_UCS[GERÊNCIA REGIONAL])</f>
        <v>GR1 - Norte</v>
      </c>
      <c r="I483" s="8" t="str">
        <f>_xlfn.XLOOKUP(BASE_INICIATIVAS_CONSOLIDADA!$G483,[1]!BASE_UCS[COD CNUC],[1]!BASE_UCS[BIOMAS])</f>
        <v>Amazônia</v>
      </c>
      <c r="J483" s="8" t="str">
        <f>_xlfn.XLOOKUP(BASE_INICIATIVAS_CONSOLIDADA!$G483,[1]!BASE_UCS[COD CNUC],[1]!BASE_UCS[UF])</f>
        <v>PA</v>
      </c>
      <c r="K483" s="8" t="s">
        <v>388</v>
      </c>
      <c r="L483" s="36">
        <v>100000</v>
      </c>
      <c r="M483" s="36">
        <v>0</v>
      </c>
      <c r="N483" s="36">
        <f>BASE_INICIATIVAS_CONSOLIDADA!$L483-BASE_INICIATIVAS_CONSOLIDADA!$M483</f>
        <v>100000</v>
      </c>
      <c r="O483" s="37">
        <f>BASE_INICIATIVAS_CONSOLIDADA!$AC483+BASE_INICIATIVAS_CONSOLIDADA!$AJ483+BASE_INICIATIVAS_CONSOLIDADA!$AO483+BASE_INICIATIVAS_CONSOLIDADA!$AV483+BASE_INICIATIVAS_CONSOLIDADA!$AY483+BASE_INICIATIVAS_CONSOLIDADA!$BA483+BASE_INICIATIVAS_CONSOLIDADA!$BD483</f>
        <v>100000</v>
      </c>
      <c r="P483" s="36">
        <f>IF(BASE_INICIATIVAS_CONSOLIDADA!$N483-BASE_INICIATIVAS_CONSOLIDADA!$O483&lt;0,0,BASE_INICIATIVAS_CONSOLIDADA!$N483-BASE_INICIATIVAS_CONSOLIDADA!$O483)</f>
        <v>0</v>
      </c>
      <c r="Q483" s="38">
        <v>0</v>
      </c>
      <c r="R483" s="37">
        <v>0</v>
      </c>
      <c r="S483" s="37">
        <v>0</v>
      </c>
      <c r="T483" s="37">
        <v>0</v>
      </c>
      <c r="U483" s="37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f>SUM(BASE_INICIATIVAS_CONSOLIDADA!$Q483:$AB483)</f>
        <v>0</v>
      </c>
      <c r="AD483" s="47">
        <v>0</v>
      </c>
      <c r="AE483" s="47">
        <v>0</v>
      </c>
      <c r="AF483" s="47">
        <v>0</v>
      </c>
      <c r="AG483" s="47">
        <v>0</v>
      </c>
      <c r="AH483" s="47">
        <v>0</v>
      </c>
      <c r="AI483" s="37">
        <v>0</v>
      </c>
      <c r="AJ483" s="37">
        <f>SUM(BASE_INICIATIVAS_CONSOLIDADA!$AD483:$AI483)</f>
        <v>0</v>
      </c>
      <c r="AK483" s="37">
        <v>0</v>
      </c>
      <c r="AL483" s="37">
        <v>0</v>
      </c>
      <c r="AM483" s="37">
        <v>0</v>
      </c>
      <c r="AN483" s="37">
        <v>0</v>
      </c>
      <c r="AO483" s="37">
        <f>SUM(BASE_INICIATIVAS_CONSOLIDADA!$AK483:$AN483)</f>
        <v>0</v>
      </c>
      <c r="AP483" s="37">
        <v>0</v>
      </c>
      <c r="AQ483" s="37">
        <v>0</v>
      </c>
      <c r="AR483" s="37">
        <v>0</v>
      </c>
      <c r="AS483" s="37">
        <v>0</v>
      </c>
      <c r="AT483" s="37">
        <v>0</v>
      </c>
      <c r="AU483" s="37">
        <v>0</v>
      </c>
      <c r="AV483" s="37">
        <f>SUM(BASE_INICIATIVAS_CONSOLIDADA!$AP483:$AU483)</f>
        <v>0</v>
      </c>
      <c r="AW483" s="39">
        <v>0</v>
      </c>
      <c r="AX483" s="48">
        <v>100000</v>
      </c>
      <c r="AY483" s="40">
        <f>SUM(BASE_INICIATIVAS_CONSOLIDADA!$AW483:$AX483)</f>
        <v>100000</v>
      </c>
      <c r="AZ483" s="4">
        <v>0</v>
      </c>
      <c r="BA483" s="4">
        <f>BASE_INICIATIVAS_CONSOLIDADA!$AZ483</f>
        <v>0</v>
      </c>
      <c r="BB483" s="4">
        <v>0</v>
      </c>
      <c r="BC483" s="4">
        <v>0</v>
      </c>
      <c r="BD483" s="4">
        <f>SUM(BASE_INICIATIVAS_CONSOLIDADA!$BB483:$BC483)</f>
        <v>0</v>
      </c>
    </row>
    <row r="484" spans="1:56" ht="409.5" x14ac:dyDescent="0.25">
      <c r="A484" s="29" t="s">
        <v>87</v>
      </c>
      <c r="B484" s="29" t="s">
        <v>88</v>
      </c>
      <c r="C484" s="29" t="s">
        <v>70</v>
      </c>
      <c r="D484" s="29" t="s">
        <v>58</v>
      </c>
      <c r="E484" s="29" t="str">
        <f>_xlfn.XLOOKUP(BASE_INICIATIVAS_CONSOLIDADA!$G484,'[1]BASE DE DADOS'!A:A,'[1]BASE DE DADOS'!C:C)</f>
        <v>APA DA BALEIA FRANCA</v>
      </c>
      <c r="F484" s="29" t="str">
        <f>_xlfn.XLOOKUP(BASE_INICIATIVAS_CONSOLIDADA!$G484,[1]!BASE_UCS[COD CNUC],[1]!BASE_UCS[CATEGORIA RESUMIDA])</f>
        <v>APA</v>
      </c>
      <c r="G484" s="29" t="s">
        <v>258</v>
      </c>
      <c r="H484" s="29" t="str">
        <f>_xlfn.XLOOKUP(BASE_INICIATIVAS_CONSOLIDADA!$G484,[1]!BASE_UCS[COD CNUC],[1]!BASE_UCS[GERÊNCIA REGIONAL])</f>
        <v>GR5 - Sul</v>
      </c>
      <c r="I484" s="29" t="str">
        <f>_xlfn.XLOOKUP(BASE_INICIATIVAS_CONSOLIDADA!$G484,[1]!BASE_UCS[COD CNUC],[1]!BASE_UCS[BIOMAS])</f>
        <v>Área Marinha - Mata Atlântica</v>
      </c>
      <c r="J484" s="29" t="str">
        <f>_xlfn.XLOOKUP(BASE_INICIATIVAS_CONSOLIDADA!$G484,[1]!BASE_UCS[COD CNUC],[1]!BASE_UCS[UF])</f>
        <v>SC</v>
      </c>
      <c r="K484" s="29" t="s">
        <v>389</v>
      </c>
      <c r="L484" s="30">
        <v>20000</v>
      </c>
      <c r="M484" s="30">
        <v>0</v>
      </c>
      <c r="N484" s="30">
        <f>BASE_INICIATIVAS_CONSOLIDADA!$L484-BASE_INICIATIVAS_CONSOLIDADA!$M484</f>
        <v>20000</v>
      </c>
      <c r="O484" s="41">
        <f>BASE_INICIATIVAS_CONSOLIDADA!$AC484+BASE_INICIATIVAS_CONSOLIDADA!$AJ484+BASE_INICIATIVAS_CONSOLIDADA!$AO484+BASE_INICIATIVAS_CONSOLIDADA!$AV484+BASE_INICIATIVAS_CONSOLIDADA!$AY484+BASE_INICIATIVAS_CONSOLIDADA!$BA484+BASE_INICIATIVAS_CONSOLIDADA!$BD484</f>
        <v>0</v>
      </c>
      <c r="P484" s="30">
        <f>IF(BASE_INICIATIVAS_CONSOLIDADA!$N484-BASE_INICIATIVAS_CONSOLIDADA!$O484&lt;0,0,BASE_INICIATIVAS_CONSOLIDADA!$N484-BASE_INICIATIVAS_CONSOLIDADA!$O484)</f>
        <v>20000</v>
      </c>
      <c r="Q484" s="42">
        <v>0</v>
      </c>
      <c r="R484" s="41">
        <v>0</v>
      </c>
      <c r="S484" s="41">
        <v>0</v>
      </c>
      <c r="T484" s="41">
        <v>0</v>
      </c>
      <c r="U484" s="41">
        <v>0</v>
      </c>
      <c r="V484" s="41">
        <v>0</v>
      </c>
      <c r="W484" s="41">
        <v>0</v>
      </c>
      <c r="X484" s="41">
        <v>0</v>
      </c>
      <c r="Y484" s="41">
        <v>0</v>
      </c>
      <c r="Z484" s="41">
        <v>0</v>
      </c>
      <c r="AA484" s="41">
        <v>0</v>
      </c>
      <c r="AB484" s="41">
        <v>0</v>
      </c>
      <c r="AC484" s="41">
        <f>SUM(BASE_INICIATIVAS_CONSOLIDADA!$Q484:$AB484)</f>
        <v>0</v>
      </c>
      <c r="AD484" s="41">
        <v>0</v>
      </c>
      <c r="AE484" s="41">
        <v>0</v>
      </c>
      <c r="AF484" s="41">
        <v>0</v>
      </c>
      <c r="AG484" s="41">
        <v>0</v>
      </c>
      <c r="AH484" s="41">
        <v>0</v>
      </c>
      <c r="AI484" s="41">
        <v>0</v>
      </c>
      <c r="AJ484" s="41">
        <f>SUM(BASE_INICIATIVAS_CONSOLIDADA!$AD484:$AI484)</f>
        <v>0</v>
      </c>
      <c r="AK484" s="41">
        <v>0</v>
      </c>
      <c r="AL484" s="41">
        <v>0</v>
      </c>
      <c r="AM484" s="41">
        <v>0</v>
      </c>
      <c r="AN484" s="41">
        <v>0</v>
      </c>
      <c r="AO484" s="41">
        <f>SUM(BASE_INICIATIVAS_CONSOLIDADA!$AK484:$AN484)</f>
        <v>0</v>
      </c>
      <c r="AP484" s="41">
        <v>0</v>
      </c>
      <c r="AQ484" s="41">
        <v>0</v>
      </c>
      <c r="AR484" s="41">
        <v>0</v>
      </c>
      <c r="AS484" s="41">
        <v>0</v>
      </c>
      <c r="AT484" s="41">
        <v>0</v>
      </c>
      <c r="AU484" s="41">
        <v>0</v>
      </c>
      <c r="AV484" s="41">
        <f>SUM(BASE_INICIATIVAS_CONSOLIDADA!$AP484:$AU484)</f>
        <v>0</v>
      </c>
      <c r="AW484" s="43">
        <v>0</v>
      </c>
      <c r="AX484" s="50">
        <v>0</v>
      </c>
      <c r="AY484" s="44">
        <f>SUM(BASE_INICIATIVAS_CONSOLIDADA!$AW484:$AX484)</f>
        <v>0</v>
      </c>
      <c r="AZ484" s="45">
        <v>0</v>
      </c>
      <c r="BA484" s="45">
        <f>BASE_INICIATIVAS_CONSOLIDADA!$AZ484</f>
        <v>0</v>
      </c>
      <c r="BB484" s="45">
        <v>0</v>
      </c>
      <c r="BC484" s="45">
        <v>0</v>
      </c>
      <c r="BD484" s="45">
        <f>SUM(BASE_INICIATIVAS_CONSOLIDADA!$BB484:$BC484)</f>
        <v>0</v>
      </c>
    </row>
    <row r="485" spans="1:56" ht="150" x14ac:dyDescent="0.25">
      <c r="A485" s="8" t="s">
        <v>87</v>
      </c>
      <c r="B485" s="8" t="s">
        <v>88</v>
      </c>
      <c r="C485" s="8" t="s">
        <v>70</v>
      </c>
      <c r="D485" s="8" t="s">
        <v>58</v>
      </c>
      <c r="E485" s="8" t="str">
        <f>_xlfn.XLOOKUP(BASE_INICIATIVAS_CONSOLIDADA!$G485,'[1]BASE DE DADOS'!A:A,'[1]BASE DE DADOS'!C:C)</f>
        <v>PARNA DO CABO ORANGE</v>
      </c>
      <c r="F485" s="8" t="str">
        <f>_xlfn.XLOOKUP(BASE_INICIATIVAS_CONSOLIDADA!$G485,[1]!BASE_UCS[COD CNUC],[1]!BASE_UCS[CATEGORIA RESUMIDA])</f>
        <v>PARNA</v>
      </c>
      <c r="G485" s="8" t="s">
        <v>235</v>
      </c>
      <c r="H485" s="8" t="str">
        <f>_xlfn.XLOOKUP(BASE_INICIATIVAS_CONSOLIDADA!$G485,[1]!BASE_UCS[COD CNUC],[1]!BASE_UCS[GERÊNCIA REGIONAL])</f>
        <v>GR1 - Norte</v>
      </c>
      <c r="I485" s="8" t="str">
        <f>_xlfn.XLOOKUP(BASE_INICIATIVAS_CONSOLIDADA!$G485,[1]!BASE_UCS[COD CNUC],[1]!BASE_UCS[BIOMAS])</f>
        <v>Amazônia - Área Marinha</v>
      </c>
      <c r="J485" s="8" t="str">
        <f>_xlfn.XLOOKUP(BASE_INICIATIVAS_CONSOLIDADA!$G485,[1]!BASE_UCS[COD CNUC],[1]!BASE_UCS[UF])</f>
        <v>AP</v>
      </c>
      <c r="K485" s="8" t="s">
        <v>386</v>
      </c>
      <c r="L485" s="36">
        <v>100000</v>
      </c>
      <c r="M485" s="36">
        <v>0</v>
      </c>
      <c r="N485" s="36">
        <f>BASE_INICIATIVAS_CONSOLIDADA!$L485-BASE_INICIATIVAS_CONSOLIDADA!$M485</f>
        <v>100000</v>
      </c>
      <c r="O485" s="37">
        <f>BASE_INICIATIVAS_CONSOLIDADA!$AC485+BASE_INICIATIVAS_CONSOLIDADA!$AJ485+BASE_INICIATIVAS_CONSOLIDADA!$AO485+BASE_INICIATIVAS_CONSOLIDADA!$AV485+BASE_INICIATIVAS_CONSOLIDADA!$AY485+BASE_INICIATIVAS_CONSOLIDADA!$BA485+BASE_INICIATIVAS_CONSOLIDADA!$BD485</f>
        <v>100000</v>
      </c>
      <c r="P485" s="36">
        <f>IF(BASE_INICIATIVAS_CONSOLIDADA!$N485-BASE_INICIATIVAS_CONSOLIDADA!$O485&lt;0,0,BASE_INICIATIVAS_CONSOLIDADA!$N485-BASE_INICIATIVAS_CONSOLIDADA!$O485)</f>
        <v>0</v>
      </c>
      <c r="Q485" s="38">
        <v>0</v>
      </c>
      <c r="R485" s="37">
        <v>0</v>
      </c>
      <c r="S485" s="37">
        <v>0</v>
      </c>
      <c r="T485" s="37">
        <v>0</v>
      </c>
      <c r="U485" s="37">
        <v>0</v>
      </c>
      <c r="V485" s="37">
        <v>0</v>
      </c>
      <c r="W485" s="37">
        <v>0</v>
      </c>
      <c r="X485" s="37">
        <v>0</v>
      </c>
      <c r="Y485" s="37">
        <v>0</v>
      </c>
      <c r="Z485" s="37">
        <v>0</v>
      </c>
      <c r="AA485" s="37">
        <v>0</v>
      </c>
      <c r="AB485" s="37">
        <v>0</v>
      </c>
      <c r="AC485" s="37">
        <f>SUM(BASE_INICIATIVAS_CONSOLIDADA!$Q485:$AB485)</f>
        <v>0</v>
      </c>
      <c r="AD485" s="37">
        <v>0</v>
      </c>
      <c r="AE485" s="37">
        <v>0</v>
      </c>
      <c r="AF485" s="37">
        <v>0</v>
      </c>
      <c r="AG485" s="37">
        <v>0</v>
      </c>
      <c r="AH485" s="37">
        <v>0</v>
      </c>
      <c r="AI485" s="37">
        <v>0</v>
      </c>
      <c r="AJ485" s="37">
        <f>SUM(BASE_INICIATIVAS_CONSOLIDADA!$AD485:$AI485)</f>
        <v>0</v>
      </c>
      <c r="AK485" s="37">
        <v>0</v>
      </c>
      <c r="AL485" s="37">
        <v>0</v>
      </c>
      <c r="AM485" s="37">
        <v>0</v>
      </c>
      <c r="AN485" s="37">
        <v>0</v>
      </c>
      <c r="AO485" s="37">
        <f>SUM(BASE_INICIATIVAS_CONSOLIDADA!$AK485:$AN485)</f>
        <v>0</v>
      </c>
      <c r="AP485" s="37">
        <v>0</v>
      </c>
      <c r="AQ485" s="37">
        <v>0</v>
      </c>
      <c r="AR485" s="37">
        <v>0</v>
      </c>
      <c r="AS485" s="37">
        <v>0</v>
      </c>
      <c r="AT485" s="37">
        <v>0</v>
      </c>
      <c r="AU485" s="36">
        <v>100000</v>
      </c>
      <c r="AV485" s="37">
        <f>SUM(BASE_INICIATIVAS_CONSOLIDADA!$AP485:$AU485)</f>
        <v>100000</v>
      </c>
      <c r="AW485" s="39">
        <v>0</v>
      </c>
      <c r="AX485" s="39">
        <v>0</v>
      </c>
      <c r="AY485" s="40">
        <f>SUM(BASE_INICIATIVAS_CONSOLIDADA!$AW485:$AX485)</f>
        <v>0</v>
      </c>
      <c r="AZ485" s="4">
        <v>0</v>
      </c>
      <c r="BA485" s="4">
        <f>BASE_INICIATIVAS_CONSOLIDADA!$AZ485</f>
        <v>0</v>
      </c>
      <c r="BB485" s="4">
        <v>0</v>
      </c>
      <c r="BC485" s="4">
        <v>0</v>
      </c>
      <c r="BD485" s="4">
        <f>SUM(BASE_INICIATIVAS_CONSOLIDADA!$BB485:$BC485)</f>
        <v>0</v>
      </c>
    </row>
    <row r="486" spans="1:56" ht="150" x14ac:dyDescent="0.25">
      <c r="A486" s="29" t="s">
        <v>87</v>
      </c>
      <c r="B486" s="29" t="s">
        <v>88</v>
      </c>
      <c r="C486" s="29" t="s">
        <v>70</v>
      </c>
      <c r="D486" s="29" t="s">
        <v>58</v>
      </c>
      <c r="E486" s="29" t="str">
        <f>_xlfn.XLOOKUP(BASE_INICIATIVAS_CONSOLIDADA!$G486,'[1]BASE DE DADOS'!A:A,'[1]BASE DE DADOS'!C:C)</f>
        <v>APA CHAPADA DO ARARIPE</v>
      </c>
      <c r="F486" s="29" t="str">
        <f>_xlfn.XLOOKUP(BASE_INICIATIVAS_CONSOLIDADA!$G486,[1]!BASE_UCS[COD CNUC],[1]!BASE_UCS[CATEGORIA RESUMIDA])</f>
        <v>APA</v>
      </c>
      <c r="G486" s="29" t="s">
        <v>366</v>
      </c>
      <c r="H486" s="29" t="str">
        <f>_xlfn.XLOOKUP(BASE_INICIATIVAS_CONSOLIDADA!$G486,[1]!BASE_UCS[COD CNUC],[1]!BASE_UCS[GERÊNCIA REGIONAL])</f>
        <v>GR2 - Nordeste</v>
      </c>
      <c r="I486" s="29" t="str">
        <f>_xlfn.XLOOKUP(BASE_INICIATIVAS_CONSOLIDADA!$G486,[1]!BASE_UCS[COD CNUC],[1]!BASE_UCS[BIOMAS])</f>
        <v>Caatinga</v>
      </c>
      <c r="J486" s="29" t="str">
        <f>_xlfn.XLOOKUP(BASE_INICIATIVAS_CONSOLIDADA!$G486,[1]!BASE_UCS[COD CNUC],[1]!BASE_UCS[UF])</f>
        <v>CE/PE/PI</v>
      </c>
      <c r="K486" s="29" t="s">
        <v>386</v>
      </c>
      <c r="L486" s="30">
        <v>100000</v>
      </c>
      <c r="M486" s="30">
        <v>0</v>
      </c>
      <c r="N486" s="30">
        <f>BASE_INICIATIVAS_CONSOLIDADA!$L486-BASE_INICIATIVAS_CONSOLIDADA!$M486</f>
        <v>100000</v>
      </c>
      <c r="O486" s="41">
        <f>BASE_INICIATIVAS_CONSOLIDADA!$AC486+BASE_INICIATIVAS_CONSOLIDADA!$AJ486+BASE_INICIATIVAS_CONSOLIDADA!$AO486+BASE_INICIATIVAS_CONSOLIDADA!$AV486+BASE_INICIATIVAS_CONSOLIDADA!$AY486+BASE_INICIATIVAS_CONSOLIDADA!$BA486+BASE_INICIATIVAS_CONSOLIDADA!$BD486</f>
        <v>0</v>
      </c>
      <c r="P486" s="30">
        <f>IF(BASE_INICIATIVAS_CONSOLIDADA!$N486-BASE_INICIATIVAS_CONSOLIDADA!$O486&lt;0,0,BASE_INICIATIVAS_CONSOLIDADA!$N486-BASE_INICIATIVAS_CONSOLIDADA!$O486)</f>
        <v>100000</v>
      </c>
      <c r="Q486" s="42">
        <v>0</v>
      </c>
      <c r="R486" s="41">
        <v>0</v>
      </c>
      <c r="S486" s="41">
        <v>0</v>
      </c>
      <c r="T486" s="41">
        <v>0</v>
      </c>
      <c r="U486" s="41">
        <v>0</v>
      </c>
      <c r="V486" s="41">
        <v>0</v>
      </c>
      <c r="W486" s="41">
        <v>0</v>
      </c>
      <c r="X486" s="41">
        <v>0</v>
      </c>
      <c r="Y486" s="41">
        <v>0</v>
      </c>
      <c r="Z486" s="41">
        <v>0</v>
      </c>
      <c r="AA486" s="41">
        <v>0</v>
      </c>
      <c r="AB486" s="41">
        <v>0</v>
      </c>
      <c r="AC486" s="41">
        <f>SUM(BASE_INICIATIVAS_CONSOLIDADA!$Q486:$AB486)</f>
        <v>0</v>
      </c>
      <c r="AD486" s="41">
        <v>0</v>
      </c>
      <c r="AE486" s="41">
        <v>0</v>
      </c>
      <c r="AF486" s="41">
        <v>0</v>
      </c>
      <c r="AG486" s="41">
        <v>0</v>
      </c>
      <c r="AH486" s="41">
        <v>0</v>
      </c>
      <c r="AI486" s="41">
        <v>0</v>
      </c>
      <c r="AJ486" s="41">
        <f>SUM(BASE_INICIATIVAS_CONSOLIDADA!$AD486:$AI486)</f>
        <v>0</v>
      </c>
      <c r="AK486" s="41">
        <v>0</v>
      </c>
      <c r="AL486" s="41">
        <v>0</v>
      </c>
      <c r="AM486" s="41">
        <v>0</v>
      </c>
      <c r="AN486" s="41">
        <v>0</v>
      </c>
      <c r="AO486" s="41">
        <f>SUM(BASE_INICIATIVAS_CONSOLIDADA!$AK486:$AN486)</f>
        <v>0</v>
      </c>
      <c r="AP486" s="41">
        <v>0</v>
      </c>
      <c r="AQ486" s="41">
        <v>0</v>
      </c>
      <c r="AR486" s="41">
        <v>0</v>
      </c>
      <c r="AS486" s="41">
        <v>0</v>
      </c>
      <c r="AT486" s="41">
        <v>0</v>
      </c>
      <c r="AU486" s="46">
        <v>0</v>
      </c>
      <c r="AV486" s="41">
        <f>SUM(BASE_INICIATIVAS_CONSOLIDADA!$AP486:$AU486)</f>
        <v>0</v>
      </c>
      <c r="AW486" s="43">
        <v>0</v>
      </c>
      <c r="AX486" s="43">
        <v>0</v>
      </c>
      <c r="AY486" s="44">
        <f>SUM(BASE_INICIATIVAS_CONSOLIDADA!$AW486:$AX486)</f>
        <v>0</v>
      </c>
      <c r="AZ486" s="45">
        <v>0</v>
      </c>
      <c r="BA486" s="45">
        <f>BASE_INICIATIVAS_CONSOLIDADA!$AZ486</f>
        <v>0</v>
      </c>
      <c r="BB486" s="45">
        <v>0</v>
      </c>
      <c r="BC486" s="45">
        <v>0</v>
      </c>
      <c r="BD486" s="45">
        <f>SUM(BASE_INICIATIVAS_CONSOLIDADA!$BB486:$BC486)</f>
        <v>0</v>
      </c>
    </row>
    <row r="487" spans="1:56" ht="330" x14ac:dyDescent="0.25">
      <c r="A487" s="8" t="s">
        <v>87</v>
      </c>
      <c r="B487" s="8" t="s">
        <v>88</v>
      </c>
      <c r="C487" s="8" t="s">
        <v>70</v>
      </c>
      <c r="D487" s="8" t="s">
        <v>58</v>
      </c>
      <c r="E487" s="8" t="str">
        <f>_xlfn.XLOOKUP(BASE_INICIATIVAS_CONSOLIDADA!$G487,'[1]BASE DE DADOS'!A:A,'[1]BASE DE DADOS'!C:C)</f>
        <v>APA COSTA DOS CORAIS</v>
      </c>
      <c r="F487" s="8" t="str">
        <f>_xlfn.XLOOKUP(BASE_INICIATIVAS_CONSOLIDADA!$G487,[1]!BASE_UCS[COD CNUC],[1]!BASE_UCS[CATEGORIA RESUMIDA])</f>
        <v>APA</v>
      </c>
      <c r="G487" s="8" t="s">
        <v>272</v>
      </c>
      <c r="H487" s="8" t="str">
        <f>_xlfn.XLOOKUP(BASE_INICIATIVAS_CONSOLIDADA!$G487,[1]!BASE_UCS[COD CNUC],[1]!BASE_UCS[GERÊNCIA REGIONAL])</f>
        <v>GR2 - Nordeste</v>
      </c>
      <c r="I487" s="8" t="str">
        <f>_xlfn.XLOOKUP(BASE_INICIATIVAS_CONSOLIDADA!$G487,[1]!BASE_UCS[COD CNUC],[1]!BASE_UCS[BIOMAS])</f>
        <v>Área Marinha - Mata Atlântica</v>
      </c>
      <c r="J487" s="8" t="str">
        <f>_xlfn.XLOOKUP(BASE_INICIATIVAS_CONSOLIDADA!$G487,[1]!BASE_UCS[COD CNUC],[1]!BASE_UCS[UF])</f>
        <v>AL/PE</v>
      </c>
      <c r="K487" s="8" t="s">
        <v>390</v>
      </c>
      <c r="L487" s="36">
        <v>350000</v>
      </c>
      <c r="M487" s="36">
        <v>0</v>
      </c>
      <c r="N487" s="36">
        <f>BASE_INICIATIVAS_CONSOLIDADA!$L487-BASE_INICIATIVAS_CONSOLIDADA!$M487</f>
        <v>350000</v>
      </c>
      <c r="O487" s="37">
        <f>BASE_INICIATIVAS_CONSOLIDADA!$AC487+BASE_INICIATIVAS_CONSOLIDADA!$AJ487+BASE_INICIATIVAS_CONSOLIDADA!$AO487+BASE_INICIATIVAS_CONSOLIDADA!$AV487+BASE_INICIATIVAS_CONSOLIDADA!$AY487+BASE_INICIATIVAS_CONSOLIDADA!$BA487+BASE_INICIATIVAS_CONSOLIDADA!$BD487</f>
        <v>0</v>
      </c>
      <c r="P487" s="36">
        <f>IF(BASE_INICIATIVAS_CONSOLIDADA!$N487-BASE_INICIATIVAS_CONSOLIDADA!$O487&lt;0,0,BASE_INICIATIVAS_CONSOLIDADA!$N487-BASE_INICIATIVAS_CONSOLIDADA!$O487)</f>
        <v>350000</v>
      </c>
      <c r="Q487" s="38">
        <v>0</v>
      </c>
      <c r="R487" s="37">
        <v>0</v>
      </c>
      <c r="S487" s="37">
        <v>0</v>
      </c>
      <c r="T487" s="37">
        <v>0</v>
      </c>
      <c r="U487" s="37">
        <v>0</v>
      </c>
      <c r="V487" s="37">
        <v>0</v>
      </c>
      <c r="W487" s="37">
        <v>0</v>
      </c>
      <c r="X487" s="37">
        <v>0</v>
      </c>
      <c r="Y487" s="37">
        <v>0</v>
      </c>
      <c r="Z487" s="37">
        <v>0</v>
      </c>
      <c r="AA487" s="37">
        <v>0</v>
      </c>
      <c r="AB487" s="37">
        <v>0</v>
      </c>
      <c r="AC487" s="37">
        <f>SUM(BASE_INICIATIVAS_CONSOLIDADA!$Q487:$AB487)</f>
        <v>0</v>
      </c>
      <c r="AD487" s="37">
        <v>0</v>
      </c>
      <c r="AE487" s="37">
        <v>0</v>
      </c>
      <c r="AF487" s="37">
        <v>0</v>
      </c>
      <c r="AG487" s="37">
        <v>0</v>
      </c>
      <c r="AH487" s="37">
        <v>0</v>
      </c>
      <c r="AI487" s="37">
        <v>0</v>
      </c>
      <c r="AJ487" s="37">
        <f>SUM(BASE_INICIATIVAS_CONSOLIDADA!$AD487:$AI487)</f>
        <v>0</v>
      </c>
      <c r="AK487" s="37">
        <v>0</v>
      </c>
      <c r="AL487" s="37">
        <v>0</v>
      </c>
      <c r="AM487" s="37">
        <v>0</v>
      </c>
      <c r="AN487" s="37">
        <v>0</v>
      </c>
      <c r="AO487" s="37">
        <f>SUM(BASE_INICIATIVAS_CONSOLIDADA!$AK487:$AN487)</f>
        <v>0</v>
      </c>
      <c r="AP487" s="37">
        <v>0</v>
      </c>
      <c r="AQ487" s="37">
        <v>0</v>
      </c>
      <c r="AR487" s="37">
        <v>0</v>
      </c>
      <c r="AS487" s="37">
        <v>0</v>
      </c>
      <c r="AT487" s="37">
        <v>0</v>
      </c>
      <c r="AU487" s="37">
        <v>0</v>
      </c>
      <c r="AV487" s="37">
        <f>SUM(BASE_INICIATIVAS_CONSOLIDADA!$AP487:$AU487)</f>
        <v>0</v>
      </c>
      <c r="AW487" s="39">
        <v>0</v>
      </c>
      <c r="AX487" s="39">
        <v>0</v>
      </c>
      <c r="AY487" s="40">
        <f>SUM(BASE_INICIATIVAS_CONSOLIDADA!$AW487:$AX487)</f>
        <v>0</v>
      </c>
      <c r="AZ487" s="4">
        <v>0</v>
      </c>
      <c r="BA487" s="4">
        <f>BASE_INICIATIVAS_CONSOLIDADA!$AZ487</f>
        <v>0</v>
      </c>
      <c r="BB487" s="4">
        <v>0</v>
      </c>
      <c r="BC487" s="4">
        <v>0</v>
      </c>
      <c r="BD487" s="4">
        <f>SUM(BASE_INICIATIVAS_CONSOLIDADA!$BB487:$BC487)</f>
        <v>0</v>
      </c>
    </row>
    <row r="488" spans="1:56" ht="409.5" x14ac:dyDescent="0.25">
      <c r="A488" s="29" t="s">
        <v>87</v>
      </c>
      <c r="B488" s="29" t="s">
        <v>88</v>
      </c>
      <c r="C488" s="29" t="s">
        <v>70</v>
      </c>
      <c r="D488" s="29" t="s">
        <v>58</v>
      </c>
      <c r="E488" s="29" t="str">
        <f>_xlfn.XLOOKUP(BASE_INICIATIVAS_CONSOLIDADA!$G488,'[1]BASE DE DADOS'!A:A,'[1]BASE DE DADOS'!C:C)</f>
        <v>PARNA DE SÃO JOAQUIM</v>
      </c>
      <c r="F488" s="29" t="str">
        <f>_xlfn.XLOOKUP(BASE_INICIATIVAS_CONSOLIDADA!$G488,[1]!BASE_UCS[COD CNUC],[1]!BASE_UCS[CATEGORIA RESUMIDA])</f>
        <v>PARNA</v>
      </c>
      <c r="G488" s="29" t="s">
        <v>76</v>
      </c>
      <c r="H488" s="29" t="str">
        <f>_xlfn.XLOOKUP(BASE_INICIATIVAS_CONSOLIDADA!$G488,[1]!BASE_UCS[COD CNUC],[1]!BASE_UCS[GERÊNCIA REGIONAL])</f>
        <v>GR5 - Sul</v>
      </c>
      <c r="I488" s="29" t="str">
        <f>_xlfn.XLOOKUP(BASE_INICIATIVAS_CONSOLIDADA!$G488,[1]!BASE_UCS[COD CNUC],[1]!BASE_UCS[BIOMAS])</f>
        <v>Mata Atlântica</v>
      </c>
      <c r="J488" s="29" t="str">
        <f>_xlfn.XLOOKUP(BASE_INICIATIVAS_CONSOLIDADA!$G488,[1]!BASE_UCS[COD CNUC],[1]!BASE_UCS[UF])</f>
        <v>SC</v>
      </c>
      <c r="K488" s="29" t="s">
        <v>391</v>
      </c>
      <c r="L488" s="30">
        <v>500000</v>
      </c>
      <c r="M488" s="30">
        <v>0</v>
      </c>
      <c r="N488" s="30">
        <f>BASE_INICIATIVAS_CONSOLIDADA!$L488-BASE_INICIATIVAS_CONSOLIDADA!$M488</f>
        <v>500000</v>
      </c>
      <c r="O488" s="41">
        <f>BASE_INICIATIVAS_CONSOLIDADA!$AC488+BASE_INICIATIVAS_CONSOLIDADA!$AJ488+BASE_INICIATIVAS_CONSOLIDADA!$AO488+BASE_INICIATIVAS_CONSOLIDADA!$AV488+BASE_INICIATIVAS_CONSOLIDADA!$AY488+BASE_INICIATIVAS_CONSOLIDADA!$BA488+BASE_INICIATIVAS_CONSOLIDADA!$BD488</f>
        <v>500000</v>
      </c>
      <c r="P488" s="30">
        <f>IF(BASE_INICIATIVAS_CONSOLIDADA!$N488-BASE_INICIATIVAS_CONSOLIDADA!$O488&lt;0,0,BASE_INICIATIVAS_CONSOLIDADA!$N488-BASE_INICIATIVAS_CONSOLIDADA!$O488)</f>
        <v>0</v>
      </c>
      <c r="Q488" s="42">
        <v>0</v>
      </c>
      <c r="R488" s="41">
        <v>0</v>
      </c>
      <c r="S488" s="41">
        <v>0</v>
      </c>
      <c r="T488" s="41">
        <v>0</v>
      </c>
      <c r="U488" s="41">
        <v>0</v>
      </c>
      <c r="V488" s="41">
        <v>0</v>
      </c>
      <c r="W488" s="41">
        <v>0</v>
      </c>
      <c r="X488" s="41">
        <v>0</v>
      </c>
      <c r="Y488" s="41">
        <v>0</v>
      </c>
      <c r="Z488" s="41">
        <v>0</v>
      </c>
      <c r="AA488" s="41">
        <v>0</v>
      </c>
      <c r="AB488" s="41">
        <v>0</v>
      </c>
      <c r="AC488" s="41">
        <f>SUM(BASE_INICIATIVAS_CONSOLIDADA!$Q488:$AB488)</f>
        <v>0</v>
      </c>
      <c r="AD488" s="41">
        <v>0</v>
      </c>
      <c r="AE488" s="41">
        <v>0</v>
      </c>
      <c r="AF488" s="41">
        <v>0</v>
      </c>
      <c r="AG488" s="41">
        <v>0</v>
      </c>
      <c r="AH488" s="41">
        <v>500000</v>
      </c>
      <c r="AI488" s="41">
        <v>0</v>
      </c>
      <c r="AJ488" s="41">
        <f>SUM(BASE_INICIATIVAS_CONSOLIDADA!$AD488:$AI488)</f>
        <v>500000</v>
      </c>
      <c r="AK488" s="41">
        <v>0</v>
      </c>
      <c r="AL488" s="41">
        <v>0</v>
      </c>
      <c r="AM488" s="41">
        <v>0</v>
      </c>
      <c r="AN488" s="41">
        <v>0</v>
      </c>
      <c r="AO488" s="41">
        <f>SUM(BASE_INICIATIVAS_CONSOLIDADA!$AK488:$AN488)</f>
        <v>0</v>
      </c>
      <c r="AP488" s="41">
        <v>0</v>
      </c>
      <c r="AQ488" s="41">
        <v>0</v>
      </c>
      <c r="AR488" s="41">
        <v>0</v>
      </c>
      <c r="AS488" s="41">
        <v>0</v>
      </c>
      <c r="AT488" s="41">
        <v>0</v>
      </c>
      <c r="AU488" s="41">
        <v>0</v>
      </c>
      <c r="AV488" s="41">
        <f>SUM(BASE_INICIATIVAS_CONSOLIDADA!$AP488:$AU488)</f>
        <v>0</v>
      </c>
      <c r="AW488" s="43">
        <v>0</v>
      </c>
      <c r="AX488" s="43">
        <v>0</v>
      </c>
      <c r="AY488" s="44">
        <f>SUM(BASE_INICIATIVAS_CONSOLIDADA!$AW488:$AX488)</f>
        <v>0</v>
      </c>
      <c r="AZ488" s="45">
        <v>0</v>
      </c>
      <c r="BA488" s="45">
        <f>BASE_INICIATIVAS_CONSOLIDADA!$AZ488</f>
        <v>0</v>
      </c>
      <c r="BB488" s="45">
        <v>0</v>
      </c>
      <c r="BC488" s="45">
        <v>0</v>
      </c>
      <c r="BD488" s="45">
        <f>SUM(BASE_INICIATIVAS_CONSOLIDADA!$BB488:$BC488)</f>
        <v>0</v>
      </c>
    </row>
    <row r="489" spans="1:56" ht="405" x14ac:dyDescent="0.25">
      <c r="A489" s="8" t="s">
        <v>87</v>
      </c>
      <c r="B489" s="8" t="s">
        <v>88</v>
      </c>
      <c r="C489" s="8" t="s">
        <v>70</v>
      </c>
      <c r="D489" s="8" t="s">
        <v>58</v>
      </c>
      <c r="E489" s="8" t="str">
        <f>_xlfn.XLOOKUP(BASE_INICIATIVAS_CONSOLIDADA!$G489,'[1]BASE DE DADOS'!A:A,'[1]BASE DE DADOS'!C:C)</f>
        <v>APA DE CAIRUÇU</v>
      </c>
      <c r="F489" s="8" t="str">
        <f>_xlfn.XLOOKUP(BASE_INICIATIVAS_CONSOLIDADA!$G489,[1]!BASE_UCS[COD CNUC],[1]!BASE_UCS[CATEGORIA RESUMIDA])</f>
        <v>APA</v>
      </c>
      <c r="G489" s="8" t="s">
        <v>392</v>
      </c>
      <c r="H489" s="8" t="str">
        <f>_xlfn.XLOOKUP(BASE_INICIATIVAS_CONSOLIDADA!$G489,[1]!BASE_UCS[COD CNUC],[1]!BASE_UCS[GERÊNCIA REGIONAL])</f>
        <v>GR4 - Sudeste</v>
      </c>
      <c r="I489" s="8" t="str">
        <f>_xlfn.XLOOKUP(BASE_INICIATIVAS_CONSOLIDADA!$G489,[1]!BASE_UCS[COD CNUC],[1]!BASE_UCS[BIOMAS])</f>
        <v>Área Marinha - Mata Atlântica</v>
      </c>
      <c r="J489" s="8" t="str">
        <f>_xlfn.XLOOKUP(BASE_INICIATIVAS_CONSOLIDADA!$G489,[1]!BASE_UCS[COD CNUC],[1]!BASE_UCS[UF])</f>
        <v>RJ</v>
      </c>
      <c r="K489" s="8" t="s">
        <v>393</v>
      </c>
      <c r="L489" s="36">
        <v>350000</v>
      </c>
      <c r="M489" s="36">
        <v>0</v>
      </c>
      <c r="N489" s="36">
        <f>BASE_INICIATIVAS_CONSOLIDADA!$L489-BASE_INICIATIVAS_CONSOLIDADA!$M489</f>
        <v>350000</v>
      </c>
      <c r="O489" s="37">
        <f>BASE_INICIATIVAS_CONSOLIDADA!$AC489+BASE_INICIATIVAS_CONSOLIDADA!$AJ489+BASE_INICIATIVAS_CONSOLIDADA!$AO489+BASE_INICIATIVAS_CONSOLIDADA!$AV489+BASE_INICIATIVAS_CONSOLIDADA!$AY489+BASE_INICIATIVAS_CONSOLIDADA!$BA489+BASE_INICIATIVAS_CONSOLIDADA!$BD489</f>
        <v>0</v>
      </c>
      <c r="P489" s="36">
        <f>IF(BASE_INICIATIVAS_CONSOLIDADA!$N489-BASE_INICIATIVAS_CONSOLIDADA!$O489&lt;0,0,BASE_INICIATIVAS_CONSOLIDADA!$N489-BASE_INICIATIVAS_CONSOLIDADA!$O489)</f>
        <v>350000</v>
      </c>
      <c r="Q489" s="38">
        <v>0</v>
      </c>
      <c r="R489" s="37">
        <v>0</v>
      </c>
      <c r="S489" s="37">
        <v>0</v>
      </c>
      <c r="T489" s="37">
        <v>0</v>
      </c>
      <c r="U489" s="37">
        <v>0</v>
      </c>
      <c r="V489" s="37">
        <v>0</v>
      </c>
      <c r="W489" s="37">
        <v>0</v>
      </c>
      <c r="X489" s="37">
        <v>0</v>
      </c>
      <c r="Y489" s="37">
        <v>0</v>
      </c>
      <c r="Z489" s="37">
        <v>0</v>
      </c>
      <c r="AA489" s="37">
        <v>0</v>
      </c>
      <c r="AB489" s="37">
        <v>0</v>
      </c>
      <c r="AC489" s="37">
        <f>SUM(BASE_INICIATIVAS_CONSOLIDADA!$Q489:$AB489)</f>
        <v>0</v>
      </c>
      <c r="AD489" s="37">
        <v>0</v>
      </c>
      <c r="AE489" s="37">
        <v>0</v>
      </c>
      <c r="AF489" s="37">
        <v>0</v>
      </c>
      <c r="AG489" s="37">
        <v>0</v>
      </c>
      <c r="AH489" s="37">
        <v>0</v>
      </c>
      <c r="AI489" s="37">
        <v>0</v>
      </c>
      <c r="AJ489" s="37">
        <f>SUM(BASE_INICIATIVAS_CONSOLIDADA!$AD489:$AI489)</f>
        <v>0</v>
      </c>
      <c r="AK489" s="37">
        <v>0</v>
      </c>
      <c r="AL489" s="37">
        <v>0</v>
      </c>
      <c r="AM489" s="37">
        <v>0</v>
      </c>
      <c r="AN489" s="37">
        <v>0</v>
      </c>
      <c r="AO489" s="37">
        <f>SUM(BASE_INICIATIVAS_CONSOLIDADA!$AK489:$AN489)</f>
        <v>0</v>
      </c>
      <c r="AP489" s="37">
        <v>0</v>
      </c>
      <c r="AQ489" s="37">
        <v>0</v>
      </c>
      <c r="AR489" s="37">
        <v>0</v>
      </c>
      <c r="AS489" s="37">
        <v>0</v>
      </c>
      <c r="AT489" s="37">
        <v>0</v>
      </c>
      <c r="AU489" s="37">
        <v>0</v>
      </c>
      <c r="AV489" s="37">
        <f>SUM(BASE_INICIATIVAS_CONSOLIDADA!$AP489:$AU489)</f>
        <v>0</v>
      </c>
      <c r="AW489" s="39">
        <v>0</v>
      </c>
      <c r="AX489" s="39">
        <v>0</v>
      </c>
      <c r="AY489" s="40">
        <f>SUM(BASE_INICIATIVAS_CONSOLIDADA!$AW489:$AX489)</f>
        <v>0</v>
      </c>
      <c r="AZ489" s="4">
        <v>0</v>
      </c>
      <c r="BA489" s="4">
        <f>BASE_INICIATIVAS_CONSOLIDADA!$AZ489</f>
        <v>0</v>
      </c>
      <c r="BB489" s="4">
        <v>0</v>
      </c>
      <c r="BC489" s="4">
        <v>0</v>
      </c>
      <c r="BD489" s="4">
        <f>SUM(BASE_INICIATIVAS_CONSOLIDADA!$BB489:$BC489)</f>
        <v>0</v>
      </c>
    </row>
    <row r="490" spans="1:56" ht="150" x14ac:dyDescent="0.25">
      <c r="A490" s="29" t="s">
        <v>156</v>
      </c>
      <c r="B490" s="29" t="s">
        <v>157</v>
      </c>
      <c r="C490" s="29">
        <v>16063682</v>
      </c>
      <c r="D490" s="29" t="s">
        <v>58</v>
      </c>
      <c r="E490" s="29" t="str">
        <f>_xlfn.XLOOKUP(BASE_INICIATIVAS_CONSOLIDADA!$G490,'[1]BASE DE DADOS'!A:A,'[1]BASE DE DADOS'!C:C)</f>
        <v>PARNA MAPINGUARI</v>
      </c>
      <c r="F490" s="29" t="str">
        <f>_xlfn.XLOOKUP(BASE_INICIATIVAS_CONSOLIDADA!$G490,[1]!BASE_UCS[COD CNUC],[1]!BASE_UCS[CATEGORIA RESUMIDA])</f>
        <v>PARNA</v>
      </c>
      <c r="G490" s="29" t="s">
        <v>382</v>
      </c>
      <c r="H490" s="29" t="str">
        <f>_xlfn.XLOOKUP(BASE_INICIATIVAS_CONSOLIDADA!$G490,[1]!BASE_UCS[COD CNUC],[1]!BASE_UCS[GERÊNCIA REGIONAL])</f>
        <v>GR1 - Norte</v>
      </c>
      <c r="I490" s="29" t="str">
        <f>_xlfn.XLOOKUP(BASE_INICIATIVAS_CONSOLIDADA!$G490,[1]!BASE_UCS[COD CNUC],[1]!BASE_UCS[BIOMAS])</f>
        <v>Amazônia</v>
      </c>
      <c r="J490" s="29" t="str">
        <f>_xlfn.XLOOKUP(BASE_INICIATIVAS_CONSOLIDADA!$G490,[1]!BASE_UCS[COD CNUC],[1]!BASE_UCS[UF])</f>
        <v>AM/RO</v>
      </c>
      <c r="K490" s="29" t="s">
        <v>158</v>
      </c>
      <c r="L490" s="30">
        <v>1780000</v>
      </c>
      <c r="M490" s="30">
        <v>0</v>
      </c>
      <c r="N490" s="30">
        <f>BASE_INICIATIVAS_CONSOLIDADA!$L490-BASE_INICIATIVAS_CONSOLIDADA!$M490</f>
        <v>1780000</v>
      </c>
      <c r="O490" s="41">
        <f>BASE_INICIATIVAS_CONSOLIDADA!$AC490+BASE_INICIATIVAS_CONSOLIDADA!$AJ490+BASE_INICIATIVAS_CONSOLIDADA!$AO490+BASE_INICIATIVAS_CONSOLIDADA!$AV490+BASE_INICIATIVAS_CONSOLIDADA!$AY490+BASE_INICIATIVAS_CONSOLIDADA!$BA490+BASE_INICIATIVAS_CONSOLIDADA!$BD490</f>
        <v>1780000</v>
      </c>
      <c r="P490" s="30">
        <f>IF(BASE_INICIATIVAS_CONSOLIDADA!$N490-BASE_INICIATIVAS_CONSOLIDADA!$O490&lt;0,0,BASE_INICIATIVAS_CONSOLIDADA!$N490-BASE_INICIATIVAS_CONSOLIDADA!$O490)</f>
        <v>0</v>
      </c>
      <c r="Q490" s="42">
        <v>0</v>
      </c>
      <c r="R490" s="41">
        <v>0</v>
      </c>
      <c r="S490" s="41">
        <v>0</v>
      </c>
      <c r="T490" s="41">
        <v>0</v>
      </c>
      <c r="U490" s="41">
        <v>0</v>
      </c>
      <c r="V490" s="41">
        <v>0</v>
      </c>
      <c r="W490" s="41">
        <v>0</v>
      </c>
      <c r="X490" s="41">
        <v>0</v>
      </c>
      <c r="Y490" s="41">
        <v>0</v>
      </c>
      <c r="Z490" s="41">
        <v>0</v>
      </c>
      <c r="AA490" s="41">
        <v>1780000</v>
      </c>
      <c r="AB490" s="41">
        <v>0</v>
      </c>
      <c r="AC490" s="41">
        <f>SUM(BASE_INICIATIVAS_CONSOLIDADA!$Q490:$AB490)</f>
        <v>1780000</v>
      </c>
      <c r="AD490" s="41">
        <v>0</v>
      </c>
      <c r="AE490" s="41">
        <v>0</v>
      </c>
      <c r="AF490" s="41">
        <v>0</v>
      </c>
      <c r="AG490" s="41">
        <v>0</v>
      </c>
      <c r="AH490" s="41">
        <v>0</v>
      </c>
      <c r="AI490" s="41">
        <v>0</v>
      </c>
      <c r="AJ490" s="41">
        <f>SUM(BASE_INICIATIVAS_CONSOLIDADA!$AD490:$AI490)</f>
        <v>0</v>
      </c>
      <c r="AK490" s="41">
        <v>0</v>
      </c>
      <c r="AL490" s="41">
        <v>0</v>
      </c>
      <c r="AM490" s="41">
        <v>0</v>
      </c>
      <c r="AN490" s="41">
        <v>0</v>
      </c>
      <c r="AO490" s="41">
        <f>SUM(BASE_INICIATIVAS_CONSOLIDADA!$AK490:$AN490)</f>
        <v>0</v>
      </c>
      <c r="AP490" s="41">
        <v>0</v>
      </c>
      <c r="AQ490" s="41">
        <v>0</v>
      </c>
      <c r="AR490" s="41">
        <v>0</v>
      </c>
      <c r="AS490" s="41">
        <v>0</v>
      </c>
      <c r="AT490" s="41">
        <v>0</v>
      </c>
      <c r="AU490" s="41">
        <v>0</v>
      </c>
      <c r="AV490" s="41">
        <f>SUM(BASE_INICIATIVAS_CONSOLIDADA!$AP490:$AU490)</f>
        <v>0</v>
      </c>
      <c r="AW490" s="43">
        <v>0</v>
      </c>
      <c r="AX490" s="43">
        <v>0</v>
      </c>
      <c r="AY490" s="44">
        <f>SUM(BASE_INICIATIVAS_CONSOLIDADA!$AW490:$AX490)</f>
        <v>0</v>
      </c>
      <c r="AZ490" s="45">
        <v>0</v>
      </c>
      <c r="BA490" s="45">
        <f>BASE_INICIATIVAS_CONSOLIDADA!$AZ490</f>
        <v>0</v>
      </c>
      <c r="BB490" s="45">
        <v>0</v>
      </c>
      <c r="BC490" s="45">
        <v>0</v>
      </c>
      <c r="BD490" s="45">
        <f>SUM(BASE_INICIATIVAS_CONSOLIDADA!$BB490:$BC490)</f>
        <v>0</v>
      </c>
    </row>
    <row r="491" spans="1:56" ht="30" x14ac:dyDescent="0.25">
      <c r="A491" s="8" t="s">
        <v>112</v>
      </c>
      <c r="B491" s="8" t="s">
        <v>113</v>
      </c>
      <c r="C491" s="8">
        <v>16093982</v>
      </c>
      <c r="D491" s="8" t="s">
        <v>58</v>
      </c>
      <c r="E491" s="8" t="str">
        <f>_xlfn.XLOOKUP(BASE_INICIATIVAS_CONSOLIDADA!$G491,'[1]BASE DE DADOS'!A:A,'[1]BASE DE DADOS'!C:C)</f>
        <v>PARNA MARINHO DOS ABROLHOS</v>
      </c>
      <c r="F491" s="8" t="str">
        <f>_xlfn.XLOOKUP(BASE_INICIATIVAS_CONSOLIDADA!$G491,[1]!BASE_UCS[COD CNUC],[1]!BASE_UCS[CATEGORIA RESUMIDA])</f>
        <v>PARNA</v>
      </c>
      <c r="G491" s="8" t="s">
        <v>319</v>
      </c>
      <c r="H491" s="8" t="str">
        <f>_xlfn.XLOOKUP(BASE_INICIATIVAS_CONSOLIDADA!$G491,[1]!BASE_UCS[COD CNUC],[1]!BASE_UCS[GERÊNCIA REGIONAL])</f>
        <v>GR2 - Nordeste</v>
      </c>
      <c r="I491" s="8" t="str">
        <f>_xlfn.XLOOKUP(BASE_INICIATIVAS_CONSOLIDADA!$G491,[1]!BASE_UCS[COD CNUC],[1]!BASE_UCS[BIOMAS])</f>
        <v>Área Marinha - Mata Atlântica</v>
      </c>
      <c r="J491" s="8" t="str">
        <f>_xlfn.XLOOKUP(BASE_INICIATIVAS_CONSOLIDADA!$G491,[1]!BASE_UCS[COD CNUC],[1]!BASE_UCS[UF])</f>
        <v>BA</v>
      </c>
      <c r="K491" s="8" t="s">
        <v>394</v>
      </c>
      <c r="L491" s="36">
        <v>300000</v>
      </c>
      <c r="M491" s="36">
        <v>0</v>
      </c>
      <c r="N491" s="36">
        <f>BASE_INICIATIVAS_CONSOLIDADA!$L491-BASE_INICIATIVAS_CONSOLIDADA!$M491</f>
        <v>300000</v>
      </c>
      <c r="O491" s="37">
        <f>BASE_INICIATIVAS_CONSOLIDADA!$AC491+BASE_INICIATIVAS_CONSOLIDADA!$AJ491+BASE_INICIATIVAS_CONSOLIDADA!$AO491+BASE_INICIATIVAS_CONSOLIDADA!$AV491+BASE_INICIATIVAS_CONSOLIDADA!$AY491+BASE_INICIATIVAS_CONSOLIDADA!$BA491+BASE_INICIATIVAS_CONSOLIDADA!$BD491</f>
        <v>300000</v>
      </c>
      <c r="P491" s="36">
        <f>IF(BASE_INICIATIVAS_CONSOLIDADA!$N491-BASE_INICIATIVAS_CONSOLIDADA!$O491&lt;0,0,BASE_INICIATIVAS_CONSOLIDADA!$N491-BASE_INICIATIVAS_CONSOLIDADA!$O491)</f>
        <v>0</v>
      </c>
      <c r="Q491" s="38">
        <v>0</v>
      </c>
      <c r="R491" s="37">
        <v>0</v>
      </c>
      <c r="S491" s="37">
        <v>0</v>
      </c>
      <c r="T491" s="37">
        <v>0</v>
      </c>
      <c r="U491" s="37">
        <v>0</v>
      </c>
      <c r="V491" s="37">
        <v>0</v>
      </c>
      <c r="W491" s="37">
        <v>0</v>
      </c>
      <c r="X491" s="37">
        <v>0</v>
      </c>
      <c r="Y491" s="37">
        <v>300000</v>
      </c>
      <c r="Z491" s="37">
        <v>0</v>
      </c>
      <c r="AA491" s="37">
        <v>0</v>
      </c>
      <c r="AB491" s="37">
        <v>0</v>
      </c>
      <c r="AC491" s="37">
        <f>SUM(BASE_INICIATIVAS_CONSOLIDADA!$Q491:$AB491)</f>
        <v>300000</v>
      </c>
      <c r="AD491" s="37">
        <v>0</v>
      </c>
      <c r="AE491" s="37">
        <v>0</v>
      </c>
      <c r="AF491" s="37">
        <v>0</v>
      </c>
      <c r="AG491" s="37">
        <v>0</v>
      </c>
      <c r="AH491" s="37">
        <v>0</v>
      </c>
      <c r="AI491" s="37">
        <v>0</v>
      </c>
      <c r="AJ491" s="37">
        <f>SUM(BASE_INICIATIVAS_CONSOLIDADA!$AD491:$AI491)</f>
        <v>0</v>
      </c>
      <c r="AK491" s="37">
        <v>0</v>
      </c>
      <c r="AL491" s="37">
        <v>0</v>
      </c>
      <c r="AM491" s="37">
        <v>0</v>
      </c>
      <c r="AN491" s="37">
        <v>0</v>
      </c>
      <c r="AO491" s="37">
        <f>SUM(BASE_INICIATIVAS_CONSOLIDADA!$AK491:$AN491)</f>
        <v>0</v>
      </c>
      <c r="AP491" s="37">
        <v>0</v>
      </c>
      <c r="AQ491" s="37">
        <v>0</v>
      </c>
      <c r="AR491" s="37">
        <v>0</v>
      </c>
      <c r="AS491" s="37">
        <v>0</v>
      </c>
      <c r="AT491" s="37">
        <v>0</v>
      </c>
      <c r="AU491" s="37">
        <v>0</v>
      </c>
      <c r="AV491" s="37">
        <f>SUM(BASE_INICIATIVAS_CONSOLIDADA!$AP491:$AU491)</f>
        <v>0</v>
      </c>
      <c r="AW491" s="39">
        <v>0</v>
      </c>
      <c r="AX491" s="39">
        <v>0</v>
      </c>
      <c r="AY491" s="40">
        <f>SUM(BASE_INICIATIVAS_CONSOLIDADA!$AW491:$AX491)</f>
        <v>0</v>
      </c>
      <c r="AZ491" s="4">
        <v>0</v>
      </c>
      <c r="BA491" s="4">
        <f>BASE_INICIATIVAS_CONSOLIDADA!$AZ491</f>
        <v>0</v>
      </c>
      <c r="BB491" s="4">
        <v>0</v>
      </c>
      <c r="BC491" s="4">
        <v>0</v>
      </c>
      <c r="BD491" s="4">
        <f>SUM(BASE_INICIATIVAS_CONSOLIDADA!$BB491:$BC491)</f>
        <v>0</v>
      </c>
    </row>
    <row r="492" spans="1:56" ht="409.5" x14ac:dyDescent="0.25">
      <c r="A492" s="29" t="s">
        <v>87</v>
      </c>
      <c r="B492" s="29" t="s">
        <v>88</v>
      </c>
      <c r="C492" s="29" t="s">
        <v>70</v>
      </c>
      <c r="D492" s="29" t="s">
        <v>58</v>
      </c>
      <c r="E492" s="29" t="str">
        <f>_xlfn.XLOOKUP(BASE_INICIATIVAS_CONSOLIDADA!$G492,'[1]BASE DE DADOS'!A:A,'[1]BASE DE DADOS'!C:C)</f>
        <v>PARNA DA TIJUCA</v>
      </c>
      <c r="F492" s="29" t="str">
        <f>_xlfn.XLOOKUP(BASE_INICIATIVAS_CONSOLIDADA!$G492,[1]!BASE_UCS[COD CNUC],[1]!BASE_UCS[CATEGORIA RESUMIDA])</f>
        <v>PARNA</v>
      </c>
      <c r="G492" s="29" t="s">
        <v>184</v>
      </c>
      <c r="H492" s="29" t="str">
        <f>_xlfn.XLOOKUP(BASE_INICIATIVAS_CONSOLIDADA!$G492,[1]!BASE_UCS[COD CNUC],[1]!BASE_UCS[GERÊNCIA REGIONAL])</f>
        <v>GR4 - Sudeste</v>
      </c>
      <c r="I492" s="29" t="str">
        <f>_xlfn.XLOOKUP(BASE_INICIATIVAS_CONSOLIDADA!$G492,[1]!BASE_UCS[COD CNUC],[1]!BASE_UCS[BIOMAS])</f>
        <v>Mata Atlântica</v>
      </c>
      <c r="J492" s="29" t="str">
        <f>_xlfn.XLOOKUP(BASE_INICIATIVAS_CONSOLIDADA!$G492,[1]!BASE_UCS[COD CNUC],[1]!BASE_UCS[UF])</f>
        <v>RJ</v>
      </c>
      <c r="K492" s="29" t="s">
        <v>395</v>
      </c>
      <c r="L492" s="30">
        <v>400000</v>
      </c>
      <c r="M492" s="30">
        <v>0</v>
      </c>
      <c r="N492" s="30">
        <f>BASE_INICIATIVAS_CONSOLIDADA!$L492-BASE_INICIATIVAS_CONSOLIDADA!$M492</f>
        <v>400000</v>
      </c>
      <c r="O492" s="41">
        <f>BASE_INICIATIVAS_CONSOLIDADA!$AC492+BASE_INICIATIVAS_CONSOLIDADA!$AJ492+BASE_INICIATIVAS_CONSOLIDADA!$AO492+BASE_INICIATIVAS_CONSOLIDADA!$AV492+BASE_INICIATIVAS_CONSOLIDADA!$AY492+BASE_INICIATIVAS_CONSOLIDADA!$BA492+BASE_INICIATIVAS_CONSOLIDADA!$BD492</f>
        <v>400000</v>
      </c>
      <c r="P492" s="30">
        <f>IF(BASE_INICIATIVAS_CONSOLIDADA!$N492-BASE_INICIATIVAS_CONSOLIDADA!$O492&lt;0,0,BASE_INICIATIVAS_CONSOLIDADA!$N492-BASE_INICIATIVAS_CONSOLIDADA!$O492)</f>
        <v>0</v>
      </c>
      <c r="Q492" s="42">
        <v>0</v>
      </c>
      <c r="R492" s="41">
        <v>0</v>
      </c>
      <c r="S492" s="41">
        <v>0</v>
      </c>
      <c r="T492" s="41">
        <v>0</v>
      </c>
      <c r="U492" s="41">
        <v>0</v>
      </c>
      <c r="V492" s="41">
        <v>0</v>
      </c>
      <c r="W492" s="41">
        <v>0</v>
      </c>
      <c r="X492" s="41">
        <v>0</v>
      </c>
      <c r="Y492" s="41">
        <v>0</v>
      </c>
      <c r="Z492" s="41">
        <v>0</v>
      </c>
      <c r="AA492" s="41">
        <v>0</v>
      </c>
      <c r="AB492" s="41">
        <v>0</v>
      </c>
      <c r="AC492" s="41">
        <f>SUM(BASE_INICIATIVAS_CONSOLIDADA!$Q492:$AB492)</f>
        <v>0</v>
      </c>
      <c r="AD492" s="41">
        <v>0</v>
      </c>
      <c r="AE492" s="41">
        <v>0</v>
      </c>
      <c r="AF492" s="41">
        <v>0</v>
      </c>
      <c r="AG492" s="41">
        <v>0</v>
      </c>
      <c r="AH492" s="41">
        <v>0</v>
      </c>
      <c r="AI492" s="41">
        <v>0</v>
      </c>
      <c r="AJ492" s="41">
        <f>SUM(BASE_INICIATIVAS_CONSOLIDADA!$AD492:$AI492)</f>
        <v>0</v>
      </c>
      <c r="AK492" s="41">
        <v>0</v>
      </c>
      <c r="AL492" s="41">
        <v>0</v>
      </c>
      <c r="AM492" s="41">
        <v>0</v>
      </c>
      <c r="AN492" s="30">
        <v>400000</v>
      </c>
      <c r="AO492" s="41">
        <f>SUM(BASE_INICIATIVAS_CONSOLIDADA!$AK492:$AN492)</f>
        <v>400000</v>
      </c>
      <c r="AP492" s="41">
        <v>0</v>
      </c>
      <c r="AQ492" s="41">
        <v>0</v>
      </c>
      <c r="AR492" s="41">
        <v>0</v>
      </c>
      <c r="AS492" s="41">
        <v>0</v>
      </c>
      <c r="AT492" s="41">
        <v>0</v>
      </c>
      <c r="AU492" s="41">
        <v>0</v>
      </c>
      <c r="AV492" s="41">
        <f>SUM(BASE_INICIATIVAS_CONSOLIDADA!$AP492:$AU492)</f>
        <v>0</v>
      </c>
      <c r="AW492" s="43">
        <v>0</v>
      </c>
      <c r="AX492" s="43">
        <v>0</v>
      </c>
      <c r="AY492" s="44">
        <f>SUM(BASE_INICIATIVAS_CONSOLIDADA!$AW492:$AX492)</f>
        <v>0</v>
      </c>
      <c r="AZ492" s="45">
        <v>0</v>
      </c>
      <c r="BA492" s="45">
        <f>BASE_INICIATIVAS_CONSOLIDADA!$AZ492</f>
        <v>0</v>
      </c>
      <c r="BB492" s="45">
        <v>0</v>
      </c>
      <c r="BC492" s="45">
        <v>0</v>
      </c>
      <c r="BD492" s="45">
        <f>SUM(BASE_INICIATIVAS_CONSOLIDADA!$BB492:$BC492)</f>
        <v>0</v>
      </c>
    </row>
    <row r="493" spans="1:56" ht="240" x14ac:dyDescent="0.25">
      <c r="A493" s="8" t="s">
        <v>87</v>
      </c>
      <c r="B493" s="8" t="s">
        <v>88</v>
      </c>
      <c r="C493" s="8" t="s">
        <v>70</v>
      </c>
      <c r="D493" s="8" t="s">
        <v>58</v>
      </c>
      <c r="E493" s="8" t="str">
        <f>_xlfn.XLOOKUP(BASE_INICIATIVAS_CONSOLIDADA!$G493,'[1]BASE DE DADOS'!A:A,'[1]BASE DE DADOS'!C:C)</f>
        <v>APA DELTA DO PARNAIBA</v>
      </c>
      <c r="F493" s="8" t="str">
        <f>_xlfn.XLOOKUP(BASE_INICIATIVAS_CONSOLIDADA!$G493,[1]!BASE_UCS[COD CNUC],[1]!BASE_UCS[CATEGORIA RESUMIDA])</f>
        <v>APA</v>
      </c>
      <c r="G493" s="8" t="s">
        <v>374</v>
      </c>
      <c r="H493" s="8" t="str">
        <f>_xlfn.XLOOKUP(BASE_INICIATIVAS_CONSOLIDADA!$G493,[1]!BASE_UCS[COD CNUC],[1]!BASE_UCS[GERÊNCIA REGIONAL])</f>
        <v>GR2 - Nordeste</v>
      </c>
      <c r="I493" s="8" t="str">
        <f>_xlfn.XLOOKUP(BASE_INICIATIVAS_CONSOLIDADA!$G493,[1]!BASE_UCS[COD CNUC],[1]!BASE_UCS[BIOMAS])</f>
        <v>Área Marinha - Caatinga - Cerrado</v>
      </c>
      <c r="J493" s="8" t="str">
        <f>_xlfn.XLOOKUP(BASE_INICIATIVAS_CONSOLIDADA!$G493,[1]!BASE_UCS[COD CNUC],[1]!BASE_UCS[UF])</f>
        <v>CE/MA/PI</v>
      </c>
      <c r="K493" s="8" t="s">
        <v>162</v>
      </c>
      <c r="L493" s="36">
        <v>200000</v>
      </c>
      <c r="M493" s="36">
        <v>0</v>
      </c>
      <c r="N493" s="36">
        <f>BASE_INICIATIVAS_CONSOLIDADA!$L493-BASE_INICIATIVAS_CONSOLIDADA!$M493</f>
        <v>200000</v>
      </c>
      <c r="O493" s="37">
        <f>BASE_INICIATIVAS_CONSOLIDADA!$AC493+BASE_INICIATIVAS_CONSOLIDADA!$AJ493+BASE_INICIATIVAS_CONSOLIDADA!$AO493+BASE_INICIATIVAS_CONSOLIDADA!$AV493+BASE_INICIATIVAS_CONSOLIDADA!$AY493+BASE_INICIATIVAS_CONSOLIDADA!$BA493+BASE_INICIATIVAS_CONSOLIDADA!$BD493</f>
        <v>0</v>
      </c>
      <c r="P493" s="36">
        <f>IF(BASE_INICIATIVAS_CONSOLIDADA!$N493-BASE_INICIATIVAS_CONSOLIDADA!$O493&lt;0,0,BASE_INICIATIVAS_CONSOLIDADA!$N493-BASE_INICIATIVAS_CONSOLIDADA!$O493)</f>
        <v>200000</v>
      </c>
      <c r="Q493" s="38">
        <v>0</v>
      </c>
      <c r="R493" s="37">
        <v>0</v>
      </c>
      <c r="S493" s="37">
        <v>0</v>
      </c>
      <c r="T493" s="37">
        <v>0</v>
      </c>
      <c r="U493" s="37">
        <v>0</v>
      </c>
      <c r="V493" s="37">
        <v>0</v>
      </c>
      <c r="W493" s="37">
        <v>0</v>
      </c>
      <c r="X493" s="37">
        <v>0</v>
      </c>
      <c r="Y493" s="37">
        <v>0</v>
      </c>
      <c r="Z493" s="37">
        <v>0</v>
      </c>
      <c r="AA493" s="37">
        <v>0</v>
      </c>
      <c r="AB493" s="37">
        <v>0</v>
      </c>
      <c r="AC493" s="37">
        <f>SUM(BASE_INICIATIVAS_CONSOLIDADA!$Q493:$AB493)</f>
        <v>0</v>
      </c>
      <c r="AD493" s="37">
        <v>0</v>
      </c>
      <c r="AE493" s="37">
        <v>0</v>
      </c>
      <c r="AF493" s="37">
        <v>0</v>
      </c>
      <c r="AG493" s="37">
        <v>0</v>
      </c>
      <c r="AH493" s="37">
        <v>0</v>
      </c>
      <c r="AI493" s="37">
        <v>0</v>
      </c>
      <c r="AJ493" s="37">
        <f>SUM(BASE_INICIATIVAS_CONSOLIDADA!$AD493:$AI493)</f>
        <v>0</v>
      </c>
      <c r="AK493" s="37">
        <v>0</v>
      </c>
      <c r="AL493" s="37">
        <v>0</v>
      </c>
      <c r="AM493" s="37">
        <v>0</v>
      </c>
      <c r="AN493" s="47">
        <v>0</v>
      </c>
      <c r="AO493" s="37">
        <f>SUM(BASE_INICIATIVAS_CONSOLIDADA!$AK493:$AN493)</f>
        <v>0</v>
      </c>
      <c r="AP493" s="37">
        <v>0</v>
      </c>
      <c r="AQ493" s="37">
        <v>0</v>
      </c>
      <c r="AR493" s="37">
        <v>0</v>
      </c>
      <c r="AS493" s="37">
        <v>0</v>
      </c>
      <c r="AT493" s="37">
        <v>0</v>
      </c>
      <c r="AU493" s="37">
        <v>0</v>
      </c>
      <c r="AV493" s="37">
        <f>SUM(BASE_INICIATIVAS_CONSOLIDADA!$AP493:$AU493)</f>
        <v>0</v>
      </c>
      <c r="AW493" s="39">
        <v>0</v>
      </c>
      <c r="AX493" s="39">
        <v>0</v>
      </c>
      <c r="AY493" s="40">
        <f>SUM(BASE_INICIATIVAS_CONSOLIDADA!$AW493:$AX493)</f>
        <v>0</v>
      </c>
      <c r="AZ493" s="4">
        <v>0</v>
      </c>
      <c r="BA493" s="4">
        <f>BASE_INICIATIVAS_CONSOLIDADA!$AZ493</f>
        <v>0</v>
      </c>
      <c r="BB493" s="4">
        <v>0</v>
      </c>
      <c r="BC493" s="4">
        <v>0</v>
      </c>
      <c r="BD493" s="4">
        <f>SUM(BASE_INICIATIVAS_CONSOLIDADA!$BB493:$BC493)</f>
        <v>0</v>
      </c>
    </row>
    <row r="494" spans="1:56" ht="405" x14ac:dyDescent="0.25">
      <c r="A494" s="29" t="s">
        <v>87</v>
      </c>
      <c r="B494" s="29" t="s">
        <v>88</v>
      </c>
      <c r="C494" s="29" t="s">
        <v>70</v>
      </c>
      <c r="D494" s="29" t="s">
        <v>58</v>
      </c>
      <c r="E494" s="29" t="str">
        <f>_xlfn.XLOOKUP(BASE_INICIATIVAS_CONSOLIDADA!$G494,'[1]BASE DE DADOS'!A:A,'[1]BASE DE DADOS'!C:C)</f>
        <v>PARNA RESTINGA DE JURUBATIBA</v>
      </c>
      <c r="F494" s="29" t="str">
        <f>_xlfn.XLOOKUP(BASE_INICIATIVAS_CONSOLIDADA!$G494,[1]!BASE_UCS[COD CNUC],[1]!BASE_UCS[CATEGORIA RESUMIDA])</f>
        <v>PARNA</v>
      </c>
      <c r="G494" s="29" t="s">
        <v>270</v>
      </c>
      <c r="H494" s="29" t="str">
        <f>_xlfn.XLOOKUP(BASE_INICIATIVAS_CONSOLIDADA!$G494,[1]!BASE_UCS[COD CNUC],[1]!BASE_UCS[GERÊNCIA REGIONAL])</f>
        <v>GR4 - Sudeste</v>
      </c>
      <c r="I494" s="29" t="str">
        <f>_xlfn.XLOOKUP(BASE_INICIATIVAS_CONSOLIDADA!$G494,[1]!BASE_UCS[COD CNUC],[1]!BASE_UCS[BIOMAS])</f>
        <v>Área Marinha - Mata Atlântica</v>
      </c>
      <c r="J494" s="29" t="str">
        <f>_xlfn.XLOOKUP(BASE_INICIATIVAS_CONSOLIDADA!$G494,[1]!BASE_UCS[COD CNUC],[1]!BASE_UCS[UF])</f>
        <v>RJ</v>
      </c>
      <c r="K494" s="29" t="s">
        <v>396</v>
      </c>
      <c r="L494" s="30">
        <v>300000</v>
      </c>
      <c r="M494" s="30">
        <v>0</v>
      </c>
      <c r="N494" s="30">
        <f>BASE_INICIATIVAS_CONSOLIDADA!$L494-BASE_INICIATIVAS_CONSOLIDADA!$M494</f>
        <v>300000</v>
      </c>
      <c r="O494" s="41">
        <f>BASE_INICIATIVAS_CONSOLIDADA!$AC494+BASE_INICIATIVAS_CONSOLIDADA!$AJ494+BASE_INICIATIVAS_CONSOLIDADA!$AO494+BASE_INICIATIVAS_CONSOLIDADA!$AV494+BASE_INICIATIVAS_CONSOLIDADA!$AY494+BASE_INICIATIVAS_CONSOLIDADA!$BA494+BASE_INICIATIVAS_CONSOLIDADA!$BD494</f>
        <v>300000</v>
      </c>
      <c r="P494" s="30">
        <f>IF(BASE_INICIATIVAS_CONSOLIDADA!$N494-BASE_INICIATIVAS_CONSOLIDADA!$O494&lt;0,0,BASE_INICIATIVAS_CONSOLIDADA!$N494-BASE_INICIATIVAS_CONSOLIDADA!$O494)</f>
        <v>0</v>
      </c>
      <c r="Q494" s="42">
        <v>0</v>
      </c>
      <c r="R494" s="41">
        <v>0</v>
      </c>
      <c r="S494" s="41">
        <v>0</v>
      </c>
      <c r="T494" s="41">
        <v>0</v>
      </c>
      <c r="U494" s="41">
        <v>0</v>
      </c>
      <c r="V494" s="41">
        <v>0</v>
      </c>
      <c r="W494" s="41">
        <v>0</v>
      </c>
      <c r="X494" s="41">
        <v>0</v>
      </c>
      <c r="Y494" s="41">
        <v>0</v>
      </c>
      <c r="Z494" s="41">
        <v>0</v>
      </c>
      <c r="AA494" s="41">
        <v>0</v>
      </c>
      <c r="AB494" s="41">
        <v>0</v>
      </c>
      <c r="AC494" s="41">
        <f>SUM(BASE_INICIATIVAS_CONSOLIDADA!$Q494:$AB494)</f>
        <v>0</v>
      </c>
      <c r="AD494" s="41">
        <v>0</v>
      </c>
      <c r="AE494" s="41">
        <v>0</v>
      </c>
      <c r="AF494" s="41">
        <v>0</v>
      </c>
      <c r="AG494" s="41">
        <v>0</v>
      </c>
      <c r="AH494" s="41">
        <v>0</v>
      </c>
      <c r="AI494" s="41">
        <v>0</v>
      </c>
      <c r="AJ494" s="41">
        <f>SUM(BASE_INICIATIVAS_CONSOLIDADA!$AD494:$AI494)</f>
        <v>0</v>
      </c>
      <c r="AK494" s="41">
        <v>0</v>
      </c>
      <c r="AL494" s="41">
        <v>0</v>
      </c>
      <c r="AM494" s="41">
        <v>0</v>
      </c>
      <c r="AN494" s="41">
        <v>0</v>
      </c>
      <c r="AO494" s="41">
        <f>SUM(BASE_INICIATIVAS_CONSOLIDADA!$AK494:$AN494)</f>
        <v>0</v>
      </c>
      <c r="AP494" s="41">
        <v>0</v>
      </c>
      <c r="AQ494" s="41">
        <v>0</v>
      </c>
      <c r="AR494" s="41">
        <v>0</v>
      </c>
      <c r="AS494" s="41">
        <v>0</v>
      </c>
      <c r="AT494" s="41">
        <v>0</v>
      </c>
      <c r="AU494" s="30">
        <v>300000</v>
      </c>
      <c r="AV494" s="41">
        <f>SUM(BASE_INICIATIVAS_CONSOLIDADA!$AP494:$AU494)</f>
        <v>300000</v>
      </c>
      <c r="AW494" s="43">
        <v>0</v>
      </c>
      <c r="AX494" s="43">
        <v>0</v>
      </c>
      <c r="AY494" s="44">
        <f>SUM(BASE_INICIATIVAS_CONSOLIDADA!$AW494:$AX494)</f>
        <v>0</v>
      </c>
      <c r="AZ494" s="45">
        <v>0</v>
      </c>
      <c r="BA494" s="45">
        <f>BASE_INICIATIVAS_CONSOLIDADA!$AZ494</f>
        <v>0</v>
      </c>
      <c r="BB494" s="45">
        <v>0</v>
      </c>
      <c r="BC494" s="45">
        <v>0</v>
      </c>
      <c r="BD494" s="45">
        <f>SUM(BASE_INICIATIVAS_CONSOLIDADA!$BB494:$BC494)</f>
        <v>0</v>
      </c>
    </row>
    <row r="495" spans="1:56" ht="150" x14ac:dyDescent="0.25">
      <c r="A495" s="8" t="s">
        <v>87</v>
      </c>
      <c r="B495" s="8" t="s">
        <v>88</v>
      </c>
      <c r="C495" s="8" t="s">
        <v>70</v>
      </c>
      <c r="D495" s="8" t="s">
        <v>58</v>
      </c>
      <c r="E495" s="8" t="str">
        <f>_xlfn.XLOOKUP(BASE_INICIATIVAS_CONSOLIDADA!$G495,'[1]BASE DE DADOS'!A:A,'[1]BASE DE DADOS'!C:C)</f>
        <v>APA CARSTE DA LAGOA SANTA</v>
      </c>
      <c r="F495" s="8" t="str">
        <f>_xlfn.XLOOKUP(BASE_INICIATIVAS_CONSOLIDADA!$G495,[1]!BASE_UCS[COD CNUC],[1]!BASE_UCS[CATEGORIA RESUMIDA])</f>
        <v>APA</v>
      </c>
      <c r="G495" s="8" t="s">
        <v>308</v>
      </c>
      <c r="H495" s="8" t="str">
        <f>_xlfn.XLOOKUP(BASE_INICIATIVAS_CONSOLIDADA!$G495,[1]!BASE_UCS[COD CNUC],[1]!BASE_UCS[GERÊNCIA REGIONAL])</f>
        <v>GR4 - Sudeste</v>
      </c>
      <c r="I495" s="8" t="str">
        <f>_xlfn.XLOOKUP(BASE_INICIATIVAS_CONSOLIDADA!$G495,[1]!BASE_UCS[COD CNUC],[1]!BASE_UCS[BIOMAS])</f>
        <v>Cerrado</v>
      </c>
      <c r="J495" s="8" t="str">
        <f>_xlfn.XLOOKUP(BASE_INICIATIVAS_CONSOLIDADA!$G495,[1]!BASE_UCS[COD CNUC],[1]!BASE_UCS[UF])</f>
        <v>MG</v>
      </c>
      <c r="K495" s="8" t="s">
        <v>383</v>
      </c>
      <c r="L495" s="36">
        <v>100000</v>
      </c>
      <c r="M495" s="36">
        <v>0</v>
      </c>
      <c r="N495" s="36">
        <f>BASE_INICIATIVAS_CONSOLIDADA!$L495-BASE_INICIATIVAS_CONSOLIDADA!$M495</f>
        <v>100000</v>
      </c>
      <c r="O495" s="37">
        <f>BASE_INICIATIVAS_CONSOLIDADA!$AC495+BASE_INICIATIVAS_CONSOLIDADA!$AJ495+BASE_INICIATIVAS_CONSOLIDADA!$AO495+BASE_INICIATIVAS_CONSOLIDADA!$AV495+BASE_INICIATIVAS_CONSOLIDADA!$AY495+BASE_INICIATIVAS_CONSOLIDADA!$BA495+BASE_INICIATIVAS_CONSOLIDADA!$BD495</f>
        <v>0</v>
      </c>
      <c r="P495" s="36">
        <f>IF(BASE_INICIATIVAS_CONSOLIDADA!$N495-BASE_INICIATIVAS_CONSOLIDADA!$O495&lt;0,0,BASE_INICIATIVAS_CONSOLIDADA!$N495-BASE_INICIATIVAS_CONSOLIDADA!$O495)</f>
        <v>100000</v>
      </c>
      <c r="Q495" s="38">
        <v>0</v>
      </c>
      <c r="R495" s="37">
        <v>0</v>
      </c>
      <c r="S495" s="37">
        <v>0</v>
      </c>
      <c r="T495" s="37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0</v>
      </c>
      <c r="AB495" s="37">
        <v>0</v>
      </c>
      <c r="AC495" s="37">
        <f>SUM(BASE_INICIATIVAS_CONSOLIDADA!$Q495:$AB495)</f>
        <v>0</v>
      </c>
      <c r="AD495" s="37">
        <v>0</v>
      </c>
      <c r="AE495" s="37">
        <v>0</v>
      </c>
      <c r="AF495" s="37">
        <v>0</v>
      </c>
      <c r="AG495" s="37">
        <v>0</v>
      </c>
      <c r="AH495" s="37">
        <v>0</v>
      </c>
      <c r="AI495" s="37">
        <v>0</v>
      </c>
      <c r="AJ495" s="37">
        <f>SUM(BASE_INICIATIVAS_CONSOLIDADA!$AD495:$AI495)</f>
        <v>0</v>
      </c>
      <c r="AK495" s="37">
        <v>0</v>
      </c>
      <c r="AL495" s="37">
        <v>0</v>
      </c>
      <c r="AM495" s="37">
        <v>0</v>
      </c>
      <c r="AN495" s="37">
        <v>0</v>
      </c>
      <c r="AO495" s="37">
        <f>SUM(BASE_INICIATIVAS_CONSOLIDADA!$AK495:$AN495)</f>
        <v>0</v>
      </c>
      <c r="AP495" s="37">
        <v>0</v>
      </c>
      <c r="AQ495" s="37">
        <v>0</v>
      </c>
      <c r="AR495" s="37">
        <v>0</v>
      </c>
      <c r="AS495" s="37">
        <v>0</v>
      </c>
      <c r="AT495" s="37">
        <v>0</v>
      </c>
      <c r="AU495" s="47">
        <v>0</v>
      </c>
      <c r="AV495" s="37">
        <f>SUM(BASE_INICIATIVAS_CONSOLIDADA!$AP495:$AU495)</f>
        <v>0</v>
      </c>
      <c r="AW495" s="39">
        <v>0</v>
      </c>
      <c r="AX495" s="39">
        <v>0</v>
      </c>
      <c r="AY495" s="40">
        <f>SUM(BASE_INICIATIVAS_CONSOLIDADA!$AW495:$AX495)</f>
        <v>0</v>
      </c>
      <c r="AZ495" s="4">
        <v>0</v>
      </c>
      <c r="BA495" s="4">
        <f>BASE_INICIATIVAS_CONSOLIDADA!$AZ495</f>
        <v>0</v>
      </c>
      <c r="BB495" s="4">
        <v>0</v>
      </c>
      <c r="BC495" s="4">
        <v>0</v>
      </c>
      <c r="BD495" s="4">
        <f>SUM(BASE_INICIATIVAS_CONSOLIDADA!$BB495:$BC495)</f>
        <v>0</v>
      </c>
    </row>
    <row r="496" spans="1:56" ht="405" x14ac:dyDescent="0.25">
      <c r="A496" s="29" t="s">
        <v>87</v>
      </c>
      <c r="B496" s="29" t="s">
        <v>88</v>
      </c>
      <c r="C496" s="29" t="s">
        <v>70</v>
      </c>
      <c r="D496" s="29" t="s">
        <v>58</v>
      </c>
      <c r="E496" s="29" t="str">
        <f>_xlfn.XLOOKUP(BASE_INICIATIVAS_CONSOLIDADA!$G496,'[1]BASE DE DADOS'!A:A,'[1]BASE DE DADOS'!C:C)</f>
        <v>ESEC DE MARACÁ JIPIOCA</v>
      </c>
      <c r="F496" s="29" t="str">
        <f>_xlfn.XLOOKUP(BASE_INICIATIVAS_CONSOLIDADA!$G496,[1]!BASE_UCS[COD CNUC],[1]!BASE_UCS[CATEGORIA RESUMIDA])</f>
        <v>ESEC</v>
      </c>
      <c r="G496" s="29" t="s">
        <v>67</v>
      </c>
      <c r="H496" s="29" t="str">
        <f>_xlfn.XLOOKUP(BASE_INICIATIVAS_CONSOLIDADA!$G496,[1]!BASE_UCS[COD CNUC],[1]!BASE_UCS[GERÊNCIA REGIONAL])</f>
        <v>GR1 - Norte</v>
      </c>
      <c r="I496" s="29" t="str">
        <f>_xlfn.XLOOKUP(BASE_INICIATIVAS_CONSOLIDADA!$G496,[1]!BASE_UCS[COD CNUC],[1]!BASE_UCS[BIOMAS])</f>
        <v>Amazônia - Área Marinha</v>
      </c>
      <c r="J496" s="29" t="str">
        <f>_xlfn.XLOOKUP(BASE_INICIATIVAS_CONSOLIDADA!$G496,[1]!BASE_UCS[COD CNUC],[1]!BASE_UCS[UF])</f>
        <v>AP</v>
      </c>
      <c r="K496" s="29" t="s">
        <v>397</v>
      </c>
      <c r="L496" s="30">
        <v>300000</v>
      </c>
      <c r="M496" s="30">
        <v>0</v>
      </c>
      <c r="N496" s="30">
        <f>BASE_INICIATIVAS_CONSOLIDADA!$L496-BASE_INICIATIVAS_CONSOLIDADA!$M496</f>
        <v>300000</v>
      </c>
      <c r="O496" s="41">
        <f>BASE_INICIATIVAS_CONSOLIDADA!$AC496+BASE_INICIATIVAS_CONSOLIDADA!$AJ496+BASE_INICIATIVAS_CONSOLIDADA!$AO496+BASE_INICIATIVAS_CONSOLIDADA!$AV496+BASE_INICIATIVAS_CONSOLIDADA!$AY496+BASE_INICIATIVAS_CONSOLIDADA!$BA496+BASE_INICIATIVAS_CONSOLIDADA!$BD496</f>
        <v>300000</v>
      </c>
      <c r="P496" s="30">
        <f>IF(BASE_INICIATIVAS_CONSOLIDADA!$N496-BASE_INICIATIVAS_CONSOLIDADA!$O496&lt;0,0,BASE_INICIATIVAS_CONSOLIDADA!$N496-BASE_INICIATIVAS_CONSOLIDADA!$O496)</f>
        <v>0</v>
      </c>
      <c r="Q496" s="42">
        <v>0</v>
      </c>
      <c r="R496" s="41">
        <v>0</v>
      </c>
      <c r="S496" s="41">
        <v>0</v>
      </c>
      <c r="T496" s="41">
        <v>0</v>
      </c>
      <c r="U496" s="41">
        <v>0</v>
      </c>
      <c r="V496" s="41">
        <v>0</v>
      </c>
      <c r="W496" s="41">
        <v>0</v>
      </c>
      <c r="X496" s="41">
        <v>0</v>
      </c>
      <c r="Y496" s="41">
        <v>0</v>
      </c>
      <c r="Z496" s="41">
        <v>0</v>
      </c>
      <c r="AA496" s="41">
        <v>0</v>
      </c>
      <c r="AB496" s="41">
        <v>0</v>
      </c>
      <c r="AC496" s="41">
        <f>SUM(BASE_INICIATIVAS_CONSOLIDADA!$Q496:$AB496)</f>
        <v>0</v>
      </c>
      <c r="AD496" s="41">
        <v>0</v>
      </c>
      <c r="AE496" s="41">
        <v>0</v>
      </c>
      <c r="AF496" s="41">
        <v>0</v>
      </c>
      <c r="AG496" s="41">
        <v>0</v>
      </c>
      <c r="AH496" s="41">
        <v>300000</v>
      </c>
      <c r="AI496" s="41">
        <v>0</v>
      </c>
      <c r="AJ496" s="41">
        <f>SUM(BASE_INICIATIVAS_CONSOLIDADA!$AD496:$AI496)</f>
        <v>300000</v>
      </c>
      <c r="AK496" s="41">
        <v>0</v>
      </c>
      <c r="AL496" s="41">
        <v>0</v>
      </c>
      <c r="AM496" s="41">
        <v>0</v>
      </c>
      <c r="AN496" s="41">
        <v>0</v>
      </c>
      <c r="AO496" s="41">
        <f>SUM(BASE_INICIATIVAS_CONSOLIDADA!$AK496:$AN496)</f>
        <v>0</v>
      </c>
      <c r="AP496" s="41">
        <v>0</v>
      </c>
      <c r="AQ496" s="41">
        <v>0</v>
      </c>
      <c r="AR496" s="41">
        <v>0</v>
      </c>
      <c r="AS496" s="41">
        <v>0</v>
      </c>
      <c r="AT496" s="41">
        <v>0</v>
      </c>
      <c r="AU496" s="41">
        <v>0</v>
      </c>
      <c r="AV496" s="41">
        <f>SUM(BASE_INICIATIVAS_CONSOLIDADA!$AP496:$AU496)</f>
        <v>0</v>
      </c>
      <c r="AW496" s="43">
        <v>0</v>
      </c>
      <c r="AX496" s="43">
        <v>0</v>
      </c>
      <c r="AY496" s="44">
        <f>SUM(BASE_INICIATIVAS_CONSOLIDADA!$AW496:$AX496)</f>
        <v>0</v>
      </c>
      <c r="AZ496" s="45">
        <v>0</v>
      </c>
      <c r="BA496" s="45">
        <f>BASE_INICIATIVAS_CONSOLIDADA!$AZ496</f>
        <v>0</v>
      </c>
      <c r="BB496" s="45">
        <v>0</v>
      </c>
      <c r="BC496" s="45">
        <v>0</v>
      </c>
      <c r="BD496" s="45">
        <f>SUM(BASE_INICIATIVAS_CONSOLIDADA!$BB496:$BC496)</f>
        <v>0</v>
      </c>
    </row>
    <row r="497" spans="1:56" ht="405" x14ac:dyDescent="0.25">
      <c r="A497" s="8" t="s">
        <v>87</v>
      </c>
      <c r="B497" s="8" t="s">
        <v>88</v>
      </c>
      <c r="C497" s="8" t="s">
        <v>70</v>
      </c>
      <c r="D497" s="8" t="s">
        <v>58</v>
      </c>
      <c r="E497" s="8" t="str">
        <f>_xlfn.XLOOKUP(BASE_INICIATIVAS_CONSOLIDADA!$G497,'[1]BASE DE DADOS'!A:A,'[1]BASE DE DADOS'!C:C)</f>
        <v>REBIO DE COMBOIOS</v>
      </c>
      <c r="F497" s="8" t="str">
        <f>_xlfn.XLOOKUP(BASE_INICIATIVAS_CONSOLIDADA!$G497,[1]!BASE_UCS[COD CNUC],[1]!BASE_UCS[CATEGORIA RESUMIDA])</f>
        <v>REBIO</v>
      </c>
      <c r="G497" s="8" t="s">
        <v>344</v>
      </c>
      <c r="H497" s="8" t="str">
        <f>_xlfn.XLOOKUP(BASE_INICIATIVAS_CONSOLIDADA!$G497,[1]!BASE_UCS[COD CNUC],[1]!BASE_UCS[GERÊNCIA REGIONAL])</f>
        <v>GR4 - Sudeste</v>
      </c>
      <c r="I497" s="8" t="str">
        <f>_xlfn.XLOOKUP(BASE_INICIATIVAS_CONSOLIDADA!$G497,[1]!BASE_UCS[COD CNUC],[1]!BASE_UCS[BIOMAS])</f>
        <v>Área Marinha - Mata Atlântica</v>
      </c>
      <c r="J497" s="8" t="str">
        <f>_xlfn.XLOOKUP(BASE_INICIATIVAS_CONSOLIDADA!$G497,[1]!BASE_UCS[COD CNUC],[1]!BASE_UCS[UF])</f>
        <v>ES</v>
      </c>
      <c r="K497" s="8" t="s">
        <v>398</v>
      </c>
      <c r="L497" s="36">
        <v>300000</v>
      </c>
      <c r="M497" s="36">
        <v>0</v>
      </c>
      <c r="N497" s="36">
        <f>BASE_INICIATIVAS_CONSOLIDADA!$L497-BASE_INICIATIVAS_CONSOLIDADA!$M497</f>
        <v>300000</v>
      </c>
      <c r="O497" s="37">
        <f>BASE_INICIATIVAS_CONSOLIDADA!$AC497+BASE_INICIATIVAS_CONSOLIDADA!$AJ497+BASE_INICIATIVAS_CONSOLIDADA!$AO497+BASE_INICIATIVAS_CONSOLIDADA!$AV497+BASE_INICIATIVAS_CONSOLIDADA!$AY497+BASE_INICIATIVAS_CONSOLIDADA!$BA497+BASE_INICIATIVAS_CONSOLIDADA!$BD497</f>
        <v>300000</v>
      </c>
      <c r="P497" s="36">
        <f>IF(BASE_INICIATIVAS_CONSOLIDADA!$N497-BASE_INICIATIVAS_CONSOLIDADA!$O497&lt;0,0,BASE_INICIATIVAS_CONSOLIDADA!$N497-BASE_INICIATIVAS_CONSOLIDADA!$O497)</f>
        <v>0</v>
      </c>
      <c r="Q497" s="38">
        <v>0</v>
      </c>
      <c r="R497" s="37">
        <v>0</v>
      </c>
      <c r="S497" s="37">
        <v>0</v>
      </c>
      <c r="T497" s="37">
        <v>0</v>
      </c>
      <c r="U497" s="37">
        <v>0</v>
      </c>
      <c r="V497" s="37">
        <v>0</v>
      </c>
      <c r="W497" s="37">
        <v>0</v>
      </c>
      <c r="X497" s="37">
        <v>0</v>
      </c>
      <c r="Y497" s="37">
        <v>0</v>
      </c>
      <c r="Z497" s="37">
        <v>0</v>
      </c>
      <c r="AA497" s="37">
        <v>0</v>
      </c>
      <c r="AB497" s="37">
        <v>0</v>
      </c>
      <c r="AC497" s="37">
        <f>SUM(BASE_INICIATIVAS_CONSOLIDADA!$Q497:$AB497)</f>
        <v>0</v>
      </c>
      <c r="AD497" s="37">
        <v>0</v>
      </c>
      <c r="AE497" s="37">
        <v>0</v>
      </c>
      <c r="AF497" s="37">
        <v>0</v>
      </c>
      <c r="AG497" s="37">
        <v>0</v>
      </c>
      <c r="AH497" s="37">
        <v>0</v>
      </c>
      <c r="AI497" s="37">
        <v>0</v>
      </c>
      <c r="AJ497" s="37">
        <f>SUM(BASE_INICIATIVAS_CONSOLIDADA!$AD497:$AI497)</f>
        <v>0</v>
      </c>
      <c r="AK497" s="37">
        <v>0</v>
      </c>
      <c r="AL497" s="37">
        <v>0</v>
      </c>
      <c r="AM497" s="37">
        <v>0</v>
      </c>
      <c r="AN497" s="37">
        <v>0</v>
      </c>
      <c r="AO497" s="37">
        <f>SUM(BASE_INICIATIVAS_CONSOLIDADA!$AK497:$AN497)</f>
        <v>0</v>
      </c>
      <c r="AP497" s="37">
        <v>0</v>
      </c>
      <c r="AQ497" s="37">
        <v>0</v>
      </c>
      <c r="AR497" s="37">
        <v>0</v>
      </c>
      <c r="AS497" s="37">
        <v>0</v>
      </c>
      <c r="AT497" s="37">
        <v>0</v>
      </c>
      <c r="AU497" s="36">
        <v>300000</v>
      </c>
      <c r="AV497" s="37">
        <f>SUM(BASE_INICIATIVAS_CONSOLIDADA!$AP497:$AU497)</f>
        <v>300000</v>
      </c>
      <c r="AW497" s="39">
        <v>0</v>
      </c>
      <c r="AX497" s="39">
        <v>0</v>
      </c>
      <c r="AY497" s="40">
        <f>SUM(BASE_INICIATIVAS_CONSOLIDADA!$AW497:$AX497)</f>
        <v>0</v>
      </c>
      <c r="AZ497" s="4">
        <v>0</v>
      </c>
      <c r="BA497" s="4">
        <f>BASE_INICIATIVAS_CONSOLIDADA!$AZ497</f>
        <v>0</v>
      </c>
      <c r="BB497" s="4">
        <v>0</v>
      </c>
      <c r="BC497" s="4">
        <v>0</v>
      </c>
      <c r="BD497" s="4">
        <f>SUM(BASE_INICIATIVAS_CONSOLIDADA!$BB497:$BC497)</f>
        <v>0</v>
      </c>
    </row>
    <row r="498" spans="1:56" ht="150" x14ac:dyDescent="0.25">
      <c r="A498" s="29" t="s">
        <v>87</v>
      </c>
      <c r="B498" s="29" t="s">
        <v>88</v>
      </c>
      <c r="C498" s="29" t="s">
        <v>70</v>
      </c>
      <c r="D498" s="29" t="s">
        <v>58</v>
      </c>
      <c r="E498" s="29" t="str">
        <f>_xlfn.XLOOKUP(BASE_INICIATIVAS_CONSOLIDADA!$G498,'[1]BASE DE DADOS'!A:A,'[1]BASE DE DADOS'!C:C)</f>
        <v>APA DO PLANALTO CENTRAL</v>
      </c>
      <c r="F498" s="29" t="str">
        <f>_xlfn.XLOOKUP(BASE_INICIATIVAS_CONSOLIDADA!$G498,[1]!BASE_UCS[COD CNUC],[1]!BASE_UCS[CATEGORIA RESUMIDA])</f>
        <v>APA</v>
      </c>
      <c r="G498" s="29" t="s">
        <v>182</v>
      </c>
      <c r="H498" s="29" t="str">
        <f>_xlfn.XLOOKUP(BASE_INICIATIVAS_CONSOLIDADA!$G498,[1]!BASE_UCS[COD CNUC],[1]!BASE_UCS[GERÊNCIA REGIONAL])</f>
        <v>GR3 - Centro-Oeste</v>
      </c>
      <c r="I498" s="29" t="str">
        <f>_xlfn.XLOOKUP(BASE_INICIATIVAS_CONSOLIDADA!$G498,[1]!BASE_UCS[COD CNUC],[1]!BASE_UCS[BIOMAS])</f>
        <v>Cerrado</v>
      </c>
      <c r="J498" s="29" t="str">
        <f>_xlfn.XLOOKUP(BASE_INICIATIVAS_CONSOLIDADA!$G498,[1]!BASE_UCS[COD CNUC],[1]!BASE_UCS[UF])</f>
        <v>DF/GO</v>
      </c>
      <c r="K498" s="29" t="s">
        <v>386</v>
      </c>
      <c r="L498" s="30">
        <v>100000</v>
      </c>
      <c r="M498" s="30">
        <v>0</v>
      </c>
      <c r="N498" s="30">
        <f>BASE_INICIATIVAS_CONSOLIDADA!$L498-BASE_INICIATIVAS_CONSOLIDADA!$M498</f>
        <v>100000</v>
      </c>
      <c r="O498" s="41">
        <f>BASE_INICIATIVAS_CONSOLIDADA!$AC498+BASE_INICIATIVAS_CONSOLIDADA!$AJ498+BASE_INICIATIVAS_CONSOLIDADA!$AO498+BASE_INICIATIVAS_CONSOLIDADA!$AV498+BASE_INICIATIVAS_CONSOLIDADA!$AY498+BASE_INICIATIVAS_CONSOLIDADA!$BA498+BASE_INICIATIVAS_CONSOLIDADA!$BD498</f>
        <v>0</v>
      </c>
      <c r="P498" s="30">
        <f>IF(BASE_INICIATIVAS_CONSOLIDADA!$N498-BASE_INICIATIVAS_CONSOLIDADA!$O498&lt;0,0,BASE_INICIATIVAS_CONSOLIDADA!$N498-BASE_INICIATIVAS_CONSOLIDADA!$O498)</f>
        <v>100000</v>
      </c>
      <c r="Q498" s="42">
        <v>0</v>
      </c>
      <c r="R498" s="41">
        <v>0</v>
      </c>
      <c r="S498" s="41">
        <v>0</v>
      </c>
      <c r="T498" s="41">
        <v>0</v>
      </c>
      <c r="U498" s="41">
        <v>0</v>
      </c>
      <c r="V498" s="41">
        <v>0</v>
      </c>
      <c r="W498" s="41">
        <v>0</v>
      </c>
      <c r="X498" s="41">
        <v>0</v>
      </c>
      <c r="Y498" s="41">
        <v>0</v>
      </c>
      <c r="Z498" s="41">
        <v>0</v>
      </c>
      <c r="AA498" s="41">
        <v>0</v>
      </c>
      <c r="AB498" s="41">
        <v>0</v>
      </c>
      <c r="AC498" s="41">
        <f>SUM(BASE_INICIATIVAS_CONSOLIDADA!$Q498:$AB498)</f>
        <v>0</v>
      </c>
      <c r="AD498" s="41">
        <v>0</v>
      </c>
      <c r="AE498" s="41">
        <v>0</v>
      </c>
      <c r="AF498" s="41">
        <v>0</v>
      </c>
      <c r="AG498" s="41">
        <v>0</v>
      </c>
      <c r="AH498" s="41">
        <v>0</v>
      </c>
      <c r="AI498" s="41">
        <v>0</v>
      </c>
      <c r="AJ498" s="41">
        <f>SUM(BASE_INICIATIVAS_CONSOLIDADA!$AD498:$AI498)</f>
        <v>0</v>
      </c>
      <c r="AK498" s="41">
        <v>0</v>
      </c>
      <c r="AL498" s="41">
        <v>0</v>
      </c>
      <c r="AM498" s="41">
        <v>0</v>
      </c>
      <c r="AN498" s="41">
        <v>0</v>
      </c>
      <c r="AO498" s="41">
        <f>SUM(BASE_INICIATIVAS_CONSOLIDADA!$AK498:$AN498)</f>
        <v>0</v>
      </c>
      <c r="AP498" s="41">
        <v>0</v>
      </c>
      <c r="AQ498" s="41">
        <v>0</v>
      </c>
      <c r="AR498" s="41">
        <v>0</v>
      </c>
      <c r="AS498" s="41">
        <v>0</v>
      </c>
      <c r="AT498" s="41">
        <v>0</v>
      </c>
      <c r="AU498" s="46">
        <v>0</v>
      </c>
      <c r="AV498" s="41">
        <f>SUM(BASE_INICIATIVAS_CONSOLIDADA!$AP498:$AU498)</f>
        <v>0</v>
      </c>
      <c r="AW498" s="43">
        <v>0</v>
      </c>
      <c r="AX498" s="43">
        <v>0</v>
      </c>
      <c r="AY498" s="44">
        <f>SUM(BASE_INICIATIVAS_CONSOLIDADA!$AW498:$AX498)</f>
        <v>0</v>
      </c>
      <c r="AZ498" s="45">
        <v>0</v>
      </c>
      <c r="BA498" s="45">
        <f>BASE_INICIATIVAS_CONSOLIDADA!$AZ498</f>
        <v>0</v>
      </c>
      <c r="BB498" s="45">
        <v>0</v>
      </c>
      <c r="BC498" s="45">
        <v>0</v>
      </c>
      <c r="BD498" s="45">
        <f>SUM(BASE_INICIATIVAS_CONSOLIDADA!$BB498:$BC498)</f>
        <v>0</v>
      </c>
    </row>
    <row r="499" spans="1:56" ht="225" x14ac:dyDescent="0.25">
      <c r="A499" s="8" t="s">
        <v>87</v>
      </c>
      <c r="B499" s="8" t="s">
        <v>88</v>
      </c>
      <c r="C499" s="8" t="s">
        <v>70</v>
      </c>
      <c r="D499" s="8" t="s">
        <v>58</v>
      </c>
      <c r="E499" s="8" t="str">
        <f>_xlfn.XLOOKUP(BASE_INICIATIVAS_CONSOLIDADA!$G499,'[1]BASE DE DADOS'!A:A,'[1]BASE DE DADOS'!C:C)</f>
        <v>PARNA DA SERRA DO GANDARELA</v>
      </c>
      <c r="F499" s="8" t="str">
        <f>_xlfn.XLOOKUP(BASE_INICIATIVAS_CONSOLIDADA!$G499,[1]!BASE_UCS[COD CNUC],[1]!BASE_UCS[CATEGORIA RESUMIDA])</f>
        <v>PARNA</v>
      </c>
      <c r="G499" s="8" t="s">
        <v>132</v>
      </c>
      <c r="H499" s="8" t="str">
        <f>_xlfn.XLOOKUP(BASE_INICIATIVAS_CONSOLIDADA!$G499,[1]!BASE_UCS[COD CNUC],[1]!BASE_UCS[GERÊNCIA REGIONAL])</f>
        <v>GR4 - Sudeste</v>
      </c>
      <c r="I499" s="8" t="str">
        <f>_xlfn.XLOOKUP(BASE_INICIATIVAS_CONSOLIDADA!$G499,[1]!BASE_UCS[COD CNUC],[1]!BASE_UCS[BIOMAS])</f>
        <v>Mata Atlântica</v>
      </c>
      <c r="J499" s="8" t="str">
        <f>_xlfn.XLOOKUP(BASE_INICIATIVAS_CONSOLIDADA!$G499,[1]!BASE_UCS[COD CNUC],[1]!BASE_UCS[UF])</f>
        <v>MG</v>
      </c>
      <c r="K499" s="8" t="s">
        <v>399</v>
      </c>
      <c r="L499" s="36">
        <v>300000</v>
      </c>
      <c r="M499" s="36">
        <v>0</v>
      </c>
      <c r="N499" s="36">
        <f>BASE_INICIATIVAS_CONSOLIDADA!$L499-BASE_INICIATIVAS_CONSOLIDADA!$M499</f>
        <v>300000</v>
      </c>
      <c r="O499" s="37">
        <f>BASE_INICIATIVAS_CONSOLIDADA!$AC499+BASE_INICIATIVAS_CONSOLIDADA!$AJ499+BASE_INICIATIVAS_CONSOLIDADA!$AO499+BASE_INICIATIVAS_CONSOLIDADA!$AV499+BASE_INICIATIVAS_CONSOLIDADA!$AY499+BASE_INICIATIVAS_CONSOLIDADA!$BA499+BASE_INICIATIVAS_CONSOLIDADA!$BD499</f>
        <v>300000</v>
      </c>
      <c r="P499" s="36">
        <f>IF(BASE_INICIATIVAS_CONSOLIDADA!$N499-BASE_INICIATIVAS_CONSOLIDADA!$O499&lt;0,0,BASE_INICIATIVAS_CONSOLIDADA!$N499-BASE_INICIATIVAS_CONSOLIDADA!$O499)</f>
        <v>0</v>
      </c>
      <c r="Q499" s="38">
        <v>0</v>
      </c>
      <c r="R499" s="37">
        <v>0</v>
      </c>
      <c r="S499" s="37">
        <v>0</v>
      </c>
      <c r="T499" s="37">
        <v>0</v>
      </c>
      <c r="U499" s="37">
        <v>0</v>
      </c>
      <c r="V499" s="37">
        <v>0</v>
      </c>
      <c r="W499" s="37">
        <v>0</v>
      </c>
      <c r="X499" s="37">
        <v>0</v>
      </c>
      <c r="Y499" s="37">
        <v>0</v>
      </c>
      <c r="Z499" s="37">
        <v>0</v>
      </c>
      <c r="AA499" s="37">
        <v>0</v>
      </c>
      <c r="AB499" s="37">
        <v>0</v>
      </c>
      <c r="AC499" s="37">
        <f>SUM(BASE_INICIATIVAS_CONSOLIDADA!$Q499:$AB499)</f>
        <v>0</v>
      </c>
      <c r="AD499" s="37">
        <v>0</v>
      </c>
      <c r="AE499" s="37">
        <v>0</v>
      </c>
      <c r="AF499" s="37">
        <v>300000</v>
      </c>
      <c r="AG499" s="37">
        <v>0</v>
      </c>
      <c r="AH499" s="37">
        <v>0</v>
      </c>
      <c r="AI499" s="37">
        <v>0</v>
      </c>
      <c r="AJ499" s="37">
        <f>SUM(BASE_INICIATIVAS_CONSOLIDADA!$AD499:$AI499)</f>
        <v>300000</v>
      </c>
      <c r="AK499" s="37">
        <v>0</v>
      </c>
      <c r="AL499" s="37">
        <v>0</v>
      </c>
      <c r="AM499" s="37">
        <v>0</v>
      </c>
      <c r="AN499" s="37">
        <v>0</v>
      </c>
      <c r="AO499" s="37">
        <f>SUM(BASE_INICIATIVAS_CONSOLIDADA!$AK499:$AN499)</f>
        <v>0</v>
      </c>
      <c r="AP499" s="37">
        <v>0</v>
      </c>
      <c r="AQ499" s="37">
        <v>0</v>
      </c>
      <c r="AR499" s="37">
        <v>0</v>
      </c>
      <c r="AS499" s="37">
        <v>0</v>
      </c>
      <c r="AT499" s="37">
        <v>0</v>
      </c>
      <c r="AU499" s="37">
        <v>0</v>
      </c>
      <c r="AV499" s="37">
        <f>SUM(BASE_INICIATIVAS_CONSOLIDADA!$AP499:$AU499)</f>
        <v>0</v>
      </c>
      <c r="AW499" s="39">
        <v>0</v>
      </c>
      <c r="AX499" s="39">
        <v>0</v>
      </c>
      <c r="AY499" s="40">
        <f>SUM(BASE_INICIATIVAS_CONSOLIDADA!$AW499:$AX499)</f>
        <v>0</v>
      </c>
      <c r="AZ499" s="4">
        <v>0</v>
      </c>
      <c r="BA499" s="4">
        <f>BASE_INICIATIVAS_CONSOLIDADA!$AZ499</f>
        <v>0</v>
      </c>
      <c r="BB499" s="4">
        <v>0</v>
      </c>
      <c r="BC499" s="4">
        <v>0</v>
      </c>
      <c r="BD499" s="4">
        <f>SUM(BASE_INICIATIVAS_CONSOLIDADA!$BB499:$BC499)</f>
        <v>0</v>
      </c>
    </row>
    <row r="500" spans="1:56" ht="409.5" x14ac:dyDescent="0.25">
      <c r="A500" s="29" t="s">
        <v>87</v>
      </c>
      <c r="B500" s="29" t="s">
        <v>88</v>
      </c>
      <c r="C500" s="29" t="s">
        <v>70</v>
      </c>
      <c r="D500" s="29" t="s">
        <v>58</v>
      </c>
      <c r="E500" s="29" t="str">
        <f>_xlfn.XLOOKUP(BASE_INICIATIVAS_CONSOLIDADA!$G500,'[1]BASE DE DADOS'!A:A,'[1]BASE DE DADOS'!C:C)</f>
        <v>PARNA MARINHO DOS ABROLHOS</v>
      </c>
      <c r="F500" s="29" t="str">
        <f>_xlfn.XLOOKUP(BASE_INICIATIVAS_CONSOLIDADA!$G500,[1]!BASE_UCS[COD CNUC],[1]!BASE_UCS[CATEGORIA RESUMIDA])</f>
        <v>PARNA</v>
      </c>
      <c r="G500" s="29" t="s">
        <v>319</v>
      </c>
      <c r="H500" s="29" t="str">
        <f>_xlfn.XLOOKUP(BASE_INICIATIVAS_CONSOLIDADA!$G500,[1]!BASE_UCS[COD CNUC],[1]!BASE_UCS[GERÊNCIA REGIONAL])</f>
        <v>GR2 - Nordeste</v>
      </c>
      <c r="I500" s="29" t="str">
        <f>_xlfn.XLOOKUP(BASE_INICIATIVAS_CONSOLIDADA!$G500,[1]!BASE_UCS[COD CNUC],[1]!BASE_UCS[BIOMAS])</f>
        <v>Área Marinha - Mata Atlântica</v>
      </c>
      <c r="J500" s="29" t="str">
        <f>_xlfn.XLOOKUP(BASE_INICIATIVAS_CONSOLIDADA!$G500,[1]!BASE_UCS[COD CNUC],[1]!BASE_UCS[UF])</f>
        <v>BA</v>
      </c>
      <c r="K500" s="29" t="s">
        <v>400</v>
      </c>
      <c r="L500" s="30">
        <v>350000</v>
      </c>
      <c r="M500" s="30">
        <v>0</v>
      </c>
      <c r="N500" s="30">
        <f>BASE_INICIATIVAS_CONSOLIDADA!$L500-BASE_INICIATIVAS_CONSOLIDADA!$M500</f>
        <v>350000</v>
      </c>
      <c r="O500" s="41">
        <f>BASE_INICIATIVAS_CONSOLIDADA!$AC500+BASE_INICIATIVAS_CONSOLIDADA!$AJ500+BASE_INICIATIVAS_CONSOLIDADA!$AO500+BASE_INICIATIVAS_CONSOLIDADA!$AV500+BASE_INICIATIVAS_CONSOLIDADA!$AY500+BASE_INICIATIVAS_CONSOLIDADA!$BA500+BASE_INICIATIVAS_CONSOLIDADA!$BD500</f>
        <v>350000</v>
      </c>
      <c r="P500" s="30">
        <f>IF(BASE_INICIATIVAS_CONSOLIDADA!$N500-BASE_INICIATIVAS_CONSOLIDADA!$O500&lt;0,0,BASE_INICIATIVAS_CONSOLIDADA!$N500-BASE_INICIATIVAS_CONSOLIDADA!$O500)</f>
        <v>0</v>
      </c>
      <c r="Q500" s="42">
        <v>0</v>
      </c>
      <c r="R500" s="41">
        <v>0</v>
      </c>
      <c r="S500" s="41">
        <v>0</v>
      </c>
      <c r="T500" s="41">
        <v>0</v>
      </c>
      <c r="U500" s="41">
        <v>0</v>
      </c>
      <c r="V500" s="41">
        <v>0</v>
      </c>
      <c r="W500" s="41">
        <v>0</v>
      </c>
      <c r="X500" s="41">
        <v>0</v>
      </c>
      <c r="Y500" s="41">
        <v>0</v>
      </c>
      <c r="Z500" s="41">
        <v>0</v>
      </c>
      <c r="AA500" s="41">
        <v>0</v>
      </c>
      <c r="AB500" s="41">
        <v>0</v>
      </c>
      <c r="AC500" s="41">
        <f>SUM(BASE_INICIATIVAS_CONSOLIDADA!$Q500:$AB500)</f>
        <v>0</v>
      </c>
      <c r="AD500" s="41">
        <v>0</v>
      </c>
      <c r="AE500" s="41">
        <v>0</v>
      </c>
      <c r="AF500" s="41">
        <v>0</v>
      </c>
      <c r="AG500" s="41">
        <v>0</v>
      </c>
      <c r="AH500" s="41">
        <v>0</v>
      </c>
      <c r="AI500" s="41">
        <v>0</v>
      </c>
      <c r="AJ500" s="41">
        <f>SUM(BASE_INICIATIVAS_CONSOLIDADA!$AD500:$AI500)</f>
        <v>0</v>
      </c>
      <c r="AK500" s="41">
        <v>0</v>
      </c>
      <c r="AL500" s="41">
        <v>0</v>
      </c>
      <c r="AM500" s="41">
        <v>0</v>
      </c>
      <c r="AN500" s="41">
        <v>0</v>
      </c>
      <c r="AO500" s="41">
        <f>SUM(BASE_INICIATIVAS_CONSOLIDADA!$AK500:$AN500)</f>
        <v>0</v>
      </c>
      <c r="AP500" s="41">
        <v>0</v>
      </c>
      <c r="AQ500" s="41">
        <v>0</v>
      </c>
      <c r="AR500" s="41">
        <v>0</v>
      </c>
      <c r="AS500" s="41">
        <v>0</v>
      </c>
      <c r="AT500" s="41">
        <v>0</v>
      </c>
      <c r="AU500" s="30">
        <v>350000</v>
      </c>
      <c r="AV500" s="41">
        <f>SUM(BASE_INICIATIVAS_CONSOLIDADA!$AP500:$AU500)</f>
        <v>350000</v>
      </c>
      <c r="AW500" s="43">
        <v>0</v>
      </c>
      <c r="AX500" s="43">
        <v>0</v>
      </c>
      <c r="AY500" s="44">
        <f>SUM(BASE_INICIATIVAS_CONSOLIDADA!$AW500:$AX500)</f>
        <v>0</v>
      </c>
      <c r="AZ500" s="45">
        <v>0</v>
      </c>
      <c r="BA500" s="45">
        <f>BASE_INICIATIVAS_CONSOLIDADA!$AZ500</f>
        <v>0</v>
      </c>
      <c r="BB500" s="45">
        <v>0</v>
      </c>
      <c r="BC500" s="45">
        <v>0</v>
      </c>
      <c r="BD500" s="45">
        <f>SUM(BASE_INICIATIVAS_CONSOLIDADA!$BB500:$BC500)</f>
        <v>0</v>
      </c>
    </row>
    <row r="501" spans="1:56" ht="405" x14ac:dyDescent="0.25">
      <c r="A501" s="8" t="s">
        <v>87</v>
      </c>
      <c r="B501" s="8" t="s">
        <v>88</v>
      </c>
      <c r="C501" s="8" t="s">
        <v>70</v>
      </c>
      <c r="D501" s="8" t="s">
        <v>58</v>
      </c>
      <c r="E501" s="8" t="str">
        <f>_xlfn.XLOOKUP(BASE_INICIATIVAS_CONSOLIDADA!$G501,'[1]BASE DE DADOS'!A:A,'[1]BASE DE DADOS'!C:C)</f>
        <v>REBIO DO TINGUÁ</v>
      </c>
      <c r="F501" s="8" t="str">
        <f>_xlfn.XLOOKUP(BASE_INICIATIVAS_CONSOLIDADA!$G501,[1]!BASE_UCS[COD CNUC],[1]!BASE_UCS[CATEGORIA RESUMIDA])</f>
        <v>REBIO</v>
      </c>
      <c r="G501" s="8" t="s">
        <v>401</v>
      </c>
      <c r="H501" s="8" t="str">
        <f>_xlfn.XLOOKUP(BASE_INICIATIVAS_CONSOLIDADA!$G501,[1]!BASE_UCS[COD CNUC],[1]!BASE_UCS[GERÊNCIA REGIONAL])</f>
        <v>GR4 - Sudeste</v>
      </c>
      <c r="I501" s="8" t="str">
        <f>_xlfn.XLOOKUP(BASE_INICIATIVAS_CONSOLIDADA!$G501,[1]!BASE_UCS[COD CNUC],[1]!BASE_UCS[BIOMAS])</f>
        <v>Mata Atlântica</v>
      </c>
      <c r="J501" s="8" t="str">
        <f>_xlfn.XLOOKUP(BASE_INICIATIVAS_CONSOLIDADA!$G501,[1]!BASE_UCS[COD CNUC],[1]!BASE_UCS[UF])</f>
        <v>RJ</v>
      </c>
      <c r="K501" s="8" t="s">
        <v>249</v>
      </c>
      <c r="L501" s="36">
        <v>350000</v>
      </c>
      <c r="M501" s="36">
        <v>0</v>
      </c>
      <c r="N501" s="36">
        <f>BASE_INICIATIVAS_CONSOLIDADA!$L501-BASE_INICIATIVAS_CONSOLIDADA!$M501</f>
        <v>350000</v>
      </c>
      <c r="O501" s="37">
        <f>BASE_INICIATIVAS_CONSOLIDADA!$AC501+BASE_INICIATIVAS_CONSOLIDADA!$AJ501+BASE_INICIATIVAS_CONSOLIDADA!$AO501+BASE_INICIATIVAS_CONSOLIDADA!$AV501+BASE_INICIATIVAS_CONSOLIDADA!$AY501+BASE_INICIATIVAS_CONSOLIDADA!$BA501+BASE_INICIATIVAS_CONSOLIDADA!$BD501</f>
        <v>350000</v>
      </c>
      <c r="P501" s="36">
        <f>IF(BASE_INICIATIVAS_CONSOLIDADA!$N501-BASE_INICIATIVAS_CONSOLIDADA!$O501&lt;0,0,BASE_INICIATIVAS_CONSOLIDADA!$N501-BASE_INICIATIVAS_CONSOLIDADA!$O501)</f>
        <v>0</v>
      </c>
      <c r="Q501" s="38">
        <v>0</v>
      </c>
      <c r="R501" s="37">
        <v>0</v>
      </c>
      <c r="S501" s="37">
        <v>0</v>
      </c>
      <c r="T501" s="37">
        <v>0</v>
      </c>
      <c r="U501" s="37">
        <v>0</v>
      </c>
      <c r="V501" s="37">
        <v>0</v>
      </c>
      <c r="W501" s="37">
        <v>0</v>
      </c>
      <c r="X501" s="37">
        <v>0</v>
      </c>
      <c r="Y501" s="37">
        <v>0</v>
      </c>
      <c r="Z501" s="37">
        <v>0</v>
      </c>
      <c r="AA501" s="37">
        <v>0</v>
      </c>
      <c r="AB501" s="37">
        <v>0</v>
      </c>
      <c r="AC501" s="37">
        <f>SUM(BASE_INICIATIVAS_CONSOLIDADA!$Q501:$AB501)</f>
        <v>0</v>
      </c>
      <c r="AD501" s="37">
        <v>0</v>
      </c>
      <c r="AE501" s="37">
        <v>0</v>
      </c>
      <c r="AF501" s="37">
        <v>0</v>
      </c>
      <c r="AG501" s="37">
        <v>0</v>
      </c>
      <c r="AH501" s="37">
        <v>0</v>
      </c>
      <c r="AI501" s="37">
        <v>0</v>
      </c>
      <c r="AJ501" s="37">
        <f>SUM(BASE_INICIATIVAS_CONSOLIDADA!$AD501:$AI501)</f>
        <v>0</v>
      </c>
      <c r="AK501" s="37">
        <v>0</v>
      </c>
      <c r="AL501" s="37">
        <v>0</v>
      </c>
      <c r="AM501" s="37">
        <v>0</v>
      </c>
      <c r="AN501" s="37">
        <v>0</v>
      </c>
      <c r="AO501" s="37">
        <f>SUM(BASE_INICIATIVAS_CONSOLIDADA!$AK501:$AN501)</f>
        <v>0</v>
      </c>
      <c r="AP501" s="37">
        <v>0</v>
      </c>
      <c r="AQ501" s="37">
        <v>0</v>
      </c>
      <c r="AR501" s="36">
        <v>350000</v>
      </c>
      <c r="AS501" s="37">
        <v>0</v>
      </c>
      <c r="AT501" s="37">
        <v>0</v>
      </c>
      <c r="AU501" s="36">
        <v>0</v>
      </c>
      <c r="AV501" s="37">
        <f>SUM(BASE_INICIATIVAS_CONSOLIDADA!$AP501:$AU501)</f>
        <v>350000</v>
      </c>
      <c r="AW501" s="39">
        <v>0</v>
      </c>
      <c r="AX501" s="39">
        <v>0</v>
      </c>
      <c r="AY501" s="40">
        <f>SUM(BASE_INICIATIVAS_CONSOLIDADA!$AW501:$AX501)</f>
        <v>0</v>
      </c>
      <c r="AZ501" s="4">
        <v>0</v>
      </c>
      <c r="BA501" s="4">
        <f>BASE_INICIATIVAS_CONSOLIDADA!$AZ501</f>
        <v>0</v>
      </c>
      <c r="BB501" s="4">
        <v>0</v>
      </c>
      <c r="BC501" s="4">
        <v>0</v>
      </c>
      <c r="BD501" s="4">
        <f>SUM(BASE_INICIATIVAS_CONSOLIDADA!$BB501:$BC501)</f>
        <v>0</v>
      </c>
    </row>
    <row r="502" spans="1:56" ht="150" x14ac:dyDescent="0.25">
      <c r="A502" s="29" t="s">
        <v>87</v>
      </c>
      <c r="B502" s="29" t="s">
        <v>88</v>
      </c>
      <c r="C502" s="29" t="s">
        <v>70</v>
      </c>
      <c r="D502" s="29" t="s">
        <v>58</v>
      </c>
      <c r="E502" s="29" t="str">
        <f>_xlfn.XLOOKUP(BASE_INICIATIVAS_CONSOLIDADA!$G502,'[1]BASE DE DADOS'!A:A,'[1]BASE DE DADOS'!C:C)</f>
        <v>APA SERRA DA IBIAPABA</v>
      </c>
      <c r="F502" s="29" t="str">
        <f>_xlfn.XLOOKUP(BASE_INICIATIVAS_CONSOLIDADA!$G502,[1]!BASE_UCS[COD CNUC],[1]!BASE_UCS[CATEGORIA RESUMIDA])</f>
        <v>APA</v>
      </c>
      <c r="G502" s="29" t="s">
        <v>263</v>
      </c>
      <c r="H502" s="29" t="str">
        <f>_xlfn.XLOOKUP(BASE_INICIATIVAS_CONSOLIDADA!$G502,[1]!BASE_UCS[COD CNUC],[1]!BASE_UCS[GERÊNCIA REGIONAL])</f>
        <v>GR2 - Nordeste</v>
      </c>
      <c r="I502" s="29" t="str">
        <f>_xlfn.XLOOKUP(BASE_INICIATIVAS_CONSOLIDADA!$G502,[1]!BASE_UCS[COD CNUC],[1]!BASE_UCS[BIOMAS])</f>
        <v>Caatinga - Cerrado</v>
      </c>
      <c r="J502" s="29" t="str">
        <f>_xlfn.XLOOKUP(BASE_INICIATIVAS_CONSOLIDADA!$G502,[1]!BASE_UCS[COD CNUC],[1]!BASE_UCS[UF])</f>
        <v>CE/PI</v>
      </c>
      <c r="K502" s="29" t="s">
        <v>383</v>
      </c>
      <c r="L502" s="30">
        <v>100000</v>
      </c>
      <c r="M502" s="30">
        <v>0</v>
      </c>
      <c r="N502" s="30">
        <f>BASE_INICIATIVAS_CONSOLIDADA!$L502-BASE_INICIATIVAS_CONSOLIDADA!$M502</f>
        <v>100000</v>
      </c>
      <c r="O502" s="41">
        <f>BASE_INICIATIVAS_CONSOLIDADA!$AC502+BASE_INICIATIVAS_CONSOLIDADA!$AJ502+BASE_INICIATIVAS_CONSOLIDADA!$AO502+BASE_INICIATIVAS_CONSOLIDADA!$AV502+BASE_INICIATIVAS_CONSOLIDADA!$AY502+BASE_INICIATIVAS_CONSOLIDADA!$BA502+BASE_INICIATIVAS_CONSOLIDADA!$BD502</f>
        <v>0</v>
      </c>
      <c r="P502" s="30">
        <f>IF(BASE_INICIATIVAS_CONSOLIDADA!$N502-BASE_INICIATIVAS_CONSOLIDADA!$O502&lt;0,0,BASE_INICIATIVAS_CONSOLIDADA!$N502-BASE_INICIATIVAS_CONSOLIDADA!$O502)</f>
        <v>100000</v>
      </c>
      <c r="Q502" s="42">
        <v>0</v>
      </c>
      <c r="R502" s="41">
        <v>0</v>
      </c>
      <c r="S502" s="41">
        <v>0</v>
      </c>
      <c r="T502" s="41">
        <v>0</v>
      </c>
      <c r="U502" s="41">
        <v>0</v>
      </c>
      <c r="V502" s="41">
        <v>0</v>
      </c>
      <c r="W502" s="41">
        <v>0</v>
      </c>
      <c r="X502" s="41">
        <v>0</v>
      </c>
      <c r="Y502" s="41">
        <v>0</v>
      </c>
      <c r="Z502" s="41">
        <v>0</v>
      </c>
      <c r="AA502" s="41">
        <v>0</v>
      </c>
      <c r="AB502" s="41">
        <v>0</v>
      </c>
      <c r="AC502" s="41">
        <f>SUM(BASE_INICIATIVAS_CONSOLIDADA!$Q502:$AB502)</f>
        <v>0</v>
      </c>
      <c r="AD502" s="41">
        <v>0</v>
      </c>
      <c r="AE502" s="41">
        <v>0</v>
      </c>
      <c r="AF502" s="41">
        <v>0</v>
      </c>
      <c r="AG502" s="41">
        <v>0</v>
      </c>
      <c r="AH502" s="41">
        <v>0</v>
      </c>
      <c r="AI502" s="41">
        <v>0</v>
      </c>
      <c r="AJ502" s="41">
        <f>SUM(BASE_INICIATIVAS_CONSOLIDADA!$AD502:$AI502)</f>
        <v>0</v>
      </c>
      <c r="AK502" s="41">
        <v>0</v>
      </c>
      <c r="AL502" s="41">
        <v>0</v>
      </c>
      <c r="AM502" s="41">
        <v>0</v>
      </c>
      <c r="AN502" s="41">
        <v>0</v>
      </c>
      <c r="AO502" s="41">
        <f>SUM(BASE_INICIATIVAS_CONSOLIDADA!$AK502:$AN502)</f>
        <v>0</v>
      </c>
      <c r="AP502" s="41">
        <v>0</v>
      </c>
      <c r="AQ502" s="41">
        <v>0</v>
      </c>
      <c r="AR502" s="46">
        <v>0</v>
      </c>
      <c r="AS502" s="41">
        <v>0</v>
      </c>
      <c r="AT502" s="41">
        <v>0</v>
      </c>
      <c r="AU502" s="46">
        <v>0</v>
      </c>
      <c r="AV502" s="41">
        <f>SUM(BASE_INICIATIVAS_CONSOLIDADA!$AP502:$AU502)</f>
        <v>0</v>
      </c>
      <c r="AW502" s="43">
        <v>0</v>
      </c>
      <c r="AX502" s="43">
        <v>0</v>
      </c>
      <c r="AY502" s="44">
        <f>SUM(BASE_INICIATIVAS_CONSOLIDADA!$AW502:$AX502)</f>
        <v>0</v>
      </c>
      <c r="AZ502" s="45">
        <v>0</v>
      </c>
      <c r="BA502" s="45">
        <f>BASE_INICIATIVAS_CONSOLIDADA!$AZ502</f>
        <v>0</v>
      </c>
      <c r="BB502" s="45">
        <v>0</v>
      </c>
      <c r="BC502" s="45">
        <v>0</v>
      </c>
      <c r="BD502" s="45">
        <f>SUM(BASE_INICIATIVAS_CONSOLIDADA!$BB502:$BC502)</f>
        <v>0</v>
      </c>
    </row>
    <row r="503" spans="1:56" ht="409.5" x14ac:dyDescent="0.25">
      <c r="A503" s="8" t="s">
        <v>87</v>
      </c>
      <c r="B503" s="8" t="s">
        <v>88</v>
      </c>
      <c r="C503" s="8" t="s">
        <v>70</v>
      </c>
      <c r="D503" s="8" t="s">
        <v>58</v>
      </c>
      <c r="E503" s="8" t="str">
        <f>_xlfn.XLOOKUP(BASE_INICIATIVAS_CONSOLIDADA!$G503,'[1]BASE DE DADOS'!A:A,'[1]BASE DE DADOS'!C:C)</f>
        <v>ARIE CAPETINGA/TAQUARA</v>
      </c>
      <c r="F503" s="8" t="str">
        <f>_xlfn.XLOOKUP(BASE_INICIATIVAS_CONSOLIDADA!$G503,[1]!BASE_UCS[COD CNUC],[1]!BASE_UCS[CATEGORIA RESUMIDA])</f>
        <v>ARIE</v>
      </c>
      <c r="G503" s="8" t="s">
        <v>402</v>
      </c>
      <c r="H503" s="8" t="str">
        <f>_xlfn.XLOOKUP(BASE_INICIATIVAS_CONSOLIDADA!$G503,[1]!BASE_UCS[COD CNUC],[1]!BASE_UCS[GERÊNCIA REGIONAL])</f>
        <v>GR3 - Centro-Oeste</v>
      </c>
      <c r="I503" s="8" t="str">
        <f>_xlfn.XLOOKUP(BASE_INICIATIVAS_CONSOLIDADA!$G503,[1]!BASE_UCS[COD CNUC],[1]!BASE_UCS[BIOMAS])</f>
        <v>Cerrado</v>
      </c>
      <c r="J503" s="8" t="str">
        <f>_xlfn.XLOOKUP(BASE_INICIATIVAS_CONSOLIDADA!$G503,[1]!BASE_UCS[COD CNUC],[1]!BASE_UCS[UF])</f>
        <v>DF</v>
      </c>
      <c r="K503" s="8" t="s">
        <v>403</v>
      </c>
      <c r="L503" s="36">
        <v>80000</v>
      </c>
      <c r="M503" s="36">
        <v>0</v>
      </c>
      <c r="N503" s="36">
        <f>BASE_INICIATIVAS_CONSOLIDADA!$L503-BASE_INICIATIVAS_CONSOLIDADA!$M503</f>
        <v>80000</v>
      </c>
      <c r="O503" s="37">
        <f>BASE_INICIATIVAS_CONSOLIDADA!$AC503+BASE_INICIATIVAS_CONSOLIDADA!$AJ503+BASE_INICIATIVAS_CONSOLIDADA!$AO503+BASE_INICIATIVAS_CONSOLIDADA!$AV503+BASE_INICIATIVAS_CONSOLIDADA!$AY503+BASE_INICIATIVAS_CONSOLIDADA!$BA503+BASE_INICIATIVAS_CONSOLIDADA!$BD503</f>
        <v>0</v>
      </c>
      <c r="P503" s="36">
        <f>IF(BASE_INICIATIVAS_CONSOLIDADA!$N503-BASE_INICIATIVAS_CONSOLIDADA!$O503&lt;0,0,BASE_INICIATIVAS_CONSOLIDADA!$N503-BASE_INICIATIVAS_CONSOLIDADA!$O503)</f>
        <v>80000</v>
      </c>
      <c r="Q503" s="38">
        <v>0</v>
      </c>
      <c r="R503" s="37">
        <v>0</v>
      </c>
      <c r="S503" s="37">
        <v>0</v>
      </c>
      <c r="T503" s="37">
        <v>0</v>
      </c>
      <c r="U503" s="37">
        <v>0</v>
      </c>
      <c r="V503" s="37">
        <v>0</v>
      </c>
      <c r="W503" s="37">
        <v>0</v>
      </c>
      <c r="X503" s="37">
        <v>0</v>
      </c>
      <c r="Y503" s="37">
        <v>0</v>
      </c>
      <c r="Z503" s="37">
        <v>0</v>
      </c>
      <c r="AA503" s="37">
        <v>0</v>
      </c>
      <c r="AB503" s="37">
        <v>0</v>
      </c>
      <c r="AC503" s="37">
        <f>SUM(BASE_INICIATIVAS_CONSOLIDADA!$Q503:$AB503)</f>
        <v>0</v>
      </c>
      <c r="AD503" s="37">
        <v>0</v>
      </c>
      <c r="AE503" s="37">
        <v>0</v>
      </c>
      <c r="AF503" s="37">
        <v>0</v>
      </c>
      <c r="AG503" s="37">
        <v>0</v>
      </c>
      <c r="AH503" s="37">
        <v>0</v>
      </c>
      <c r="AI503" s="37">
        <v>0</v>
      </c>
      <c r="AJ503" s="37">
        <f>SUM(BASE_INICIATIVAS_CONSOLIDADA!$AD503:$AI503)</f>
        <v>0</v>
      </c>
      <c r="AK503" s="37">
        <v>0</v>
      </c>
      <c r="AL503" s="37">
        <v>0</v>
      </c>
      <c r="AM503" s="37">
        <v>0</v>
      </c>
      <c r="AN503" s="37">
        <v>0</v>
      </c>
      <c r="AO503" s="37">
        <f>SUM(BASE_INICIATIVAS_CONSOLIDADA!$AK503:$AN503)</f>
        <v>0</v>
      </c>
      <c r="AP503" s="37">
        <v>0</v>
      </c>
      <c r="AQ503" s="37">
        <v>0</v>
      </c>
      <c r="AR503" s="37">
        <v>0</v>
      </c>
      <c r="AS503" s="37">
        <v>0</v>
      </c>
      <c r="AT503" s="37">
        <v>0</v>
      </c>
      <c r="AU503" s="37">
        <v>0</v>
      </c>
      <c r="AV503" s="37">
        <f>SUM(BASE_INICIATIVAS_CONSOLIDADA!$AP503:$AU503)</f>
        <v>0</v>
      </c>
      <c r="AW503" s="39">
        <v>0</v>
      </c>
      <c r="AX503" s="39">
        <v>0</v>
      </c>
      <c r="AY503" s="40">
        <f>SUM(BASE_INICIATIVAS_CONSOLIDADA!$AW503:$AX503)</f>
        <v>0</v>
      </c>
      <c r="AZ503" s="4">
        <v>0</v>
      </c>
      <c r="BA503" s="4">
        <f>BASE_INICIATIVAS_CONSOLIDADA!$AZ503</f>
        <v>0</v>
      </c>
      <c r="BB503" s="4">
        <v>0</v>
      </c>
      <c r="BC503" s="4">
        <v>0</v>
      </c>
      <c r="BD503" s="4">
        <f>SUM(BASE_INICIATIVAS_CONSOLIDADA!$BB503:$BC503)</f>
        <v>0</v>
      </c>
    </row>
    <row r="504" spans="1:56" ht="409.5" x14ac:dyDescent="0.25">
      <c r="A504" s="29" t="s">
        <v>87</v>
      </c>
      <c r="B504" s="29" t="s">
        <v>88</v>
      </c>
      <c r="C504" s="29" t="s">
        <v>70</v>
      </c>
      <c r="D504" s="29" t="s">
        <v>58</v>
      </c>
      <c r="E504" s="29" t="str">
        <f>_xlfn.XLOOKUP(BASE_INICIATIVAS_CONSOLIDADA!$G504,'[1]BASE DE DADOS'!A:A,'[1]BASE DE DADOS'!C:C)</f>
        <v>REBIO DE SOORETAMA</v>
      </c>
      <c r="F504" s="29" t="str">
        <f>_xlfn.XLOOKUP(BASE_INICIATIVAS_CONSOLIDADA!$G504,[1]!BASE_UCS[COD CNUC],[1]!BASE_UCS[CATEGORIA RESUMIDA])</f>
        <v>REBIO</v>
      </c>
      <c r="G504" s="29" t="s">
        <v>331</v>
      </c>
      <c r="H504" s="29" t="str">
        <f>_xlfn.XLOOKUP(BASE_INICIATIVAS_CONSOLIDADA!$G504,[1]!BASE_UCS[COD CNUC],[1]!BASE_UCS[GERÊNCIA REGIONAL])</f>
        <v>GR4 - Sudeste</v>
      </c>
      <c r="I504" s="29" t="str">
        <f>_xlfn.XLOOKUP(BASE_INICIATIVAS_CONSOLIDADA!$G504,[1]!BASE_UCS[COD CNUC],[1]!BASE_UCS[BIOMAS])</f>
        <v>Mata Atlântica</v>
      </c>
      <c r="J504" s="29" t="str">
        <f>_xlfn.XLOOKUP(BASE_INICIATIVAS_CONSOLIDADA!$G504,[1]!BASE_UCS[COD CNUC],[1]!BASE_UCS[UF])</f>
        <v>ES</v>
      </c>
      <c r="K504" s="29" t="s">
        <v>404</v>
      </c>
      <c r="L504" s="30">
        <v>400000</v>
      </c>
      <c r="M504" s="30">
        <v>0</v>
      </c>
      <c r="N504" s="30">
        <f>BASE_INICIATIVAS_CONSOLIDADA!$L504-BASE_INICIATIVAS_CONSOLIDADA!$M504</f>
        <v>400000</v>
      </c>
      <c r="O504" s="41">
        <f>BASE_INICIATIVAS_CONSOLIDADA!$AC504+BASE_INICIATIVAS_CONSOLIDADA!$AJ504+BASE_INICIATIVAS_CONSOLIDADA!$AO504+BASE_INICIATIVAS_CONSOLIDADA!$AV504+BASE_INICIATIVAS_CONSOLIDADA!$AY504+BASE_INICIATIVAS_CONSOLIDADA!$BA504+BASE_INICIATIVAS_CONSOLIDADA!$BD504</f>
        <v>400000</v>
      </c>
      <c r="P504" s="30">
        <f>IF(BASE_INICIATIVAS_CONSOLIDADA!$N504-BASE_INICIATIVAS_CONSOLIDADA!$O504&lt;0,0,BASE_INICIATIVAS_CONSOLIDADA!$N504-BASE_INICIATIVAS_CONSOLIDADA!$O504)</f>
        <v>0</v>
      </c>
      <c r="Q504" s="42">
        <v>0</v>
      </c>
      <c r="R504" s="41">
        <v>0</v>
      </c>
      <c r="S504" s="41">
        <v>0</v>
      </c>
      <c r="T504" s="41">
        <v>0</v>
      </c>
      <c r="U504" s="41">
        <v>0</v>
      </c>
      <c r="V504" s="41">
        <v>0</v>
      </c>
      <c r="W504" s="41">
        <v>0</v>
      </c>
      <c r="X504" s="41">
        <v>0</v>
      </c>
      <c r="Y504" s="41">
        <v>0</v>
      </c>
      <c r="Z504" s="41">
        <v>0</v>
      </c>
      <c r="AA504" s="41">
        <v>0</v>
      </c>
      <c r="AB504" s="41">
        <v>0</v>
      </c>
      <c r="AC504" s="41">
        <f>SUM(BASE_INICIATIVAS_CONSOLIDADA!$Q504:$AB504)</f>
        <v>0</v>
      </c>
      <c r="AD504" s="41">
        <v>0</v>
      </c>
      <c r="AE504" s="41">
        <v>0</v>
      </c>
      <c r="AF504" s="41">
        <v>0</v>
      </c>
      <c r="AG504" s="41">
        <v>0</v>
      </c>
      <c r="AH504" s="41">
        <v>0</v>
      </c>
      <c r="AI504" s="41">
        <v>0</v>
      </c>
      <c r="AJ504" s="41">
        <f>SUM(BASE_INICIATIVAS_CONSOLIDADA!$AD504:$AI504)</f>
        <v>0</v>
      </c>
      <c r="AK504" s="41">
        <v>0</v>
      </c>
      <c r="AL504" s="41">
        <v>0</v>
      </c>
      <c r="AM504" s="41">
        <v>0</v>
      </c>
      <c r="AN504" s="41">
        <v>0</v>
      </c>
      <c r="AO504" s="41">
        <f>SUM(BASE_INICIATIVAS_CONSOLIDADA!$AK504:$AN504)</f>
        <v>0</v>
      </c>
      <c r="AP504" s="41">
        <v>0</v>
      </c>
      <c r="AQ504" s="41">
        <v>0</v>
      </c>
      <c r="AR504" s="41">
        <v>0</v>
      </c>
      <c r="AS504" s="41">
        <v>0</v>
      </c>
      <c r="AT504" s="41">
        <v>0</v>
      </c>
      <c r="AU504" s="30">
        <v>400000</v>
      </c>
      <c r="AV504" s="41">
        <f>SUM(BASE_INICIATIVAS_CONSOLIDADA!$AP504:$AU504)</f>
        <v>400000</v>
      </c>
      <c r="AW504" s="43">
        <v>0</v>
      </c>
      <c r="AX504" s="43">
        <v>0</v>
      </c>
      <c r="AY504" s="44">
        <f>SUM(BASE_INICIATIVAS_CONSOLIDADA!$AW504:$AX504)</f>
        <v>0</v>
      </c>
      <c r="AZ504" s="45">
        <v>0</v>
      </c>
      <c r="BA504" s="45">
        <f>BASE_INICIATIVAS_CONSOLIDADA!$AZ504</f>
        <v>0</v>
      </c>
      <c r="BB504" s="45">
        <v>0</v>
      </c>
      <c r="BC504" s="45">
        <v>0</v>
      </c>
      <c r="BD504" s="45">
        <f>SUM(BASE_INICIATIVAS_CONSOLIDADA!$BB504:$BC504)</f>
        <v>0</v>
      </c>
    </row>
    <row r="505" spans="1:56" ht="409.5" x14ac:dyDescent="0.25">
      <c r="A505" s="8" t="s">
        <v>87</v>
      </c>
      <c r="B505" s="8" t="s">
        <v>88</v>
      </c>
      <c r="C505" s="8" t="s">
        <v>70</v>
      </c>
      <c r="D505" s="8" t="s">
        <v>58</v>
      </c>
      <c r="E505" s="8" t="str">
        <f>_xlfn.XLOOKUP(BASE_INICIATIVAS_CONSOLIDADA!$G505,'[1]BASE DE DADOS'!A:A,'[1]BASE DE DADOS'!C:C)</f>
        <v>MONA DAS ILHAS CAGARRAS</v>
      </c>
      <c r="F505" s="8" t="str">
        <f>_xlfn.XLOOKUP(BASE_INICIATIVAS_CONSOLIDADA!$G505,[1]!BASE_UCS[COD CNUC],[1]!BASE_UCS[CATEGORIA RESUMIDA])</f>
        <v>MONA</v>
      </c>
      <c r="G505" s="8" t="s">
        <v>77</v>
      </c>
      <c r="H505" s="8" t="str">
        <f>_xlfn.XLOOKUP(BASE_INICIATIVAS_CONSOLIDADA!$G505,[1]!BASE_UCS[COD CNUC],[1]!BASE_UCS[GERÊNCIA REGIONAL])</f>
        <v>GR4 - Sudeste</v>
      </c>
      <c r="I505" s="8" t="str">
        <f>_xlfn.XLOOKUP(BASE_INICIATIVAS_CONSOLIDADA!$G505,[1]!BASE_UCS[COD CNUC],[1]!BASE_UCS[BIOMAS])</f>
        <v>Área Marinha - Mata Atlântica</v>
      </c>
      <c r="J505" s="8" t="str">
        <f>_xlfn.XLOOKUP(BASE_INICIATIVAS_CONSOLIDADA!$G505,[1]!BASE_UCS[COD CNUC],[1]!BASE_UCS[UF])</f>
        <v>RJ</v>
      </c>
      <c r="K505" s="8" t="s">
        <v>405</v>
      </c>
      <c r="L505" s="36">
        <v>1000000</v>
      </c>
      <c r="M505" s="36">
        <v>0</v>
      </c>
      <c r="N505" s="36">
        <f>BASE_INICIATIVAS_CONSOLIDADA!$L505-BASE_INICIATIVAS_CONSOLIDADA!$M505</f>
        <v>1000000</v>
      </c>
      <c r="O505" s="37">
        <f>BASE_INICIATIVAS_CONSOLIDADA!$AC505+BASE_INICIATIVAS_CONSOLIDADA!$AJ505+BASE_INICIATIVAS_CONSOLIDADA!$AO505+BASE_INICIATIVAS_CONSOLIDADA!$AV505+BASE_INICIATIVAS_CONSOLIDADA!$AY505+BASE_INICIATIVAS_CONSOLIDADA!$BA505+BASE_INICIATIVAS_CONSOLIDADA!$BD505</f>
        <v>1000591.87</v>
      </c>
      <c r="P505" s="36">
        <f>IF(BASE_INICIATIVAS_CONSOLIDADA!$N505-BASE_INICIATIVAS_CONSOLIDADA!$O505&lt;0,0,BASE_INICIATIVAS_CONSOLIDADA!$N505-BASE_INICIATIVAS_CONSOLIDADA!$O505)</f>
        <v>0</v>
      </c>
      <c r="Q505" s="38">
        <v>0</v>
      </c>
      <c r="R505" s="37">
        <v>0</v>
      </c>
      <c r="S505" s="37">
        <v>0</v>
      </c>
      <c r="T505" s="37">
        <v>0</v>
      </c>
      <c r="U505" s="37">
        <v>0</v>
      </c>
      <c r="V505" s="37">
        <v>0</v>
      </c>
      <c r="W505" s="37">
        <v>0</v>
      </c>
      <c r="X505" s="37">
        <v>0</v>
      </c>
      <c r="Y505" s="37">
        <v>0</v>
      </c>
      <c r="Z505" s="37">
        <v>0</v>
      </c>
      <c r="AA505" s="37">
        <v>0</v>
      </c>
      <c r="AB505" s="37">
        <v>0</v>
      </c>
      <c r="AC505" s="37">
        <f>SUM(BASE_INICIATIVAS_CONSOLIDADA!$Q505:$AB505)</f>
        <v>0</v>
      </c>
      <c r="AD505" s="37">
        <v>0</v>
      </c>
      <c r="AE505" s="37">
        <v>0</v>
      </c>
      <c r="AF505" s="37">
        <v>0</v>
      </c>
      <c r="AG505" s="37">
        <v>0</v>
      </c>
      <c r="AH505" s="37">
        <v>0</v>
      </c>
      <c r="AI505" s="37">
        <v>0</v>
      </c>
      <c r="AJ505" s="37">
        <f>SUM(BASE_INICIATIVAS_CONSOLIDADA!$AD505:$AI505)</f>
        <v>0</v>
      </c>
      <c r="AK505" s="37">
        <v>0</v>
      </c>
      <c r="AL505" s="37">
        <v>0</v>
      </c>
      <c r="AM505" s="37">
        <v>509591.87</v>
      </c>
      <c r="AN505" s="37">
        <v>0</v>
      </c>
      <c r="AO505" s="37">
        <f>SUM(BASE_INICIATIVAS_CONSOLIDADA!$AK505:$AN505)</f>
        <v>509591.87</v>
      </c>
      <c r="AP505" s="37">
        <v>0</v>
      </c>
      <c r="AQ505" s="37">
        <v>0</v>
      </c>
      <c r="AR505" s="37">
        <v>0</v>
      </c>
      <c r="AS505" s="37">
        <v>0</v>
      </c>
      <c r="AT505" s="37">
        <v>0</v>
      </c>
      <c r="AU505" s="47">
        <v>491000</v>
      </c>
      <c r="AV505" s="37">
        <f>SUM(BASE_INICIATIVAS_CONSOLIDADA!$AP505:$AU505)</f>
        <v>491000</v>
      </c>
      <c r="AW505" s="39">
        <v>0</v>
      </c>
      <c r="AX505" s="39">
        <v>0</v>
      </c>
      <c r="AY505" s="40">
        <f>SUM(BASE_INICIATIVAS_CONSOLIDADA!$AW505:$AX505)</f>
        <v>0</v>
      </c>
      <c r="AZ505" s="4">
        <v>0</v>
      </c>
      <c r="BA505" s="4">
        <f>BASE_INICIATIVAS_CONSOLIDADA!$AZ505</f>
        <v>0</v>
      </c>
      <c r="BB505" s="4">
        <v>0</v>
      </c>
      <c r="BC505" s="4">
        <v>0</v>
      </c>
      <c r="BD505" s="4">
        <f>SUM(BASE_INICIATIVAS_CONSOLIDADA!$BB505:$BC505)</f>
        <v>0</v>
      </c>
    </row>
    <row r="506" spans="1:56" ht="345" x14ac:dyDescent="0.25">
      <c r="A506" s="29" t="s">
        <v>133</v>
      </c>
      <c r="B506" s="29" t="s">
        <v>134</v>
      </c>
      <c r="C506" s="29" t="s">
        <v>70</v>
      </c>
      <c r="D506" s="29" t="s">
        <v>58</v>
      </c>
      <c r="E506" s="29" t="str">
        <f>_xlfn.XLOOKUP(BASE_INICIATIVAS_CONSOLIDADA!$G506,'[1]BASE DE DADOS'!A:A,'[1]BASE DE DADOS'!C:C)</f>
        <v>RESEX MANDIRA</v>
      </c>
      <c r="F506" s="29" t="str">
        <f>_xlfn.XLOOKUP(BASE_INICIATIVAS_CONSOLIDADA!$G506,[1]!BASE_UCS[COD CNUC],[1]!BASE_UCS[CATEGORIA RESUMIDA])</f>
        <v>RESEX</v>
      </c>
      <c r="G506" s="29" t="s">
        <v>406</v>
      </c>
      <c r="H506" s="29" t="str">
        <f>_xlfn.XLOOKUP(BASE_INICIATIVAS_CONSOLIDADA!$G506,[1]!BASE_UCS[COD CNUC],[1]!BASE_UCS[GERÊNCIA REGIONAL])</f>
        <v>GR4 - Sudeste</v>
      </c>
      <c r="I506" s="29" t="str">
        <f>_xlfn.XLOOKUP(BASE_INICIATIVAS_CONSOLIDADA!$G506,[1]!BASE_UCS[COD CNUC],[1]!BASE_UCS[BIOMAS])</f>
        <v>Mata Atlântica</v>
      </c>
      <c r="J506" s="29" t="str">
        <f>_xlfn.XLOOKUP(BASE_INICIATIVAS_CONSOLIDADA!$G506,[1]!BASE_UCS[COD CNUC],[1]!BASE_UCS[UF])</f>
        <v>SP</v>
      </c>
      <c r="K506" s="29" t="s">
        <v>135</v>
      </c>
      <c r="L506" s="52">
        <v>1000000</v>
      </c>
      <c r="M506" s="30">
        <v>0</v>
      </c>
      <c r="N506" s="30">
        <f>BASE_INICIATIVAS_CONSOLIDADA!$L506-BASE_INICIATIVAS_CONSOLIDADA!$M506</f>
        <v>1000000</v>
      </c>
      <c r="O506" s="41">
        <f>BASE_INICIATIVAS_CONSOLIDADA!$AC506+BASE_INICIATIVAS_CONSOLIDADA!$AJ506+BASE_INICIATIVAS_CONSOLIDADA!$AO506+BASE_INICIATIVAS_CONSOLIDADA!$AV506+BASE_INICIATIVAS_CONSOLIDADA!$AY506+BASE_INICIATIVAS_CONSOLIDADA!$BA506+BASE_INICIATIVAS_CONSOLIDADA!$BD506</f>
        <v>1000000</v>
      </c>
      <c r="P506" s="30">
        <f>IF(BASE_INICIATIVAS_CONSOLIDADA!$N506-BASE_INICIATIVAS_CONSOLIDADA!$O506&lt;0,0,BASE_INICIATIVAS_CONSOLIDADA!$N506-BASE_INICIATIVAS_CONSOLIDADA!$O506)</f>
        <v>0</v>
      </c>
      <c r="Q506" s="42">
        <v>0</v>
      </c>
      <c r="R506" s="41">
        <v>0</v>
      </c>
      <c r="S506" s="41">
        <v>0</v>
      </c>
      <c r="T506" s="41">
        <v>0</v>
      </c>
      <c r="U506" s="41">
        <v>0</v>
      </c>
      <c r="V506" s="41">
        <v>0</v>
      </c>
      <c r="W506" s="41">
        <v>0</v>
      </c>
      <c r="X506" s="41">
        <v>0</v>
      </c>
      <c r="Y506" s="41">
        <v>0</v>
      </c>
      <c r="Z506" s="41">
        <v>1000000</v>
      </c>
      <c r="AA506" s="41">
        <v>0</v>
      </c>
      <c r="AB506" s="41">
        <v>0</v>
      </c>
      <c r="AC506" s="41">
        <f>SUM(BASE_INICIATIVAS_CONSOLIDADA!$Q506:$AB506)</f>
        <v>1000000</v>
      </c>
      <c r="AD506" s="41">
        <v>0</v>
      </c>
      <c r="AE506" s="41">
        <v>0</v>
      </c>
      <c r="AF506" s="41">
        <v>0</v>
      </c>
      <c r="AG506" s="41">
        <v>0</v>
      </c>
      <c r="AH506" s="41">
        <v>0</v>
      </c>
      <c r="AI506" s="41">
        <v>0</v>
      </c>
      <c r="AJ506" s="41">
        <f>SUM(BASE_INICIATIVAS_CONSOLIDADA!$AD506:$AI506)</f>
        <v>0</v>
      </c>
      <c r="AK506" s="41">
        <v>0</v>
      </c>
      <c r="AL506" s="41">
        <v>0</v>
      </c>
      <c r="AM506" s="41">
        <v>0</v>
      </c>
      <c r="AN506" s="41">
        <v>0</v>
      </c>
      <c r="AO506" s="41">
        <f>SUM(BASE_INICIATIVAS_CONSOLIDADA!$AK506:$AN506)</f>
        <v>0</v>
      </c>
      <c r="AP506" s="41">
        <v>0</v>
      </c>
      <c r="AQ506" s="41">
        <v>0</v>
      </c>
      <c r="AR506" s="41">
        <v>0</v>
      </c>
      <c r="AS506" s="41">
        <v>0</v>
      </c>
      <c r="AT506" s="41">
        <v>0</v>
      </c>
      <c r="AU506" s="41">
        <v>0</v>
      </c>
      <c r="AV506" s="41">
        <f>SUM(BASE_INICIATIVAS_CONSOLIDADA!$AP506:$AU506)</f>
        <v>0</v>
      </c>
      <c r="AW506" s="43">
        <v>0</v>
      </c>
      <c r="AX506" s="43">
        <v>0</v>
      </c>
      <c r="AY506" s="44">
        <f>SUM(BASE_INICIATIVAS_CONSOLIDADA!$AW506:$AX506)</f>
        <v>0</v>
      </c>
      <c r="AZ506" s="45">
        <v>0</v>
      </c>
      <c r="BA506" s="45">
        <f>BASE_INICIATIVAS_CONSOLIDADA!$AZ506</f>
        <v>0</v>
      </c>
      <c r="BB506" s="45">
        <v>0</v>
      </c>
      <c r="BC506" s="45">
        <v>0</v>
      </c>
      <c r="BD506" s="45">
        <f>SUM(BASE_INICIATIVAS_CONSOLIDADA!$BB506:$BC506)</f>
        <v>0</v>
      </c>
    </row>
    <row r="507" spans="1:56" ht="405" x14ac:dyDescent="0.25">
      <c r="A507" s="8" t="s">
        <v>87</v>
      </c>
      <c r="B507" s="8" t="s">
        <v>88</v>
      </c>
      <c r="C507" s="8" t="s">
        <v>70</v>
      </c>
      <c r="D507" s="8" t="s">
        <v>58</v>
      </c>
      <c r="E507" s="8" t="str">
        <f>_xlfn.XLOOKUP(BASE_INICIATIVAS_CONSOLIDADA!$G507,'[1]BASE DE DADOS'!A:A,'[1]BASE DE DADOS'!C:C)</f>
        <v>ARIE FLORESTA DA CICUTA</v>
      </c>
      <c r="F507" s="8" t="str">
        <f>_xlfn.XLOOKUP(BASE_INICIATIVAS_CONSOLIDADA!$G507,[1]!BASE_UCS[COD CNUC],[1]!BASE_UCS[CATEGORIA RESUMIDA])</f>
        <v>ARIE</v>
      </c>
      <c r="G507" s="8" t="s">
        <v>316</v>
      </c>
      <c r="H507" s="8" t="str">
        <f>_xlfn.XLOOKUP(BASE_INICIATIVAS_CONSOLIDADA!$G507,[1]!BASE_UCS[COD CNUC],[1]!BASE_UCS[GERÊNCIA REGIONAL])</f>
        <v>GR4 - Sudeste</v>
      </c>
      <c r="I507" s="8" t="str">
        <f>_xlfn.XLOOKUP(BASE_INICIATIVAS_CONSOLIDADA!$G507,[1]!BASE_UCS[COD CNUC],[1]!BASE_UCS[BIOMAS])</f>
        <v>Mata Atlântica</v>
      </c>
      <c r="J507" s="8" t="str">
        <f>_xlfn.XLOOKUP(BASE_INICIATIVAS_CONSOLIDADA!$G507,[1]!BASE_UCS[COD CNUC],[1]!BASE_UCS[UF])</f>
        <v>RJ</v>
      </c>
      <c r="K507" s="8" t="s">
        <v>407</v>
      </c>
      <c r="L507" s="36">
        <v>5000</v>
      </c>
      <c r="M507" s="36">
        <v>0</v>
      </c>
      <c r="N507" s="36">
        <f>BASE_INICIATIVAS_CONSOLIDADA!$L507-BASE_INICIATIVAS_CONSOLIDADA!$M507</f>
        <v>5000</v>
      </c>
      <c r="O507" s="37">
        <f>BASE_INICIATIVAS_CONSOLIDADA!$AC507+BASE_INICIATIVAS_CONSOLIDADA!$AJ507+BASE_INICIATIVAS_CONSOLIDADA!$AO507+BASE_INICIATIVAS_CONSOLIDADA!$AV507+BASE_INICIATIVAS_CONSOLIDADA!$AY507+BASE_INICIATIVAS_CONSOLIDADA!$BA507+BASE_INICIATIVAS_CONSOLIDADA!$BD507</f>
        <v>0</v>
      </c>
      <c r="P507" s="36">
        <f>IF(BASE_INICIATIVAS_CONSOLIDADA!$N507-BASE_INICIATIVAS_CONSOLIDADA!$O507&lt;0,0,BASE_INICIATIVAS_CONSOLIDADA!$N507-BASE_INICIATIVAS_CONSOLIDADA!$O507)</f>
        <v>5000</v>
      </c>
      <c r="Q507" s="38">
        <v>0</v>
      </c>
      <c r="R507" s="37">
        <v>0</v>
      </c>
      <c r="S507" s="37">
        <v>0</v>
      </c>
      <c r="T507" s="37">
        <v>0</v>
      </c>
      <c r="U507" s="37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0</v>
      </c>
      <c r="AB507" s="37">
        <v>0</v>
      </c>
      <c r="AC507" s="37">
        <f>SUM(BASE_INICIATIVAS_CONSOLIDADA!$Q507:$AB507)</f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f>SUM(BASE_INICIATIVAS_CONSOLIDADA!$AD507:$AI507)</f>
        <v>0</v>
      </c>
      <c r="AK507" s="37">
        <v>0</v>
      </c>
      <c r="AL507" s="37">
        <v>0</v>
      </c>
      <c r="AM507" s="37">
        <v>0</v>
      </c>
      <c r="AN507" s="37">
        <v>0</v>
      </c>
      <c r="AO507" s="37">
        <f>SUM(BASE_INICIATIVAS_CONSOLIDADA!$AK507:$AN507)</f>
        <v>0</v>
      </c>
      <c r="AP507" s="37">
        <v>0</v>
      </c>
      <c r="AQ507" s="37">
        <v>0</v>
      </c>
      <c r="AR507" s="37">
        <v>0</v>
      </c>
      <c r="AS507" s="37">
        <v>0</v>
      </c>
      <c r="AT507" s="37">
        <v>0</v>
      </c>
      <c r="AU507" s="37">
        <v>0</v>
      </c>
      <c r="AV507" s="37">
        <f>SUM(BASE_INICIATIVAS_CONSOLIDADA!$AP507:$AU507)</f>
        <v>0</v>
      </c>
      <c r="AW507" s="39">
        <v>0</v>
      </c>
      <c r="AX507" s="39">
        <v>0</v>
      </c>
      <c r="AY507" s="40">
        <f>SUM(BASE_INICIATIVAS_CONSOLIDADA!$AW507:$AX507)</f>
        <v>0</v>
      </c>
      <c r="AZ507" s="4">
        <v>0</v>
      </c>
      <c r="BA507" s="4">
        <f>BASE_INICIATIVAS_CONSOLIDADA!$AZ507</f>
        <v>0</v>
      </c>
      <c r="BB507" s="4">
        <v>0</v>
      </c>
      <c r="BC507" s="4">
        <v>0</v>
      </c>
      <c r="BD507" s="4">
        <f>SUM(BASE_INICIATIVAS_CONSOLIDADA!$BB507:$BC507)</f>
        <v>0</v>
      </c>
    </row>
    <row r="508" spans="1:56" ht="375" x14ac:dyDescent="0.25">
      <c r="A508" s="29" t="s">
        <v>87</v>
      </c>
      <c r="B508" s="29" t="s">
        <v>88</v>
      </c>
      <c r="C508" s="29" t="s">
        <v>70</v>
      </c>
      <c r="D508" s="29" t="s">
        <v>58</v>
      </c>
      <c r="E508" s="29" t="str">
        <f>_xlfn.XLOOKUP(BASE_INICIATIVAS_CONSOLIDADA!$G508,'[1]BASE DE DADOS'!A:A,'[1]BASE DE DADOS'!C:C)</f>
        <v>PARNA DO DESCOBRIMENTO</v>
      </c>
      <c r="F508" s="29" t="str">
        <f>_xlfn.XLOOKUP(BASE_INICIATIVAS_CONSOLIDADA!$G508,[1]!BASE_UCS[COD CNUC],[1]!BASE_UCS[CATEGORIA RESUMIDA])</f>
        <v>PARNA</v>
      </c>
      <c r="G508" s="29" t="s">
        <v>237</v>
      </c>
      <c r="H508" s="29" t="str">
        <f>_xlfn.XLOOKUP(BASE_INICIATIVAS_CONSOLIDADA!$G508,[1]!BASE_UCS[COD CNUC],[1]!BASE_UCS[GERÊNCIA REGIONAL])</f>
        <v>GR2 - Nordeste</v>
      </c>
      <c r="I508" s="29" t="str">
        <f>_xlfn.XLOOKUP(BASE_INICIATIVAS_CONSOLIDADA!$G508,[1]!BASE_UCS[COD CNUC],[1]!BASE_UCS[BIOMAS])</f>
        <v>Mata Atlântica</v>
      </c>
      <c r="J508" s="29" t="str">
        <f>_xlfn.XLOOKUP(BASE_INICIATIVAS_CONSOLIDADA!$G508,[1]!BASE_UCS[COD CNUC],[1]!BASE_UCS[UF])</f>
        <v>BA</v>
      </c>
      <c r="K508" s="29" t="s">
        <v>192</v>
      </c>
      <c r="L508" s="30">
        <v>350000</v>
      </c>
      <c r="M508" s="30">
        <v>0</v>
      </c>
      <c r="N508" s="30">
        <f>BASE_INICIATIVAS_CONSOLIDADA!$L508-BASE_INICIATIVAS_CONSOLIDADA!$M508</f>
        <v>350000</v>
      </c>
      <c r="O508" s="41">
        <f>BASE_INICIATIVAS_CONSOLIDADA!$AC508+BASE_INICIATIVAS_CONSOLIDADA!$AJ508+BASE_INICIATIVAS_CONSOLIDADA!$AO508+BASE_INICIATIVAS_CONSOLIDADA!$AV508+BASE_INICIATIVAS_CONSOLIDADA!$AY508+BASE_INICIATIVAS_CONSOLIDADA!$BA508+BASE_INICIATIVAS_CONSOLIDADA!$BD508</f>
        <v>350000</v>
      </c>
      <c r="P508" s="30">
        <f>IF(BASE_INICIATIVAS_CONSOLIDADA!$N508-BASE_INICIATIVAS_CONSOLIDADA!$O508&lt;0,0,BASE_INICIATIVAS_CONSOLIDADA!$N508-BASE_INICIATIVAS_CONSOLIDADA!$O508)</f>
        <v>0</v>
      </c>
      <c r="Q508" s="42">
        <v>0</v>
      </c>
      <c r="R508" s="41">
        <v>0</v>
      </c>
      <c r="S508" s="41">
        <v>0</v>
      </c>
      <c r="T508" s="41">
        <v>0</v>
      </c>
      <c r="U508" s="41">
        <v>0</v>
      </c>
      <c r="V508" s="41">
        <v>0</v>
      </c>
      <c r="W508" s="41">
        <v>0</v>
      </c>
      <c r="X508" s="41">
        <v>0</v>
      </c>
      <c r="Y508" s="41">
        <v>0</v>
      </c>
      <c r="Z508" s="41">
        <v>0</v>
      </c>
      <c r="AA508" s="41">
        <v>0</v>
      </c>
      <c r="AB508" s="41">
        <v>0</v>
      </c>
      <c r="AC508" s="41">
        <f>SUM(BASE_INICIATIVAS_CONSOLIDADA!$Q508:$AB508)</f>
        <v>0</v>
      </c>
      <c r="AD508" s="41">
        <v>0</v>
      </c>
      <c r="AE508" s="41">
        <v>0</v>
      </c>
      <c r="AF508" s="41">
        <v>0</v>
      </c>
      <c r="AG508" s="41">
        <v>0</v>
      </c>
      <c r="AH508" s="41">
        <v>0</v>
      </c>
      <c r="AI508" s="41">
        <v>0</v>
      </c>
      <c r="AJ508" s="41">
        <f>SUM(BASE_INICIATIVAS_CONSOLIDADA!$AD508:$AI508)</f>
        <v>0</v>
      </c>
      <c r="AK508" s="41">
        <v>0</v>
      </c>
      <c r="AL508" s="41">
        <v>0</v>
      </c>
      <c r="AM508" s="41">
        <v>0</v>
      </c>
      <c r="AN508" s="41">
        <v>0</v>
      </c>
      <c r="AO508" s="41">
        <f>SUM(BASE_INICIATIVAS_CONSOLIDADA!$AK508:$AN508)</f>
        <v>0</v>
      </c>
      <c r="AP508" s="41">
        <v>0</v>
      </c>
      <c r="AQ508" s="41">
        <v>0</v>
      </c>
      <c r="AR508" s="41">
        <v>0</v>
      </c>
      <c r="AS508" s="41">
        <v>0</v>
      </c>
      <c r="AT508" s="41">
        <v>0</v>
      </c>
      <c r="AU508" s="30">
        <v>350000</v>
      </c>
      <c r="AV508" s="41">
        <f>SUM(BASE_INICIATIVAS_CONSOLIDADA!$AP508:$AU508)</f>
        <v>350000</v>
      </c>
      <c r="AW508" s="43">
        <v>0</v>
      </c>
      <c r="AX508" s="43">
        <v>0</v>
      </c>
      <c r="AY508" s="44">
        <f>SUM(BASE_INICIATIVAS_CONSOLIDADA!$AW508:$AX508)</f>
        <v>0</v>
      </c>
      <c r="AZ508" s="45">
        <v>0</v>
      </c>
      <c r="BA508" s="45">
        <f>BASE_INICIATIVAS_CONSOLIDADA!$AZ508</f>
        <v>0</v>
      </c>
      <c r="BB508" s="45">
        <v>0</v>
      </c>
      <c r="BC508" s="45">
        <v>0</v>
      </c>
      <c r="BD508" s="45">
        <f>SUM(BASE_INICIATIVAS_CONSOLIDADA!$BB508:$BC508)</f>
        <v>0</v>
      </c>
    </row>
    <row r="509" spans="1:56" ht="375" x14ac:dyDescent="0.25">
      <c r="A509" s="8" t="s">
        <v>87</v>
      </c>
      <c r="B509" s="8" t="s">
        <v>88</v>
      </c>
      <c r="C509" s="8" t="s">
        <v>70</v>
      </c>
      <c r="D509" s="8" t="s">
        <v>58</v>
      </c>
      <c r="E509" s="8" t="str">
        <f>_xlfn.XLOOKUP(BASE_INICIATIVAS_CONSOLIDADA!$G509,'[1]BASE DE DADOS'!A:A,'[1]BASE DE DADOS'!C:C)</f>
        <v>PARNA PAU BRASIL</v>
      </c>
      <c r="F509" s="8" t="str">
        <f>_xlfn.XLOOKUP(BASE_INICIATIVAS_CONSOLIDADA!$G509,[1]!BASE_UCS[COD CNUC],[1]!BASE_UCS[CATEGORIA RESUMIDA])</f>
        <v>PARNA</v>
      </c>
      <c r="G509" s="8" t="s">
        <v>269</v>
      </c>
      <c r="H509" s="8" t="str">
        <f>_xlfn.XLOOKUP(BASE_INICIATIVAS_CONSOLIDADA!$G509,[1]!BASE_UCS[COD CNUC],[1]!BASE_UCS[GERÊNCIA REGIONAL])</f>
        <v>GR2 - Nordeste</v>
      </c>
      <c r="I509" s="8" t="str">
        <f>_xlfn.XLOOKUP(BASE_INICIATIVAS_CONSOLIDADA!$G509,[1]!BASE_UCS[COD CNUC],[1]!BASE_UCS[BIOMAS])</f>
        <v>Mata Atlântica</v>
      </c>
      <c r="J509" s="8" t="str">
        <f>_xlfn.XLOOKUP(BASE_INICIATIVAS_CONSOLIDADA!$G509,[1]!BASE_UCS[COD CNUC],[1]!BASE_UCS[UF])</f>
        <v>BA</v>
      </c>
      <c r="K509" s="8" t="s">
        <v>192</v>
      </c>
      <c r="L509" s="36">
        <v>350000</v>
      </c>
      <c r="M509" s="36">
        <v>0</v>
      </c>
      <c r="N509" s="36">
        <f>BASE_INICIATIVAS_CONSOLIDADA!$L509-BASE_INICIATIVAS_CONSOLIDADA!$M509</f>
        <v>350000</v>
      </c>
      <c r="O509" s="37">
        <f>BASE_INICIATIVAS_CONSOLIDADA!$AC509+BASE_INICIATIVAS_CONSOLIDADA!$AJ509+BASE_INICIATIVAS_CONSOLIDADA!$AO509+BASE_INICIATIVAS_CONSOLIDADA!$AV509+BASE_INICIATIVAS_CONSOLIDADA!$AY509+BASE_INICIATIVAS_CONSOLIDADA!$BA509+BASE_INICIATIVAS_CONSOLIDADA!$BD509</f>
        <v>350000</v>
      </c>
      <c r="P509" s="36">
        <f>IF(BASE_INICIATIVAS_CONSOLIDADA!$N509-BASE_INICIATIVAS_CONSOLIDADA!$O509&lt;0,0,BASE_INICIATIVAS_CONSOLIDADA!$N509-BASE_INICIATIVAS_CONSOLIDADA!$O509)</f>
        <v>0</v>
      </c>
      <c r="Q509" s="38">
        <v>0</v>
      </c>
      <c r="R509" s="37">
        <v>0</v>
      </c>
      <c r="S509" s="37">
        <v>0</v>
      </c>
      <c r="T509" s="37">
        <v>0</v>
      </c>
      <c r="U509" s="37">
        <v>0</v>
      </c>
      <c r="V509" s="37">
        <v>0</v>
      </c>
      <c r="W509" s="37">
        <v>0</v>
      </c>
      <c r="X509" s="37">
        <v>0</v>
      </c>
      <c r="Y509" s="37">
        <v>0</v>
      </c>
      <c r="Z509" s="37">
        <v>0</v>
      </c>
      <c r="AA509" s="37">
        <v>0</v>
      </c>
      <c r="AB509" s="37">
        <v>0</v>
      </c>
      <c r="AC509" s="37">
        <f>SUM(BASE_INICIATIVAS_CONSOLIDADA!$Q509:$AB509)</f>
        <v>0</v>
      </c>
      <c r="AD509" s="37">
        <v>0</v>
      </c>
      <c r="AE509" s="37">
        <v>0</v>
      </c>
      <c r="AF509" s="37">
        <v>0</v>
      </c>
      <c r="AG509" s="37">
        <v>0</v>
      </c>
      <c r="AH509" s="37">
        <v>0</v>
      </c>
      <c r="AI509" s="37">
        <v>0</v>
      </c>
      <c r="AJ509" s="37">
        <f>SUM(BASE_INICIATIVAS_CONSOLIDADA!$AD509:$AI509)</f>
        <v>0</v>
      </c>
      <c r="AK509" s="37">
        <v>0</v>
      </c>
      <c r="AL509" s="37">
        <v>0</v>
      </c>
      <c r="AM509" s="37">
        <v>0</v>
      </c>
      <c r="AN509" s="37">
        <v>0</v>
      </c>
      <c r="AO509" s="37">
        <f>SUM(BASE_INICIATIVAS_CONSOLIDADA!$AK509:$AN509)</f>
        <v>0</v>
      </c>
      <c r="AP509" s="37">
        <v>0</v>
      </c>
      <c r="AQ509" s="37">
        <v>0</v>
      </c>
      <c r="AR509" s="37">
        <v>0</v>
      </c>
      <c r="AS509" s="37">
        <v>0</v>
      </c>
      <c r="AT509" s="37">
        <v>0</v>
      </c>
      <c r="AU509" s="36">
        <v>350000</v>
      </c>
      <c r="AV509" s="37">
        <f>SUM(BASE_INICIATIVAS_CONSOLIDADA!$AP509:$AU509)</f>
        <v>350000</v>
      </c>
      <c r="AW509" s="39">
        <v>0</v>
      </c>
      <c r="AX509" s="39">
        <v>0</v>
      </c>
      <c r="AY509" s="40">
        <f>SUM(BASE_INICIATIVAS_CONSOLIDADA!$AW509:$AX509)</f>
        <v>0</v>
      </c>
      <c r="AZ509" s="4">
        <v>0</v>
      </c>
      <c r="BA509" s="4">
        <f>BASE_INICIATIVAS_CONSOLIDADA!$AZ509</f>
        <v>0</v>
      </c>
      <c r="BB509" s="4">
        <v>0</v>
      </c>
      <c r="BC509" s="4">
        <v>0</v>
      </c>
      <c r="BD509" s="4">
        <f>SUM(BASE_INICIATIVAS_CONSOLIDADA!$BB509:$BC509)</f>
        <v>0</v>
      </c>
    </row>
    <row r="510" spans="1:56" ht="210" x14ac:dyDescent="0.25">
      <c r="A510" s="29" t="s">
        <v>87</v>
      </c>
      <c r="B510" s="29" t="s">
        <v>88</v>
      </c>
      <c r="C510" s="29" t="s">
        <v>70</v>
      </c>
      <c r="D510" s="29" t="s">
        <v>58</v>
      </c>
      <c r="E510" s="29" t="str">
        <f>_xlfn.XLOOKUP(BASE_INICIATIVAS_CONSOLIDADA!$G510,'[1]BASE DE DADOS'!A:A,'[1]BASE DE DADOS'!C:C)</f>
        <v>REBIO DO LAGO PIRATUBA</v>
      </c>
      <c r="F510" s="29" t="str">
        <f>_xlfn.XLOOKUP(BASE_INICIATIVAS_CONSOLIDADA!$G510,[1]!BASE_UCS[COD CNUC],[1]!BASE_UCS[CATEGORIA RESUMIDA])</f>
        <v>REBIO</v>
      </c>
      <c r="G510" s="29" t="s">
        <v>334</v>
      </c>
      <c r="H510" s="29" t="str">
        <f>_xlfn.XLOOKUP(BASE_INICIATIVAS_CONSOLIDADA!$G510,[1]!BASE_UCS[COD CNUC],[1]!BASE_UCS[GERÊNCIA REGIONAL])</f>
        <v>GR1 - Norte</v>
      </c>
      <c r="I510" s="29" t="str">
        <f>_xlfn.XLOOKUP(BASE_INICIATIVAS_CONSOLIDADA!$G510,[1]!BASE_UCS[COD CNUC],[1]!BASE_UCS[BIOMAS])</f>
        <v>Amazônia - Área Marinha</v>
      </c>
      <c r="J510" s="29" t="str">
        <f>_xlfn.XLOOKUP(BASE_INICIATIVAS_CONSOLIDADA!$G510,[1]!BASE_UCS[COD CNUC],[1]!BASE_UCS[UF])</f>
        <v>AP</v>
      </c>
      <c r="K510" s="29" t="s">
        <v>408</v>
      </c>
      <c r="L510" s="30">
        <v>400000</v>
      </c>
      <c r="M510" s="30">
        <v>0</v>
      </c>
      <c r="N510" s="30">
        <f>BASE_INICIATIVAS_CONSOLIDADA!$L510-BASE_INICIATIVAS_CONSOLIDADA!$M510</f>
        <v>400000</v>
      </c>
      <c r="O510" s="41">
        <f>BASE_INICIATIVAS_CONSOLIDADA!$AC510+BASE_INICIATIVAS_CONSOLIDADA!$AJ510+BASE_INICIATIVAS_CONSOLIDADA!$AO510+BASE_INICIATIVAS_CONSOLIDADA!$AV510+BASE_INICIATIVAS_CONSOLIDADA!$AY510+BASE_INICIATIVAS_CONSOLIDADA!$BA510+BASE_INICIATIVAS_CONSOLIDADA!$BD510</f>
        <v>400000</v>
      </c>
      <c r="P510" s="30">
        <f>IF(BASE_INICIATIVAS_CONSOLIDADA!$N510-BASE_INICIATIVAS_CONSOLIDADA!$O510&lt;0,0,BASE_INICIATIVAS_CONSOLIDADA!$N510-BASE_INICIATIVAS_CONSOLIDADA!$O510)</f>
        <v>0</v>
      </c>
      <c r="Q510" s="42">
        <v>0</v>
      </c>
      <c r="R510" s="41">
        <v>0</v>
      </c>
      <c r="S510" s="41">
        <v>0</v>
      </c>
      <c r="T510" s="41">
        <v>0</v>
      </c>
      <c r="U510" s="41">
        <v>0</v>
      </c>
      <c r="V510" s="41">
        <v>0</v>
      </c>
      <c r="W510" s="41">
        <v>0</v>
      </c>
      <c r="X510" s="41">
        <v>0</v>
      </c>
      <c r="Y510" s="41">
        <v>0</v>
      </c>
      <c r="Z510" s="41">
        <v>0</v>
      </c>
      <c r="AA510" s="41">
        <v>0</v>
      </c>
      <c r="AB510" s="41">
        <v>0</v>
      </c>
      <c r="AC510" s="41">
        <f>SUM(BASE_INICIATIVAS_CONSOLIDADA!$Q510:$AB510)</f>
        <v>0</v>
      </c>
      <c r="AD510" s="41">
        <v>0</v>
      </c>
      <c r="AE510" s="41">
        <v>0</v>
      </c>
      <c r="AF510" s="41">
        <v>0</v>
      </c>
      <c r="AG510" s="41">
        <v>0</v>
      </c>
      <c r="AH510" s="41">
        <v>0</v>
      </c>
      <c r="AI510" s="41">
        <v>0</v>
      </c>
      <c r="AJ510" s="41">
        <f>SUM(BASE_INICIATIVAS_CONSOLIDADA!$AD510:$AI510)</f>
        <v>0</v>
      </c>
      <c r="AK510" s="41">
        <v>0</v>
      </c>
      <c r="AL510" s="41">
        <v>0</v>
      </c>
      <c r="AM510" s="41">
        <v>0</v>
      </c>
      <c r="AN510" s="41">
        <v>0</v>
      </c>
      <c r="AO510" s="41">
        <f>SUM(BASE_INICIATIVAS_CONSOLIDADA!$AK510:$AN510)</f>
        <v>0</v>
      </c>
      <c r="AP510" s="41">
        <v>0</v>
      </c>
      <c r="AQ510" s="41">
        <v>0</v>
      </c>
      <c r="AR510" s="41">
        <v>0</v>
      </c>
      <c r="AS510" s="41">
        <v>0</v>
      </c>
      <c r="AT510" s="41">
        <v>0</v>
      </c>
      <c r="AU510" s="30">
        <v>400000</v>
      </c>
      <c r="AV510" s="41">
        <f>SUM(BASE_INICIATIVAS_CONSOLIDADA!$AP510:$AU510)</f>
        <v>400000</v>
      </c>
      <c r="AW510" s="43">
        <v>0</v>
      </c>
      <c r="AX510" s="43">
        <v>0</v>
      </c>
      <c r="AY510" s="44">
        <f>SUM(BASE_INICIATIVAS_CONSOLIDADA!$AW510:$AX510)</f>
        <v>0</v>
      </c>
      <c r="AZ510" s="45">
        <v>0</v>
      </c>
      <c r="BA510" s="45">
        <f>BASE_INICIATIVAS_CONSOLIDADA!$AZ510</f>
        <v>0</v>
      </c>
      <c r="BB510" s="45">
        <v>0</v>
      </c>
      <c r="BC510" s="45">
        <v>0</v>
      </c>
      <c r="BD510" s="45">
        <f>SUM(BASE_INICIATIVAS_CONSOLIDADA!$BB510:$BC510)</f>
        <v>0</v>
      </c>
    </row>
    <row r="511" spans="1:56" ht="240" x14ac:dyDescent="0.25">
      <c r="A511" s="8" t="s">
        <v>87</v>
      </c>
      <c r="B511" s="8" t="s">
        <v>88</v>
      </c>
      <c r="C511" s="8" t="s">
        <v>70</v>
      </c>
      <c r="D511" s="8" t="s">
        <v>58</v>
      </c>
      <c r="E511" s="8" t="str">
        <f>_xlfn.XLOOKUP(BASE_INICIATIVAS_CONSOLIDADA!$G511,'[1]BASE DE DADOS'!A:A,'[1]BASE DE DADOS'!C:C)</f>
        <v>FLONA DE CARAJÁS</v>
      </c>
      <c r="F511" s="8" t="str">
        <f>_xlfn.XLOOKUP(BASE_INICIATIVAS_CONSOLIDADA!$G511,[1]!BASE_UCS[COD CNUC],[1]!BASE_UCS[CATEGORIA RESUMIDA])</f>
        <v>FLONA</v>
      </c>
      <c r="G511" s="8" t="s">
        <v>105</v>
      </c>
      <c r="H511" s="8" t="str">
        <f>_xlfn.XLOOKUP(BASE_INICIATIVAS_CONSOLIDADA!$G511,[1]!BASE_UCS[COD CNUC],[1]!BASE_UCS[GERÊNCIA REGIONAL])</f>
        <v>GR1 - Norte</v>
      </c>
      <c r="I511" s="8" t="str">
        <f>_xlfn.XLOOKUP(BASE_INICIATIVAS_CONSOLIDADA!$G511,[1]!BASE_UCS[COD CNUC],[1]!BASE_UCS[BIOMAS])</f>
        <v>Amazônia</v>
      </c>
      <c r="J511" s="8" t="str">
        <f>_xlfn.XLOOKUP(BASE_INICIATIVAS_CONSOLIDADA!$G511,[1]!BASE_UCS[COD CNUC],[1]!BASE_UCS[UF])</f>
        <v>PA</v>
      </c>
      <c r="K511" s="8" t="s">
        <v>409</v>
      </c>
      <c r="L511" s="36">
        <v>200000</v>
      </c>
      <c r="M511" s="36">
        <v>0</v>
      </c>
      <c r="N511" s="36">
        <f>BASE_INICIATIVAS_CONSOLIDADA!$L511-BASE_INICIATIVAS_CONSOLIDADA!$M511</f>
        <v>200000</v>
      </c>
      <c r="O511" s="37">
        <f>BASE_INICIATIVAS_CONSOLIDADA!$AC511+BASE_INICIATIVAS_CONSOLIDADA!$AJ511+BASE_INICIATIVAS_CONSOLIDADA!$AO511+BASE_INICIATIVAS_CONSOLIDADA!$AV511+BASE_INICIATIVAS_CONSOLIDADA!$AY511+BASE_INICIATIVAS_CONSOLIDADA!$BA511+BASE_INICIATIVAS_CONSOLIDADA!$BD511</f>
        <v>0</v>
      </c>
      <c r="P511" s="36">
        <f>IF(BASE_INICIATIVAS_CONSOLIDADA!$N511-BASE_INICIATIVAS_CONSOLIDADA!$O511&lt;0,0,BASE_INICIATIVAS_CONSOLIDADA!$N511-BASE_INICIATIVAS_CONSOLIDADA!$O511)</f>
        <v>200000</v>
      </c>
      <c r="Q511" s="38">
        <v>0</v>
      </c>
      <c r="R511" s="37">
        <v>0</v>
      </c>
      <c r="S511" s="37">
        <v>0</v>
      </c>
      <c r="T511" s="37">
        <v>0</v>
      </c>
      <c r="U511" s="37">
        <v>0</v>
      </c>
      <c r="V511" s="37">
        <v>0</v>
      </c>
      <c r="W511" s="37">
        <v>0</v>
      </c>
      <c r="X511" s="37">
        <v>0</v>
      </c>
      <c r="Y511" s="37">
        <v>0</v>
      </c>
      <c r="Z511" s="37">
        <v>0</v>
      </c>
      <c r="AA511" s="37">
        <v>0</v>
      </c>
      <c r="AB511" s="37">
        <v>0</v>
      </c>
      <c r="AC511" s="37">
        <f>SUM(BASE_INICIATIVAS_CONSOLIDADA!$Q511:$AB511)</f>
        <v>0</v>
      </c>
      <c r="AD511" s="37">
        <v>0</v>
      </c>
      <c r="AE511" s="37">
        <v>0</v>
      </c>
      <c r="AF511" s="37">
        <v>0</v>
      </c>
      <c r="AG511" s="37">
        <v>0</v>
      </c>
      <c r="AH511" s="37">
        <v>0</v>
      </c>
      <c r="AI511" s="37">
        <v>0</v>
      </c>
      <c r="AJ511" s="37">
        <f>SUM(BASE_INICIATIVAS_CONSOLIDADA!$AD511:$AI511)</f>
        <v>0</v>
      </c>
      <c r="AK511" s="37">
        <v>0</v>
      </c>
      <c r="AL511" s="37">
        <v>0</v>
      </c>
      <c r="AM511" s="37">
        <v>0</v>
      </c>
      <c r="AN511" s="37">
        <v>0</v>
      </c>
      <c r="AO511" s="37">
        <f>SUM(BASE_INICIATIVAS_CONSOLIDADA!$AK511:$AN511)</f>
        <v>0</v>
      </c>
      <c r="AP511" s="37">
        <v>0</v>
      </c>
      <c r="AQ511" s="37">
        <v>0</v>
      </c>
      <c r="AR511" s="37">
        <v>0</v>
      </c>
      <c r="AS511" s="37">
        <v>0</v>
      </c>
      <c r="AT511" s="37">
        <v>0</v>
      </c>
      <c r="AU511" s="47">
        <v>0</v>
      </c>
      <c r="AV511" s="37">
        <f>SUM(BASE_INICIATIVAS_CONSOLIDADA!$AP511:$AU511)</f>
        <v>0</v>
      </c>
      <c r="AW511" s="39">
        <v>0</v>
      </c>
      <c r="AX511" s="39">
        <v>0</v>
      </c>
      <c r="AY511" s="40">
        <f>SUM(BASE_INICIATIVAS_CONSOLIDADA!$AW511:$AX511)</f>
        <v>0</v>
      </c>
      <c r="AZ511" s="4">
        <v>0</v>
      </c>
      <c r="BA511" s="4">
        <f>BASE_INICIATIVAS_CONSOLIDADA!$AZ511</f>
        <v>0</v>
      </c>
      <c r="BB511" s="4">
        <v>0</v>
      </c>
      <c r="BC511" s="4">
        <v>0</v>
      </c>
      <c r="BD511" s="4">
        <f>SUM(BASE_INICIATIVAS_CONSOLIDADA!$BB511:$BC511)</f>
        <v>0</v>
      </c>
    </row>
    <row r="512" spans="1:56" ht="315" x14ac:dyDescent="0.25">
      <c r="A512" s="29" t="s">
        <v>87</v>
      </c>
      <c r="B512" s="29" t="s">
        <v>88</v>
      </c>
      <c r="C512" s="29" t="s">
        <v>70</v>
      </c>
      <c r="D512" s="29" t="s">
        <v>58</v>
      </c>
      <c r="E512" s="29" t="str">
        <f>_xlfn.XLOOKUP(BASE_INICIATIVAS_CONSOLIDADA!$G512,'[1]BASE DE DADOS'!A:A,'[1]BASE DE DADOS'!C:C)</f>
        <v>ARIE MATÃO DE COSMÓPOLIS</v>
      </c>
      <c r="F512" s="29" t="str">
        <f>_xlfn.XLOOKUP(BASE_INICIATIVAS_CONSOLIDADA!$G512,[1]!BASE_UCS[COD CNUC],[1]!BASE_UCS[CATEGORIA RESUMIDA])</f>
        <v>ARIE</v>
      </c>
      <c r="G512" s="29" t="s">
        <v>410</v>
      </c>
      <c r="H512" s="29" t="str">
        <f>_xlfn.XLOOKUP(BASE_INICIATIVAS_CONSOLIDADA!$G512,[1]!BASE_UCS[COD CNUC],[1]!BASE_UCS[GERÊNCIA REGIONAL])</f>
        <v>GR4 - Sudeste</v>
      </c>
      <c r="I512" s="29" t="str">
        <f>_xlfn.XLOOKUP(BASE_INICIATIVAS_CONSOLIDADA!$G512,[1]!BASE_UCS[COD CNUC],[1]!BASE_UCS[BIOMAS])</f>
        <v>Mata Atlântica</v>
      </c>
      <c r="J512" s="29" t="str">
        <f>_xlfn.XLOOKUP(BASE_INICIATIVAS_CONSOLIDADA!$G512,[1]!BASE_UCS[COD CNUC],[1]!BASE_UCS[UF])</f>
        <v>SP</v>
      </c>
      <c r="K512" s="29" t="s">
        <v>411</v>
      </c>
      <c r="L512" s="30">
        <v>55000</v>
      </c>
      <c r="M512" s="30">
        <v>0</v>
      </c>
      <c r="N512" s="30">
        <f>BASE_INICIATIVAS_CONSOLIDADA!$L512-BASE_INICIATIVAS_CONSOLIDADA!$M512</f>
        <v>55000</v>
      </c>
      <c r="O512" s="41">
        <f>BASE_INICIATIVAS_CONSOLIDADA!$AC512+BASE_INICIATIVAS_CONSOLIDADA!$AJ512+BASE_INICIATIVAS_CONSOLIDADA!$AO512+BASE_INICIATIVAS_CONSOLIDADA!$AV512+BASE_INICIATIVAS_CONSOLIDADA!$AY512+BASE_INICIATIVAS_CONSOLIDADA!$BA512+BASE_INICIATIVAS_CONSOLIDADA!$BD512</f>
        <v>55000</v>
      </c>
      <c r="P512" s="30">
        <f>IF(BASE_INICIATIVAS_CONSOLIDADA!$N512-BASE_INICIATIVAS_CONSOLIDADA!$O512&lt;0,0,BASE_INICIATIVAS_CONSOLIDADA!$N512-BASE_INICIATIVAS_CONSOLIDADA!$O512)</f>
        <v>0</v>
      </c>
      <c r="Q512" s="42">
        <v>0</v>
      </c>
      <c r="R512" s="41">
        <v>0</v>
      </c>
      <c r="S512" s="41">
        <v>0</v>
      </c>
      <c r="T512" s="41">
        <v>0</v>
      </c>
      <c r="U512" s="41">
        <v>0</v>
      </c>
      <c r="V512" s="41">
        <v>0</v>
      </c>
      <c r="W512" s="41">
        <v>0</v>
      </c>
      <c r="X512" s="41">
        <v>0</v>
      </c>
      <c r="Y512" s="41">
        <v>0</v>
      </c>
      <c r="Z512" s="41">
        <v>0</v>
      </c>
      <c r="AA512" s="41">
        <v>0</v>
      </c>
      <c r="AB512" s="41">
        <v>0</v>
      </c>
      <c r="AC512" s="41">
        <f>SUM(BASE_INICIATIVAS_CONSOLIDADA!$Q512:$AB512)</f>
        <v>0</v>
      </c>
      <c r="AD512" s="41">
        <v>0</v>
      </c>
      <c r="AE512" s="41">
        <v>0</v>
      </c>
      <c r="AF512" s="41">
        <v>0</v>
      </c>
      <c r="AG512" s="41">
        <v>0</v>
      </c>
      <c r="AH512" s="41">
        <v>0</v>
      </c>
      <c r="AI512" s="41">
        <v>0</v>
      </c>
      <c r="AJ512" s="41">
        <f>SUM(BASE_INICIATIVAS_CONSOLIDADA!$AD512:$AI512)</f>
        <v>0</v>
      </c>
      <c r="AK512" s="41">
        <v>0</v>
      </c>
      <c r="AL512" s="41">
        <v>0</v>
      </c>
      <c r="AM512" s="41">
        <v>0</v>
      </c>
      <c r="AN512" s="41">
        <v>0</v>
      </c>
      <c r="AO512" s="41">
        <f>SUM(BASE_INICIATIVAS_CONSOLIDADA!$AK512:$AN512)</f>
        <v>0</v>
      </c>
      <c r="AP512" s="41">
        <v>0</v>
      </c>
      <c r="AQ512" s="41">
        <v>0</v>
      </c>
      <c r="AR512" s="41">
        <v>55000</v>
      </c>
      <c r="AS512" s="41">
        <v>0</v>
      </c>
      <c r="AT512" s="41">
        <v>0</v>
      </c>
      <c r="AU512" s="41">
        <v>0</v>
      </c>
      <c r="AV512" s="41">
        <f>SUM(BASE_INICIATIVAS_CONSOLIDADA!$AP512:$AU512)</f>
        <v>55000</v>
      </c>
      <c r="AW512" s="43">
        <v>0</v>
      </c>
      <c r="AX512" s="43">
        <v>0</v>
      </c>
      <c r="AY512" s="44">
        <f>SUM(BASE_INICIATIVAS_CONSOLIDADA!$AW512:$AX512)</f>
        <v>0</v>
      </c>
      <c r="AZ512" s="45">
        <v>0</v>
      </c>
      <c r="BA512" s="45">
        <f>BASE_INICIATIVAS_CONSOLIDADA!$AZ512</f>
        <v>0</v>
      </c>
      <c r="BB512" s="45">
        <v>0</v>
      </c>
      <c r="BC512" s="45">
        <v>0</v>
      </c>
      <c r="BD512" s="45">
        <f>SUM(BASE_INICIATIVAS_CONSOLIDADA!$BB512:$BC512)</f>
        <v>0</v>
      </c>
    </row>
    <row r="513" spans="1:56" ht="360" x14ac:dyDescent="0.25">
      <c r="A513" s="8" t="s">
        <v>87</v>
      </c>
      <c r="B513" s="8" t="s">
        <v>88</v>
      </c>
      <c r="C513" s="8" t="s">
        <v>70</v>
      </c>
      <c r="D513" s="8" t="s">
        <v>58</v>
      </c>
      <c r="E513" s="8" t="str">
        <f>_xlfn.XLOOKUP(BASE_INICIATIVAS_CONSOLIDADA!$G513,'[1]BASE DE DADOS'!A:A,'[1]BASE DE DADOS'!C:C)</f>
        <v>FLONA DE HUMAITÁ</v>
      </c>
      <c r="F513" s="8" t="str">
        <f>_xlfn.XLOOKUP(BASE_INICIATIVAS_CONSOLIDADA!$G513,[1]!BASE_UCS[COD CNUC],[1]!BASE_UCS[CATEGORIA RESUMIDA])</f>
        <v>FLONA</v>
      </c>
      <c r="G513" s="8" t="s">
        <v>412</v>
      </c>
      <c r="H513" s="8" t="str">
        <f>_xlfn.XLOOKUP(BASE_INICIATIVAS_CONSOLIDADA!$G513,[1]!BASE_UCS[COD CNUC],[1]!BASE_UCS[GERÊNCIA REGIONAL])</f>
        <v>GR1 - Norte</v>
      </c>
      <c r="I513" s="8" t="str">
        <f>_xlfn.XLOOKUP(BASE_INICIATIVAS_CONSOLIDADA!$G513,[1]!BASE_UCS[COD CNUC],[1]!BASE_UCS[BIOMAS])</f>
        <v>Amazônia</v>
      </c>
      <c r="J513" s="8" t="str">
        <f>_xlfn.XLOOKUP(BASE_INICIATIVAS_CONSOLIDADA!$G513,[1]!BASE_UCS[COD CNUC],[1]!BASE_UCS[UF])</f>
        <v>AM</v>
      </c>
      <c r="K513" s="8" t="s">
        <v>413</v>
      </c>
      <c r="L513" s="36">
        <v>350000</v>
      </c>
      <c r="M513" s="36">
        <v>0</v>
      </c>
      <c r="N513" s="36">
        <f>BASE_INICIATIVAS_CONSOLIDADA!$L513-BASE_INICIATIVAS_CONSOLIDADA!$M513</f>
        <v>350000</v>
      </c>
      <c r="O513" s="37">
        <f>BASE_INICIATIVAS_CONSOLIDADA!$AC513+BASE_INICIATIVAS_CONSOLIDADA!$AJ513+BASE_INICIATIVAS_CONSOLIDADA!$AO513+BASE_INICIATIVAS_CONSOLIDADA!$AV513+BASE_INICIATIVAS_CONSOLIDADA!$AY513+BASE_INICIATIVAS_CONSOLIDADA!$BA513+BASE_INICIATIVAS_CONSOLIDADA!$BD513</f>
        <v>0</v>
      </c>
      <c r="P513" s="36">
        <f>IF(BASE_INICIATIVAS_CONSOLIDADA!$N513-BASE_INICIATIVAS_CONSOLIDADA!$O513&lt;0,0,BASE_INICIATIVAS_CONSOLIDADA!$N513-BASE_INICIATIVAS_CONSOLIDADA!$O513)</f>
        <v>350000</v>
      </c>
      <c r="Q513" s="38">
        <v>0</v>
      </c>
      <c r="R513" s="37">
        <v>0</v>
      </c>
      <c r="S513" s="37">
        <v>0</v>
      </c>
      <c r="T513" s="37">
        <v>0</v>
      </c>
      <c r="U513" s="37">
        <v>0</v>
      </c>
      <c r="V513" s="37">
        <v>0</v>
      </c>
      <c r="W513" s="37">
        <v>0</v>
      </c>
      <c r="X513" s="37">
        <v>0</v>
      </c>
      <c r="Y513" s="37">
        <v>0</v>
      </c>
      <c r="Z513" s="37">
        <v>0</v>
      </c>
      <c r="AA513" s="37">
        <v>0</v>
      </c>
      <c r="AB513" s="37">
        <v>0</v>
      </c>
      <c r="AC513" s="37">
        <f>SUM(BASE_INICIATIVAS_CONSOLIDADA!$Q513:$AB513)</f>
        <v>0</v>
      </c>
      <c r="AD513" s="37">
        <v>0</v>
      </c>
      <c r="AE513" s="37">
        <v>0</v>
      </c>
      <c r="AF513" s="37">
        <v>0</v>
      </c>
      <c r="AG513" s="37">
        <v>0</v>
      </c>
      <c r="AH513" s="37">
        <v>0</v>
      </c>
      <c r="AI513" s="37">
        <v>0</v>
      </c>
      <c r="AJ513" s="37">
        <f>SUM(BASE_INICIATIVAS_CONSOLIDADA!$AD513:$AI513)</f>
        <v>0</v>
      </c>
      <c r="AK513" s="37">
        <v>0</v>
      </c>
      <c r="AL513" s="37">
        <v>0</v>
      </c>
      <c r="AM513" s="37">
        <v>0</v>
      </c>
      <c r="AN513" s="37">
        <v>0</v>
      </c>
      <c r="AO513" s="37">
        <f>SUM(BASE_INICIATIVAS_CONSOLIDADA!$AK513:$AN513)</f>
        <v>0</v>
      </c>
      <c r="AP513" s="37">
        <v>0</v>
      </c>
      <c r="AQ513" s="37">
        <v>0</v>
      </c>
      <c r="AR513" s="37">
        <v>0</v>
      </c>
      <c r="AS513" s="37">
        <v>0</v>
      </c>
      <c r="AT513" s="37">
        <v>0</v>
      </c>
      <c r="AU513" s="37">
        <v>0</v>
      </c>
      <c r="AV513" s="37">
        <f>SUM(BASE_INICIATIVAS_CONSOLIDADA!$AP513:$AU513)</f>
        <v>0</v>
      </c>
      <c r="AW513" s="39">
        <v>0</v>
      </c>
      <c r="AX513" s="39">
        <v>0</v>
      </c>
      <c r="AY513" s="40">
        <f>SUM(BASE_INICIATIVAS_CONSOLIDADA!$AW513:$AX513)</f>
        <v>0</v>
      </c>
      <c r="AZ513" s="48">
        <v>0</v>
      </c>
      <c r="BA513" s="39">
        <f>BASE_INICIATIVAS_CONSOLIDADA!$AZ513</f>
        <v>0</v>
      </c>
      <c r="BB513" s="4">
        <v>0</v>
      </c>
      <c r="BC513" s="4">
        <v>0</v>
      </c>
      <c r="BD513" s="4">
        <f>SUM(BASE_INICIATIVAS_CONSOLIDADA!$BB513:$BC513)</f>
        <v>0</v>
      </c>
    </row>
    <row r="514" spans="1:56" ht="165" x14ac:dyDescent="0.25">
      <c r="A514" s="29" t="s">
        <v>87</v>
      </c>
      <c r="B514" s="29" t="s">
        <v>88</v>
      </c>
      <c r="C514" s="29" t="s">
        <v>70</v>
      </c>
      <c r="D514" s="29" t="s">
        <v>58</v>
      </c>
      <c r="E514" s="29" t="str">
        <f>_xlfn.XLOOKUP(BASE_INICIATIVAS_CONSOLIDADA!$G514,'[1]BASE DE DADOS'!A:A,'[1]BASE DE DADOS'!C:C)</f>
        <v>ESEC DE AIUABA</v>
      </c>
      <c r="F514" s="29" t="str">
        <f>_xlfn.XLOOKUP(BASE_INICIATIVAS_CONSOLIDADA!$G514,[1]!BASE_UCS[COD CNUC],[1]!BASE_UCS[CATEGORIA RESUMIDA])</f>
        <v>ESEC</v>
      </c>
      <c r="G514" s="29" t="s">
        <v>183</v>
      </c>
      <c r="H514" s="29" t="str">
        <f>_xlfn.XLOOKUP(BASE_INICIATIVAS_CONSOLIDADA!$G514,[1]!BASE_UCS[COD CNUC],[1]!BASE_UCS[GERÊNCIA REGIONAL])</f>
        <v>GR2 - Nordeste</v>
      </c>
      <c r="I514" s="29" t="str">
        <f>_xlfn.XLOOKUP(BASE_INICIATIVAS_CONSOLIDADA!$G514,[1]!BASE_UCS[COD CNUC],[1]!BASE_UCS[BIOMAS])</f>
        <v>Caatinga</v>
      </c>
      <c r="J514" s="29" t="str">
        <f>_xlfn.XLOOKUP(BASE_INICIATIVAS_CONSOLIDADA!$G514,[1]!BASE_UCS[COD CNUC],[1]!BASE_UCS[UF])</f>
        <v>CE</v>
      </c>
      <c r="K514" s="29" t="s">
        <v>414</v>
      </c>
      <c r="L514" s="30">
        <v>100000</v>
      </c>
      <c r="M514" s="30">
        <v>0</v>
      </c>
      <c r="N514" s="30">
        <f>BASE_INICIATIVAS_CONSOLIDADA!$L514-BASE_INICIATIVAS_CONSOLIDADA!$M514</f>
        <v>100000</v>
      </c>
      <c r="O514" s="41">
        <f>BASE_INICIATIVAS_CONSOLIDADA!$AC514+BASE_INICIATIVAS_CONSOLIDADA!$AJ514+BASE_INICIATIVAS_CONSOLIDADA!$AO514+BASE_INICIATIVAS_CONSOLIDADA!$AV514+BASE_INICIATIVAS_CONSOLIDADA!$AY514+BASE_INICIATIVAS_CONSOLIDADA!$BA514+BASE_INICIATIVAS_CONSOLIDADA!$BD514</f>
        <v>100000</v>
      </c>
      <c r="P514" s="30">
        <f>IF(BASE_INICIATIVAS_CONSOLIDADA!$N514-BASE_INICIATIVAS_CONSOLIDADA!$O514&lt;0,0,BASE_INICIATIVAS_CONSOLIDADA!$N514-BASE_INICIATIVAS_CONSOLIDADA!$O514)</f>
        <v>0</v>
      </c>
      <c r="Q514" s="42">
        <v>0</v>
      </c>
      <c r="R514" s="41">
        <v>0</v>
      </c>
      <c r="S514" s="41">
        <v>0</v>
      </c>
      <c r="T514" s="41">
        <v>0</v>
      </c>
      <c r="U514" s="41">
        <v>0</v>
      </c>
      <c r="V514" s="41">
        <v>0</v>
      </c>
      <c r="W514" s="41">
        <v>0</v>
      </c>
      <c r="X514" s="41">
        <v>0</v>
      </c>
      <c r="Y514" s="41">
        <v>0</v>
      </c>
      <c r="Z514" s="41">
        <v>0</v>
      </c>
      <c r="AA514" s="41">
        <v>0</v>
      </c>
      <c r="AB514" s="41">
        <v>0</v>
      </c>
      <c r="AC514" s="41">
        <f>SUM(BASE_INICIATIVAS_CONSOLIDADA!$Q514:$AB514)</f>
        <v>0</v>
      </c>
      <c r="AD514" s="41">
        <v>0</v>
      </c>
      <c r="AE514" s="41">
        <v>0</v>
      </c>
      <c r="AF514" s="41">
        <v>0</v>
      </c>
      <c r="AG514" s="41">
        <v>0</v>
      </c>
      <c r="AH514" s="41">
        <v>0</v>
      </c>
      <c r="AI514" s="41">
        <v>0</v>
      </c>
      <c r="AJ514" s="41">
        <f>SUM(BASE_INICIATIVAS_CONSOLIDADA!$AD514:$AI514)</f>
        <v>0</v>
      </c>
      <c r="AK514" s="41">
        <v>0</v>
      </c>
      <c r="AL514" s="41">
        <v>0</v>
      </c>
      <c r="AM514" s="41">
        <v>0</v>
      </c>
      <c r="AN514" s="41">
        <v>0</v>
      </c>
      <c r="AO514" s="41">
        <f>SUM(BASE_INICIATIVAS_CONSOLIDADA!$AK514:$AN514)</f>
        <v>0</v>
      </c>
      <c r="AP514" s="41">
        <v>0</v>
      </c>
      <c r="AQ514" s="41">
        <v>0</v>
      </c>
      <c r="AR514" s="41">
        <v>0</v>
      </c>
      <c r="AS514" s="41">
        <v>0</v>
      </c>
      <c r="AT514" s="41">
        <v>0</v>
      </c>
      <c r="AU514" s="41">
        <v>0</v>
      </c>
      <c r="AV514" s="41">
        <f>SUM(BASE_INICIATIVAS_CONSOLIDADA!$AP514:$AU514)</f>
        <v>0</v>
      </c>
      <c r="AW514" s="43">
        <v>0</v>
      </c>
      <c r="AX514" s="43">
        <v>0</v>
      </c>
      <c r="AY514" s="44">
        <f>SUM(BASE_INICIATIVAS_CONSOLIDADA!$AW514:$AX514)</f>
        <v>0</v>
      </c>
      <c r="AZ514" s="50">
        <v>100000</v>
      </c>
      <c r="BA514" s="43">
        <f>BASE_INICIATIVAS_CONSOLIDADA!$AZ514</f>
        <v>100000</v>
      </c>
      <c r="BB514" s="45">
        <v>0</v>
      </c>
      <c r="BC514" s="45">
        <v>0</v>
      </c>
      <c r="BD514" s="45">
        <f>SUM(BASE_INICIATIVAS_CONSOLIDADA!$BB514:$BC514)</f>
        <v>0</v>
      </c>
    </row>
    <row r="515" spans="1:56" ht="270" x14ac:dyDescent="0.25">
      <c r="A515" s="8" t="s">
        <v>87</v>
      </c>
      <c r="B515" s="8" t="s">
        <v>88</v>
      </c>
      <c r="C515" s="8" t="s">
        <v>70</v>
      </c>
      <c r="D515" s="8" t="s">
        <v>58</v>
      </c>
      <c r="E515" s="8" t="str">
        <f>_xlfn.XLOOKUP(BASE_INICIATIVAS_CONSOLIDADA!$G515,'[1]BASE DE DADOS'!A:A,'[1]BASE DE DADOS'!C:C)</f>
        <v>RESEX MANDIRA</v>
      </c>
      <c r="F515" s="8" t="str">
        <f>_xlfn.XLOOKUP(BASE_INICIATIVAS_CONSOLIDADA!$G515,[1]!BASE_UCS[COD CNUC],[1]!BASE_UCS[CATEGORIA RESUMIDA])</f>
        <v>RESEX</v>
      </c>
      <c r="G515" s="8" t="s">
        <v>406</v>
      </c>
      <c r="H515" s="8" t="str">
        <f>_xlfn.XLOOKUP(BASE_INICIATIVAS_CONSOLIDADA!$G515,[1]!BASE_UCS[COD CNUC],[1]!BASE_UCS[GERÊNCIA REGIONAL])</f>
        <v>GR4 - Sudeste</v>
      </c>
      <c r="I515" s="8" t="str">
        <f>_xlfn.XLOOKUP(BASE_INICIATIVAS_CONSOLIDADA!$G515,[1]!BASE_UCS[COD CNUC],[1]!BASE_UCS[BIOMAS])</f>
        <v>Mata Atlântica</v>
      </c>
      <c r="J515" s="8" t="str">
        <f>_xlfn.XLOOKUP(BASE_INICIATIVAS_CONSOLIDADA!$G515,[1]!BASE_UCS[COD CNUC],[1]!BASE_UCS[UF])</f>
        <v>SP</v>
      </c>
      <c r="K515" s="8" t="s">
        <v>260</v>
      </c>
      <c r="L515" s="36">
        <v>300000</v>
      </c>
      <c r="M515" s="36">
        <v>0</v>
      </c>
      <c r="N515" s="36">
        <f>BASE_INICIATIVAS_CONSOLIDADA!$L515-BASE_INICIATIVAS_CONSOLIDADA!$M515</f>
        <v>300000</v>
      </c>
      <c r="O515" s="37">
        <f>BASE_INICIATIVAS_CONSOLIDADA!$AC515+BASE_INICIATIVAS_CONSOLIDADA!$AJ515+BASE_INICIATIVAS_CONSOLIDADA!$AO515+BASE_INICIATIVAS_CONSOLIDADA!$AV515+BASE_INICIATIVAS_CONSOLIDADA!$AY515+BASE_INICIATIVAS_CONSOLIDADA!$BA515+BASE_INICIATIVAS_CONSOLIDADA!$BD515</f>
        <v>300000</v>
      </c>
      <c r="P515" s="36">
        <f>IF(BASE_INICIATIVAS_CONSOLIDADA!$N515-BASE_INICIATIVAS_CONSOLIDADA!$O515&lt;0,0,BASE_INICIATIVAS_CONSOLIDADA!$N515-BASE_INICIATIVAS_CONSOLIDADA!$O515)</f>
        <v>0</v>
      </c>
      <c r="Q515" s="38">
        <v>0</v>
      </c>
      <c r="R515" s="37">
        <v>0</v>
      </c>
      <c r="S515" s="37">
        <v>0</v>
      </c>
      <c r="T515" s="37">
        <v>0</v>
      </c>
      <c r="U515" s="37">
        <v>0</v>
      </c>
      <c r="V515" s="37">
        <v>0</v>
      </c>
      <c r="W515" s="37">
        <v>0</v>
      </c>
      <c r="X515" s="37">
        <v>0</v>
      </c>
      <c r="Y515" s="37">
        <v>0</v>
      </c>
      <c r="Z515" s="37">
        <v>0</v>
      </c>
      <c r="AA515" s="37">
        <v>0</v>
      </c>
      <c r="AB515" s="37">
        <v>0</v>
      </c>
      <c r="AC515" s="37">
        <f>SUM(BASE_INICIATIVAS_CONSOLIDADA!$Q515:$AB515)</f>
        <v>0</v>
      </c>
      <c r="AD515" s="37">
        <v>0</v>
      </c>
      <c r="AE515" s="37">
        <v>0</v>
      </c>
      <c r="AF515" s="37">
        <v>0</v>
      </c>
      <c r="AG515" s="37">
        <v>0</v>
      </c>
      <c r="AH515" s="37">
        <v>0</v>
      </c>
      <c r="AI515" s="37">
        <v>0</v>
      </c>
      <c r="AJ515" s="37">
        <f>SUM(BASE_INICIATIVAS_CONSOLIDADA!$AD515:$AI515)</f>
        <v>0</v>
      </c>
      <c r="AK515" s="37">
        <v>0</v>
      </c>
      <c r="AL515" s="37">
        <v>0</v>
      </c>
      <c r="AM515" s="37">
        <v>0</v>
      </c>
      <c r="AN515" s="37">
        <v>0</v>
      </c>
      <c r="AO515" s="37">
        <f>SUM(BASE_INICIATIVAS_CONSOLIDADA!$AK515:$AN515)</f>
        <v>0</v>
      </c>
      <c r="AP515" s="37">
        <v>0</v>
      </c>
      <c r="AQ515" s="37">
        <v>0</v>
      </c>
      <c r="AR515" s="37">
        <v>0</v>
      </c>
      <c r="AS515" s="37">
        <v>0</v>
      </c>
      <c r="AT515" s="37">
        <v>0</v>
      </c>
      <c r="AU515" s="37">
        <v>0</v>
      </c>
      <c r="AV515" s="37">
        <f>SUM(BASE_INICIATIVAS_CONSOLIDADA!$AP515:$AU515)</f>
        <v>0</v>
      </c>
      <c r="AW515" s="39">
        <v>0</v>
      </c>
      <c r="AX515" s="39">
        <v>0</v>
      </c>
      <c r="AY515" s="40">
        <f>SUM(BASE_INICIATIVAS_CONSOLIDADA!$AW515:$AX515)</f>
        <v>0</v>
      </c>
      <c r="AZ515" s="51">
        <v>0</v>
      </c>
      <c r="BA515" s="4">
        <f>BASE_INICIATIVAS_CONSOLIDADA!$AZ515</f>
        <v>0</v>
      </c>
      <c r="BB515" s="4">
        <v>0</v>
      </c>
      <c r="BC515" s="4">
        <v>300000</v>
      </c>
      <c r="BD515" s="4">
        <f>SUM(BASE_INICIATIVAS_CONSOLIDADA!$BB515:$BC515)</f>
        <v>300000</v>
      </c>
    </row>
    <row r="516" spans="1:56" ht="405" x14ac:dyDescent="0.25">
      <c r="A516" s="29" t="s">
        <v>87</v>
      </c>
      <c r="B516" s="29" t="s">
        <v>88</v>
      </c>
      <c r="C516" s="29" t="s">
        <v>70</v>
      </c>
      <c r="D516" s="29" t="s">
        <v>58</v>
      </c>
      <c r="E516" s="29" t="str">
        <f>_xlfn.XLOOKUP(BASE_INICIATIVAS_CONSOLIDADA!$G516,'[1]BASE DE DADOS'!A:A,'[1]BASE DE DADOS'!C:C)</f>
        <v>REBIO DE POÇO DAS ANTAS</v>
      </c>
      <c r="F516" s="29" t="str">
        <f>_xlfn.XLOOKUP(BASE_INICIATIVAS_CONSOLIDADA!$G516,[1]!BASE_UCS[COD CNUC],[1]!BASE_UCS[CATEGORIA RESUMIDA])</f>
        <v>REBIO</v>
      </c>
      <c r="G516" s="29" t="s">
        <v>326</v>
      </c>
      <c r="H516" s="29" t="str">
        <f>_xlfn.XLOOKUP(BASE_INICIATIVAS_CONSOLIDADA!$G516,[1]!BASE_UCS[COD CNUC],[1]!BASE_UCS[GERÊNCIA REGIONAL])</f>
        <v>GR4 - Sudeste</v>
      </c>
      <c r="I516" s="29" t="str">
        <f>_xlfn.XLOOKUP(BASE_INICIATIVAS_CONSOLIDADA!$G516,[1]!BASE_UCS[COD CNUC],[1]!BASE_UCS[BIOMAS])</f>
        <v>Mata Atlântica</v>
      </c>
      <c r="J516" s="29" t="str">
        <f>_xlfn.XLOOKUP(BASE_INICIATIVAS_CONSOLIDADA!$G516,[1]!BASE_UCS[COD CNUC],[1]!BASE_UCS[UF])</f>
        <v>RJ</v>
      </c>
      <c r="K516" s="29" t="s">
        <v>249</v>
      </c>
      <c r="L516" s="30">
        <v>350000</v>
      </c>
      <c r="M516" s="30">
        <v>0</v>
      </c>
      <c r="N516" s="30">
        <f>BASE_INICIATIVAS_CONSOLIDADA!$L516-BASE_INICIATIVAS_CONSOLIDADA!$M516</f>
        <v>350000</v>
      </c>
      <c r="O516" s="41">
        <f>BASE_INICIATIVAS_CONSOLIDADA!$AC516+BASE_INICIATIVAS_CONSOLIDADA!$AJ516+BASE_INICIATIVAS_CONSOLIDADA!$AO516+BASE_INICIATIVAS_CONSOLIDADA!$AV516+BASE_INICIATIVAS_CONSOLIDADA!$AY516+BASE_INICIATIVAS_CONSOLIDADA!$BA516+BASE_INICIATIVAS_CONSOLIDADA!$BD516</f>
        <v>0</v>
      </c>
      <c r="P516" s="30">
        <f>IF(BASE_INICIATIVAS_CONSOLIDADA!$N516-BASE_INICIATIVAS_CONSOLIDADA!$O516&lt;0,0,BASE_INICIATIVAS_CONSOLIDADA!$N516-BASE_INICIATIVAS_CONSOLIDADA!$O516)</f>
        <v>350000</v>
      </c>
      <c r="Q516" s="42">
        <v>0</v>
      </c>
      <c r="R516" s="41">
        <v>0</v>
      </c>
      <c r="S516" s="41">
        <v>0</v>
      </c>
      <c r="T516" s="41">
        <v>0</v>
      </c>
      <c r="U516" s="41">
        <v>0</v>
      </c>
      <c r="V516" s="41">
        <v>0</v>
      </c>
      <c r="W516" s="41">
        <v>0</v>
      </c>
      <c r="X516" s="41">
        <v>0</v>
      </c>
      <c r="Y516" s="41">
        <v>0</v>
      </c>
      <c r="Z516" s="41">
        <v>0</v>
      </c>
      <c r="AA516" s="41">
        <v>0</v>
      </c>
      <c r="AB516" s="41">
        <v>0</v>
      </c>
      <c r="AC516" s="41">
        <f>SUM(BASE_INICIATIVAS_CONSOLIDADA!$Q516:$AB516)</f>
        <v>0</v>
      </c>
      <c r="AD516" s="41">
        <v>0</v>
      </c>
      <c r="AE516" s="41">
        <v>0</v>
      </c>
      <c r="AF516" s="41">
        <v>0</v>
      </c>
      <c r="AG516" s="41">
        <v>0</v>
      </c>
      <c r="AH516" s="41">
        <v>0</v>
      </c>
      <c r="AI516" s="41">
        <v>0</v>
      </c>
      <c r="AJ516" s="41">
        <f>SUM(BASE_INICIATIVAS_CONSOLIDADA!$AD516:$AI516)</f>
        <v>0</v>
      </c>
      <c r="AK516" s="41">
        <v>0</v>
      </c>
      <c r="AL516" s="41">
        <v>0</v>
      </c>
      <c r="AM516" s="41">
        <v>0</v>
      </c>
      <c r="AN516" s="41">
        <v>0</v>
      </c>
      <c r="AO516" s="41">
        <f>SUM(BASE_INICIATIVAS_CONSOLIDADA!$AK516:$AN516)</f>
        <v>0</v>
      </c>
      <c r="AP516" s="41">
        <v>0</v>
      </c>
      <c r="AQ516" s="41">
        <v>0</v>
      </c>
      <c r="AR516" s="41">
        <v>0</v>
      </c>
      <c r="AS516" s="41">
        <v>0</v>
      </c>
      <c r="AT516" s="41">
        <v>0</v>
      </c>
      <c r="AU516" s="41">
        <v>0</v>
      </c>
      <c r="AV516" s="41">
        <f>SUM(BASE_INICIATIVAS_CONSOLIDADA!$AP516:$AU516)</f>
        <v>0</v>
      </c>
      <c r="AW516" s="43">
        <v>0</v>
      </c>
      <c r="AX516" s="43">
        <v>0</v>
      </c>
      <c r="AY516" s="44">
        <f>SUM(BASE_INICIATIVAS_CONSOLIDADA!$AW516:$AX516)</f>
        <v>0</v>
      </c>
      <c r="AZ516" s="45">
        <v>0</v>
      </c>
      <c r="BA516" s="45">
        <f>BASE_INICIATIVAS_CONSOLIDADA!$AZ516</f>
        <v>0</v>
      </c>
      <c r="BB516" s="45">
        <v>0</v>
      </c>
      <c r="BC516" s="45">
        <v>0</v>
      </c>
      <c r="BD516" s="45">
        <f>SUM(BASE_INICIATIVAS_CONSOLIDADA!$BB516:$BC516)</f>
        <v>0</v>
      </c>
    </row>
    <row r="517" spans="1:56" ht="165" x14ac:dyDescent="0.25">
      <c r="A517" s="8" t="s">
        <v>87</v>
      </c>
      <c r="B517" s="8" t="s">
        <v>88</v>
      </c>
      <c r="C517" s="8" t="s">
        <v>70</v>
      </c>
      <c r="D517" s="8" t="s">
        <v>58</v>
      </c>
      <c r="E517" s="8" t="str">
        <f>_xlfn.XLOOKUP(BASE_INICIATIVAS_CONSOLIDADA!$G517,'[1]BASE DE DADOS'!A:A,'[1]BASE DE DADOS'!C:C)</f>
        <v>ESEC DE ARACURI-ESMERALDA</v>
      </c>
      <c r="F517" s="8" t="str">
        <f>_xlfn.XLOOKUP(BASE_INICIATIVAS_CONSOLIDADA!$G517,[1]!BASE_UCS[COD CNUC],[1]!BASE_UCS[CATEGORIA RESUMIDA])</f>
        <v>ESEC</v>
      </c>
      <c r="G517" s="8" t="s">
        <v>415</v>
      </c>
      <c r="H517" s="8" t="str">
        <f>_xlfn.XLOOKUP(BASE_INICIATIVAS_CONSOLIDADA!$G517,[1]!BASE_UCS[COD CNUC],[1]!BASE_UCS[GERÊNCIA REGIONAL])</f>
        <v>GR5 - Sul</v>
      </c>
      <c r="I517" s="8" t="str">
        <f>_xlfn.XLOOKUP(BASE_INICIATIVAS_CONSOLIDADA!$G517,[1]!BASE_UCS[COD CNUC],[1]!BASE_UCS[BIOMAS])</f>
        <v>Mata Atlântica</v>
      </c>
      <c r="J517" s="8" t="str">
        <f>_xlfn.XLOOKUP(BASE_INICIATIVAS_CONSOLIDADA!$G517,[1]!BASE_UCS[COD CNUC],[1]!BASE_UCS[UF])</f>
        <v>RS</v>
      </c>
      <c r="K517" s="8" t="s">
        <v>414</v>
      </c>
      <c r="L517" s="36">
        <v>100000</v>
      </c>
      <c r="M517" s="36">
        <v>0</v>
      </c>
      <c r="N517" s="36">
        <f>BASE_INICIATIVAS_CONSOLIDADA!$L517-BASE_INICIATIVAS_CONSOLIDADA!$M517</f>
        <v>100000</v>
      </c>
      <c r="O517" s="37">
        <f>BASE_INICIATIVAS_CONSOLIDADA!$AC517+BASE_INICIATIVAS_CONSOLIDADA!$AJ517+BASE_INICIATIVAS_CONSOLIDADA!$AO517+BASE_INICIATIVAS_CONSOLIDADA!$AV517+BASE_INICIATIVAS_CONSOLIDADA!$AY517+BASE_INICIATIVAS_CONSOLIDADA!$BA517+BASE_INICIATIVAS_CONSOLIDADA!$BD517</f>
        <v>0</v>
      </c>
      <c r="P517" s="36">
        <f>IF(BASE_INICIATIVAS_CONSOLIDADA!$N517-BASE_INICIATIVAS_CONSOLIDADA!$O517&lt;0,0,BASE_INICIATIVAS_CONSOLIDADA!$N517-BASE_INICIATIVAS_CONSOLIDADA!$O517)</f>
        <v>100000</v>
      </c>
      <c r="Q517" s="38">
        <v>0</v>
      </c>
      <c r="R517" s="37">
        <v>0</v>
      </c>
      <c r="S517" s="37">
        <v>0</v>
      </c>
      <c r="T517" s="37">
        <v>0</v>
      </c>
      <c r="U517" s="37">
        <v>0</v>
      </c>
      <c r="V517" s="37">
        <v>0</v>
      </c>
      <c r="W517" s="37">
        <v>0</v>
      </c>
      <c r="X517" s="37">
        <v>0</v>
      </c>
      <c r="Y517" s="37">
        <v>0</v>
      </c>
      <c r="Z517" s="37">
        <v>0</v>
      </c>
      <c r="AA517" s="37">
        <v>0</v>
      </c>
      <c r="AB517" s="37">
        <v>0</v>
      </c>
      <c r="AC517" s="37">
        <f>SUM(BASE_INICIATIVAS_CONSOLIDADA!$Q517:$AB517)</f>
        <v>0</v>
      </c>
      <c r="AD517" s="37">
        <v>0</v>
      </c>
      <c r="AE517" s="37">
        <v>0</v>
      </c>
      <c r="AF517" s="37">
        <v>0</v>
      </c>
      <c r="AG517" s="37">
        <v>0</v>
      </c>
      <c r="AH517" s="37">
        <v>0</v>
      </c>
      <c r="AI517" s="37">
        <v>0</v>
      </c>
      <c r="AJ517" s="37">
        <f>SUM(BASE_INICIATIVAS_CONSOLIDADA!$AD517:$AI517)</f>
        <v>0</v>
      </c>
      <c r="AK517" s="37">
        <v>0</v>
      </c>
      <c r="AL517" s="37">
        <v>0</v>
      </c>
      <c r="AM517" s="37">
        <v>0</v>
      </c>
      <c r="AN517" s="37">
        <v>0</v>
      </c>
      <c r="AO517" s="37">
        <f>SUM(BASE_INICIATIVAS_CONSOLIDADA!$AK517:$AN517)</f>
        <v>0</v>
      </c>
      <c r="AP517" s="37">
        <v>0</v>
      </c>
      <c r="AQ517" s="37">
        <v>0</v>
      </c>
      <c r="AR517" s="37">
        <v>0</v>
      </c>
      <c r="AS517" s="37">
        <v>0</v>
      </c>
      <c r="AT517" s="37">
        <v>0</v>
      </c>
      <c r="AU517" s="37">
        <v>0</v>
      </c>
      <c r="AV517" s="37">
        <f>SUM(BASE_INICIATIVAS_CONSOLIDADA!$AP517:$AU517)</f>
        <v>0</v>
      </c>
      <c r="AW517" s="39">
        <v>0</v>
      </c>
      <c r="AX517" s="39">
        <v>0</v>
      </c>
      <c r="AY517" s="40">
        <f>SUM(BASE_INICIATIVAS_CONSOLIDADA!$AW517:$AX517)</f>
        <v>0</v>
      </c>
      <c r="AZ517" s="4">
        <v>0</v>
      </c>
      <c r="BA517" s="4">
        <f>BASE_INICIATIVAS_CONSOLIDADA!$AZ517</f>
        <v>0</v>
      </c>
      <c r="BB517" s="4">
        <v>0</v>
      </c>
      <c r="BC517" s="4">
        <v>0</v>
      </c>
      <c r="BD517" s="4">
        <f>SUM(BASE_INICIATIVAS_CONSOLIDADA!$BB517:$BC517)</f>
        <v>0</v>
      </c>
    </row>
    <row r="518" spans="1:56" ht="30" x14ac:dyDescent="0.25">
      <c r="A518" s="29" t="s">
        <v>94</v>
      </c>
      <c r="B518" s="29" t="s">
        <v>95</v>
      </c>
      <c r="C518" s="29">
        <v>16081613</v>
      </c>
      <c r="D518" s="29" t="s">
        <v>96</v>
      </c>
      <c r="E518" s="29" t="str">
        <f>_xlfn.XLOOKUP(BASE_INICIATIVAS_CONSOLIDADA!$G518,'[1]BASE DE DADOS'!A:A,'[1]BASE DE DADOS'!C:C)</f>
        <v>PARNA MAPINGUARI</v>
      </c>
      <c r="F518" s="29" t="str">
        <f>_xlfn.XLOOKUP(BASE_INICIATIVAS_CONSOLIDADA!$G518,[1]!BASE_UCS[COD CNUC],[1]!BASE_UCS[CATEGORIA RESUMIDA])</f>
        <v>PARNA</v>
      </c>
      <c r="G518" s="29" t="s">
        <v>382</v>
      </c>
      <c r="H518" s="29" t="str">
        <f>_xlfn.XLOOKUP(BASE_INICIATIVAS_CONSOLIDADA!$G518,[1]!BASE_UCS[COD CNUC],[1]!BASE_UCS[GERÊNCIA REGIONAL])</f>
        <v>GR1 - Norte</v>
      </c>
      <c r="I518" s="29" t="str">
        <f>_xlfn.XLOOKUP(BASE_INICIATIVAS_CONSOLIDADA!$G518,[1]!BASE_UCS[COD CNUC],[1]!BASE_UCS[BIOMAS])</f>
        <v>Amazônia</v>
      </c>
      <c r="J518" s="29" t="str">
        <f>_xlfn.XLOOKUP(BASE_INICIATIVAS_CONSOLIDADA!$G518,[1]!BASE_UCS[COD CNUC],[1]!BASE_UCS[UF])</f>
        <v>AM/RO</v>
      </c>
      <c r="K518" s="29"/>
      <c r="L518" s="30">
        <v>600000</v>
      </c>
      <c r="M518" s="30">
        <v>0</v>
      </c>
      <c r="N518" s="30">
        <f>BASE_INICIATIVAS_CONSOLIDADA!$L518-BASE_INICIATIVAS_CONSOLIDADA!$M518</f>
        <v>600000</v>
      </c>
      <c r="O518" s="41">
        <f>BASE_INICIATIVAS_CONSOLIDADA!$AC518+BASE_INICIATIVAS_CONSOLIDADA!$AJ518+BASE_INICIATIVAS_CONSOLIDADA!$AO518+BASE_INICIATIVAS_CONSOLIDADA!$AV518+BASE_INICIATIVAS_CONSOLIDADA!$AY518+BASE_INICIATIVAS_CONSOLIDADA!$BA518+BASE_INICIATIVAS_CONSOLIDADA!$BD518</f>
        <v>600000</v>
      </c>
      <c r="P518" s="30">
        <f>IF(BASE_INICIATIVAS_CONSOLIDADA!$N518-BASE_INICIATIVAS_CONSOLIDADA!$O518&lt;0,0,BASE_INICIATIVAS_CONSOLIDADA!$N518-BASE_INICIATIVAS_CONSOLIDADA!$O518)</f>
        <v>0</v>
      </c>
      <c r="Q518" s="42">
        <v>0</v>
      </c>
      <c r="R518" s="41">
        <v>0</v>
      </c>
      <c r="S518" s="41">
        <v>0</v>
      </c>
      <c r="T518" s="41">
        <v>0</v>
      </c>
      <c r="U518" s="41">
        <v>0</v>
      </c>
      <c r="V518" s="41">
        <v>0</v>
      </c>
      <c r="W518" s="41">
        <v>0</v>
      </c>
      <c r="X518" s="41">
        <v>0</v>
      </c>
      <c r="Y518" s="41">
        <v>0</v>
      </c>
      <c r="Z518" s="41">
        <v>0</v>
      </c>
      <c r="AA518" s="41">
        <v>600000</v>
      </c>
      <c r="AB518" s="41">
        <v>0</v>
      </c>
      <c r="AC518" s="41">
        <f>SUM(BASE_INICIATIVAS_CONSOLIDADA!$Q518:$AB518)</f>
        <v>600000</v>
      </c>
      <c r="AD518" s="41">
        <v>0</v>
      </c>
      <c r="AE518" s="41">
        <v>0</v>
      </c>
      <c r="AF518" s="41">
        <v>0</v>
      </c>
      <c r="AG518" s="41">
        <v>0</v>
      </c>
      <c r="AH518" s="41">
        <v>0</v>
      </c>
      <c r="AI518" s="41">
        <v>0</v>
      </c>
      <c r="AJ518" s="41">
        <f>SUM(BASE_INICIATIVAS_CONSOLIDADA!$AD518:$AI518)</f>
        <v>0</v>
      </c>
      <c r="AK518" s="41">
        <v>0</v>
      </c>
      <c r="AL518" s="41">
        <v>0</v>
      </c>
      <c r="AM518" s="41">
        <v>0</v>
      </c>
      <c r="AN518" s="41">
        <v>0</v>
      </c>
      <c r="AO518" s="41">
        <f>SUM(BASE_INICIATIVAS_CONSOLIDADA!$AK518:$AN518)</f>
        <v>0</v>
      </c>
      <c r="AP518" s="41">
        <v>0</v>
      </c>
      <c r="AQ518" s="41">
        <v>0</v>
      </c>
      <c r="AR518" s="41">
        <v>0</v>
      </c>
      <c r="AS518" s="41">
        <v>0</v>
      </c>
      <c r="AT518" s="41">
        <v>0</v>
      </c>
      <c r="AU518" s="41">
        <v>0</v>
      </c>
      <c r="AV518" s="41">
        <f>SUM(BASE_INICIATIVAS_CONSOLIDADA!$AP518:$AU518)</f>
        <v>0</v>
      </c>
      <c r="AW518" s="43">
        <v>0</v>
      </c>
      <c r="AX518" s="43">
        <v>0</v>
      </c>
      <c r="AY518" s="44">
        <f>SUM(BASE_INICIATIVAS_CONSOLIDADA!$AW518:$AX518)</f>
        <v>0</v>
      </c>
      <c r="AZ518" s="45">
        <v>0</v>
      </c>
      <c r="BA518" s="45">
        <f>BASE_INICIATIVAS_CONSOLIDADA!$AZ518</f>
        <v>0</v>
      </c>
      <c r="BB518" s="45">
        <v>0</v>
      </c>
      <c r="BC518" s="45">
        <v>0</v>
      </c>
      <c r="BD518" s="45">
        <f>SUM(BASE_INICIATIVAS_CONSOLIDADA!$BB518:$BC518)</f>
        <v>0</v>
      </c>
    </row>
    <row r="519" spans="1:56" ht="409.5" x14ac:dyDescent="0.25">
      <c r="A519" s="8" t="s">
        <v>87</v>
      </c>
      <c r="B519" s="8" t="s">
        <v>88</v>
      </c>
      <c r="C519" s="8" t="s">
        <v>70</v>
      </c>
      <c r="D519" s="8" t="s">
        <v>58</v>
      </c>
      <c r="E519" s="8" t="str">
        <f>_xlfn.XLOOKUP(BASE_INICIATIVAS_CONSOLIDADA!$G519,'[1]BASE DE DADOS'!A:A,'[1]BASE DE DADOS'!C:C)</f>
        <v>ESEC DE CARIJÓS</v>
      </c>
      <c r="F519" s="8" t="str">
        <f>_xlfn.XLOOKUP(BASE_INICIATIVAS_CONSOLIDADA!$G519,[1]!BASE_UCS[COD CNUC],[1]!BASE_UCS[CATEGORIA RESUMIDA])</f>
        <v>ESEC</v>
      </c>
      <c r="G519" s="8" t="s">
        <v>416</v>
      </c>
      <c r="H519" s="8" t="str">
        <f>_xlfn.XLOOKUP(BASE_INICIATIVAS_CONSOLIDADA!$G519,[1]!BASE_UCS[COD CNUC],[1]!BASE_UCS[GERÊNCIA REGIONAL])</f>
        <v>GR5 - Sul</v>
      </c>
      <c r="I519" s="8" t="str">
        <f>_xlfn.XLOOKUP(BASE_INICIATIVAS_CONSOLIDADA!$G519,[1]!BASE_UCS[COD CNUC],[1]!BASE_UCS[BIOMAS])</f>
        <v>Área Marinha - Mata Atlântica</v>
      </c>
      <c r="J519" s="8" t="str">
        <f>_xlfn.XLOOKUP(BASE_INICIATIVAS_CONSOLIDADA!$G519,[1]!BASE_UCS[COD CNUC],[1]!BASE_UCS[UF])</f>
        <v>SC</v>
      </c>
      <c r="K519" s="8" t="s">
        <v>417</v>
      </c>
      <c r="L519" s="36">
        <v>350000</v>
      </c>
      <c r="M519" s="36">
        <v>0</v>
      </c>
      <c r="N519" s="36">
        <f>BASE_INICIATIVAS_CONSOLIDADA!$L519-BASE_INICIATIVAS_CONSOLIDADA!$M519</f>
        <v>350000</v>
      </c>
      <c r="O519" s="37">
        <f>BASE_INICIATIVAS_CONSOLIDADA!$AC519+BASE_INICIATIVAS_CONSOLIDADA!$AJ519+BASE_INICIATIVAS_CONSOLIDADA!$AO519+BASE_INICIATIVAS_CONSOLIDADA!$AV519+BASE_INICIATIVAS_CONSOLIDADA!$AY519+BASE_INICIATIVAS_CONSOLIDADA!$BA519+BASE_INICIATIVAS_CONSOLIDADA!$BD519</f>
        <v>350000</v>
      </c>
      <c r="P519" s="36">
        <f>IF(BASE_INICIATIVAS_CONSOLIDADA!$N519-BASE_INICIATIVAS_CONSOLIDADA!$O519&lt;0,0,BASE_INICIATIVAS_CONSOLIDADA!$N519-BASE_INICIATIVAS_CONSOLIDADA!$O519)</f>
        <v>0</v>
      </c>
      <c r="Q519" s="38">
        <v>0</v>
      </c>
      <c r="R519" s="37">
        <v>0</v>
      </c>
      <c r="S519" s="37">
        <v>0</v>
      </c>
      <c r="T519" s="37">
        <v>0</v>
      </c>
      <c r="U519" s="37">
        <v>0</v>
      </c>
      <c r="V519" s="37">
        <v>0</v>
      </c>
      <c r="W519" s="37">
        <v>0</v>
      </c>
      <c r="X519" s="37">
        <v>0</v>
      </c>
      <c r="Y519" s="37">
        <v>0</v>
      </c>
      <c r="Z519" s="37">
        <v>0</v>
      </c>
      <c r="AA519" s="37">
        <v>0</v>
      </c>
      <c r="AB519" s="37">
        <v>0</v>
      </c>
      <c r="AC519" s="37">
        <f>SUM(BASE_INICIATIVAS_CONSOLIDADA!$Q519:$AB519)</f>
        <v>0</v>
      </c>
      <c r="AD519" s="37">
        <v>350000</v>
      </c>
      <c r="AE519" s="37">
        <v>0</v>
      </c>
      <c r="AF519" s="37">
        <v>0</v>
      </c>
      <c r="AG519" s="37">
        <v>0</v>
      </c>
      <c r="AH519" s="37">
        <v>0</v>
      </c>
      <c r="AI519" s="37">
        <v>0</v>
      </c>
      <c r="AJ519" s="37">
        <f>SUM(BASE_INICIATIVAS_CONSOLIDADA!$AD519:$AI519)</f>
        <v>350000</v>
      </c>
      <c r="AK519" s="37">
        <v>0</v>
      </c>
      <c r="AL519" s="37">
        <v>0</v>
      </c>
      <c r="AM519" s="37">
        <v>0</v>
      </c>
      <c r="AN519" s="37">
        <v>0</v>
      </c>
      <c r="AO519" s="37">
        <f>SUM(BASE_INICIATIVAS_CONSOLIDADA!$AK519:$AN519)</f>
        <v>0</v>
      </c>
      <c r="AP519" s="37">
        <v>0</v>
      </c>
      <c r="AQ519" s="37">
        <v>0</v>
      </c>
      <c r="AR519" s="37">
        <v>0</v>
      </c>
      <c r="AS519" s="37">
        <v>0</v>
      </c>
      <c r="AT519" s="37">
        <v>0</v>
      </c>
      <c r="AU519" s="37">
        <v>0</v>
      </c>
      <c r="AV519" s="37">
        <f>SUM(BASE_INICIATIVAS_CONSOLIDADA!$AP519:$AU519)</f>
        <v>0</v>
      </c>
      <c r="AW519" s="39">
        <v>0</v>
      </c>
      <c r="AX519" s="39">
        <v>0</v>
      </c>
      <c r="AY519" s="40">
        <f>SUM(BASE_INICIATIVAS_CONSOLIDADA!$AW519:$AX519)</f>
        <v>0</v>
      </c>
      <c r="AZ519" s="4">
        <v>0</v>
      </c>
      <c r="BA519" s="4">
        <f>BASE_INICIATIVAS_CONSOLIDADA!$AZ519</f>
        <v>0</v>
      </c>
      <c r="BB519" s="4">
        <v>0</v>
      </c>
      <c r="BC519" s="4">
        <v>0</v>
      </c>
      <c r="BD519" s="4">
        <f>SUM(BASE_INICIATIVAS_CONSOLIDADA!$BB519:$BC519)</f>
        <v>0</v>
      </c>
    </row>
    <row r="520" spans="1:56" ht="405" x14ac:dyDescent="0.25">
      <c r="A520" s="29" t="s">
        <v>87</v>
      </c>
      <c r="B520" s="29" t="s">
        <v>88</v>
      </c>
      <c r="C520" s="29" t="s">
        <v>70</v>
      </c>
      <c r="D520" s="29" t="s">
        <v>58</v>
      </c>
      <c r="E520" s="29" t="str">
        <f>_xlfn.XLOOKUP(BASE_INICIATIVAS_CONSOLIDADA!$G520,'[1]BASE DE DADOS'!A:A,'[1]BASE DE DADOS'!C:C)</f>
        <v>APA DE GUARAQUEÇABA</v>
      </c>
      <c r="F520" s="29" t="str">
        <f>_xlfn.XLOOKUP(BASE_INICIATIVAS_CONSOLIDADA!$G520,[1]!BASE_UCS[COD CNUC],[1]!BASE_UCS[CATEGORIA RESUMIDA])</f>
        <v>APA</v>
      </c>
      <c r="G520" s="29" t="s">
        <v>318</v>
      </c>
      <c r="H520" s="29" t="str">
        <f>_xlfn.XLOOKUP(BASE_INICIATIVAS_CONSOLIDADA!$G520,[1]!BASE_UCS[COD CNUC],[1]!BASE_UCS[GERÊNCIA REGIONAL])</f>
        <v>GR5 - Sul</v>
      </c>
      <c r="I520" s="29" t="str">
        <f>_xlfn.XLOOKUP(BASE_INICIATIVAS_CONSOLIDADA!$G520,[1]!BASE_UCS[COD CNUC],[1]!BASE_UCS[BIOMAS])</f>
        <v>Área Marinha - Mata Atlântica</v>
      </c>
      <c r="J520" s="29" t="str">
        <f>_xlfn.XLOOKUP(BASE_INICIATIVAS_CONSOLIDADA!$G520,[1]!BASE_UCS[COD CNUC],[1]!BASE_UCS[UF])</f>
        <v>PR</v>
      </c>
      <c r="K520" s="29" t="s">
        <v>249</v>
      </c>
      <c r="L520" s="30">
        <v>350000</v>
      </c>
      <c r="M520" s="30">
        <v>0</v>
      </c>
      <c r="N520" s="30">
        <f>BASE_INICIATIVAS_CONSOLIDADA!$L520-BASE_INICIATIVAS_CONSOLIDADA!$M520</f>
        <v>350000</v>
      </c>
      <c r="O520" s="41">
        <f>BASE_INICIATIVAS_CONSOLIDADA!$AC520+BASE_INICIATIVAS_CONSOLIDADA!$AJ520+BASE_INICIATIVAS_CONSOLIDADA!$AO520+BASE_INICIATIVAS_CONSOLIDADA!$AV520+BASE_INICIATIVAS_CONSOLIDADA!$AY520+BASE_INICIATIVAS_CONSOLIDADA!$BA520+BASE_INICIATIVAS_CONSOLIDADA!$BD520</f>
        <v>0</v>
      </c>
      <c r="P520" s="30">
        <f>IF(BASE_INICIATIVAS_CONSOLIDADA!$N520-BASE_INICIATIVAS_CONSOLIDADA!$O520&lt;0,0,BASE_INICIATIVAS_CONSOLIDADA!$N520-BASE_INICIATIVAS_CONSOLIDADA!$O520)</f>
        <v>350000</v>
      </c>
      <c r="Q520" s="42">
        <v>0</v>
      </c>
      <c r="R520" s="41">
        <v>0</v>
      </c>
      <c r="S520" s="41">
        <v>0</v>
      </c>
      <c r="T520" s="41">
        <v>0</v>
      </c>
      <c r="U520" s="41">
        <v>0</v>
      </c>
      <c r="V520" s="41">
        <v>0</v>
      </c>
      <c r="W520" s="41">
        <v>0</v>
      </c>
      <c r="X520" s="41">
        <v>0</v>
      </c>
      <c r="Y520" s="41">
        <v>0</v>
      </c>
      <c r="Z520" s="41">
        <v>0</v>
      </c>
      <c r="AA520" s="41">
        <v>0</v>
      </c>
      <c r="AB520" s="41">
        <v>0</v>
      </c>
      <c r="AC520" s="41">
        <f>SUM(BASE_INICIATIVAS_CONSOLIDADA!$Q520:$AB520)</f>
        <v>0</v>
      </c>
      <c r="AD520" s="41">
        <v>0</v>
      </c>
      <c r="AE520" s="41">
        <v>0</v>
      </c>
      <c r="AF520" s="41">
        <v>0</v>
      </c>
      <c r="AG520" s="41">
        <v>0</v>
      </c>
      <c r="AH520" s="41">
        <v>0</v>
      </c>
      <c r="AI520" s="41">
        <v>0</v>
      </c>
      <c r="AJ520" s="41">
        <f>SUM(BASE_INICIATIVAS_CONSOLIDADA!$AD520:$AI520)</f>
        <v>0</v>
      </c>
      <c r="AK520" s="41">
        <v>0</v>
      </c>
      <c r="AL520" s="41">
        <v>0</v>
      </c>
      <c r="AM520" s="41">
        <v>0</v>
      </c>
      <c r="AN520" s="41">
        <v>0</v>
      </c>
      <c r="AO520" s="41">
        <f>SUM(BASE_INICIATIVAS_CONSOLIDADA!$AK520:$AN520)</f>
        <v>0</v>
      </c>
      <c r="AP520" s="41">
        <v>0</v>
      </c>
      <c r="AQ520" s="41">
        <v>0</v>
      </c>
      <c r="AR520" s="41">
        <v>0</v>
      </c>
      <c r="AS520" s="41">
        <v>0</v>
      </c>
      <c r="AT520" s="41">
        <v>0</v>
      </c>
      <c r="AU520" s="41">
        <v>0</v>
      </c>
      <c r="AV520" s="41">
        <f>SUM(BASE_INICIATIVAS_CONSOLIDADA!$AP520:$AU520)</f>
        <v>0</v>
      </c>
      <c r="AW520" s="43">
        <v>0</v>
      </c>
      <c r="AX520" s="43">
        <v>0</v>
      </c>
      <c r="AY520" s="44">
        <f>SUM(BASE_INICIATIVAS_CONSOLIDADA!$AW520:$AX520)</f>
        <v>0</v>
      </c>
      <c r="AZ520" s="45">
        <v>0</v>
      </c>
      <c r="BA520" s="45">
        <f>BASE_INICIATIVAS_CONSOLIDADA!$AZ520</f>
        <v>0</v>
      </c>
      <c r="BB520" s="45">
        <v>0</v>
      </c>
      <c r="BC520" s="45">
        <v>0</v>
      </c>
      <c r="BD520" s="45">
        <f>SUM(BASE_INICIATIVAS_CONSOLIDADA!$BB520:$BC520)</f>
        <v>0</v>
      </c>
    </row>
    <row r="521" spans="1:56" ht="165" x14ac:dyDescent="0.25">
      <c r="A521" s="8" t="s">
        <v>87</v>
      </c>
      <c r="B521" s="8" t="s">
        <v>88</v>
      </c>
      <c r="C521" s="8" t="s">
        <v>70</v>
      </c>
      <c r="D521" s="8" t="s">
        <v>58</v>
      </c>
      <c r="E521" s="8" t="str">
        <f>_xlfn.XLOOKUP(BASE_INICIATIVAS_CONSOLIDADA!$G521,'[1]BASE DE DADOS'!A:A,'[1]BASE DE DADOS'!C:C)</f>
        <v>PARNA DOS CAMPOS AMAZÔNICOS</v>
      </c>
      <c r="F521" s="8" t="str">
        <f>_xlfn.XLOOKUP(BASE_INICIATIVAS_CONSOLIDADA!$G521,[1]!BASE_UCS[COD CNUC],[1]!BASE_UCS[CATEGORIA RESUMIDA])</f>
        <v>PARNA</v>
      </c>
      <c r="G521" s="8" t="s">
        <v>196</v>
      </c>
      <c r="H521" s="8" t="str">
        <f>_xlfn.XLOOKUP(BASE_INICIATIVAS_CONSOLIDADA!$G521,[1]!BASE_UCS[COD CNUC],[1]!BASE_UCS[GERÊNCIA REGIONAL])</f>
        <v>GR1 - Norte</v>
      </c>
      <c r="I521" s="8" t="str">
        <f>_xlfn.XLOOKUP(BASE_INICIATIVAS_CONSOLIDADA!$G521,[1]!BASE_UCS[COD CNUC],[1]!BASE_UCS[BIOMAS])</f>
        <v>Amazônia</v>
      </c>
      <c r="J521" s="8" t="str">
        <f>_xlfn.XLOOKUP(BASE_INICIATIVAS_CONSOLIDADA!$G521,[1]!BASE_UCS[COD CNUC],[1]!BASE_UCS[UF])</f>
        <v>AM/MT/RO</v>
      </c>
      <c r="K521" s="8" t="s">
        <v>418</v>
      </c>
      <c r="L521" s="36">
        <v>100000</v>
      </c>
      <c r="M521" s="36">
        <v>0</v>
      </c>
      <c r="N521" s="36">
        <f>BASE_INICIATIVAS_CONSOLIDADA!$L521-BASE_INICIATIVAS_CONSOLIDADA!$M521</f>
        <v>100000</v>
      </c>
      <c r="O521" s="37">
        <f>BASE_INICIATIVAS_CONSOLIDADA!$AC521+BASE_INICIATIVAS_CONSOLIDADA!$AJ521+BASE_INICIATIVAS_CONSOLIDADA!$AO521+BASE_INICIATIVAS_CONSOLIDADA!$AV521+BASE_INICIATIVAS_CONSOLIDADA!$AY521+BASE_INICIATIVAS_CONSOLIDADA!$BA521+BASE_INICIATIVAS_CONSOLIDADA!$BD521</f>
        <v>100000</v>
      </c>
      <c r="P521" s="36">
        <f>IF(BASE_INICIATIVAS_CONSOLIDADA!$N521-BASE_INICIATIVAS_CONSOLIDADA!$O521&lt;0,0,BASE_INICIATIVAS_CONSOLIDADA!$N521-BASE_INICIATIVAS_CONSOLIDADA!$O521)</f>
        <v>0</v>
      </c>
      <c r="Q521" s="38">
        <v>0</v>
      </c>
      <c r="R521" s="37">
        <v>0</v>
      </c>
      <c r="S521" s="37">
        <v>0</v>
      </c>
      <c r="T521" s="37">
        <v>0</v>
      </c>
      <c r="U521" s="37">
        <v>0</v>
      </c>
      <c r="V521" s="37">
        <v>0</v>
      </c>
      <c r="W521" s="37">
        <v>0</v>
      </c>
      <c r="X521" s="37">
        <v>0</v>
      </c>
      <c r="Y521" s="37">
        <v>0</v>
      </c>
      <c r="Z521" s="37">
        <v>0</v>
      </c>
      <c r="AA521" s="37">
        <v>0</v>
      </c>
      <c r="AB521" s="37">
        <v>0</v>
      </c>
      <c r="AC521" s="37">
        <f>SUM(BASE_INICIATIVAS_CONSOLIDADA!$Q521:$AB521)</f>
        <v>0</v>
      </c>
      <c r="AD521" s="37">
        <v>0</v>
      </c>
      <c r="AE521" s="37">
        <v>0</v>
      </c>
      <c r="AF521" s="37">
        <v>100000</v>
      </c>
      <c r="AG521" s="37">
        <v>0</v>
      </c>
      <c r="AH521" s="37">
        <v>0</v>
      </c>
      <c r="AI521" s="37">
        <v>0</v>
      </c>
      <c r="AJ521" s="37">
        <f>SUM(BASE_INICIATIVAS_CONSOLIDADA!$AD521:$AI521)</f>
        <v>100000</v>
      </c>
      <c r="AK521" s="37">
        <v>0</v>
      </c>
      <c r="AL521" s="37">
        <v>0</v>
      </c>
      <c r="AM521" s="37">
        <v>0</v>
      </c>
      <c r="AN521" s="37">
        <v>0</v>
      </c>
      <c r="AO521" s="37">
        <f>SUM(BASE_INICIATIVAS_CONSOLIDADA!$AK521:$AN521)</f>
        <v>0</v>
      </c>
      <c r="AP521" s="37">
        <v>0</v>
      </c>
      <c r="AQ521" s="37">
        <v>0</v>
      </c>
      <c r="AR521" s="37">
        <v>0</v>
      </c>
      <c r="AS521" s="37">
        <v>0</v>
      </c>
      <c r="AT521" s="37">
        <v>0</v>
      </c>
      <c r="AU521" s="37">
        <v>0</v>
      </c>
      <c r="AV521" s="37">
        <f>SUM(BASE_INICIATIVAS_CONSOLIDADA!$AP521:$AU521)</f>
        <v>0</v>
      </c>
      <c r="AW521" s="39">
        <v>0</v>
      </c>
      <c r="AX521" s="39">
        <v>0</v>
      </c>
      <c r="AY521" s="40">
        <f>SUM(BASE_INICIATIVAS_CONSOLIDADA!$AW521:$AX521)</f>
        <v>0</v>
      </c>
      <c r="AZ521" s="4">
        <v>0</v>
      </c>
      <c r="BA521" s="4">
        <f>BASE_INICIATIVAS_CONSOLIDADA!$AZ521</f>
        <v>0</v>
      </c>
      <c r="BB521" s="4">
        <v>0</v>
      </c>
      <c r="BC521" s="4">
        <v>0</v>
      </c>
      <c r="BD521" s="4">
        <f>SUM(BASE_INICIATIVAS_CONSOLIDADA!$BB521:$BC521)</f>
        <v>0</v>
      </c>
    </row>
    <row r="522" spans="1:56" ht="165" x14ac:dyDescent="0.25">
      <c r="A522" s="29" t="s">
        <v>87</v>
      </c>
      <c r="B522" s="29" t="s">
        <v>88</v>
      </c>
      <c r="C522" s="29" t="s">
        <v>70</v>
      </c>
      <c r="D522" s="29" t="s">
        <v>58</v>
      </c>
      <c r="E522" s="29" t="str">
        <f>_xlfn.XLOOKUP(BASE_INICIATIVAS_CONSOLIDADA!$G522,'[1]BASE DE DADOS'!A:A,'[1]BASE DE DADOS'!C:C)</f>
        <v>FLONA DE PAU-ROSA</v>
      </c>
      <c r="F522" s="29" t="str">
        <f>_xlfn.XLOOKUP(BASE_INICIATIVAS_CONSOLIDADA!$G522,[1]!BASE_UCS[COD CNUC],[1]!BASE_UCS[CATEGORIA RESUMIDA])</f>
        <v>FLONA</v>
      </c>
      <c r="G522" s="29" t="s">
        <v>419</v>
      </c>
      <c r="H522" s="29" t="str">
        <f>_xlfn.XLOOKUP(BASE_INICIATIVAS_CONSOLIDADA!$G522,[1]!BASE_UCS[COD CNUC],[1]!BASE_UCS[GERÊNCIA REGIONAL])</f>
        <v>GR1 - Norte</v>
      </c>
      <c r="I522" s="29" t="str">
        <f>_xlfn.XLOOKUP(BASE_INICIATIVAS_CONSOLIDADA!$G522,[1]!BASE_UCS[COD CNUC],[1]!BASE_UCS[BIOMAS])</f>
        <v>Amazônia</v>
      </c>
      <c r="J522" s="29" t="str">
        <f>_xlfn.XLOOKUP(BASE_INICIATIVAS_CONSOLIDADA!$G522,[1]!BASE_UCS[COD CNUC],[1]!BASE_UCS[UF])</f>
        <v>AM</v>
      </c>
      <c r="K522" s="29" t="s">
        <v>420</v>
      </c>
      <c r="L522" s="30">
        <v>100000</v>
      </c>
      <c r="M522" s="30">
        <v>0</v>
      </c>
      <c r="N522" s="30">
        <f>BASE_INICIATIVAS_CONSOLIDADA!$L522-BASE_INICIATIVAS_CONSOLIDADA!$M522</f>
        <v>100000</v>
      </c>
      <c r="O522" s="41">
        <f>BASE_INICIATIVAS_CONSOLIDADA!$AC522+BASE_INICIATIVAS_CONSOLIDADA!$AJ522+BASE_INICIATIVAS_CONSOLIDADA!$AO522+BASE_INICIATIVAS_CONSOLIDADA!$AV522+BASE_INICIATIVAS_CONSOLIDADA!$AY522+BASE_INICIATIVAS_CONSOLIDADA!$BA522+BASE_INICIATIVAS_CONSOLIDADA!$BD522</f>
        <v>0</v>
      </c>
      <c r="P522" s="30">
        <f>IF(BASE_INICIATIVAS_CONSOLIDADA!$N522-BASE_INICIATIVAS_CONSOLIDADA!$O522&lt;0,0,BASE_INICIATIVAS_CONSOLIDADA!$N522-BASE_INICIATIVAS_CONSOLIDADA!$O522)</f>
        <v>100000</v>
      </c>
      <c r="Q522" s="42">
        <v>0</v>
      </c>
      <c r="R522" s="41">
        <v>0</v>
      </c>
      <c r="S522" s="41">
        <v>0</v>
      </c>
      <c r="T522" s="41">
        <v>0</v>
      </c>
      <c r="U522" s="41">
        <v>0</v>
      </c>
      <c r="V522" s="41">
        <v>0</v>
      </c>
      <c r="W522" s="41">
        <v>0</v>
      </c>
      <c r="X522" s="41">
        <v>0</v>
      </c>
      <c r="Y522" s="41">
        <v>0</v>
      </c>
      <c r="Z522" s="41">
        <v>0</v>
      </c>
      <c r="AA522" s="41">
        <v>0</v>
      </c>
      <c r="AB522" s="41">
        <v>0</v>
      </c>
      <c r="AC522" s="41">
        <f>SUM(BASE_INICIATIVAS_CONSOLIDADA!$Q522:$AB522)</f>
        <v>0</v>
      </c>
      <c r="AD522" s="41">
        <v>0</v>
      </c>
      <c r="AE522" s="41">
        <v>0</v>
      </c>
      <c r="AF522" s="41">
        <v>0</v>
      </c>
      <c r="AG522" s="41">
        <v>0</v>
      </c>
      <c r="AH522" s="41">
        <v>0</v>
      </c>
      <c r="AI522" s="41">
        <v>0</v>
      </c>
      <c r="AJ522" s="41">
        <f>SUM(BASE_INICIATIVAS_CONSOLIDADA!$AD522:$AI522)</f>
        <v>0</v>
      </c>
      <c r="AK522" s="41">
        <v>0</v>
      </c>
      <c r="AL522" s="41">
        <v>0</v>
      </c>
      <c r="AM522" s="41">
        <v>0</v>
      </c>
      <c r="AN522" s="41">
        <v>0</v>
      </c>
      <c r="AO522" s="41">
        <f>SUM(BASE_INICIATIVAS_CONSOLIDADA!$AK522:$AN522)</f>
        <v>0</v>
      </c>
      <c r="AP522" s="41">
        <v>0</v>
      </c>
      <c r="AQ522" s="41">
        <v>0</v>
      </c>
      <c r="AR522" s="41">
        <v>0</v>
      </c>
      <c r="AS522" s="41">
        <v>0</v>
      </c>
      <c r="AT522" s="41">
        <v>0</v>
      </c>
      <c r="AU522" s="41">
        <v>0</v>
      </c>
      <c r="AV522" s="41">
        <f>SUM(BASE_INICIATIVAS_CONSOLIDADA!$AP522:$AU522)</f>
        <v>0</v>
      </c>
      <c r="AW522" s="43">
        <v>0</v>
      </c>
      <c r="AX522" s="43">
        <v>0</v>
      </c>
      <c r="AY522" s="44">
        <f>SUM(BASE_INICIATIVAS_CONSOLIDADA!$AW522:$AX522)</f>
        <v>0</v>
      </c>
      <c r="AZ522" s="45">
        <v>0</v>
      </c>
      <c r="BA522" s="45">
        <f>BASE_INICIATIVAS_CONSOLIDADA!$AZ522</f>
        <v>0</v>
      </c>
      <c r="BB522" s="45">
        <v>0</v>
      </c>
      <c r="BC522" s="45">
        <v>0</v>
      </c>
      <c r="BD522" s="45">
        <f>SUM(BASE_INICIATIVAS_CONSOLIDADA!$BB522:$BC522)</f>
        <v>0</v>
      </c>
    </row>
    <row r="523" spans="1:56" ht="225" x14ac:dyDescent="0.25">
      <c r="A523" s="8" t="s">
        <v>87</v>
      </c>
      <c r="B523" s="8" t="s">
        <v>88</v>
      </c>
      <c r="C523" s="8" t="s">
        <v>70</v>
      </c>
      <c r="D523" s="8" t="s">
        <v>58</v>
      </c>
      <c r="E523" s="8" t="str">
        <f>_xlfn.XLOOKUP(BASE_INICIATIVAS_CONSOLIDADA!$G523,'[1]BASE DE DADOS'!A:A,'[1]BASE DE DADOS'!C:C)</f>
        <v>REBIO DO GUAPORÉ</v>
      </c>
      <c r="F523" s="8" t="str">
        <f>_xlfn.XLOOKUP(BASE_INICIATIVAS_CONSOLIDADA!$G523,[1]!BASE_UCS[COD CNUC],[1]!BASE_UCS[CATEGORIA RESUMIDA])</f>
        <v>REBIO</v>
      </c>
      <c r="G523" s="8" t="s">
        <v>191</v>
      </c>
      <c r="H523" s="8" t="str">
        <f>_xlfn.XLOOKUP(BASE_INICIATIVAS_CONSOLIDADA!$G523,[1]!BASE_UCS[COD CNUC],[1]!BASE_UCS[GERÊNCIA REGIONAL])</f>
        <v>GR1 - Norte</v>
      </c>
      <c r="I523" s="8" t="str">
        <f>_xlfn.XLOOKUP(BASE_INICIATIVAS_CONSOLIDADA!$G523,[1]!BASE_UCS[COD CNUC],[1]!BASE_UCS[BIOMAS])</f>
        <v>Amazônia</v>
      </c>
      <c r="J523" s="8" t="str">
        <f>_xlfn.XLOOKUP(BASE_INICIATIVAS_CONSOLIDADA!$G523,[1]!BASE_UCS[COD CNUC],[1]!BASE_UCS[UF])</f>
        <v>RO</v>
      </c>
      <c r="K523" s="8" t="s">
        <v>421</v>
      </c>
      <c r="L523" s="36">
        <v>1000000</v>
      </c>
      <c r="M523" s="36">
        <v>0</v>
      </c>
      <c r="N523" s="36">
        <f>BASE_INICIATIVAS_CONSOLIDADA!$L523-BASE_INICIATIVAS_CONSOLIDADA!$M523</f>
        <v>1000000</v>
      </c>
      <c r="O523" s="37">
        <f>BASE_INICIATIVAS_CONSOLIDADA!$AC523+BASE_INICIATIVAS_CONSOLIDADA!$AJ523+BASE_INICIATIVAS_CONSOLIDADA!$AO523+BASE_INICIATIVAS_CONSOLIDADA!$AV523+BASE_INICIATIVAS_CONSOLIDADA!$AY523+BASE_INICIATIVAS_CONSOLIDADA!$BA523+BASE_INICIATIVAS_CONSOLIDADA!$BD523</f>
        <v>1000000</v>
      </c>
      <c r="P523" s="36">
        <f>IF(BASE_INICIATIVAS_CONSOLIDADA!$N523-BASE_INICIATIVAS_CONSOLIDADA!$O523&lt;0,0,BASE_INICIATIVAS_CONSOLIDADA!$N523-BASE_INICIATIVAS_CONSOLIDADA!$O523)</f>
        <v>0</v>
      </c>
      <c r="Q523" s="38">
        <v>0</v>
      </c>
      <c r="R523" s="37">
        <v>0</v>
      </c>
      <c r="S523" s="37">
        <v>0</v>
      </c>
      <c r="T523" s="37">
        <v>0</v>
      </c>
      <c r="U523" s="37">
        <v>0</v>
      </c>
      <c r="V523" s="37">
        <v>0</v>
      </c>
      <c r="W523" s="37">
        <v>0</v>
      </c>
      <c r="X523" s="37">
        <v>0</v>
      </c>
      <c r="Y523" s="37">
        <v>0</v>
      </c>
      <c r="Z523" s="37">
        <v>0</v>
      </c>
      <c r="AA523" s="37">
        <v>0</v>
      </c>
      <c r="AB523" s="37">
        <v>0</v>
      </c>
      <c r="AC523" s="37">
        <f>SUM(BASE_INICIATIVAS_CONSOLIDADA!$Q523:$AB523)</f>
        <v>0</v>
      </c>
      <c r="AD523" s="37">
        <v>0</v>
      </c>
      <c r="AE523" s="37">
        <v>0</v>
      </c>
      <c r="AF523" s="37">
        <v>1000000</v>
      </c>
      <c r="AG523" s="37">
        <v>0</v>
      </c>
      <c r="AH523" s="37">
        <v>0</v>
      </c>
      <c r="AI523" s="37">
        <v>0</v>
      </c>
      <c r="AJ523" s="37">
        <f>SUM(BASE_INICIATIVAS_CONSOLIDADA!$AD523:$AI523)</f>
        <v>1000000</v>
      </c>
      <c r="AK523" s="37">
        <v>0</v>
      </c>
      <c r="AL523" s="37">
        <v>0</v>
      </c>
      <c r="AM523" s="37">
        <v>0</v>
      </c>
      <c r="AN523" s="37">
        <v>0</v>
      </c>
      <c r="AO523" s="37">
        <f>SUM(BASE_INICIATIVAS_CONSOLIDADA!$AK523:$AN523)</f>
        <v>0</v>
      </c>
      <c r="AP523" s="37">
        <v>0</v>
      </c>
      <c r="AQ523" s="37">
        <v>0</v>
      </c>
      <c r="AR523" s="37">
        <v>0</v>
      </c>
      <c r="AS523" s="37">
        <v>0</v>
      </c>
      <c r="AT523" s="37">
        <v>0</v>
      </c>
      <c r="AU523" s="37">
        <v>0</v>
      </c>
      <c r="AV523" s="37">
        <f>SUM(BASE_INICIATIVAS_CONSOLIDADA!$AP523:$AU523)</f>
        <v>0</v>
      </c>
      <c r="AW523" s="39">
        <v>0</v>
      </c>
      <c r="AX523" s="39">
        <v>0</v>
      </c>
      <c r="AY523" s="40">
        <f>SUM(BASE_INICIATIVAS_CONSOLIDADA!$AW523:$AX523)</f>
        <v>0</v>
      </c>
      <c r="AZ523" s="4">
        <v>0</v>
      </c>
      <c r="BA523" s="4">
        <f>BASE_INICIATIVAS_CONSOLIDADA!$AZ523</f>
        <v>0</v>
      </c>
      <c r="BB523" s="4">
        <v>0</v>
      </c>
      <c r="BC523" s="4">
        <v>0</v>
      </c>
      <c r="BD523" s="4">
        <f>SUM(BASE_INICIATIVAS_CONSOLIDADA!$BB523:$BC523)</f>
        <v>0</v>
      </c>
    </row>
    <row r="524" spans="1:56" ht="405" x14ac:dyDescent="0.25">
      <c r="A524" s="29" t="s">
        <v>87</v>
      </c>
      <c r="B524" s="29" t="s">
        <v>88</v>
      </c>
      <c r="C524" s="29" t="s">
        <v>70</v>
      </c>
      <c r="D524" s="29" t="s">
        <v>58</v>
      </c>
      <c r="E524" s="29" t="str">
        <f>_xlfn.XLOOKUP(BASE_INICIATIVAS_CONSOLIDADA!$G524,'[1]BASE DE DADOS'!A:A,'[1]BASE DE DADOS'!C:C)</f>
        <v>REBIO GUARIBAS</v>
      </c>
      <c r="F524" s="29" t="str">
        <f>_xlfn.XLOOKUP(BASE_INICIATIVAS_CONSOLIDADA!$G524,[1]!BASE_UCS[COD CNUC],[1]!BASE_UCS[CATEGORIA RESUMIDA])</f>
        <v>REBIO</v>
      </c>
      <c r="G524" s="29" t="s">
        <v>340</v>
      </c>
      <c r="H524" s="29" t="str">
        <f>_xlfn.XLOOKUP(BASE_INICIATIVAS_CONSOLIDADA!$G524,[1]!BASE_UCS[COD CNUC],[1]!BASE_UCS[GERÊNCIA REGIONAL])</f>
        <v>GR2 - Nordeste</v>
      </c>
      <c r="I524" s="29" t="str">
        <f>_xlfn.XLOOKUP(BASE_INICIATIVAS_CONSOLIDADA!$G524,[1]!BASE_UCS[COD CNUC],[1]!BASE_UCS[BIOMAS])</f>
        <v>Caatinga - Mata Atlântica</v>
      </c>
      <c r="J524" s="29" t="str">
        <f>_xlfn.XLOOKUP(BASE_INICIATIVAS_CONSOLIDADA!$G524,[1]!BASE_UCS[COD CNUC],[1]!BASE_UCS[UF])</f>
        <v>PB</v>
      </c>
      <c r="K524" s="29" t="s">
        <v>249</v>
      </c>
      <c r="L524" s="30">
        <v>350000</v>
      </c>
      <c r="M524" s="30">
        <v>0</v>
      </c>
      <c r="N524" s="30">
        <f>BASE_INICIATIVAS_CONSOLIDADA!$L524-BASE_INICIATIVAS_CONSOLIDADA!$M524</f>
        <v>350000</v>
      </c>
      <c r="O524" s="41">
        <f>BASE_INICIATIVAS_CONSOLIDADA!$AC524+BASE_INICIATIVAS_CONSOLIDADA!$AJ524+BASE_INICIATIVAS_CONSOLIDADA!$AO524+BASE_INICIATIVAS_CONSOLIDADA!$AV524+BASE_INICIATIVAS_CONSOLIDADA!$AY524+BASE_INICIATIVAS_CONSOLIDADA!$BA524+BASE_INICIATIVAS_CONSOLIDADA!$BD524</f>
        <v>350000</v>
      </c>
      <c r="P524" s="30">
        <f>IF(BASE_INICIATIVAS_CONSOLIDADA!$N524-BASE_INICIATIVAS_CONSOLIDADA!$O524&lt;0,0,BASE_INICIATIVAS_CONSOLIDADA!$N524-BASE_INICIATIVAS_CONSOLIDADA!$O524)</f>
        <v>0</v>
      </c>
      <c r="Q524" s="42">
        <v>0</v>
      </c>
      <c r="R524" s="41">
        <v>0</v>
      </c>
      <c r="S524" s="41">
        <v>0</v>
      </c>
      <c r="T524" s="41">
        <v>0</v>
      </c>
      <c r="U524" s="41">
        <v>0</v>
      </c>
      <c r="V524" s="41">
        <v>0</v>
      </c>
      <c r="W524" s="41">
        <v>0</v>
      </c>
      <c r="X524" s="41">
        <v>0</v>
      </c>
      <c r="Y524" s="41">
        <v>0</v>
      </c>
      <c r="Z524" s="41">
        <v>0</v>
      </c>
      <c r="AA524" s="41">
        <v>0</v>
      </c>
      <c r="AB524" s="41">
        <v>0</v>
      </c>
      <c r="AC524" s="41">
        <f>SUM(BASE_INICIATIVAS_CONSOLIDADA!$Q524:$AB524)</f>
        <v>0</v>
      </c>
      <c r="AD524" s="41">
        <v>0</v>
      </c>
      <c r="AE524" s="41">
        <v>0</v>
      </c>
      <c r="AF524" s="41">
        <v>0</v>
      </c>
      <c r="AG524" s="41">
        <v>0</v>
      </c>
      <c r="AH524" s="41">
        <v>0</v>
      </c>
      <c r="AI524" s="41">
        <v>0</v>
      </c>
      <c r="AJ524" s="41">
        <f>SUM(BASE_INICIATIVAS_CONSOLIDADA!$AD524:$AI524)</f>
        <v>0</v>
      </c>
      <c r="AK524" s="41">
        <v>0</v>
      </c>
      <c r="AL524" s="41">
        <v>350000</v>
      </c>
      <c r="AM524" s="41">
        <v>0</v>
      </c>
      <c r="AN524" s="41">
        <v>0</v>
      </c>
      <c r="AO524" s="41">
        <f>SUM(BASE_INICIATIVAS_CONSOLIDADA!$AK524:$AN524)</f>
        <v>350000</v>
      </c>
      <c r="AP524" s="41">
        <v>0</v>
      </c>
      <c r="AQ524" s="41">
        <v>0</v>
      </c>
      <c r="AR524" s="41">
        <v>0</v>
      </c>
      <c r="AS524" s="41">
        <v>0</v>
      </c>
      <c r="AT524" s="41">
        <v>0</v>
      </c>
      <c r="AU524" s="41">
        <v>0</v>
      </c>
      <c r="AV524" s="41">
        <f>SUM(BASE_INICIATIVAS_CONSOLIDADA!$AP524:$AU524)</f>
        <v>0</v>
      </c>
      <c r="AW524" s="43">
        <v>0</v>
      </c>
      <c r="AX524" s="43">
        <v>0</v>
      </c>
      <c r="AY524" s="44">
        <f>SUM(BASE_INICIATIVAS_CONSOLIDADA!$AW524:$AX524)</f>
        <v>0</v>
      </c>
      <c r="AZ524" s="45">
        <v>0</v>
      </c>
      <c r="BA524" s="45">
        <f>BASE_INICIATIVAS_CONSOLIDADA!$AZ524</f>
        <v>0</v>
      </c>
      <c r="BB524" s="45">
        <v>0</v>
      </c>
      <c r="BC524" s="45">
        <v>0</v>
      </c>
      <c r="BD524" s="45">
        <f>SUM(BASE_INICIATIVAS_CONSOLIDADA!$BB524:$BC524)</f>
        <v>0</v>
      </c>
    </row>
    <row r="525" spans="1:56" ht="409.5" x14ac:dyDescent="0.25">
      <c r="A525" s="8" t="s">
        <v>87</v>
      </c>
      <c r="B525" s="8" t="s">
        <v>88</v>
      </c>
      <c r="C525" s="8" t="s">
        <v>70</v>
      </c>
      <c r="D525" s="8" t="s">
        <v>58</v>
      </c>
      <c r="E525" s="8" t="str">
        <f>_xlfn.XLOOKUP(BASE_INICIATIVAS_CONSOLIDADA!$G525,'[1]BASE DE DADOS'!A:A,'[1]BASE DE DADOS'!C:C)</f>
        <v>ESEC DE MURICI</v>
      </c>
      <c r="F525" s="8" t="str">
        <f>_xlfn.XLOOKUP(BASE_INICIATIVAS_CONSOLIDADA!$G525,[1]!BASE_UCS[COD CNUC],[1]!BASE_UCS[CATEGORIA RESUMIDA])</f>
        <v>ESEC</v>
      </c>
      <c r="G525" s="8" t="s">
        <v>200</v>
      </c>
      <c r="H525" s="8" t="str">
        <f>_xlfn.XLOOKUP(BASE_INICIATIVAS_CONSOLIDADA!$G525,[1]!BASE_UCS[COD CNUC],[1]!BASE_UCS[GERÊNCIA REGIONAL])</f>
        <v>GR2 - Nordeste</v>
      </c>
      <c r="I525" s="8" t="str">
        <f>_xlfn.XLOOKUP(BASE_INICIATIVAS_CONSOLIDADA!$G525,[1]!BASE_UCS[COD CNUC],[1]!BASE_UCS[BIOMAS])</f>
        <v>Mata Atlântica</v>
      </c>
      <c r="J525" s="8" t="str">
        <f>_xlfn.XLOOKUP(BASE_INICIATIVAS_CONSOLIDADA!$G525,[1]!BASE_UCS[COD CNUC],[1]!BASE_UCS[UF])</f>
        <v>AL</v>
      </c>
      <c r="K525" s="8" t="s">
        <v>422</v>
      </c>
      <c r="L525" s="36">
        <v>50000</v>
      </c>
      <c r="M525" s="36">
        <v>0</v>
      </c>
      <c r="N525" s="36">
        <f>BASE_INICIATIVAS_CONSOLIDADA!$L525-BASE_INICIATIVAS_CONSOLIDADA!$M525</f>
        <v>50000</v>
      </c>
      <c r="O525" s="37">
        <f>BASE_INICIATIVAS_CONSOLIDADA!$AC525+BASE_INICIATIVAS_CONSOLIDADA!$AJ525+BASE_INICIATIVAS_CONSOLIDADA!$AO525+BASE_INICIATIVAS_CONSOLIDADA!$AV525+BASE_INICIATIVAS_CONSOLIDADA!$AY525+BASE_INICIATIVAS_CONSOLIDADA!$BA525+BASE_INICIATIVAS_CONSOLIDADA!$BD525</f>
        <v>50000</v>
      </c>
      <c r="P525" s="36">
        <f>IF(BASE_INICIATIVAS_CONSOLIDADA!$N525-BASE_INICIATIVAS_CONSOLIDADA!$O525&lt;0,0,BASE_INICIATIVAS_CONSOLIDADA!$N525-BASE_INICIATIVAS_CONSOLIDADA!$O525)</f>
        <v>0</v>
      </c>
      <c r="Q525" s="38">
        <v>0</v>
      </c>
      <c r="R525" s="37">
        <v>0</v>
      </c>
      <c r="S525" s="37">
        <v>0</v>
      </c>
      <c r="T525" s="37">
        <v>0</v>
      </c>
      <c r="U525" s="37">
        <v>0</v>
      </c>
      <c r="V525" s="37">
        <v>0</v>
      </c>
      <c r="W525" s="37">
        <v>0</v>
      </c>
      <c r="X525" s="37">
        <v>0</v>
      </c>
      <c r="Y525" s="37">
        <v>0</v>
      </c>
      <c r="Z525" s="37">
        <v>0</v>
      </c>
      <c r="AA525" s="37">
        <v>0</v>
      </c>
      <c r="AB525" s="37">
        <v>0</v>
      </c>
      <c r="AC525" s="37">
        <f>SUM(BASE_INICIATIVAS_CONSOLIDADA!$Q525:$AB525)</f>
        <v>0</v>
      </c>
      <c r="AD525" s="37">
        <v>0</v>
      </c>
      <c r="AE525" s="37">
        <v>0</v>
      </c>
      <c r="AF525" s="37">
        <v>0</v>
      </c>
      <c r="AG525" s="37">
        <v>0</v>
      </c>
      <c r="AH525" s="37">
        <v>0</v>
      </c>
      <c r="AI525" s="37">
        <v>0</v>
      </c>
      <c r="AJ525" s="37">
        <f>SUM(BASE_INICIATIVAS_CONSOLIDADA!$AD525:$AI525)</f>
        <v>0</v>
      </c>
      <c r="AK525" s="37">
        <v>0</v>
      </c>
      <c r="AL525" s="37">
        <v>0</v>
      </c>
      <c r="AM525" s="37">
        <v>0</v>
      </c>
      <c r="AN525" s="37">
        <v>0</v>
      </c>
      <c r="AO525" s="37">
        <f>SUM(BASE_INICIATIVAS_CONSOLIDADA!$AK525:$AN525)</f>
        <v>0</v>
      </c>
      <c r="AP525" s="37">
        <v>0</v>
      </c>
      <c r="AQ525" s="37">
        <v>0</v>
      </c>
      <c r="AR525" s="37">
        <v>0</v>
      </c>
      <c r="AS525" s="37">
        <v>0</v>
      </c>
      <c r="AT525" s="37">
        <v>0</v>
      </c>
      <c r="AU525" s="36">
        <v>50000</v>
      </c>
      <c r="AV525" s="37">
        <f>SUM(BASE_INICIATIVAS_CONSOLIDADA!$AP525:$AU525)</f>
        <v>50000</v>
      </c>
      <c r="AW525" s="39">
        <v>0</v>
      </c>
      <c r="AX525" s="39">
        <v>0</v>
      </c>
      <c r="AY525" s="40">
        <f>SUM(BASE_INICIATIVAS_CONSOLIDADA!$AW525:$AX525)</f>
        <v>0</v>
      </c>
      <c r="AZ525" s="4">
        <v>0</v>
      </c>
      <c r="BA525" s="4">
        <f>BASE_INICIATIVAS_CONSOLIDADA!$AZ525</f>
        <v>0</v>
      </c>
      <c r="BB525" s="4">
        <v>0</v>
      </c>
      <c r="BC525" s="4">
        <v>0</v>
      </c>
      <c r="BD525" s="4">
        <f>SUM(BASE_INICIATIVAS_CONSOLIDADA!$BB525:$BC525)</f>
        <v>0</v>
      </c>
    </row>
    <row r="526" spans="1:56" ht="405" x14ac:dyDescent="0.25">
      <c r="A526" s="29" t="s">
        <v>87</v>
      </c>
      <c r="B526" s="29" t="s">
        <v>88</v>
      </c>
      <c r="C526" s="29" t="s">
        <v>70</v>
      </c>
      <c r="D526" s="29" t="s">
        <v>58</v>
      </c>
      <c r="E526" s="29" t="str">
        <f>_xlfn.XLOOKUP(BASE_INICIATIVAS_CONSOLIDADA!$G526,'[1]BASE DE DADOS'!A:A,'[1]BASE DE DADOS'!C:C)</f>
        <v>PARNA DO CATIMBAU</v>
      </c>
      <c r="F526" s="29" t="str">
        <f>_xlfn.XLOOKUP(BASE_INICIATIVAS_CONSOLIDADA!$G526,[1]!BASE_UCS[COD CNUC],[1]!BASE_UCS[CATEGORIA RESUMIDA])</f>
        <v>PARNA</v>
      </c>
      <c r="G526" s="29" t="s">
        <v>212</v>
      </c>
      <c r="H526" s="29" t="str">
        <f>_xlfn.XLOOKUP(BASE_INICIATIVAS_CONSOLIDADA!$G526,[1]!BASE_UCS[COD CNUC],[1]!BASE_UCS[GERÊNCIA REGIONAL])</f>
        <v>GR2 - Nordeste</v>
      </c>
      <c r="I526" s="29" t="str">
        <f>_xlfn.XLOOKUP(BASE_INICIATIVAS_CONSOLIDADA!$G526,[1]!BASE_UCS[COD CNUC],[1]!BASE_UCS[BIOMAS])</f>
        <v>Caatinga</v>
      </c>
      <c r="J526" s="29" t="str">
        <f>_xlfn.XLOOKUP(BASE_INICIATIVAS_CONSOLIDADA!$G526,[1]!BASE_UCS[COD CNUC],[1]!BASE_UCS[UF])</f>
        <v>PE</v>
      </c>
      <c r="K526" s="29" t="s">
        <v>249</v>
      </c>
      <c r="L526" s="30">
        <v>350000</v>
      </c>
      <c r="M526" s="30">
        <v>0</v>
      </c>
      <c r="N526" s="30">
        <f>BASE_INICIATIVAS_CONSOLIDADA!$L526-BASE_INICIATIVAS_CONSOLIDADA!$M526</f>
        <v>350000</v>
      </c>
      <c r="O526" s="41">
        <f>BASE_INICIATIVAS_CONSOLIDADA!$AC526+BASE_INICIATIVAS_CONSOLIDADA!$AJ526+BASE_INICIATIVAS_CONSOLIDADA!$AO526+BASE_INICIATIVAS_CONSOLIDADA!$AV526+BASE_INICIATIVAS_CONSOLIDADA!$AY526+BASE_INICIATIVAS_CONSOLIDADA!$BA526+BASE_INICIATIVAS_CONSOLIDADA!$BD526</f>
        <v>350000</v>
      </c>
      <c r="P526" s="30">
        <f>IF(BASE_INICIATIVAS_CONSOLIDADA!$N526-BASE_INICIATIVAS_CONSOLIDADA!$O526&lt;0,0,BASE_INICIATIVAS_CONSOLIDADA!$N526-BASE_INICIATIVAS_CONSOLIDADA!$O526)</f>
        <v>0</v>
      </c>
      <c r="Q526" s="42">
        <v>0</v>
      </c>
      <c r="R526" s="41">
        <v>0</v>
      </c>
      <c r="S526" s="41">
        <v>0</v>
      </c>
      <c r="T526" s="41">
        <v>0</v>
      </c>
      <c r="U526" s="41">
        <v>0</v>
      </c>
      <c r="V526" s="41">
        <v>0</v>
      </c>
      <c r="W526" s="41">
        <v>0</v>
      </c>
      <c r="X526" s="41">
        <v>0</v>
      </c>
      <c r="Y526" s="41">
        <v>0</v>
      </c>
      <c r="Z526" s="41">
        <v>0</v>
      </c>
      <c r="AA526" s="41">
        <v>0</v>
      </c>
      <c r="AB526" s="41">
        <v>0</v>
      </c>
      <c r="AC526" s="41">
        <f>SUM(BASE_INICIATIVAS_CONSOLIDADA!$Q526:$AB526)</f>
        <v>0</v>
      </c>
      <c r="AD526" s="41">
        <v>0</v>
      </c>
      <c r="AE526" s="41">
        <v>0</v>
      </c>
      <c r="AF526" s="41">
        <v>0</v>
      </c>
      <c r="AG526" s="41">
        <v>0</v>
      </c>
      <c r="AH526" s="41">
        <v>0</v>
      </c>
      <c r="AI526" s="41">
        <v>0</v>
      </c>
      <c r="AJ526" s="41">
        <f>SUM(BASE_INICIATIVAS_CONSOLIDADA!$AD526:$AI526)</f>
        <v>0</v>
      </c>
      <c r="AK526" s="41">
        <v>0</v>
      </c>
      <c r="AL526" s="41">
        <v>0</v>
      </c>
      <c r="AM526" s="41">
        <v>0</v>
      </c>
      <c r="AN526" s="41">
        <v>350000</v>
      </c>
      <c r="AO526" s="41">
        <f>SUM(BASE_INICIATIVAS_CONSOLIDADA!$AK526:$AN526)</f>
        <v>350000</v>
      </c>
      <c r="AP526" s="41">
        <v>0</v>
      </c>
      <c r="AQ526" s="41">
        <v>0</v>
      </c>
      <c r="AR526" s="41">
        <v>0</v>
      </c>
      <c r="AS526" s="41">
        <v>0</v>
      </c>
      <c r="AT526" s="41">
        <v>0</v>
      </c>
      <c r="AU526" s="46">
        <v>0</v>
      </c>
      <c r="AV526" s="41">
        <f>SUM(BASE_INICIATIVAS_CONSOLIDADA!$AP526:$AU526)</f>
        <v>0</v>
      </c>
      <c r="AW526" s="43">
        <v>0</v>
      </c>
      <c r="AX526" s="43">
        <v>0</v>
      </c>
      <c r="AY526" s="44">
        <f>SUM(BASE_INICIATIVAS_CONSOLIDADA!$AW526:$AX526)</f>
        <v>0</v>
      </c>
      <c r="AZ526" s="45">
        <v>0</v>
      </c>
      <c r="BA526" s="45">
        <f>BASE_INICIATIVAS_CONSOLIDADA!$AZ526</f>
        <v>0</v>
      </c>
      <c r="BB526" s="45">
        <v>0</v>
      </c>
      <c r="BC526" s="45">
        <v>0</v>
      </c>
      <c r="BD526" s="45">
        <f>SUM(BASE_INICIATIVAS_CONSOLIDADA!$BB526:$BC526)</f>
        <v>0</v>
      </c>
    </row>
    <row r="527" spans="1:56" ht="150" x14ac:dyDescent="0.25">
      <c r="A527" s="8" t="s">
        <v>87</v>
      </c>
      <c r="B527" s="8" t="s">
        <v>88</v>
      </c>
      <c r="C527" s="8" t="s">
        <v>70</v>
      </c>
      <c r="D527" s="8" t="s">
        <v>58</v>
      </c>
      <c r="E527" s="8" t="str">
        <f>_xlfn.XLOOKUP(BASE_INICIATIVAS_CONSOLIDADA!$G527,'[1]BASE DE DADOS'!A:A,'[1]BASE DE DADOS'!C:C)</f>
        <v>ESEC DE PIRAPITINGA</v>
      </c>
      <c r="F527" s="8" t="str">
        <f>_xlfn.XLOOKUP(BASE_INICIATIVAS_CONSOLIDADA!$G527,[1]!BASE_UCS[COD CNUC],[1]!BASE_UCS[CATEGORIA RESUMIDA])</f>
        <v>ESEC</v>
      </c>
      <c r="G527" s="8" t="s">
        <v>423</v>
      </c>
      <c r="H527" s="8" t="str">
        <f>_xlfn.XLOOKUP(BASE_INICIATIVAS_CONSOLIDADA!$G527,[1]!BASE_UCS[COD CNUC],[1]!BASE_UCS[GERÊNCIA REGIONAL])</f>
        <v>GR4 - Sudeste</v>
      </c>
      <c r="I527" s="8" t="str">
        <f>_xlfn.XLOOKUP(BASE_INICIATIVAS_CONSOLIDADA!$G527,[1]!BASE_UCS[COD CNUC],[1]!BASE_UCS[BIOMAS])</f>
        <v>Cerrado</v>
      </c>
      <c r="J527" s="8" t="str">
        <f>_xlfn.XLOOKUP(BASE_INICIATIVAS_CONSOLIDADA!$G527,[1]!BASE_UCS[COD CNUC],[1]!BASE_UCS[UF])</f>
        <v>MG</v>
      </c>
      <c r="K527" s="8" t="s">
        <v>424</v>
      </c>
      <c r="L527" s="36">
        <v>100000</v>
      </c>
      <c r="M527" s="36">
        <v>0</v>
      </c>
      <c r="N527" s="36">
        <f>BASE_INICIATIVAS_CONSOLIDADA!$L527-BASE_INICIATIVAS_CONSOLIDADA!$M527</f>
        <v>100000</v>
      </c>
      <c r="O527" s="37">
        <f>BASE_INICIATIVAS_CONSOLIDADA!$AC527+BASE_INICIATIVAS_CONSOLIDADA!$AJ527+BASE_INICIATIVAS_CONSOLIDADA!$AO527+BASE_INICIATIVAS_CONSOLIDADA!$AV527+BASE_INICIATIVAS_CONSOLIDADA!$AY527+BASE_INICIATIVAS_CONSOLIDADA!$BA527+BASE_INICIATIVAS_CONSOLIDADA!$BD527</f>
        <v>0</v>
      </c>
      <c r="P527" s="36">
        <f>IF(BASE_INICIATIVAS_CONSOLIDADA!$N527-BASE_INICIATIVAS_CONSOLIDADA!$O527&lt;0,0,BASE_INICIATIVAS_CONSOLIDADA!$N527-BASE_INICIATIVAS_CONSOLIDADA!$O527)</f>
        <v>100000</v>
      </c>
      <c r="Q527" s="38">
        <v>0</v>
      </c>
      <c r="R527" s="37">
        <v>0</v>
      </c>
      <c r="S527" s="37">
        <v>0</v>
      </c>
      <c r="T527" s="37">
        <v>0</v>
      </c>
      <c r="U527" s="37">
        <v>0</v>
      </c>
      <c r="V527" s="37">
        <v>0</v>
      </c>
      <c r="W527" s="37">
        <v>0</v>
      </c>
      <c r="X527" s="37">
        <v>0</v>
      </c>
      <c r="Y527" s="37">
        <v>0</v>
      </c>
      <c r="Z527" s="37">
        <v>0</v>
      </c>
      <c r="AA527" s="37">
        <v>0</v>
      </c>
      <c r="AB527" s="37">
        <v>0</v>
      </c>
      <c r="AC527" s="37">
        <f>SUM(BASE_INICIATIVAS_CONSOLIDADA!$Q527:$AB527)</f>
        <v>0</v>
      </c>
      <c r="AD527" s="37">
        <v>0</v>
      </c>
      <c r="AE527" s="37">
        <v>0</v>
      </c>
      <c r="AF527" s="37">
        <v>0</v>
      </c>
      <c r="AG527" s="37">
        <v>0</v>
      </c>
      <c r="AH527" s="37">
        <v>0</v>
      </c>
      <c r="AI527" s="37">
        <v>0</v>
      </c>
      <c r="AJ527" s="37">
        <f>SUM(BASE_INICIATIVAS_CONSOLIDADA!$AD527:$AI527)</f>
        <v>0</v>
      </c>
      <c r="AK527" s="37">
        <v>0</v>
      </c>
      <c r="AL527" s="37">
        <v>0</v>
      </c>
      <c r="AM527" s="37">
        <v>0</v>
      </c>
      <c r="AN527" s="37">
        <v>0</v>
      </c>
      <c r="AO527" s="37">
        <f>SUM(BASE_INICIATIVAS_CONSOLIDADA!$AK527:$AN527)</f>
        <v>0</v>
      </c>
      <c r="AP527" s="37">
        <v>0</v>
      </c>
      <c r="AQ527" s="37">
        <v>0</v>
      </c>
      <c r="AR527" s="37">
        <v>0</v>
      </c>
      <c r="AS527" s="37">
        <v>0</v>
      </c>
      <c r="AT527" s="37">
        <v>0</v>
      </c>
      <c r="AU527" s="37">
        <v>0</v>
      </c>
      <c r="AV527" s="37">
        <f>SUM(BASE_INICIATIVAS_CONSOLIDADA!$AP527:$AU527)</f>
        <v>0</v>
      </c>
      <c r="AW527" s="39">
        <v>0</v>
      </c>
      <c r="AX527" s="39">
        <v>0</v>
      </c>
      <c r="AY527" s="40">
        <f>SUM(BASE_INICIATIVAS_CONSOLIDADA!$AW527:$AX527)</f>
        <v>0</v>
      </c>
      <c r="AZ527" s="4">
        <v>0</v>
      </c>
      <c r="BA527" s="4">
        <f>BASE_INICIATIVAS_CONSOLIDADA!$AZ527</f>
        <v>0</v>
      </c>
      <c r="BB527" s="4">
        <v>0</v>
      </c>
      <c r="BC527" s="4">
        <v>0</v>
      </c>
      <c r="BD527" s="4">
        <f>SUM(BASE_INICIATIVAS_CONSOLIDADA!$BB527:$BC527)</f>
        <v>0</v>
      </c>
    </row>
    <row r="528" spans="1:56" ht="150" x14ac:dyDescent="0.25">
      <c r="A528" s="29" t="s">
        <v>87</v>
      </c>
      <c r="B528" s="29" t="s">
        <v>88</v>
      </c>
      <c r="C528" s="29" t="s">
        <v>70</v>
      </c>
      <c r="D528" s="29" t="s">
        <v>58</v>
      </c>
      <c r="E528" s="29" t="str">
        <f>_xlfn.XLOOKUP(BASE_INICIATIVAS_CONSOLIDADA!$G528,'[1]BASE DE DADOS'!A:A,'[1]BASE DE DADOS'!C:C)</f>
        <v>ESEC DE TAIAMÃ</v>
      </c>
      <c r="F528" s="29" t="str">
        <f>_xlfn.XLOOKUP(BASE_INICIATIVAS_CONSOLIDADA!$G528,[1]!BASE_UCS[COD CNUC],[1]!BASE_UCS[CATEGORIA RESUMIDA])</f>
        <v>ESEC</v>
      </c>
      <c r="G528" s="29" t="s">
        <v>224</v>
      </c>
      <c r="H528" s="29" t="str">
        <f>_xlfn.XLOOKUP(BASE_INICIATIVAS_CONSOLIDADA!$G528,[1]!BASE_UCS[COD CNUC],[1]!BASE_UCS[GERÊNCIA REGIONAL])</f>
        <v>GR3 - Centro-Oeste</v>
      </c>
      <c r="I528" s="29" t="str">
        <f>_xlfn.XLOOKUP(BASE_INICIATIVAS_CONSOLIDADA!$G528,[1]!BASE_UCS[COD CNUC],[1]!BASE_UCS[BIOMAS])</f>
        <v>Pantanal</v>
      </c>
      <c r="J528" s="29" t="str">
        <f>_xlfn.XLOOKUP(BASE_INICIATIVAS_CONSOLIDADA!$G528,[1]!BASE_UCS[COD CNUC],[1]!BASE_UCS[UF])</f>
        <v>MT</v>
      </c>
      <c r="K528" s="29" t="s">
        <v>425</v>
      </c>
      <c r="L528" s="30">
        <v>100000</v>
      </c>
      <c r="M528" s="30">
        <v>0</v>
      </c>
      <c r="N528" s="30">
        <f>BASE_INICIATIVAS_CONSOLIDADA!$L528-BASE_INICIATIVAS_CONSOLIDADA!$M528</f>
        <v>100000</v>
      </c>
      <c r="O528" s="41">
        <f>BASE_INICIATIVAS_CONSOLIDADA!$AC528+BASE_INICIATIVAS_CONSOLIDADA!$AJ528+BASE_INICIATIVAS_CONSOLIDADA!$AO528+BASE_INICIATIVAS_CONSOLIDADA!$AV528+BASE_INICIATIVAS_CONSOLIDADA!$AY528+BASE_INICIATIVAS_CONSOLIDADA!$BA528+BASE_INICIATIVAS_CONSOLIDADA!$BD528</f>
        <v>100000</v>
      </c>
      <c r="P528" s="30">
        <f>IF(BASE_INICIATIVAS_CONSOLIDADA!$N528-BASE_INICIATIVAS_CONSOLIDADA!$O528&lt;0,0,BASE_INICIATIVAS_CONSOLIDADA!$N528-BASE_INICIATIVAS_CONSOLIDADA!$O528)</f>
        <v>0</v>
      </c>
      <c r="Q528" s="42">
        <v>0</v>
      </c>
      <c r="R528" s="41">
        <v>0</v>
      </c>
      <c r="S528" s="41">
        <v>0</v>
      </c>
      <c r="T528" s="41">
        <v>0</v>
      </c>
      <c r="U528" s="41">
        <v>0</v>
      </c>
      <c r="V528" s="41">
        <v>0</v>
      </c>
      <c r="W528" s="41">
        <v>0</v>
      </c>
      <c r="X528" s="41">
        <v>0</v>
      </c>
      <c r="Y528" s="41">
        <v>0</v>
      </c>
      <c r="Z528" s="41">
        <v>0</v>
      </c>
      <c r="AA528" s="41">
        <v>0</v>
      </c>
      <c r="AB528" s="41">
        <v>0</v>
      </c>
      <c r="AC528" s="41">
        <f>SUM(BASE_INICIATIVAS_CONSOLIDADA!$Q528:$AB528)</f>
        <v>0</v>
      </c>
      <c r="AD528" s="41">
        <v>0</v>
      </c>
      <c r="AE528" s="41">
        <v>0</v>
      </c>
      <c r="AF528" s="41">
        <v>0</v>
      </c>
      <c r="AG528" s="41">
        <v>0</v>
      </c>
      <c r="AH528" s="41">
        <v>0</v>
      </c>
      <c r="AI528" s="41">
        <v>0</v>
      </c>
      <c r="AJ528" s="41">
        <f>SUM(BASE_INICIATIVAS_CONSOLIDADA!$AD528:$AI528)</f>
        <v>0</v>
      </c>
      <c r="AK528" s="41">
        <v>0</v>
      </c>
      <c r="AL528" s="41">
        <v>0</v>
      </c>
      <c r="AM528" s="41">
        <v>0</v>
      </c>
      <c r="AN528" s="41">
        <v>0</v>
      </c>
      <c r="AO528" s="41">
        <f>SUM(BASE_INICIATIVAS_CONSOLIDADA!$AK528:$AN528)</f>
        <v>0</v>
      </c>
      <c r="AP528" s="41">
        <v>0</v>
      </c>
      <c r="AQ528" s="41">
        <v>0</v>
      </c>
      <c r="AR528" s="41">
        <v>0</v>
      </c>
      <c r="AS528" s="41">
        <v>0</v>
      </c>
      <c r="AT528" s="41">
        <v>0</v>
      </c>
      <c r="AU528" s="41">
        <v>0</v>
      </c>
      <c r="AV528" s="41">
        <f>SUM(BASE_INICIATIVAS_CONSOLIDADA!$AP528:$AU528)</f>
        <v>0</v>
      </c>
      <c r="AW528" s="43">
        <v>0</v>
      </c>
      <c r="AX528" s="50">
        <v>100000</v>
      </c>
      <c r="AY528" s="44">
        <f>SUM(BASE_INICIATIVAS_CONSOLIDADA!$AW528:$AX528)</f>
        <v>100000</v>
      </c>
      <c r="AZ528" s="45">
        <v>0</v>
      </c>
      <c r="BA528" s="45">
        <f>BASE_INICIATIVAS_CONSOLIDADA!$AZ528</f>
        <v>0</v>
      </c>
      <c r="BB528" s="45">
        <v>0</v>
      </c>
      <c r="BC528" s="45">
        <v>0</v>
      </c>
      <c r="BD528" s="45">
        <f>SUM(BASE_INICIATIVAS_CONSOLIDADA!$BB528:$BC528)</f>
        <v>0</v>
      </c>
    </row>
    <row r="529" spans="1:56" ht="409.5" x14ac:dyDescent="0.25">
      <c r="A529" s="8" t="s">
        <v>87</v>
      </c>
      <c r="B529" s="8" t="s">
        <v>88</v>
      </c>
      <c r="C529" s="8" t="s">
        <v>70</v>
      </c>
      <c r="D529" s="8" t="s">
        <v>58</v>
      </c>
      <c r="E529" s="8" t="str">
        <f>_xlfn.XLOOKUP(BASE_INICIATIVAS_CONSOLIDADA!$G529,'[1]BASE DE DADOS'!A:A,'[1]BASE DE DADOS'!C:C)</f>
        <v>ESEC DE TAMOIOS</v>
      </c>
      <c r="F529" s="8" t="str">
        <f>_xlfn.XLOOKUP(BASE_INICIATIVAS_CONSOLIDADA!$G529,[1]!BASE_UCS[COD CNUC],[1]!BASE_UCS[CATEGORIA RESUMIDA])</f>
        <v>ESEC</v>
      </c>
      <c r="G529" s="8" t="s">
        <v>426</v>
      </c>
      <c r="H529" s="8" t="str">
        <f>_xlfn.XLOOKUP(BASE_INICIATIVAS_CONSOLIDADA!$G529,[1]!BASE_UCS[COD CNUC],[1]!BASE_UCS[GERÊNCIA REGIONAL])</f>
        <v>GR4 - Sudeste</v>
      </c>
      <c r="I529" s="8" t="str">
        <f>_xlfn.XLOOKUP(BASE_INICIATIVAS_CONSOLIDADA!$G529,[1]!BASE_UCS[COD CNUC],[1]!BASE_UCS[BIOMAS])</f>
        <v>Área Marinha - Mata Atlântica</v>
      </c>
      <c r="J529" s="8" t="str">
        <f>_xlfn.XLOOKUP(BASE_INICIATIVAS_CONSOLIDADA!$G529,[1]!BASE_UCS[COD CNUC],[1]!BASE_UCS[UF])</f>
        <v>RJ</v>
      </c>
      <c r="K529" s="8" t="s">
        <v>427</v>
      </c>
      <c r="L529" s="36">
        <v>350000</v>
      </c>
      <c r="M529" s="36">
        <v>0</v>
      </c>
      <c r="N529" s="36">
        <f>BASE_INICIATIVAS_CONSOLIDADA!$L529-BASE_INICIATIVAS_CONSOLIDADA!$M529</f>
        <v>350000</v>
      </c>
      <c r="O529" s="37">
        <f>BASE_INICIATIVAS_CONSOLIDADA!$AC529+BASE_INICIATIVAS_CONSOLIDADA!$AJ529+BASE_INICIATIVAS_CONSOLIDADA!$AO529+BASE_INICIATIVAS_CONSOLIDADA!$AV529+BASE_INICIATIVAS_CONSOLIDADA!$AY529+BASE_INICIATIVAS_CONSOLIDADA!$BA529+BASE_INICIATIVAS_CONSOLIDADA!$BD529</f>
        <v>350000</v>
      </c>
      <c r="P529" s="36">
        <f>IF(BASE_INICIATIVAS_CONSOLIDADA!$N529-BASE_INICIATIVAS_CONSOLIDADA!$O529&lt;0,0,BASE_INICIATIVAS_CONSOLIDADA!$N529-BASE_INICIATIVAS_CONSOLIDADA!$O529)</f>
        <v>0</v>
      </c>
      <c r="Q529" s="38">
        <v>0</v>
      </c>
      <c r="R529" s="37">
        <v>0</v>
      </c>
      <c r="S529" s="37">
        <v>0</v>
      </c>
      <c r="T529" s="37">
        <v>0</v>
      </c>
      <c r="U529" s="37">
        <v>0</v>
      </c>
      <c r="V529" s="37">
        <v>0</v>
      </c>
      <c r="W529" s="37">
        <v>0</v>
      </c>
      <c r="X529" s="37">
        <v>0</v>
      </c>
      <c r="Y529" s="37">
        <v>0</v>
      </c>
      <c r="Z529" s="37">
        <v>0</v>
      </c>
      <c r="AA529" s="37">
        <v>0</v>
      </c>
      <c r="AB529" s="37">
        <v>0</v>
      </c>
      <c r="AC529" s="37">
        <f>SUM(BASE_INICIATIVAS_CONSOLIDADA!$Q529:$AB529)</f>
        <v>0</v>
      </c>
      <c r="AD529" s="37">
        <v>0</v>
      </c>
      <c r="AE529" s="37">
        <v>0</v>
      </c>
      <c r="AF529" s="37">
        <v>0</v>
      </c>
      <c r="AG529" s="37">
        <v>0</v>
      </c>
      <c r="AH529" s="37">
        <v>0</v>
      </c>
      <c r="AI529" s="37">
        <v>0</v>
      </c>
      <c r="AJ529" s="37">
        <f>SUM(BASE_INICIATIVAS_CONSOLIDADA!$AD529:$AI529)</f>
        <v>0</v>
      </c>
      <c r="AK529" s="37">
        <v>0</v>
      </c>
      <c r="AL529" s="37">
        <v>0</v>
      </c>
      <c r="AM529" s="37">
        <v>0</v>
      </c>
      <c r="AN529" s="37">
        <v>0</v>
      </c>
      <c r="AO529" s="37">
        <f>SUM(BASE_INICIATIVAS_CONSOLIDADA!$AK529:$AN529)</f>
        <v>0</v>
      </c>
      <c r="AP529" s="37">
        <v>0</v>
      </c>
      <c r="AQ529" s="37">
        <v>0</v>
      </c>
      <c r="AR529" s="37">
        <v>0</v>
      </c>
      <c r="AS529" s="37">
        <v>0</v>
      </c>
      <c r="AT529" s="37">
        <v>0</v>
      </c>
      <c r="AU529" s="36">
        <v>350000</v>
      </c>
      <c r="AV529" s="37">
        <f>SUM(BASE_INICIATIVAS_CONSOLIDADA!$AP529:$AU529)</f>
        <v>350000</v>
      </c>
      <c r="AW529" s="39">
        <v>0</v>
      </c>
      <c r="AX529" s="48">
        <v>0</v>
      </c>
      <c r="AY529" s="40">
        <f>SUM(BASE_INICIATIVAS_CONSOLIDADA!$AW529:$AX529)</f>
        <v>0</v>
      </c>
      <c r="AZ529" s="4">
        <v>0</v>
      </c>
      <c r="BA529" s="4">
        <f>BASE_INICIATIVAS_CONSOLIDADA!$AZ529</f>
        <v>0</v>
      </c>
      <c r="BB529" s="4">
        <v>0</v>
      </c>
      <c r="BC529" s="4">
        <v>0</v>
      </c>
      <c r="BD529" s="4">
        <f>SUM(BASE_INICIATIVAS_CONSOLIDADA!$BB529:$BC529)</f>
        <v>0</v>
      </c>
    </row>
    <row r="530" spans="1:56" ht="409.5" x14ac:dyDescent="0.25">
      <c r="A530" s="29" t="s">
        <v>87</v>
      </c>
      <c r="B530" s="29" t="s">
        <v>88</v>
      </c>
      <c r="C530" s="29" t="s">
        <v>70</v>
      </c>
      <c r="D530" s="29" t="s">
        <v>58</v>
      </c>
      <c r="E530" s="29" t="str">
        <f>_xlfn.XLOOKUP(BASE_INICIATIVAS_CONSOLIDADA!$G530,'[1]BASE DE DADOS'!A:A,'[1]BASE DE DADOS'!C:C)</f>
        <v>ESEC TUPINAMBÁS</v>
      </c>
      <c r="F530" s="29" t="str">
        <f>_xlfn.XLOOKUP(BASE_INICIATIVAS_CONSOLIDADA!$G530,[1]!BASE_UCS[COD CNUC],[1]!BASE_UCS[CATEGORIA RESUMIDA])</f>
        <v>ESEC</v>
      </c>
      <c r="G530" s="29" t="s">
        <v>428</v>
      </c>
      <c r="H530" s="29" t="str">
        <f>_xlfn.XLOOKUP(BASE_INICIATIVAS_CONSOLIDADA!$G530,[1]!BASE_UCS[COD CNUC],[1]!BASE_UCS[GERÊNCIA REGIONAL])</f>
        <v>GR4 - Sudeste</v>
      </c>
      <c r="I530" s="29" t="str">
        <f>_xlfn.XLOOKUP(BASE_INICIATIVAS_CONSOLIDADA!$G530,[1]!BASE_UCS[COD CNUC],[1]!BASE_UCS[BIOMAS])</f>
        <v>Área Marinha - Mata Atlântica</v>
      </c>
      <c r="J530" s="29" t="str">
        <f>_xlfn.XLOOKUP(BASE_INICIATIVAS_CONSOLIDADA!$G530,[1]!BASE_UCS[COD CNUC],[1]!BASE_UCS[UF])</f>
        <v>SP</v>
      </c>
      <c r="K530" s="29" t="s">
        <v>429</v>
      </c>
      <c r="L530" s="30">
        <v>500000</v>
      </c>
      <c r="M530" s="30">
        <v>0</v>
      </c>
      <c r="N530" s="30">
        <f>BASE_INICIATIVAS_CONSOLIDADA!$L530-BASE_INICIATIVAS_CONSOLIDADA!$M530</f>
        <v>500000</v>
      </c>
      <c r="O530" s="41">
        <f>BASE_INICIATIVAS_CONSOLIDADA!$AC530+BASE_INICIATIVAS_CONSOLIDADA!$AJ530+BASE_INICIATIVAS_CONSOLIDADA!$AO530+BASE_INICIATIVAS_CONSOLIDADA!$AV530+BASE_INICIATIVAS_CONSOLIDADA!$AY530+BASE_INICIATIVAS_CONSOLIDADA!$BA530+BASE_INICIATIVAS_CONSOLIDADA!$BD530</f>
        <v>500000</v>
      </c>
      <c r="P530" s="30">
        <f>IF(BASE_INICIATIVAS_CONSOLIDADA!$N530-BASE_INICIATIVAS_CONSOLIDADA!$O530&lt;0,0,BASE_INICIATIVAS_CONSOLIDADA!$N530-BASE_INICIATIVAS_CONSOLIDADA!$O530)</f>
        <v>0</v>
      </c>
      <c r="Q530" s="42">
        <v>0</v>
      </c>
      <c r="R530" s="41">
        <v>0</v>
      </c>
      <c r="S530" s="41">
        <v>0</v>
      </c>
      <c r="T530" s="41">
        <v>0</v>
      </c>
      <c r="U530" s="41">
        <v>0</v>
      </c>
      <c r="V530" s="41">
        <v>0</v>
      </c>
      <c r="W530" s="41">
        <v>0</v>
      </c>
      <c r="X530" s="41">
        <v>0</v>
      </c>
      <c r="Y530" s="41">
        <v>0</v>
      </c>
      <c r="Z530" s="41">
        <v>0</v>
      </c>
      <c r="AA530" s="41">
        <v>0</v>
      </c>
      <c r="AB530" s="41">
        <v>0</v>
      </c>
      <c r="AC530" s="41">
        <f>SUM(BASE_INICIATIVAS_CONSOLIDADA!$Q530:$AB530)</f>
        <v>0</v>
      </c>
      <c r="AD530" s="41">
        <v>0</v>
      </c>
      <c r="AE530" s="41">
        <v>0</v>
      </c>
      <c r="AF530" s="41">
        <v>0</v>
      </c>
      <c r="AG530" s="41">
        <v>0</v>
      </c>
      <c r="AH530" s="41">
        <v>0</v>
      </c>
      <c r="AI530" s="41">
        <v>0</v>
      </c>
      <c r="AJ530" s="41">
        <f>SUM(BASE_INICIATIVAS_CONSOLIDADA!$AD530:$AI530)</f>
        <v>0</v>
      </c>
      <c r="AK530" s="41">
        <v>0</v>
      </c>
      <c r="AL530" s="41">
        <v>0</v>
      </c>
      <c r="AM530" s="41">
        <v>500000</v>
      </c>
      <c r="AN530" s="41">
        <v>0</v>
      </c>
      <c r="AO530" s="41">
        <f>SUM(BASE_INICIATIVAS_CONSOLIDADA!$AK530:$AN530)</f>
        <v>500000</v>
      </c>
      <c r="AP530" s="41">
        <v>0</v>
      </c>
      <c r="AQ530" s="41">
        <v>0</v>
      </c>
      <c r="AR530" s="41">
        <v>0</v>
      </c>
      <c r="AS530" s="41">
        <v>0</v>
      </c>
      <c r="AT530" s="41">
        <v>0</v>
      </c>
      <c r="AU530" s="46">
        <v>0</v>
      </c>
      <c r="AV530" s="41">
        <f>SUM(BASE_INICIATIVAS_CONSOLIDADA!$AP530:$AU530)</f>
        <v>0</v>
      </c>
      <c r="AW530" s="43">
        <v>0</v>
      </c>
      <c r="AX530" s="43">
        <v>0</v>
      </c>
      <c r="AY530" s="44">
        <f>SUM(BASE_INICIATIVAS_CONSOLIDADA!$AW530:$AX530)</f>
        <v>0</v>
      </c>
      <c r="AZ530" s="45">
        <v>0</v>
      </c>
      <c r="BA530" s="45">
        <f>BASE_INICIATIVAS_CONSOLIDADA!$AZ530</f>
        <v>0</v>
      </c>
      <c r="BB530" s="45">
        <v>0</v>
      </c>
      <c r="BC530" s="45">
        <v>0</v>
      </c>
      <c r="BD530" s="45">
        <f>SUM(BASE_INICIATIVAS_CONSOLIDADA!$BB530:$BC530)</f>
        <v>0</v>
      </c>
    </row>
    <row r="531" spans="1:56" ht="150" x14ac:dyDescent="0.25">
      <c r="A531" s="8" t="s">
        <v>87</v>
      </c>
      <c r="B531" s="8" t="s">
        <v>88</v>
      </c>
      <c r="C531" s="8" t="s">
        <v>70</v>
      </c>
      <c r="D531" s="8" t="s">
        <v>58</v>
      </c>
      <c r="E531" s="8" t="str">
        <f>_xlfn.XLOOKUP(BASE_INICIATIVAS_CONSOLIDADA!$G531,'[1]BASE DE DADOS'!A:A,'[1]BASE DE DADOS'!C:C)</f>
        <v>REBIO DE SALTINHO</v>
      </c>
      <c r="F531" s="8" t="str">
        <f>_xlfn.XLOOKUP(BASE_INICIATIVAS_CONSOLIDADA!$G531,[1]!BASE_UCS[COD CNUC],[1]!BASE_UCS[CATEGORIA RESUMIDA])</f>
        <v>REBIO</v>
      </c>
      <c r="G531" s="8" t="s">
        <v>327</v>
      </c>
      <c r="H531" s="8" t="str">
        <f>_xlfn.XLOOKUP(BASE_INICIATIVAS_CONSOLIDADA!$G531,[1]!BASE_UCS[COD CNUC],[1]!BASE_UCS[GERÊNCIA REGIONAL])</f>
        <v>GR2 - Nordeste</v>
      </c>
      <c r="I531" s="8" t="str">
        <f>_xlfn.XLOOKUP(BASE_INICIATIVAS_CONSOLIDADA!$G531,[1]!BASE_UCS[COD CNUC],[1]!BASE_UCS[BIOMAS])</f>
        <v>Mata Atlântica</v>
      </c>
      <c r="J531" s="8" t="str">
        <f>_xlfn.XLOOKUP(BASE_INICIATIVAS_CONSOLIDADA!$G531,[1]!BASE_UCS[COD CNUC],[1]!BASE_UCS[UF])</f>
        <v>PE</v>
      </c>
      <c r="K531" s="8" t="s">
        <v>425</v>
      </c>
      <c r="L531" s="36">
        <v>100000</v>
      </c>
      <c r="M531" s="36">
        <v>0</v>
      </c>
      <c r="N531" s="36">
        <f>BASE_INICIATIVAS_CONSOLIDADA!$L531-BASE_INICIATIVAS_CONSOLIDADA!$M531</f>
        <v>100000</v>
      </c>
      <c r="O531" s="37">
        <f>BASE_INICIATIVAS_CONSOLIDADA!$AC531+BASE_INICIATIVAS_CONSOLIDADA!$AJ531+BASE_INICIATIVAS_CONSOLIDADA!$AO531+BASE_INICIATIVAS_CONSOLIDADA!$AV531+BASE_INICIATIVAS_CONSOLIDADA!$AY531+BASE_INICIATIVAS_CONSOLIDADA!$BA531+BASE_INICIATIVAS_CONSOLIDADA!$BD531</f>
        <v>100000</v>
      </c>
      <c r="P531" s="36">
        <f>IF(BASE_INICIATIVAS_CONSOLIDADA!$N531-BASE_INICIATIVAS_CONSOLIDADA!$O531&lt;0,0,BASE_INICIATIVAS_CONSOLIDADA!$N531-BASE_INICIATIVAS_CONSOLIDADA!$O531)</f>
        <v>0</v>
      </c>
      <c r="Q531" s="38">
        <v>0</v>
      </c>
      <c r="R531" s="37">
        <v>0</v>
      </c>
      <c r="S531" s="37">
        <v>0</v>
      </c>
      <c r="T531" s="37">
        <v>0</v>
      </c>
      <c r="U531" s="37">
        <v>0</v>
      </c>
      <c r="V531" s="37">
        <v>0</v>
      </c>
      <c r="W531" s="37">
        <v>0</v>
      </c>
      <c r="X531" s="37">
        <v>0</v>
      </c>
      <c r="Y531" s="37">
        <v>0</v>
      </c>
      <c r="Z531" s="37">
        <v>0</v>
      </c>
      <c r="AA531" s="37">
        <v>0</v>
      </c>
      <c r="AB531" s="37">
        <v>0</v>
      </c>
      <c r="AC531" s="37">
        <f>SUM(BASE_INICIATIVAS_CONSOLIDADA!$Q531:$AB531)</f>
        <v>0</v>
      </c>
      <c r="AD531" s="37">
        <v>0</v>
      </c>
      <c r="AE531" s="37">
        <v>0</v>
      </c>
      <c r="AF531" s="37">
        <v>0</v>
      </c>
      <c r="AG531" s="37">
        <v>0</v>
      </c>
      <c r="AH531" s="37">
        <v>0</v>
      </c>
      <c r="AI531" s="37">
        <v>0</v>
      </c>
      <c r="AJ531" s="37">
        <f>SUM(BASE_INICIATIVAS_CONSOLIDADA!$AD531:$AI531)</f>
        <v>0</v>
      </c>
      <c r="AK531" s="37">
        <v>0</v>
      </c>
      <c r="AL531" s="37">
        <v>100000</v>
      </c>
      <c r="AM531" s="37">
        <v>0</v>
      </c>
      <c r="AN531" s="37">
        <v>0</v>
      </c>
      <c r="AO531" s="37">
        <f>SUM(BASE_INICIATIVAS_CONSOLIDADA!$AK531:$AN531)</f>
        <v>100000</v>
      </c>
      <c r="AP531" s="37">
        <v>0</v>
      </c>
      <c r="AQ531" s="37">
        <v>0</v>
      </c>
      <c r="AR531" s="37">
        <v>0</v>
      </c>
      <c r="AS531" s="37">
        <v>0</v>
      </c>
      <c r="AT531" s="37">
        <v>0</v>
      </c>
      <c r="AU531" s="37">
        <v>0</v>
      </c>
      <c r="AV531" s="37">
        <f>SUM(BASE_INICIATIVAS_CONSOLIDADA!$AP531:$AU531)</f>
        <v>0</v>
      </c>
      <c r="AW531" s="39">
        <v>0</v>
      </c>
      <c r="AX531" s="39">
        <v>0</v>
      </c>
      <c r="AY531" s="40">
        <f>SUM(BASE_INICIATIVAS_CONSOLIDADA!$AW531:$AX531)</f>
        <v>0</v>
      </c>
      <c r="AZ531" s="4">
        <v>0</v>
      </c>
      <c r="BA531" s="4">
        <f>BASE_INICIATIVAS_CONSOLIDADA!$AZ531</f>
        <v>0</v>
      </c>
      <c r="BB531" s="4">
        <v>0</v>
      </c>
      <c r="BC531" s="4">
        <v>0</v>
      </c>
      <c r="BD531" s="4">
        <f>SUM(BASE_INICIATIVAS_CONSOLIDADA!$BB531:$BC531)</f>
        <v>0</v>
      </c>
    </row>
    <row r="532" spans="1:56" ht="180" x14ac:dyDescent="0.25">
      <c r="A532" s="29" t="s">
        <v>87</v>
      </c>
      <c r="B532" s="29" t="s">
        <v>88</v>
      </c>
      <c r="C532" s="29" t="s">
        <v>70</v>
      </c>
      <c r="D532" s="29" t="s">
        <v>58</v>
      </c>
      <c r="E532" s="29" t="str">
        <f>_xlfn.XLOOKUP(BASE_INICIATIVAS_CONSOLIDADA!$G532,'[1]BASE DE DADOS'!A:A,'[1]BASE DE DADOS'!C:C)</f>
        <v>PARNA MAPINGUARI</v>
      </c>
      <c r="F532" s="29" t="str">
        <f>_xlfn.XLOOKUP(BASE_INICIATIVAS_CONSOLIDADA!$G532,[1]!BASE_UCS[COD CNUC],[1]!BASE_UCS[CATEGORIA RESUMIDA])</f>
        <v>PARNA</v>
      </c>
      <c r="G532" s="29" t="s">
        <v>382</v>
      </c>
      <c r="H532" s="29" t="str">
        <f>_xlfn.XLOOKUP(BASE_INICIATIVAS_CONSOLIDADA!$G532,[1]!BASE_UCS[COD CNUC],[1]!BASE_UCS[GERÊNCIA REGIONAL])</f>
        <v>GR1 - Norte</v>
      </c>
      <c r="I532" s="29" t="str">
        <f>_xlfn.XLOOKUP(BASE_INICIATIVAS_CONSOLIDADA!$G532,[1]!BASE_UCS[COD CNUC],[1]!BASE_UCS[BIOMAS])</f>
        <v>Amazônia</v>
      </c>
      <c r="J532" s="29" t="str">
        <f>_xlfn.XLOOKUP(BASE_INICIATIVAS_CONSOLIDADA!$G532,[1]!BASE_UCS[COD CNUC],[1]!BASE_UCS[UF])</f>
        <v>AM/RO</v>
      </c>
      <c r="K532" s="29" t="s">
        <v>116</v>
      </c>
      <c r="L532" s="30">
        <v>100000</v>
      </c>
      <c r="M532" s="30">
        <v>0</v>
      </c>
      <c r="N532" s="30">
        <f>BASE_INICIATIVAS_CONSOLIDADA!$L532-BASE_INICIATIVAS_CONSOLIDADA!$M532</f>
        <v>100000</v>
      </c>
      <c r="O532" s="41">
        <f>BASE_INICIATIVAS_CONSOLIDADA!$AC532+BASE_INICIATIVAS_CONSOLIDADA!$AJ532+BASE_INICIATIVAS_CONSOLIDADA!$AO532+BASE_INICIATIVAS_CONSOLIDADA!$AV532+BASE_INICIATIVAS_CONSOLIDADA!$AY532+BASE_INICIATIVAS_CONSOLIDADA!$BA532+BASE_INICIATIVAS_CONSOLIDADA!$BD532</f>
        <v>0</v>
      </c>
      <c r="P532" s="30">
        <f>IF(BASE_INICIATIVAS_CONSOLIDADA!$N532-BASE_INICIATIVAS_CONSOLIDADA!$O532&lt;0,0,BASE_INICIATIVAS_CONSOLIDADA!$N532-BASE_INICIATIVAS_CONSOLIDADA!$O532)</f>
        <v>100000</v>
      </c>
      <c r="Q532" s="42">
        <v>0</v>
      </c>
      <c r="R532" s="41">
        <v>0</v>
      </c>
      <c r="S532" s="41">
        <v>0</v>
      </c>
      <c r="T532" s="41">
        <v>0</v>
      </c>
      <c r="U532" s="41">
        <v>0</v>
      </c>
      <c r="V532" s="41">
        <v>0</v>
      </c>
      <c r="W532" s="41">
        <v>0</v>
      </c>
      <c r="X532" s="41">
        <v>0</v>
      </c>
      <c r="Y532" s="41">
        <v>0</v>
      </c>
      <c r="Z532" s="41">
        <v>0</v>
      </c>
      <c r="AA532" s="41">
        <v>0</v>
      </c>
      <c r="AB532" s="41">
        <v>0</v>
      </c>
      <c r="AC532" s="41">
        <f>SUM(BASE_INICIATIVAS_CONSOLIDADA!$Q532:$AB532)</f>
        <v>0</v>
      </c>
      <c r="AD532" s="41">
        <v>0</v>
      </c>
      <c r="AE532" s="41">
        <v>0</v>
      </c>
      <c r="AF532" s="41">
        <v>0</v>
      </c>
      <c r="AG532" s="41">
        <v>0</v>
      </c>
      <c r="AH532" s="41">
        <v>0</v>
      </c>
      <c r="AI532" s="41">
        <v>0</v>
      </c>
      <c r="AJ532" s="41">
        <f>SUM(BASE_INICIATIVAS_CONSOLIDADA!$AD532:$AI532)</f>
        <v>0</v>
      </c>
      <c r="AK532" s="41">
        <v>0</v>
      </c>
      <c r="AL532" s="41">
        <v>0</v>
      </c>
      <c r="AM532" s="41">
        <v>0</v>
      </c>
      <c r="AN532" s="41">
        <v>0</v>
      </c>
      <c r="AO532" s="41">
        <f>SUM(BASE_INICIATIVAS_CONSOLIDADA!$AK532:$AN532)</f>
        <v>0</v>
      </c>
      <c r="AP532" s="41">
        <v>0</v>
      </c>
      <c r="AQ532" s="41">
        <v>0</v>
      </c>
      <c r="AR532" s="41">
        <v>0</v>
      </c>
      <c r="AS532" s="41">
        <v>0</v>
      </c>
      <c r="AT532" s="41">
        <v>0</v>
      </c>
      <c r="AU532" s="41">
        <v>0</v>
      </c>
      <c r="AV532" s="41">
        <f>SUM(BASE_INICIATIVAS_CONSOLIDADA!$AP532:$AU532)</f>
        <v>0</v>
      </c>
      <c r="AW532" s="43">
        <v>0</v>
      </c>
      <c r="AX532" s="43">
        <v>0</v>
      </c>
      <c r="AY532" s="44">
        <f>SUM(BASE_INICIATIVAS_CONSOLIDADA!$AW532:$AX532)</f>
        <v>0</v>
      </c>
      <c r="AZ532" s="45">
        <v>0</v>
      </c>
      <c r="BA532" s="45">
        <f>BASE_INICIATIVAS_CONSOLIDADA!$AZ532</f>
        <v>0</v>
      </c>
      <c r="BB532" s="45">
        <v>0</v>
      </c>
      <c r="BC532" s="45">
        <v>0</v>
      </c>
      <c r="BD532" s="45">
        <f>SUM(BASE_INICIATIVAS_CONSOLIDADA!$BB532:$BC532)</f>
        <v>0</v>
      </c>
    </row>
    <row r="533" spans="1:56" ht="150" x14ac:dyDescent="0.25">
      <c r="A533" s="8" t="s">
        <v>87</v>
      </c>
      <c r="B533" s="8" t="s">
        <v>88</v>
      </c>
      <c r="C533" s="8" t="s">
        <v>70</v>
      </c>
      <c r="D533" s="8" t="s">
        <v>58</v>
      </c>
      <c r="E533" s="8" t="str">
        <f>_xlfn.XLOOKUP(BASE_INICIATIVAS_CONSOLIDADA!$G533,'[1]BASE DE DADOS'!A:A,'[1]BASE DE DADOS'!C:C)</f>
        <v>ESEC DO SERIDÓ</v>
      </c>
      <c r="F533" s="8" t="str">
        <f>_xlfn.XLOOKUP(BASE_INICIATIVAS_CONSOLIDADA!$G533,[1]!BASE_UCS[COD CNUC],[1]!BASE_UCS[CATEGORIA RESUMIDA])</f>
        <v>ESEC</v>
      </c>
      <c r="G533" s="8" t="s">
        <v>106</v>
      </c>
      <c r="H533" s="8" t="str">
        <f>_xlfn.XLOOKUP(BASE_INICIATIVAS_CONSOLIDADA!$G533,[1]!BASE_UCS[COD CNUC],[1]!BASE_UCS[GERÊNCIA REGIONAL])</f>
        <v>GR2 - Nordeste</v>
      </c>
      <c r="I533" s="8" t="str">
        <f>_xlfn.XLOOKUP(BASE_INICIATIVAS_CONSOLIDADA!$G533,[1]!BASE_UCS[COD CNUC],[1]!BASE_UCS[BIOMAS])</f>
        <v>Caatinga</v>
      </c>
      <c r="J533" s="8" t="str">
        <f>_xlfn.XLOOKUP(BASE_INICIATIVAS_CONSOLIDADA!$G533,[1]!BASE_UCS[COD CNUC],[1]!BASE_UCS[UF])</f>
        <v>RN</v>
      </c>
      <c r="K533" s="8" t="s">
        <v>425</v>
      </c>
      <c r="L533" s="36">
        <v>100000</v>
      </c>
      <c r="M533" s="36">
        <v>0</v>
      </c>
      <c r="N533" s="36">
        <f>BASE_INICIATIVAS_CONSOLIDADA!$L533-BASE_INICIATIVAS_CONSOLIDADA!$M533</f>
        <v>100000</v>
      </c>
      <c r="O533" s="37">
        <f>BASE_INICIATIVAS_CONSOLIDADA!$AC533+BASE_INICIATIVAS_CONSOLIDADA!$AJ533+BASE_INICIATIVAS_CONSOLIDADA!$AO533+BASE_INICIATIVAS_CONSOLIDADA!$AV533+BASE_INICIATIVAS_CONSOLIDADA!$AY533+BASE_INICIATIVAS_CONSOLIDADA!$BA533+BASE_INICIATIVAS_CONSOLIDADA!$BD533</f>
        <v>0</v>
      </c>
      <c r="P533" s="36">
        <f>IF(BASE_INICIATIVAS_CONSOLIDADA!$N533-BASE_INICIATIVAS_CONSOLIDADA!$O533&lt;0,0,BASE_INICIATIVAS_CONSOLIDADA!$N533-BASE_INICIATIVAS_CONSOLIDADA!$O533)</f>
        <v>100000</v>
      </c>
      <c r="Q533" s="38">
        <v>0</v>
      </c>
      <c r="R533" s="37">
        <v>0</v>
      </c>
      <c r="S533" s="37">
        <v>0</v>
      </c>
      <c r="T533" s="37">
        <v>0</v>
      </c>
      <c r="U533" s="37">
        <v>0</v>
      </c>
      <c r="V533" s="37">
        <v>0</v>
      </c>
      <c r="W533" s="37">
        <v>0</v>
      </c>
      <c r="X533" s="37">
        <v>0</v>
      </c>
      <c r="Y533" s="37">
        <v>0</v>
      </c>
      <c r="Z533" s="37">
        <v>0</v>
      </c>
      <c r="AA533" s="37">
        <v>0</v>
      </c>
      <c r="AB533" s="37">
        <v>0</v>
      </c>
      <c r="AC533" s="37">
        <f>SUM(BASE_INICIATIVAS_CONSOLIDADA!$Q533:$AB533)</f>
        <v>0</v>
      </c>
      <c r="AD533" s="37">
        <v>0</v>
      </c>
      <c r="AE533" s="37">
        <v>0</v>
      </c>
      <c r="AF533" s="37">
        <v>0</v>
      </c>
      <c r="AG533" s="37">
        <v>0</v>
      </c>
      <c r="AH533" s="37">
        <v>0</v>
      </c>
      <c r="AI533" s="37">
        <v>0</v>
      </c>
      <c r="AJ533" s="37">
        <f>SUM(BASE_INICIATIVAS_CONSOLIDADA!$AD533:$AI533)</f>
        <v>0</v>
      </c>
      <c r="AK533" s="37">
        <v>0</v>
      </c>
      <c r="AL533" s="37">
        <v>0</v>
      </c>
      <c r="AM533" s="37">
        <v>0</v>
      </c>
      <c r="AN533" s="37">
        <v>0</v>
      </c>
      <c r="AO533" s="37">
        <f>SUM(BASE_INICIATIVAS_CONSOLIDADA!$AK533:$AN533)</f>
        <v>0</v>
      </c>
      <c r="AP533" s="37">
        <v>0</v>
      </c>
      <c r="AQ533" s="37">
        <v>0</v>
      </c>
      <c r="AR533" s="37">
        <v>0</v>
      </c>
      <c r="AS533" s="37">
        <v>0</v>
      </c>
      <c r="AT533" s="37">
        <v>0</v>
      </c>
      <c r="AU533" s="37">
        <v>0</v>
      </c>
      <c r="AV533" s="37">
        <f>SUM(BASE_INICIATIVAS_CONSOLIDADA!$AP533:$AU533)</f>
        <v>0</v>
      </c>
      <c r="AW533" s="39">
        <v>0</v>
      </c>
      <c r="AX533" s="39">
        <v>0</v>
      </c>
      <c r="AY533" s="40">
        <f>SUM(BASE_INICIATIVAS_CONSOLIDADA!$AW533:$AX533)</f>
        <v>0</v>
      </c>
      <c r="AZ533" s="4">
        <v>0</v>
      </c>
      <c r="BA533" s="4">
        <f>BASE_INICIATIVAS_CONSOLIDADA!$AZ533</f>
        <v>0</v>
      </c>
      <c r="BB533" s="4">
        <v>0</v>
      </c>
      <c r="BC533" s="4">
        <v>0</v>
      </c>
      <c r="BD533" s="4">
        <f>SUM(BASE_INICIATIVAS_CONSOLIDADA!$BB533:$BC533)</f>
        <v>0</v>
      </c>
    </row>
    <row r="534" spans="1:56" ht="150" x14ac:dyDescent="0.25">
      <c r="A534" s="29" t="s">
        <v>87</v>
      </c>
      <c r="B534" s="29" t="s">
        <v>88</v>
      </c>
      <c r="C534" s="29" t="s">
        <v>70</v>
      </c>
      <c r="D534" s="29" t="s">
        <v>58</v>
      </c>
      <c r="E534" s="29" t="str">
        <f>_xlfn.XLOOKUP(BASE_INICIATIVAS_CONSOLIDADA!$G534,'[1]BASE DE DADOS'!A:A,'[1]BASE DE DADOS'!C:C)</f>
        <v>FLONA DE AMAPÁ</v>
      </c>
      <c r="F534" s="29" t="str">
        <f>_xlfn.XLOOKUP(BASE_INICIATIVAS_CONSOLIDADA!$G534,[1]!BASE_UCS[COD CNUC],[1]!BASE_UCS[CATEGORIA RESUMIDA])</f>
        <v>FLONA</v>
      </c>
      <c r="G534" s="29" t="s">
        <v>430</v>
      </c>
      <c r="H534" s="29" t="str">
        <f>_xlfn.XLOOKUP(BASE_INICIATIVAS_CONSOLIDADA!$G534,[1]!BASE_UCS[COD CNUC],[1]!BASE_UCS[GERÊNCIA REGIONAL])</f>
        <v>GR1 - Norte</v>
      </c>
      <c r="I534" s="29" t="str">
        <f>_xlfn.XLOOKUP(BASE_INICIATIVAS_CONSOLIDADA!$G534,[1]!BASE_UCS[COD CNUC],[1]!BASE_UCS[BIOMAS])</f>
        <v>Amazônia</v>
      </c>
      <c r="J534" s="29" t="str">
        <f>_xlfn.XLOOKUP(BASE_INICIATIVAS_CONSOLIDADA!$G534,[1]!BASE_UCS[COD CNUC],[1]!BASE_UCS[UF])</f>
        <v>AP</v>
      </c>
      <c r="K534" s="29" t="s">
        <v>425</v>
      </c>
      <c r="L534" s="30">
        <v>100000</v>
      </c>
      <c r="M534" s="30">
        <v>0</v>
      </c>
      <c r="N534" s="30">
        <f>BASE_INICIATIVAS_CONSOLIDADA!$L534-BASE_INICIATIVAS_CONSOLIDADA!$M534</f>
        <v>100000</v>
      </c>
      <c r="O534" s="41">
        <f>BASE_INICIATIVAS_CONSOLIDADA!$AC534+BASE_INICIATIVAS_CONSOLIDADA!$AJ534+BASE_INICIATIVAS_CONSOLIDADA!$AO534+BASE_INICIATIVAS_CONSOLIDADA!$AV534+BASE_INICIATIVAS_CONSOLIDADA!$AY534+BASE_INICIATIVAS_CONSOLIDADA!$BA534+BASE_INICIATIVAS_CONSOLIDADA!$BD534</f>
        <v>0</v>
      </c>
      <c r="P534" s="30">
        <f>IF(BASE_INICIATIVAS_CONSOLIDADA!$N534-BASE_INICIATIVAS_CONSOLIDADA!$O534&lt;0,0,BASE_INICIATIVAS_CONSOLIDADA!$N534-BASE_INICIATIVAS_CONSOLIDADA!$O534)</f>
        <v>100000</v>
      </c>
      <c r="Q534" s="42">
        <v>0</v>
      </c>
      <c r="R534" s="41">
        <v>0</v>
      </c>
      <c r="S534" s="41">
        <v>0</v>
      </c>
      <c r="T534" s="41">
        <v>0</v>
      </c>
      <c r="U534" s="41">
        <v>0</v>
      </c>
      <c r="V534" s="41">
        <v>0</v>
      </c>
      <c r="W534" s="41">
        <v>0</v>
      </c>
      <c r="X534" s="41">
        <v>0</v>
      </c>
      <c r="Y534" s="41">
        <v>0</v>
      </c>
      <c r="Z534" s="41">
        <v>0</v>
      </c>
      <c r="AA534" s="41">
        <v>0</v>
      </c>
      <c r="AB534" s="41">
        <v>0</v>
      </c>
      <c r="AC534" s="41">
        <f>SUM(BASE_INICIATIVAS_CONSOLIDADA!$Q534:$AB534)</f>
        <v>0</v>
      </c>
      <c r="AD534" s="41">
        <v>0</v>
      </c>
      <c r="AE534" s="41">
        <v>0</v>
      </c>
      <c r="AF534" s="41">
        <v>0</v>
      </c>
      <c r="AG534" s="41">
        <v>0</v>
      </c>
      <c r="AH534" s="41">
        <v>0</v>
      </c>
      <c r="AI534" s="41">
        <v>0</v>
      </c>
      <c r="AJ534" s="41">
        <f>SUM(BASE_INICIATIVAS_CONSOLIDADA!$AD534:$AI534)</f>
        <v>0</v>
      </c>
      <c r="AK534" s="41">
        <v>0</v>
      </c>
      <c r="AL534" s="41">
        <v>0</v>
      </c>
      <c r="AM534" s="41">
        <v>0</v>
      </c>
      <c r="AN534" s="41">
        <v>0</v>
      </c>
      <c r="AO534" s="41">
        <f>SUM(BASE_INICIATIVAS_CONSOLIDADA!$AK534:$AN534)</f>
        <v>0</v>
      </c>
      <c r="AP534" s="41">
        <v>0</v>
      </c>
      <c r="AQ534" s="41">
        <v>0</v>
      </c>
      <c r="AR534" s="41">
        <v>0</v>
      </c>
      <c r="AS534" s="41">
        <v>0</v>
      </c>
      <c r="AT534" s="41">
        <v>0</v>
      </c>
      <c r="AU534" s="41">
        <v>0</v>
      </c>
      <c r="AV534" s="41">
        <f>SUM(BASE_INICIATIVAS_CONSOLIDADA!$AP534:$AU534)</f>
        <v>0</v>
      </c>
      <c r="AW534" s="43">
        <v>0</v>
      </c>
      <c r="AX534" s="43">
        <v>0</v>
      </c>
      <c r="AY534" s="44">
        <f>SUM(BASE_INICIATIVAS_CONSOLIDADA!$AW534:$AX534)</f>
        <v>0</v>
      </c>
      <c r="AZ534" s="45">
        <v>0</v>
      </c>
      <c r="BA534" s="45">
        <f>BASE_INICIATIVAS_CONSOLIDADA!$AZ534</f>
        <v>0</v>
      </c>
      <c r="BB534" s="45">
        <v>0</v>
      </c>
      <c r="BC534" s="45">
        <v>0</v>
      </c>
      <c r="BD534" s="45">
        <f>SUM(BASE_INICIATIVAS_CONSOLIDADA!$BB534:$BC534)</f>
        <v>0</v>
      </c>
    </row>
    <row r="535" spans="1:56" ht="150" x14ac:dyDescent="0.25">
      <c r="A535" s="8" t="s">
        <v>87</v>
      </c>
      <c r="B535" s="8" t="s">
        <v>88</v>
      </c>
      <c r="C535" s="8" t="s">
        <v>70</v>
      </c>
      <c r="D535" s="8" t="s">
        <v>58</v>
      </c>
      <c r="E535" s="8" t="str">
        <f>_xlfn.XLOOKUP(BASE_INICIATIVAS_CONSOLIDADA!$G535,'[1]BASE DE DADOS'!A:A,'[1]BASE DE DADOS'!C:C)</f>
        <v>PARNA DA FURNA FEIA</v>
      </c>
      <c r="F535" s="8" t="str">
        <f>_xlfn.XLOOKUP(BASE_INICIATIVAS_CONSOLIDADA!$G535,[1]!BASE_UCS[COD CNUC],[1]!BASE_UCS[CATEGORIA RESUMIDA])</f>
        <v>PARNA</v>
      </c>
      <c r="G535" s="8" t="s">
        <v>214</v>
      </c>
      <c r="H535" s="8" t="str">
        <f>_xlfn.XLOOKUP(BASE_INICIATIVAS_CONSOLIDADA!$G535,[1]!BASE_UCS[COD CNUC],[1]!BASE_UCS[GERÊNCIA REGIONAL])</f>
        <v>GR2 - Nordeste</v>
      </c>
      <c r="I535" s="8" t="str">
        <f>_xlfn.XLOOKUP(BASE_INICIATIVAS_CONSOLIDADA!$G535,[1]!BASE_UCS[COD CNUC],[1]!BASE_UCS[BIOMAS])</f>
        <v>Caatinga</v>
      </c>
      <c r="J535" s="8" t="str">
        <f>_xlfn.XLOOKUP(BASE_INICIATIVAS_CONSOLIDADA!$G535,[1]!BASE_UCS[COD CNUC],[1]!BASE_UCS[UF])</f>
        <v>RN</v>
      </c>
      <c r="K535" s="8" t="s">
        <v>425</v>
      </c>
      <c r="L535" s="36">
        <v>100000</v>
      </c>
      <c r="M535" s="36">
        <v>0</v>
      </c>
      <c r="N535" s="36">
        <f>BASE_INICIATIVAS_CONSOLIDADA!$L535-BASE_INICIATIVAS_CONSOLIDADA!$M535</f>
        <v>100000</v>
      </c>
      <c r="O535" s="37">
        <f>BASE_INICIATIVAS_CONSOLIDADA!$AC535+BASE_INICIATIVAS_CONSOLIDADA!$AJ535+BASE_INICIATIVAS_CONSOLIDADA!$AO535+BASE_INICIATIVAS_CONSOLIDADA!$AV535+BASE_INICIATIVAS_CONSOLIDADA!$AY535+BASE_INICIATIVAS_CONSOLIDADA!$BA535+BASE_INICIATIVAS_CONSOLIDADA!$BD535</f>
        <v>100000</v>
      </c>
      <c r="P535" s="36">
        <f>IF(BASE_INICIATIVAS_CONSOLIDADA!$N535-BASE_INICIATIVAS_CONSOLIDADA!$O535&lt;0,0,BASE_INICIATIVAS_CONSOLIDADA!$N535-BASE_INICIATIVAS_CONSOLIDADA!$O535)</f>
        <v>0</v>
      </c>
      <c r="Q535" s="38">
        <v>0</v>
      </c>
      <c r="R535" s="37">
        <v>0</v>
      </c>
      <c r="S535" s="37">
        <v>0</v>
      </c>
      <c r="T535" s="37">
        <v>0</v>
      </c>
      <c r="U535" s="37">
        <v>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7">
        <v>0</v>
      </c>
      <c r="AB535" s="37">
        <v>0</v>
      </c>
      <c r="AC535" s="37">
        <f>SUM(BASE_INICIATIVAS_CONSOLIDADA!$Q535:$AB535)</f>
        <v>0</v>
      </c>
      <c r="AD535" s="37">
        <v>0</v>
      </c>
      <c r="AE535" s="37">
        <v>0</v>
      </c>
      <c r="AF535" s="37">
        <v>0</v>
      </c>
      <c r="AG535" s="37">
        <v>0</v>
      </c>
      <c r="AH535" s="37">
        <v>0</v>
      </c>
      <c r="AI535" s="37">
        <v>0</v>
      </c>
      <c r="AJ535" s="37">
        <f>SUM(BASE_INICIATIVAS_CONSOLIDADA!$AD535:$AI535)</f>
        <v>0</v>
      </c>
      <c r="AK535" s="37">
        <v>0</v>
      </c>
      <c r="AL535" s="37">
        <v>0</v>
      </c>
      <c r="AM535" s="37">
        <v>0</v>
      </c>
      <c r="AN535" s="37">
        <v>0</v>
      </c>
      <c r="AO535" s="37">
        <f>SUM(BASE_INICIATIVAS_CONSOLIDADA!$AK535:$AN535)</f>
        <v>0</v>
      </c>
      <c r="AP535" s="37">
        <v>0</v>
      </c>
      <c r="AQ535" s="37">
        <v>0</v>
      </c>
      <c r="AR535" s="37">
        <v>0</v>
      </c>
      <c r="AS535" s="37">
        <v>0</v>
      </c>
      <c r="AT535" s="37">
        <v>0</v>
      </c>
      <c r="AU535" s="36">
        <v>100000</v>
      </c>
      <c r="AV535" s="37">
        <f>SUM(BASE_INICIATIVAS_CONSOLIDADA!$AP535:$AU535)</f>
        <v>100000</v>
      </c>
      <c r="AW535" s="39">
        <v>0</v>
      </c>
      <c r="AX535" s="39">
        <v>0</v>
      </c>
      <c r="AY535" s="40">
        <f>SUM(BASE_INICIATIVAS_CONSOLIDADA!$AW535:$AX535)</f>
        <v>0</v>
      </c>
      <c r="AZ535" s="4">
        <v>0</v>
      </c>
      <c r="BA535" s="4">
        <f>BASE_INICIATIVAS_CONSOLIDADA!$AZ535</f>
        <v>0</v>
      </c>
      <c r="BB535" s="4">
        <v>0</v>
      </c>
      <c r="BC535" s="4">
        <v>0</v>
      </c>
      <c r="BD535" s="4">
        <f>SUM(BASE_INICIATIVAS_CONSOLIDADA!$BB535:$BC535)</f>
        <v>0</v>
      </c>
    </row>
    <row r="536" spans="1:56" ht="409.5" x14ac:dyDescent="0.25">
      <c r="A536" s="29" t="s">
        <v>87</v>
      </c>
      <c r="B536" s="29" t="s">
        <v>88</v>
      </c>
      <c r="C536" s="29" t="s">
        <v>70</v>
      </c>
      <c r="D536" s="29" t="s">
        <v>58</v>
      </c>
      <c r="E536" s="29" t="str">
        <f>_xlfn.XLOOKUP(BASE_INICIATIVAS_CONSOLIDADA!$G536,'[1]BASE DE DADOS'!A:A,'[1]BASE DE DADOS'!C:C)</f>
        <v>ESEC DOS TUPINIQUINS</v>
      </c>
      <c r="F536" s="29" t="str">
        <f>_xlfn.XLOOKUP(BASE_INICIATIVAS_CONSOLIDADA!$G536,[1]!BASE_UCS[COD CNUC],[1]!BASE_UCS[CATEGORIA RESUMIDA])</f>
        <v>ESEC</v>
      </c>
      <c r="G536" s="29" t="s">
        <v>431</v>
      </c>
      <c r="H536" s="29" t="str">
        <f>_xlfn.XLOOKUP(BASE_INICIATIVAS_CONSOLIDADA!$G536,[1]!BASE_UCS[COD CNUC],[1]!BASE_UCS[GERÊNCIA REGIONAL])</f>
        <v>GR4 - Sudeste</v>
      </c>
      <c r="I536" s="29" t="str">
        <f>_xlfn.XLOOKUP(BASE_INICIATIVAS_CONSOLIDADA!$G536,[1]!BASE_UCS[COD CNUC],[1]!BASE_UCS[BIOMAS])</f>
        <v>Área Marinha - Mata Atlântica</v>
      </c>
      <c r="J536" s="29" t="str">
        <f>_xlfn.XLOOKUP(BASE_INICIATIVAS_CONSOLIDADA!$G536,[1]!BASE_UCS[COD CNUC],[1]!BASE_UCS[UF])</f>
        <v>SP</v>
      </c>
      <c r="K536" s="29" t="s">
        <v>432</v>
      </c>
      <c r="L536" s="30">
        <v>350000</v>
      </c>
      <c r="M536" s="30">
        <v>0</v>
      </c>
      <c r="N536" s="30">
        <f>BASE_INICIATIVAS_CONSOLIDADA!$L536-BASE_INICIATIVAS_CONSOLIDADA!$M536</f>
        <v>350000</v>
      </c>
      <c r="O536" s="41">
        <f>BASE_INICIATIVAS_CONSOLIDADA!$AC536+BASE_INICIATIVAS_CONSOLIDADA!$AJ536+BASE_INICIATIVAS_CONSOLIDADA!$AO536+BASE_INICIATIVAS_CONSOLIDADA!$AV536+BASE_INICIATIVAS_CONSOLIDADA!$AY536+BASE_INICIATIVAS_CONSOLIDADA!$BA536+BASE_INICIATIVAS_CONSOLIDADA!$BD536</f>
        <v>350000</v>
      </c>
      <c r="P536" s="30">
        <f>IF(BASE_INICIATIVAS_CONSOLIDADA!$N536-BASE_INICIATIVAS_CONSOLIDADA!$O536&lt;0,0,BASE_INICIATIVAS_CONSOLIDADA!$N536-BASE_INICIATIVAS_CONSOLIDADA!$O536)</f>
        <v>0</v>
      </c>
      <c r="Q536" s="42">
        <v>0</v>
      </c>
      <c r="R536" s="41">
        <v>0</v>
      </c>
      <c r="S536" s="41">
        <v>0</v>
      </c>
      <c r="T536" s="41">
        <v>0</v>
      </c>
      <c r="U536" s="41">
        <v>0</v>
      </c>
      <c r="V536" s="41">
        <v>0</v>
      </c>
      <c r="W536" s="41">
        <v>0</v>
      </c>
      <c r="X536" s="41">
        <v>0</v>
      </c>
      <c r="Y536" s="41">
        <v>0</v>
      </c>
      <c r="Z536" s="41">
        <v>0</v>
      </c>
      <c r="AA536" s="41">
        <v>0</v>
      </c>
      <c r="AB536" s="41">
        <v>0</v>
      </c>
      <c r="AC536" s="41">
        <f>SUM(BASE_INICIATIVAS_CONSOLIDADA!$Q536:$AB536)</f>
        <v>0</v>
      </c>
      <c r="AD536" s="41">
        <v>0</v>
      </c>
      <c r="AE536" s="41">
        <v>0</v>
      </c>
      <c r="AF536" s="41">
        <v>0</v>
      </c>
      <c r="AG536" s="41">
        <v>0</v>
      </c>
      <c r="AH536" s="41">
        <v>0</v>
      </c>
      <c r="AI536" s="41">
        <v>0</v>
      </c>
      <c r="AJ536" s="41">
        <f>SUM(BASE_INICIATIVAS_CONSOLIDADA!$AD536:$AI536)</f>
        <v>0</v>
      </c>
      <c r="AK536" s="41">
        <v>0</v>
      </c>
      <c r="AL536" s="41">
        <v>0</v>
      </c>
      <c r="AM536" s="41">
        <v>350000</v>
      </c>
      <c r="AN536" s="41">
        <v>0</v>
      </c>
      <c r="AO536" s="41">
        <f>SUM(BASE_INICIATIVAS_CONSOLIDADA!$AK536:$AN536)</f>
        <v>350000</v>
      </c>
      <c r="AP536" s="41">
        <v>0</v>
      </c>
      <c r="AQ536" s="41">
        <v>0</v>
      </c>
      <c r="AR536" s="41">
        <v>0</v>
      </c>
      <c r="AS536" s="41">
        <v>0</v>
      </c>
      <c r="AT536" s="41">
        <v>0</v>
      </c>
      <c r="AU536" s="46">
        <v>0</v>
      </c>
      <c r="AV536" s="41">
        <f>SUM(BASE_INICIATIVAS_CONSOLIDADA!$AP536:$AU536)</f>
        <v>0</v>
      </c>
      <c r="AW536" s="43">
        <v>0</v>
      </c>
      <c r="AX536" s="43">
        <v>0</v>
      </c>
      <c r="AY536" s="44">
        <f>SUM(BASE_INICIATIVAS_CONSOLIDADA!$AW536:$AX536)</f>
        <v>0</v>
      </c>
      <c r="AZ536" s="45">
        <v>0</v>
      </c>
      <c r="BA536" s="45">
        <f>BASE_INICIATIVAS_CONSOLIDADA!$AZ536</f>
        <v>0</v>
      </c>
      <c r="BB536" s="45">
        <v>0</v>
      </c>
      <c r="BC536" s="45">
        <v>0</v>
      </c>
      <c r="BD536" s="45">
        <f>SUM(BASE_INICIATIVAS_CONSOLIDADA!$BB536:$BC536)</f>
        <v>0</v>
      </c>
    </row>
    <row r="537" spans="1:56" ht="405" x14ac:dyDescent="0.25">
      <c r="A537" s="8" t="s">
        <v>87</v>
      </c>
      <c r="B537" s="8" t="s">
        <v>88</v>
      </c>
      <c r="C537" s="8" t="s">
        <v>70</v>
      </c>
      <c r="D537" s="8" t="s">
        <v>58</v>
      </c>
      <c r="E537" s="8" t="str">
        <f>_xlfn.XLOOKUP(BASE_INICIATIVAS_CONSOLIDADA!$G537,'[1]BASE DE DADOS'!A:A,'[1]BASE DE DADOS'!C:C)</f>
        <v>ESEC DA GUANABARA</v>
      </c>
      <c r="F537" s="8" t="str">
        <f>_xlfn.XLOOKUP(BASE_INICIATIVAS_CONSOLIDADA!$G537,[1]!BASE_UCS[COD CNUC],[1]!BASE_UCS[CATEGORIA RESUMIDA])</f>
        <v>ESEC</v>
      </c>
      <c r="G537" s="8" t="s">
        <v>433</v>
      </c>
      <c r="H537" s="8" t="str">
        <f>_xlfn.XLOOKUP(BASE_INICIATIVAS_CONSOLIDADA!$G537,[1]!BASE_UCS[COD CNUC],[1]!BASE_UCS[GERÊNCIA REGIONAL])</f>
        <v>GR4 - Sudeste</v>
      </c>
      <c r="I537" s="8" t="str">
        <f>_xlfn.XLOOKUP(BASE_INICIATIVAS_CONSOLIDADA!$G537,[1]!BASE_UCS[COD CNUC],[1]!BASE_UCS[BIOMAS])</f>
        <v>Área Marinha - Mata Atlântica</v>
      </c>
      <c r="J537" s="8" t="str">
        <f>_xlfn.XLOOKUP(BASE_INICIATIVAS_CONSOLIDADA!$G537,[1]!BASE_UCS[COD CNUC],[1]!BASE_UCS[UF])</f>
        <v>RJ</v>
      </c>
      <c r="K537" s="8" t="s">
        <v>434</v>
      </c>
      <c r="L537" s="36">
        <v>350000</v>
      </c>
      <c r="M537" s="36">
        <v>0</v>
      </c>
      <c r="N537" s="36">
        <f>BASE_INICIATIVAS_CONSOLIDADA!$L537-BASE_INICIATIVAS_CONSOLIDADA!$M537</f>
        <v>350000</v>
      </c>
      <c r="O537" s="37">
        <f>BASE_INICIATIVAS_CONSOLIDADA!$AC537+BASE_INICIATIVAS_CONSOLIDADA!$AJ537+BASE_INICIATIVAS_CONSOLIDADA!$AO537+BASE_INICIATIVAS_CONSOLIDADA!$AV537+BASE_INICIATIVAS_CONSOLIDADA!$AY537+BASE_INICIATIVAS_CONSOLIDADA!$BA537+BASE_INICIATIVAS_CONSOLIDADA!$BD537</f>
        <v>350000</v>
      </c>
      <c r="P537" s="36">
        <f>IF(BASE_INICIATIVAS_CONSOLIDADA!$N537-BASE_INICIATIVAS_CONSOLIDADA!$O537&lt;0,0,BASE_INICIATIVAS_CONSOLIDADA!$N537-BASE_INICIATIVAS_CONSOLIDADA!$O537)</f>
        <v>0</v>
      </c>
      <c r="Q537" s="38">
        <v>0</v>
      </c>
      <c r="R537" s="37">
        <v>0</v>
      </c>
      <c r="S537" s="37">
        <v>0</v>
      </c>
      <c r="T537" s="37">
        <v>0</v>
      </c>
      <c r="U537" s="37">
        <v>0</v>
      </c>
      <c r="V537" s="37">
        <v>0</v>
      </c>
      <c r="W537" s="37">
        <v>0</v>
      </c>
      <c r="X537" s="37">
        <v>0</v>
      </c>
      <c r="Y537" s="37">
        <v>0</v>
      </c>
      <c r="Z537" s="37">
        <v>0</v>
      </c>
      <c r="AA537" s="37">
        <v>0</v>
      </c>
      <c r="AB537" s="37">
        <v>0</v>
      </c>
      <c r="AC537" s="37">
        <f>SUM(BASE_INICIATIVAS_CONSOLIDADA!$Q537:$AB537)</f>
        <v>0</v>
      </c>
      <c r="AD537" s="37">
        <v>0</v>
      </c>
      <c r="AE537" s="37">
        <v>0</v>
      </c>
      <c r="AF537" s="37">
        <v>0</v>
      </c>
      <c r="AG537" s="37">
        <v>0</v>
      </c>
      <c r="AH537" s="37">
        <v>0</v>
      </c>
      <c r="AI537" s="37">
        <v>0</v>
      </c>
      <c r="AJ537" s="37">
        <f>SUM(BASE_INICIATIVAS_CONSOLIDADA!$AD537:$AI537)</f>
        <v>0</v>
      </c>
      <c r="AK537" s="37">
        <v>0</v>
      </c>
      <c r="AL537" s="37">
        <v>0</v>
      </c>
      <c r="AM537" s="37">
        <v>0</v>
      </c>
      <c r="AN537" s="37">
        <v>0</v>
      </c>
      <c r="AO537" s="37">
        <f>SUM(BASE_INICIATIVAS_CONSOLIDADA!$AK537:$AN537)</f>
        <v>0</v>
      </c>
      <c r="AP537" s="37">
        <v>0</v>
      </c>
      <c r="AQ537" s="37">
        <v>0</v>
      </c>
      <c r="AR537" s="37">
        <v>0</v>
      </c>
      <c r="AS537" s="37">
        <v>0</v>
      </c>
      <c r="AT537" s="37">
        <v>0</v>
      </c>
      <c r="AU537" s="36">
        <v>350000</v>
      </c>
      <c r="AV537" s="37">
        <f>SUM(BASE_INICIATIVAS_CONSOLIDADA!$AP537:$AU537)</f>
        <v>350000</v>
      </c>
      <c r="AW537" s="39">
        <v>0</v>
      </c>
      <c r="AX537" s="39">
        <v>0</v>
      </c>
      <c r="AY537" s="40">
        <f>SUM(BASE_INICIATIVAS_CONSOLIDADA!$AW537:$AX537)</f>
        <v>0</v>
      </c>
      <c r="AZ537" s="4">
        <v>0</v>
      </c>
      <c r="BA537" s="4">
        <f>BASE_INICIATIVAS_CONSOLIDADA!$AZ537</f>
        <v>0</v>
      </c>
      <c r="BB537" s="4">
        <v>0</v>
      </c>
      <c r="BC537" s="4">
        <v>0</v>
      </c>
      <c r="BD537" s="4">
        <f>SUM(BASE_INICIATIVAS_CONSOLIDADA!$BB537:$BC537)</f>
        <v>0</v>
      </c>
    </row>
    <row r="538" spans="1:56" ht="180" x14ac:dyDescent="0.25">
      <c r="A538" s="29" t="s">
        <v>87</v>
      </c>
      <c r="B538" s="29" t="s">
        <v>88</v>
      </c>
      <c r="C538" s="29" t="s">
        <v>70</v>
      </c>
      <c r="D538" s="29" t="s">
        <v>58</v>
      </c>
      <c r="E538" s="29" t="str">
        <f>_xlfn.XLOOKUP(BASE_INICIATIVAS_CONSOLIDADA!$G538,'[1]BASE DE DADOS'!A:A,'[1]BASE DE DADOS'!C:C)</f>
        <v>ESEC MICO LEÃO PRETO</v>
      </c>
      <c r="F538" s="29" t="str">
        <f>_xlfn.XLOOKUP(BASE_INICIATIVAS_CONSOLIDADA!$G538,[1]!BASE_UCS[COD CNUC],[1]!BASE_UCS[CATEGORIA RESUMIDA])</f>
        <v>ESEC</v>
      </c>
      <c r="G538" s="29" t="s">
        <v>228</v>
      </c>
      <c r="H538" s="29" t="str">
        <f>_xlfn.XLOOKUP(BASE_INICIATIVAS_CONSOLIDADA!$G538,[1]!BASE_UCS[COD CNUC],[1]!BASE_UCS[GERÊNCIA REGIONAL])</f>
        <v>GR4 - Sudeste</v>
      </c>
      <c r="I538" s="29" t="str">
        <f>_xlfn.XLOOKUP(BASE_INICIATIVAS_CONSOLIDADA!$G538,[1]!BASE_UCS[COD CNUC],[1]!BASE_UCS[BIOMAS])</f>
        <v>Mata Atlântica</v>
      </c>
      <c r="J538" s="29" t="str">
        <f>_xlfn.XLOOKUP(BASE_INICIATIVAS_CONSOLIDADA!$G538,[1]!BASE_UCS[COD CNUC],[1]!BASE_UCS[UF])</f>
        <v>SP</v>
      </c>
      <c r="K538" s="29" t="s">
        <v>435</v>
      </c>
      <c r="L538" s="30">
        <v>100000</v>
      </c>
      <c r="M538" s="30">
        <v>0</v>
      </c>
      <c r="N538" s="30">
        <f>BASE_INICIATIVAS_CONSOLIDADA!$L538-BASE_INICIATIVAS_CONSOLIDADA!$M538</f>
        <v>100000</v>
      </c>
      <c r="O538" s="41">
        <f>BASE_INICIATIVAS_CONSOLIDADA!$AC538+BASE_INICIATIVAS_CONSOLIDADA!$AJ538+BASE_INICIATIVAS_CONSOLIDADA!$AO538+BASE_INICIATIVAS_CONSOLIDADA!$AV538+BASE_INICIATIVAS_CONSOLIDADA!$AY538+BASE_INICIATIVAS_CONSOLIDADA!$BA538+BASE_INICIATIVAS_CONSOLIDADA!$BD538</f>
        <v>0</v>
      </c>
      <c r="P538" s="30">
        <f>IF(BASE_INICIATIVAS_CONSOLIDADA!$N538-BASE_INICIATIVAS_CONSOLIDADA!$O538&lt;0,0,BASE_INICIATIVAS_CONSOLIDADA!$N538-BASE_INICIATIVAS_CONSOLIDADA!$O538)</f>
        <v>100000</v>
      </c>
      <c r="Q538" s="42">
        <v>0</v>
      </c>
      <c r="R538" s="41">
        <v>0</v>
      </c>
      <c r="S538" s="41">
        <v>0</v>
      </c>
      <c r="T538" s="41">
        <v>0</v>
      </c>
      <c r="U538" s="41">
        <v>0</v>
      </c>
      <c r="V538" s="41">
        <v>0</v>
      </c>
      <c r="W538" s="41">
        <v>0</v>
      </c>
      <c r="X538" s="41">
        <v>0</v>
      </c>
      <c r="Y538" s="41">
        <v>0</v>
      </c>
      <c r="Z538" s="41">
        <v>0</v>
      </c>
      <c r="AA538" s="41">
        <v>0</v>
      </c>
      <c r="AB538" s="41">
        <v>0</v>
      </c>
      <c r="AC538" s="41">
        <f>SUM(BASE_INICIATIVAS_CONSOLIDADA!$Q538:$AB538)</f>
        <v>0</v>
      </c>
      <c r="AD538" s="41">
        <v>0</v>
      </c>
      <c r="AE538" s="41">
        <v>0</v>
      </c>
      <c r="AF538" s="41">
        <v>0</v>
      </c>
      <c r="AG538" s="41">
        <v>0</v>
      </c>
      <c r="AH538" s="41">
        <v>0</v>
      </c>
      <c r="AI538" s="41">
        <v>0</v>
      </c>
      <c r="AJ538" s="41">
        <f>SUM(BASE_INICIATIVAS_CONSOLIDADA!$AD538:$AI538)</f>
        <v>0</v>
      </c>
      <c r="AK538" s="41">
        <v>0</v>
      </c>
      <c r="AL538" s="41">
        <v>0</v>
      </c>
      <c r="AM538" s="41">
        <v>0</v>
      </c>
      <c r="AN538" s="41">
        <v>0</v>
      </c>
      <c r="AO538" s="41">
        <f>SUM(BASE_INICIATIVAS_CONSOLIDADA!$AK538:$AN538)</f>
        <v>0</v>
      </c>
      <c r="AP538" s="41">
        <v>0</v>
      </c>
      <c r="AQ538" s="41">
        <v>0</v>
      </c>
      <c r="AR538" s="41">
        <v>0</v>
      </c>
      <c r="AS538" s="41">
        <v>0</v>
      </c>
      <c r="AT538" s="41">
        <v>0</v>
      </c>
      <c r="AU538" s="46">
        <v>0</v>
      </c>
      <c r="AV538" s="41">
        <f>SUM(BASE_INICIATIVAS_CONSOLIDADA!$AP538:$AU538)</f>
        <v>0</v>
      </c>
      <c r="AW538" s="43">
        <v>0</v>
      </c>
      <c r="AX538" s="43">
        <v>0</v>
      </c>
      <c r="AY538" s="44">
        <f>SUM(BASE_INICIATIVAS_CONSOLIDADA!$AW538:$AX538)</f>
        <v>0</v>
      </c>
      <c r="AZ538" s="45">
        <v>0</v>
      </c>
      <c r="BA538" s="45">
        <f>BASE_INICIATIVAS_CONSOLIDADA!$AZ538</f>
        <v>0</v>
      </c>
      <c r="BB538" s="45">
        <v>0</v>
      </c>
      <c r="BC538" s="45">
        <v>0</v>
      </c>
      <c r="BD538" s="45">
        <f>SUM(BASE_INICIATIVAS_CONSOLIDADA!$BB538:$BC538)</f>
        <v>0</v>
      </c>
    </row>
    <row r="539" spans="1:56" ht="180" x14ac:dyDescent="0.25">
      <c r="A539" s="8" t="s">
        <v>87</v>
      </c>
      <c r="B539" s="8" t="s">
        <v>88</v>
      </c>
      <c r="C539" s="8" t="s">
        <v>70</v>
      </c>
      <c r="D539" s="8" t="s">
        <v>58</v>
      </c>
      <c r="E539" s="8" t="str">
        <f>_xlfn.XLOOKUP(BASE_INICIATIVAS_CONSOLIDADA!$G539,'[1]BASE DE DADOS'!A:A,'[1]BASE DE DADOS'!C:C)</f>
        <v>ESEC RASO DA CATARINA</v>
      </c>
      <c r="F539" s="8" t="str">
        <f>_xlfn.XLOOKUP(BASE_INICIATIVAS_CONSOLIDADA!$G539,[1]!BASE_UCS[COD CNUC],[1]!BASE_UCS[CATEGORIA RESUMIDA])</f>
        <v>ESEC</v>
      </c>
      <c r="G539" s="8" t="s">
        <v>206</v>
      </c>
      <c r="H539" s="8" t="str">
        <f>_xlfn.XLOOKUP(BASE_INICIATIVAS_CONSOLIDADA!$G539,[1]!BASE_UCS[COD CNUC],[1]!BASE_UCS[GERÊNCIA REGIONAL])</f>
        <v>GR2 - Nordeste</v>
      </c>
      <c r="I539" s="8" t="str">
        <f>_xlfn.XLOOKUP(BASE_INICIATIVAS_CONSOLIDADA!$G539,[1]!BASE_UCS[COD CNUC],[1]!BASE_UCS[BIOMAS])</f>
        <v>Caatinga</v>
      </c>
      <c r="J539" s="8" t="str">
        <f>_xlfn.XLOOKUP(BASE_INICIATIVAS_CONSOLIDADA!$G539,[1]!BASE_UCS[COD CNUC],[1]!BASE_UCS[UF])</f>
        <v>BA</v>
      </c>
      <c r="K539" s="8" t="s">
        <v>116</v>
      </c>
      <c r="L539" s="36">
        <v>100000</v>
      </c>
      <c r="M539" s="36">
        <v>0</v>
      </c>
      <c r="N539" s="36">
        <f>BASE_INICIATIVAS_CONSOLIDADA!$L539-BASE_INICIATIVAS_CONSOLIDADA!$M539</f>
        <v>100000</v>
      </c>
      <c r="O539" s="37">
        <f>BASE_INICIATIVAS_CONSOLIDADA!$AC539+BASE_INICIATIVAS_CONSOLIDADA!$AJ539+BASE_INICIATIVAS_CONSOLIDADA!$AO539+BASE_INICIATIVAS_CONSOLIDADA!$AV539+BASE_INICIATIVAS_CONSOLIDADA!$AY539+BASE_INICIATIVAS_CONSOLIDADA!$BA539+BASE_INICIATIVAS_CONSOLIDADA!$BD539</f>
        <v>100000</v>
      </c>
      <c r="P539" s="36">
        <f>IF(BASE_INICIATIVAS_CONSOLIDADA!$N539-BASE_INICIATIVAS_CONSOLIDADA!$O539&lt;0,0,BASE_INICIATIVAS_CONSOLIDADA!$N539-BASE_INICIATIVAS_CONSOLIDADA!$O539)</f>
        <v>0</v>
      </c>
      <c r="Q539" s="38">
        <v>0</v>
      </c>
      <c r="R539" s="37">
        <v>0</v>
      </c>
      <c r="S539" s="37">
        <v>0</v>
      </c>
      <c r="T539" s="37">
        <v>0</v>
      </c>
      <c r="U539" s="37">
        <v>0</v>
      </c>
      <c r="V539" s="37">
        <v>0</v>
      </c>
      <c r="W539" s="37">
        <v>0</v>
      </c>
      <c r="X539" s="37">
        <v>0</v>
      </c>
      <c r="Y539" s="37">
        <v>0</v>
      </c>
      <c r="Z539" s="37">
        <v>0</v>
      </c>
      <c r="AA539" s="37">
        <v>0</v>
      </c>
      <c r="AB539" s="37">
        <v>0</v>
      </c>
      <c r="AC539" s="37">
        <f>SUM(BASE_INICIATIVAS_CONSOLIDADA!$Q539:$AB539)</f>
        <v>0</v>
      </c>
      <c r="AD539" s="37">
        <v>0</v>
      </c>
      <c r="AE539" s="37">
        <v>0</v>
      </c>
      <c r="AF539" s="37">
        <v>0</v>
      </c>
      <c r="AG539" s="37">
        <v>0</v>
      </c>
      <c r="AH539" s="37">
        <v>0</v>
      </c>
      <c r="AI539" s="37">
        <v>0</v>
      </c>
      <c r="AJ539" s="37">
        <f>SUM(BASE_INICIATIVAS_CONSOLIDADA!$AD539:$AI539)</f>
        <v>0</v>
      </c>
      <c r="AK539" s="37">
        <v>0</v>
      </c>
      <c r="AL539" s="37">
        <v>0</v>
      </c>
      <c r="AM539" s="37">
        <v>0</v>
      </c>
      <c r="AN539" s="37">
        <v>0</v>
      </c>
      <c r="AO539" s="37">
        <f>SUM(BASE_INICIATIVAS_CONSOLIDADA!$AK539:$AN539)</f>
        <v>0</v>
      </c>
      <c r="AP539" s="36">
        <v>100000</v>
      </c>
      <c r="AQ539" s="37">
        <v>0</v>
      </c>
      <c r="AR539" s="37">
        <v>0</v>
      </c>
      <c r="AS539" s="37">
        <v>0</v>
      </c>
      <c r="AT539" s="37">
        <v>0</v>
      </c>
      <c r="AU539" s="37">
        <v>0</v>
      </c>
      <c r="AV539" s="37">
        <f>SUM(BASE_INICIATIVAS_CONSOLIDADA!$AP539:$AU539)</f>
        <v>100000</v>
      </c>
      <c r="AW539" s="39">
        <v>0</v>
      </c>
      <c r="AX539" s="39">
        <v>0</v>
      </c>
      <c r="AY539" s="40">
        <f>SUM(BASE_INICIATIVAS_CONSOLIDADA!$AW539:$AX539)</f>
        <v>0</v>
      </c>
      <c r="AZ539" s="4">
        <v>0</v>
      </c>
      <c r="BA539" s="4">
        <f>BASE_INICIATIVAS_CONSOLIDADA!$AZ539</f>
        <v>0</v>
      </c>
      <c r="BB539" s="4">
        <v>0</v>
      </c>
      <c r="BC539" s="4">
        <v>0</v>
      </c>
      <c r="BD539" s="4">
        <f>SUM(BASE_INICIATIVAS_CONSOLIDADA!$BB539:$BC539)</f>
        <v>0</v>
      </c>
    </row>
    <row r="540" spans="1:56" ht="180" x14ac:dyDescent="0.25">
      <c r="A540" s="29" t="s">
        <v>87</v>
      </c>
      <c r="B540" s="29" t="s">
        <v>88</v>
      </c>
      <c r="C540" s="29" t="s">
        <v>70</v>
      </c>
      <c r="D540" s="29" t="s">
        <v>58</v>
      </c>
      <c r="E540" s="29" t="str">
        <f>_xlfn.XLOOKUP(BASE_INICIATIVAS_CONSOLIDADA!$G540,'[1]BASE DE DADOS'!A:A,'[1]BASE DE DADOS'!C:C)</f>
        <v>ESEC DA SERRA DAS ARARAS</v>
      </c>
      <c r="F540" s="29" t="str">
        <f>_xlfn.XLOOKUP(BASE_INICIATIVAS_CONSOLIDADA!$G540,[1]!BASE_UCS[COD CNUC],[1]!BASE_UCS[CATEGORIA RESUMIDA])</f>
        <v>ESEC</v>
      </c>
      <c r="G540" s="29" t="s">
        <v>180</v>
      </c>
      <c r="H540" s="29" t="str">
        <f>_xlfn.XLOOKUP(BASE_INICIATIVAS_CONSOLIDADA!$G540,[1]!BASE_UCS[COD CNUC],[1]!BASE_UCS[GERÊNCIA REGIONAL])</f>
        <v>GR3 - Centro-Oeste</v>
      </c>
      <c r="I540" s="29" t="str">
        <f>_xlfn.XLOOKUP(BASE_INICIATIVAS_CONSOLIDADA!$G540,[1]!BASE_UCS[COD CNUC],[1]!BASE_UCS[BIOMAS])</f>
        <v>Cerrado</v>
      </c>
      <c r="J540" s="29" t="str">
        <f>_xlfn.XLOOKUP(BASE_INICIATIVAS_CONSOLIDADA!$G540,[1]!BASE_UCS[COD CNUC],[1]!BASE_UCS[UF])</f>
        <v>MT</v>
      </c>
      <c r="K540" s="29" t="s">
        <v>116</v>
      </c>
      <c r="L540" s="30">
        <v>100000</v>
      </c>
      <c r="M540" s="30">
        <v>0</v>
      </c>
      <c r="N540" s="30">
        <f>BASE_INICIATIVAS_CONSOLIDADA!$L540-BASE_INICIATIVAS_CONSOLIDADA!$M540</f>
        <v>100000</v>
      </c>
      <c r="O540" s="41">
        <f>BASE_INICIATIVAS_CONSOLIDADA!$AC540+BASE_INICIATIVAS_CONSOLIDADA!$AJ540+BASE_INICIATIVAS_CONSOLIDADA!$AO540+BASE_INICIATIVAS_CONSOLIDADA!$AV540+BASE_INICIATIVAS_CONSOLIDADA!$AY540+BASE_INICIATIVAS_CONSOLIDADA!$BA540+BASE_INICIATIVAS_CONSOLIDADA!$BD540</f>
        <v>0</v>
      </c>
      <c r="P540" s="30">
        <f>IF(BASE_INICIATIVAS_CONSOLIDADA!$N540-BASE_INICIATIVAS_CONSOLIDADA!$O540&lt;0,0,BASE_INICIATIVAS_CONSOLIDADA!$N540-BASE_INICIATIVAS_CONSOLIDADA!$O540)</f>
        <v>100000</v>
      </c>
      <c r="Q540" s="42">
        <v>0</v>
      </c>
      <c r="R540" s="41">
        <v>0</v>
      </c>
      <c r="S540" s="41">
        <v>0</v>
      </c>
      <c r="T540" s="41">
        <v>0</v>
      </c>
      <c r="U540" s="41">
        <v>0</v>
      </c>
      <c r="V540" s="41">
        <v>0</v>
      </c>
      <c r="W540" s="41">
        <v>0</v>
      </c>
      <c r="X540" s="41">
        <v>0</v>
      </c>
      <c r="Y540" s="41">
        <v>0</v>
      </c>
      <c r="Z540" s="41">
        <v>0</v>
      </c>
      <c r="AA540" s="41">
        <v>0</v>
      </c>
      <c r="AB540" s="41">
        <v>0</v>
      </c>
      <c r="AC540" s="41">
        <f>SUM(BASE_INICIATIVAS_CONSOLIDADA!$Q540:$AB540)</f>
        <v>0</v>
      </c>
      <c r="AD540" s="41">
        <v>0</v>
      </c>
      <c r="AE540" s="41">
        <v>0</v>
      </c>
      <c r="AF540" s="41">
        <v>0</v>
      </c>
      <c r="AG540" s="41">
        <v>0</v>
      </c>
      <c r="AH540" s="41">
        <v>0</v>
      </c>
      <c r="AI540" s="41">
        <v>0</v>
      </c>
      <c r="AJ540" s="41">
        <f>SUM(BASE_INICIATIVAS_CONSOLIDADA!$AD540:$AI540)</f>
        <v>0</v>
      </c>
      <c r="AK540" s="41">
        <v>0</v>
      </c>
      <c r="AL540" s="41">
        <v>0</v>
      </c>
      <c r="AM540" s="41">
        <v>0</v>
      </c>
      <c r="AN540" s="41">
        <v>0</v>
      </c>
      <c r="AO540" s="41">
        <f>SUM(BASE_INICIATIVAS_CONSOLIDADA!$AK540:$AN540)</f>
        <v>0</v>
      </c>
      <c r="AP540" s="46">
        <v>0</v>
      </c>
      <c r="AQ540" s="41">
        <v>0</v>
      </c>
      <c r="AR540" s="41">
        <v>0</v>
      </c>
      <c r="AS540" s="41">
        <v>0</v>
      </c>
      <c r="AT540" s="41">
        <v>0</v>
      </c>
      <c r="AU540" s="41">
        <v>0</v>
      </c>
      <c r="AV540" s="41">
        <f>SUM(BASE_INICIATIVAS_CONSOLIDADA!$AP540:$AU540)</f>
        <v>0</v>
      </c>
      <c r="AW540" s="43">
        <v>0</v>
      </c>
      <c r="AX540" s="43">
        <v>0</v>
      </c>
      <c r="AY540" s="44">
        <f>SUM(BASE_INICIATIVAS_CONSOLIDADA!$AW540:$AX540)</f>
        <v>0</v>
      </c>
      <c r="AZ540" s="50">
        <v>0</v>
      </c>
      <c r="BA540" s="43">
        <f>BASE_INICIATIVAS_CONSOLIDADA!$AZ540</f>
        <v>0</v>
      </c>
      <c r="BB540" s="45">
        <v>0</v>
      </c>
      <c r="BC540" s="45">
        <v>0</v>
      </c>
      <c r="BD540" s="45">
        <f>SUM(BASE_INICIATIVAS_CONSOLIDADA!$BB540:$BC540)</f>
        <v>0</v>
      </c>
    </row>
    <row r="541" spans="1:56" ht="405" x14ac:dyDescent="0.25">
      <c r="A541" s="8" t="s">
        <v>87</v>
      </c>
      <c r="B541" s="8" t="s">
        <v>88</v>
      </c>
      <c r="C541" s="8" t="s">
        <v>70</v>
      </c>
      <c r="D541" s="8" t="s">
        <v>58</v>
      </c>
      <c r="E541" s="8" t="str">
        <f>_xlfn.XLOOKUP(BASE_INICIATIVAS_CONSOLIDADA!$G541,'[1]BASE DE DADOS'!A:A,'[1]BASE DE DADOS'!C:C)</f>
        <v>FLONA DE CHAPECÓ</v>
      </c>
      <c r="F541" s="8" t="str">
        <f>_xlfn.XLOOKUP(BASE_INICIATIVAS_CONSOLIDADA!$G541,[1]!BASE_UCS[COD CNUC],[1]!BASE_UCS[CATEGORIA RESUMIDA])</f>
        <v>FLONA</v>
      </c>
      <c r="G541" s="8" t="s">
        <v>436</v>
      </c>
      <c r="H541" s="8" t="str">
        <f>_xlfn.XLOOKUP(BASE_INICIATIVAS_CONSOLIDADA!$G541,[1]!BASE_UCS[COD CNUC],[1]!BASE_UCS[GERÊNCIA REGIONAL])</f>
        <v>GR5 - Sul</v>
      </c>
      <c r="I541" s="8" t="str">
        <f>_xlfn.XLOOKUP(BASE_INICIATIVAS_CONSOLIDADA!$G541,[1]!BASE_UCS[COD CNUC],[1]!BASE_UCS[BIOMAS])</f>
        <v>Mata Atlântica</v>
      </c>
      <c r="J541" s="8" t="str">
        <f>_xlfn.XLOOKUP(BASE_INICIATIVAS_CONSOLIDADA!$G541,[1]!BASE_UCS[COD CNUC],[1]!BASE_UCS[UF])</f>
        <v>SC</v>
      </c>
      <c r="K541" s="8" t="s">
        <v>286</v>
      </c>
      <c r="L541" s="36">
        <v>350000</v>
      </c>
      <c r="M541" s="36">
        <v>0</v>
      </c>
      <c r="N541" s="36">
        <f>BASE_INICIATIVAS_CONSOLIDADA!$L541-BASE_INICIATIVAS_CONSOLIDADA!$M541</f>
        <v>350000</v>
      </c>
      <c r="O541" s="37">
        <f>BASE_INICIATIVAS_CONSOLIDADA!$AC541+BASE_INICIATIVAS_CONSOLIDADA!$AJ541+BASE_INICIATIVAS_CONSOLIDADA!$AO541+BASE_INICIATIVAS_CONSOLIDADA!$AV541+BASE_INICIATIVAS_CONSOLIDADA!$AY541+BASE_INICIATIVAS_CONSOLIDADA!$BA541+BASE_INICIATIVAS_CONSOLIDADA!$BD541</f>
        <v>0</v>
      </c>
      <c r="P541" s="36">
        <f>IF(BASE_INICIATIVAS_CONSOLIDADA!$N541-BASE_INICIATIVAS_CONSOLIDADA!$O541&lt;0,0,BASE_INICIATIVAS_CONSOLIDADA!$N541-BASE_INICIATIVAS_CONSOLIDADA!$O541)</f>
        <v>350000</v>
      </c>
      <c r="Q541" s="38">
        <v>0</v>
      </c>
      <c r="R541" s="37">
        <v>0</v>
      </c>
      <c r="S541" s="37">
        <v>0</v>
      </c>
      <c r="T541" s="37">
        <v>0</v>
      </c>
      <c r="U541" s="37">
        <v>0</v>
      </c>
      <c r="V541" s="37">
        <v>0</v>
      </c>
      <c r="W541" s="37">
        <v>0</v>
      </c>
      <c r="X541" s="37">
        <v>0</v>
      </c>
      <c r="Y541" s="37">
        <v>0</v>
      </c>
      <c r="Z541" s="37">
        <v>0</v>
      </c>
      <c r="AA541" s="37">
        <v>0</v>
      </c>
      <c r="AB541" s="37">
        <v>0</v>
      </c>
      <c r="AC541" s="37">
        <f>SUM(BASE_INICIATIVAS_CONSOLIDADA!$Q541:$AB541)</f>
        <v>0</v>
      </c>
      <c r="AD541" s="37">
        <v>0</v>
      </c>
      <c r="AE541" s="37">
        <v>0</v>
      </c>
      <c r="AF541" s="37">
        <v>0</v>
      </c>
      <c r="AG541" s="37">
        <v>0</v>
      </c>
      <c r="AH541" s="37">
        <v>0</v>
      </c>
      <c r="AI541" s="37">
        <v>0</v>
      </c>
      <c r="AJ541" s="37">
        <f>SUM(BASE_INICIATIVAS_CONSOLIDADA!$AD541:$AI541)</f>
        <v>0</v>
      </c>
      <c r="AK541" s="37">
        <v>0</v>
      </c>
      <c r="AL541" s="37">
        <v>0</v>
      </c>
      <c r="AM541" s="37">
        <v>0</v>
      </c>
      <c r="AN541" s="37">
        <v>0</v>
      </c>
      <c r="AO541" s="37">
        <f>SUM(BASE_INICIATIVAS_CONSOLIDADA!$AK541:$AN541)</f>
        <v>0</v>
      </c>
      <c r="AP541" s="37">
        <v>0</v>
      </c>
      <c r="AQ541" s="37">
        <v>0</v>
      </c>
      <c r="AR541" s="37">
        <v>0</v>
      </c>
      <c r="AS541" s="37">
        <v>0</v>
      </c>
      <c r="AT541" s="37">
        <v>0</v>
      </c>
      <c r="AU541" s="37">
        <v>0</v>
      </c>
      <c r="AV541" s="37">
        <f>SUM(BASE_INICIATIVAS_CONSOLIDADA!$AP541:$AU541)</f>
        <v>0</v>
      </c>
      <c r="AW541" s="39">
        <v>0</v>
      </c>
      <c r="AX541" s="39">
        <v>0</v>
      </c>
      <c r="AY541" s="40">
        <f>SUM(BASE_INICIATIVAS_CONSOLIDADA!$AW541:$AX541)</f>
        <v>0</v>
      </c>
      <c r="AZ541" s="51">
        <v>0</v>
      </c>
      <c r="BA541" s="4">
        <f>BASE_INICIATIVAS_CONSOLIDADA!$AZ541</f>
        <v>0</v>
      </c>
      <c r="BB541" s="4">
        <v>0</v>
      </c>
      <c r="BC541" s="4">
        <v>0</v>
      </c>
      <c r="BD541" s="4">
        <f>SUM(BASE_INICIATIVAS_CONSOLIDADA!$BB541:$BC541)</f>
        <v>0</v>
      </c>
    </row>
    <row r="542" spans="1:56" ht="180" x14ac:dyDescent="0.25">
      <c r="A542" s="29" t="s">
        <v>87</v>
      </c>
      <c r="B542" s="29" t="s">
        <v>88</v>
      </c>
      <c r="C542" s="29" t="s">
        <v>70</v>
      </c>
      <c r="D542" s="29" t="s">
        <v>58</v>
      </c>
      <c r="E542" s="29" t="str">
        <f>_xlfn.XLOOKUP(BASE_INICIATIVAS_CONSOLIDADA!$G542,'[1]BASE DE DADOS'!A:A,'[1]BASE DE DADOS'!C:C)</f>
        <v>FLONA DO JAMARI</v>
      </c>
      <c r="F542" s="29" t="str">
        <f>_xlfn.XLOOKUP(BASE_INICIATIVAS_CONSOLIDADA!$G542,[1]!BASE_UCS[COD CNUC],[1]!BASE_UCS[CATEGORIA RESUMIDA])</f>
        <v>FLONA</v>
      </c>
      <c r="G542" s="29" t="s">
        <v>189</v>
      </c>
      <c r="H542" s="29" t="str">
        <f>_xlfn.XLOOKUP(BASE_INICIATIVAS_CONSOLIDADA!$G542,[1]!BASE_UCS[COD CNUC],[1]!BASE_UCS[GERÊNCIA REGIONAL])</f>
        <v>GR1 - Norte</v>
      </c>
      <c r="I542" s="29" t="str">
        <f>_xlfn.XLOOKUP(BASE_INICIATIVAS_CONSOLIDADA!$G542,[1]!BASE_UCS[COD CNUC],[1]!BASE_UCS[BIOMAS])</f>
        <v>Amazônia</v>
      </c>
      <c r="J542" s="29" t="str">
        <f>_xlfn.XLOOKUP(BASE_INICIATIVAS_CONSOLIDADA!$G542,[1]!BASE_UCS[COD CNUC],[1]!BASE_UCS[UF])</f>
        <v>RO</v>
      </c>
      <c r="K542" s="29" t="s">
        <v>437</v>
      </c>
      <c r="L542" s="30">
        <v>100000</v>
      </c>
      <c r="M542" s="30">
        <v>0</v>
      </c>
      <c r="N542" s="30">
        <f>BASE_INICIATIVAS_CONSOLIDADA!$L542-BASE_INICIATIVAS_CONSOLIDADA!$M542</f>
        <v>100000</v>
      </c>
      <c r="O542" s="41">
        <f>BASE_INICIATIVAS_CONSOLIDADA!$AC542+BASE_INICIATIVAS_CONSOLIDADA!$AJ542+BASE_INICIATIVAS_CONSOLIDADA!$AO542+BASE_INICIATIVAS_CONSOLIDADA!$AV542+BASE_INICIATIVAS_CONSOLIDADA!$AY542+BASE_INICIATIVAS_CONSOLIDADA!$BA542+BASE_INICIATIVAS_CONSOLIDADA!$BD542</f>
        <v>100000</v>
      </c>
      <c r="P542" s="30">
        <f>IF(BASE_INICIATIVAS_CONSOLIDADA!$N542-BASE_INICIATIVAS_CONSOLIDADA!$O542&lt;0,0,BASE_INICIATIVAS_CONSOLIDADA!$N542-BASE_INICIATIVAS_CONSOLIDADA!$O542)</f>
        <v>0</v>
      </c>
      <c r="Q542" s="42">
        <v>0</v>
      </c>
      <c r="R542" s="41">
        <v>0</v>
      </c>
      <c r="S542" s="41">
        <v>0</v>
      </c>
      <c r="T542" s="41">
        <v>0</v>
      </c>
      <c r="U542" s="41">
        <v>0</v>
      </c>
      <c r="V542" s="41">
        <v>0</v>
      </c>
      <c r="W542" s="41">
        <v>0</v>
      </c>
      <c r="X542" s="41">
        <v>0</v>
      </c>
      <c r="Y542" s="41">
        <v>0</v>
      </c>
      <c r="Z542" s="41">
        <v>0</v>
      </c>
      <c r="AA542" s="41">
        <v>0</v>
      </c>
      <c r="AB542" s="41">
        <v>0</v>
      </c>
      <c r="AC542" s="41">
        <f>SUM(BASE_INICIATIVAS_CONSOLIDADA!$Q542:$AB542)</f>
        <v>0</v>
      </c>
      <c r="AD542" s="41">
        <v>0</v>
      </c>
      <c r="AE542" s="41">
        <v>0</v>
      </c>
      <c r="AF542" s="30">
        <v>100000</v>
      </c>
      <c r="AG542" s="41">
        <v>0</v>
      </c>
      <c r="AH542" s="41">
        <v>0</v>
      </c>
      <c r="AI542" s="41">
        <v>0</v>
      </c>
      <c r="AJ542" s="41">
        <f>SUM(BASE_INICIATIVAS_CONSOLIDADA!$AD542:$AI542)</f>
        <v>100000</v>
      </c>
      <c r="AK542" s="41">
        <v>0</v>
      </c>
      <c r="AL542" s="41">
        <v>0</v>
      </c>
      <c r="AM542" s="41">
        <v>0</v>
      </c>
      <c r="AN542" s="41">
        <v>0</v>
      </c>
      <c r="AO542" s="41">
        <f>SUM(BASE_INICIATIVAS_CONSOLIDADA!$AK542:$AN542)</f>
        <v>0</v>
      </c>
      <c r="AP542" s="41">
        <v>0</v>
      </c>
      <c r="AQ542" s="41">
        <v>0</v>
      </c>
      <c r="AR542" s="41">
        <v>0</v>
      </c>
      <c r="AS542" s="41">
        <v>0</v>
      </c>
      <c r="AT542" s="41">
        <v>0</v>
      </c>
      <c r="AU542" s="41">
        <v>0</v>
      </c>
      <c r="AV542" s="41">
        <f>SUM(BASE_INICIATIVAS_CONSOLIDADA!$AP542:$AU542)</f>
        <v>0</v>
      </c>
      <c r="AW542" s="43">
        <v>0</v>
      </c>
      <c r="AX542" s="43">
        <v>0</v>
      </c>
      <c r="AY542" s="44">
        <f>SUM(BASE_INICIATIVAS_CONSOLIDADA!$AW542:$AX542)</f>
        <v>0</v>
      </c>
      <c r="AZ542" s="45">
        <v>0</v>
      </c>
      <c r="BA542" s="45">
        <f>BASE_INICIATIVAS_CONSOLIDADA!$AZ542</f>
        <v>0</v>
      </c>
      <c r="BB542" s="45">
        <v>0</v>
      </c>
      <c r="BC542" s="45">
        <v>0</v>
      </c>
      <c r="BD542" s="45">
        <f>SUM(BASE_INICIATIVAS_CONSOLIDADA!$BB542:$BC542)</f>
        <v>0</v>
      </c>
    </row>
    <row r="543" spans="1:56" ht="180" x14ac:dyDescent="0.25">
      <c r="A543" s="8" t="s">
        <v>87</v>
      </c>
      <c r="B543" s="8" t="s">
        <v>88</v>
      </c>
      <c r="C543" s="8" t="s">
        <v>70</v>
      </c>
      <c r="D543" s="8" t="s">
        <v>58</v>
      </c>
      <c r="E543" s="8" t="str">
        <f>_xlfn.XLOOKUP(BASE_INICIATIVAS_CONSOLIDADA!$G543,'[1]BASE DE DADOS'!A:A,'[1]BASE DE DADOS'!C:C)</f>
        <v>FLONA DE AÇU</v>
      </c>
      <c r="F543" s="8" t="str">
        <f>_xlfn.XLOOKUP(BASE_INICIATIVAS_CONSOLIDADA!$G543,[1]!BASE_UCS[COD CNUC],[1]!BASE_UCS[CATEGORIA RESUMIDA])</f>
        <v>FLONA</v>
      </c>
      <c r="G543" s="8" t="s">
        <v>438</v>
      </c>
      <c r="H543" s="8" t="str">
        <f>_xlfn.XLOOKUP(BASE_INICIATIVAS_CONSOLIDADA!$G543,[1]!BASE_UCS[COD CNUC],[1]!BASE_UCS[GERÊNCIA REGIONAL])</f>
        <v>GR2 - Nordeste</v>
      </c>
      <c r="I543" s="8" t="str">
        <f>_xlfn.XLOOKUP(BASE_INICIATIVAS_CONSOLIDADA!$G543,[1]!BASE_UCS[COD CNUC],[1]!BASE_UCS[BIOMAS])</f>
        <v>Caatinga</v>
      </c>
      <c r="J543" s="8" t="str">
        <f>_xlfn.XLOOKUP(BASE_INICIATIVAS_CONSOLIDADA!$G543,[1]!BASE_UCS[COD CNUC],[1]!BASE_UCS[UF])</f>
        <v>RN</v>
      </c>
      <c r="K543" s="8" t="s">
        <v>232</v>
      </c>
      <c r="L543" s="36">
        <v>100000</v>
      </c>
      <c r="M543" s="36">
        <v>0</v>
      </c>
      <c r="N543" s="36">
        <f>BASE_INICIATIVAS_CONSOLIDADA!$L543-BASE_INICIATIVAS_CONSOLIDADA!$M543</f>
        <v>100000</v>
      </c>
      <c r="O543" s="37">
        <f>BASE_INICIATIVAS_CONSOLIDADA!$AC543+BASE_INICIATIVAS_CONSOLIDADA!$AJ543+BASE_INICIATIVAS_CONSOLIDADA!$AO543+BASE_INICIATIVAS_CONSOLIDADA!$AV543+BASE_INICIATIVAS_CONSOLIDADA!$AY543+BASE_INICIATIVAS_CONSOLIDADA!$BA543+BASE_INICIATIVAS_CONSOLIDADA!$BD543</f>
        <v>0</v>
      </c>
      <c r="P543" s="36">
        <f>IF(BASE_INICIATIVAS_CONSOLIDADA!$N543-BASE_INICIATIVAS_CONSOLIDADA!$O543&lt;0,0,BASE_INICIATIVAS_CONSOLIDADA!$N543-BASE_INICIATIVAS_CONSOLIDADA!$O543)</f>
        <v>100000</v>
      </c>
      <c r="Q543" s="38">
        <v>0</v>
      </c>
      <c r="R543" s="37">
        <v>0</v>
      </c>
      <c r="S543" s="37">
        <v>0</v>
      </c>
      <c r="T543" s="37">
        <v>0</v>
      </c>
      <c r="U543" s="37">
        <v>0</v>
      </c>
      <c r="V543" s="37">
        <v>0</v>
      </c>
      <c r="W543" s="37">
        <v>0</v>
      </c>
      <c r="X543" s="37">
        <v>0</v>
      </c>
      <c r="Y543" s="37">
        <v>0</v>
      </c>
      <c r="Z543" s="37">
        <v>0</v>
      </c>
      <c r="AA543" s="37">
        <v>0</v>
      </c>
      <c r="AB543" s="37">
        <v>0</v>
      </c>
      <c r="AC543" s="37">
        <f>SUM(BASE_INICIATIVAS_CONSOLIDADA!$Q543:$AB543)</f>
        <v>0</v>
      </c>
      <c r="AD543" s="37">
        <v>0</v>
      </c>
      <c r="AE543" s="37">
        <v>0</v>
      </c>
      <c r="AF543" s="47">
        <v>0</v>
      </c>
      <c r="AG543" s="37">
        <v>0</v>
      </c>
      <c r="AH543" s="37">
        <v>0</v>
      </c>
      <c r="AI543" s="37">
        <v>0</v>
      </c>
      <c r="AJ543" s="37">
        <f>SUM(BASE_INICIATIVAS_CONSOLIDADA!$AD543:$AI543)</f>
        <v>0</v>
      </c>
      <c r="AK543" s="37">
        <v>0</v>
      </c>
      <c r="AL543" s="37">
        <v>0</v>
      </c>
      <c r="AM543" s="37">
        <v>0</v>
      </c>
      <c r="AN543" s="37">
        <v>0</v>
      </c>
      <c r="AO543" s="37">
        <f>SUM(BASE_INICIATIVAS_CONSOLIDADA!$AK543:$AN543)</f>
        <v>0</v>
      </c>
      <c r="AP543" s="37">
        <v>0</v>
      </c>
      <c r="AQ543" s="37">
        <v>0</v>
      </c>
      <c r="AR543" s="37">
        <v>0</v>
      </c>
      <c r="AS543" s="37">
        <v>0</v>
      </c>
      <c r="AT543" s="37">
        <v>0</v>
      </c>
      <c r="AU543" s="37">
        <v>0</v>
      </c>
      <c r="AV543" s="37">
        <f>SUM(BASE_INICIATIVAS_CONSOLIDADA!$AP543:$AU543)</f>
        <v>0</v>
      </c>
      <c r="AW543" s="39">
        <v>0</v>
      </c>
      <c r="AX543" s="39">
        <v>0</v>
      </c>
      <c r="AY543" s="40">
        <f>SUM(BASE_INICIATIVAS_CONSOLIDADA!$AW543:$AX543)</f>
        <v>0</v>
      </c>
      <c r="AZ543" s="4">
        <v>0</v>
      </c>
      <c r="BA543" s="4">
        <f>BASE_INICIATIVAS_CONSOLIDADA!$AZ543</f>
        <v>0</v>
      </c>
      <c r="BB543" s="4">
        <v>0</v>
      </c>
      <c r="BC543" s="4">
        <v>0</v>
      </c>
      <c r="BD543" s="4">
        <f>SUM(BASE_INICIATIVAS_CONSOLIDADA!$BB543:$BC543)</f>
        <v>0</v>
      </c>
    </row>
    <row r="544" spans="1:56" ht="180" x14ac:dyDescent="0.25">
      <c r="A544" s="29" t="s">
        <v>87</v>
      </c>
      <c r="B544" s="29" t="s">
        <v>88</v>
      </c>
      <c r="C544" s="29" t="s">
        <v>70</v>
      </c>
      <c r="D544" s="29" t="s">
        <v>58</v>
      </c>
      <c r="E544" s="29" t="str">
        <f>_xlfn.XLOOKUP(BASE_INICIATIVAS_CONSOLIDADA!$G544,'[1]BASE DE DADOS'!A:A,'[1]BASE DE DADOS'!C:C)</f>
        <v>REBIO DO CÓRREGO GRANDE</v>
      </c>
      <c r="F544" s="29" t="str">
        <f>_xlfn.XLOOKUP(BASE_INICIATIVAS_CONSOLIDADA!$G544,[1]!BASE_UCS[COD CNUC],[1]!BASE_UCS[CATEGORIA RESUMIDA])</f>
        <v>REBIO</v>
      </c>
      <c r="G544" s="29" t="s">
        <v>343</v>
      </c>
      <c r="H544" s="29" t="str">
        <f>_xlfn.XLOOKUP(BASE_INICIATIVAS_CONSOLIDADA!$G544,[1]!BASE_UCS[COD CNUC],[1]!BASE_UCS[GERÊNCIA REGIONAL])</f>
        <v>GR4 - Sudeste</v>
      </c>
      <c r="I544" s="29" t="str">
        <f>_xlfn.XLOOKUP(BASE_INICIATIVAS_CONSOLIDADA!$G544,[1]!BASE_UCS[COD CNUC],[1]!BASE_UCS[BIOMAS])</f>
        <v>Mata Atlântica</v>
      </c>
      <c r="J544" s="29" t="str">
        <f>_xlfn.XLOOKUP(BASE_INICIATIVAS_CONSOLIDADA!$G544,[1]!BASE_UCS[COD CNUC],[1]!BASE_UCS[UF])</f>
        <v>BA/ES</v>
      </c>
      <c r="K544" s="29" t="s">
        <v>437</v>
      </c>
      <c r="L544" s="30">
        <v>100000</v>
      </c>
      <c r="M544" s="30">
        <v>0</v>
      </c>
      <c r="N544" s="30">
        <f>BASE_INICIATIVAS_CONSOLIDADA!$L544-BASE_INICIATIVAS_CONSOLIDADA!$M544</f>
        <v>100000</v>
      </c>
      <c r="O544" s="41">
        <f>BASE_INICIATIVAS_CONSOLIDADA!$AC544+BASE_INICIATIVAS_CONSOLIDADA!$AJ544+BASE_INICIATIVAS_CONSOLIDADA!$AO544+BASE_INICIATIVAS_CONSOLIDADA!$AV544+BASE_INICIATIVAS_CONSOLIDADA!$AY544+BASE_INICIATIVAS_CONSOLIDADA!$BA544+BASE_INICIATIVAS_CONSOLIDADA!$BD544</f>
        <v>100000</v>
      </c>
      <c r="P544" s="30">
        <f>IF(BASE_INICIATIVAS_CONSOLIDADA!$N544-BASE_INICIATIVAS_CONSOLIDADA!$O544&lt;0,0,BASE_INICIATIVAS_CONSOLIDADA!$N544-BASE_INICIATIVAS_CONSOLIDADA!$O544)</f>
        <v>0</v>
      </c>
      <c r="Q544" s="42">
        <v>0</v>
      </c>
      <c r="R544" s="41">
        <v>0</v>
      </c>
      <c r="S544" s="41">
        <v>0</v>
      </c>
      <c r="T544" s="41">
        <v>0</v>
      </c>
      <c r="U544" s="41">
        <v>0</v>
      </c>
      <c r="V544" s="41">
        <v>0</v>
      </c>
      <c r="W544" s="41">
        <v>0</v>
      </c>
      <c r="X544" s="41">
        <v>0</v>
      </c>
      <c r="Y544" s="41">
        <v>0</v>
      </c>
      <c r="Z544" s="41">
        <v>0</v>
      </c>
      <c r="AA544" s="41">
        <v>0</v>
      </c>
      <c r="AB544" s="41">
        <v>0</v>
      </c>
      <c r="AC544" s="41">
        <f>SUM(BASE_INICIATIVAS_CONSOLIDADA!$Q544:$AB544)</f>
        <v>0</v>
      </c>
      <c r="AD544" s="41">
        <v>0</v>
      </c>
      <c r="AE544" s="41">
        <v>0</v>
      </c>
      <c r="AF544" s="41">
        <v>0</v>
      </c>
      <c r="AG544" s="41">
        <v>0</v>
      </c>
      <c r="AH544" s="41">
        <v>0</v>
      </c>
      <c r="AI544" s="41">
        <v>0</v>
      </c>
      <c r="AJ544" s="41">
        <f>SUM(BASE_INICIATIVAS_CONSOLIDADA!$AD544:$AI544)</f>
        <v>0</v>
      </c>
      <c r="AK544" s="41">
        <v>0</v>
      </c>
      <c r="AL544" s="41">
        <v>0</v>
      </c>
      <c r="AM544" s="41">
        <v>0</v>
      </c>
      <c r="AN544" s="41">
        <v>0</v>
      </c>
      <c r="AO544" s="41">
        <f>SUM(BASE_INICIATIVAS_CONSOLIDADA!$AK544:$AN544)</f>
        <v>0</v>
      </c>
      <c r="AP544" s="41">
        <v>0</v>
      </c>
      <c r="AQ544" s="41">
        <v>0</v>
      </c>
      <c r="AR544" s="41">
        <v>0</v>
      </c>
      <c r="AS544" s="41">
        <v>0</v>
      </c>
      <c r="AT544" s="41">
        <v>0</v>
      </c>
      <c r="AU544" s="30">
        <v>100000</v>
      </c>
      <c r="AV544" s="41">
        <f>SUM(BASE_INICIATIVAS_CONSOLIDADA!$AP544:$AU544)</f>
        <v>100000</v>
      </c>
      <c r="AW544" s="43">
        <v>0</v>
      </c>
      <c r="AX544" s="43">
        <v>0</v>
      </c>
      <c r="AY544" s="44">
        <f>SUM(BASE_INICIATIVAS_CONSOLIDADA!$AW544:$AX544)</f>
        <v>0</v>
      </c>
      <c r="AZ544" s="45">
        <v>0</v>
      </c>
      <c r="BA544" s="45">
        <f>BASE_INICIATIVAS_CONSOLIDADA!$AZ544</f>
        <v>0</v>
      </c>
      <c r="BB544" s="45">
        <v>0</v>
      </c>
      <c r="BC544" s="45">
        <v>0</v>
      </c>
      <c r="BD544" s="45">
        <f>SUM(BASE_INICIATIVAS_CONSOLIDADA!$BB544:$BC544)</f>
        <v>0</v>
      </c>
    </row>
    <row r="545" spans="1:56" ht="409.5" x14ac:dyDescent="0.25">
      <c r="A545" s="8" t="s">
        <v>87</v>
      </c>
      <c r="B545" s="8" t="s">
        <v>88</v>
      </c>
      <c r="C545" s="8" t="s">
        <v>70</v>
      </c>
      <c r="D545" s="8" t="s">
        <v>58</v>
      </c>
      <c r="E545" s="8" t="str">
        <f>_xlfn.XLOOKUP(BASE_INICIATIVAS_CONSOLIDADA!$G545,'[1]BASE DE DADOS'!A:A,'[1]BASE DE DADOS'!C:C)</f>
        <v>FLONA DE BRASÍLIA</v>
      </c>
      <c r="F545" s="8" t="str">
        <f>_xlfn.XLOOKUP(BASE_INICIATIVAS_CONSOLIDADA!$G545,[1]!BASE_UCS[COD CNUC],[1]!BASE_UCS[CATEGORIA RESUMIDA])</f>
        <v>FLONA</v>
      </c>
      <c r="G545" s="8" t="s">
        <v>226</v>
      </c>
      <c r="H545" s="8" t="str">
        <f>_xlfn.XLOOKUP(BASE_INICIATIVAS_CONSOLIDADA!$G545,[1]!BASE_UCS[COD CNUC],[1]!BASE_UCS[GERÊNCIA REGIONAL])</f>
        <v>GR3 - Centro-Oeste</v>
      </c>
      <c r="I545" s="8" t="str">
        <f>_xlfn.XLOOKUP(BASE_INICIATIVAS_CONSOLIDADA!$G545,[1]!BASE_UCS[COD CNUC],[1]!BASE_UCS[BIOMAS])</f>
        <v>Cerrado</v>
      </c>
      <c r="J545" s="8" t="str">
        <f>_xlfn.XLOOKUP(BASE_INICIATIVAS_CONSOLIDADA!$G545,[1]!BASE_UCS[COD CNUC],[1]!BASE_UCS[UF])</f>
        <v>DF/GO</v>
      </c>
      <c r="K545" s="8" t="s">
        <v>439</v>
      </c>
      <c r="L545" s="36">
        <v>400000</v>
      </c>
      <c r="M545" s="36">
        <v>0</v>
      </c>
      <c r="N545" s="36">
        <f>BASE_INICIATIVAS_CONSOLIDADA!$L545-BASE_INICIATIVAS_CONSOLIDADA!$M545</f>
        <v>400000</v>
      </c>
      <c r="O545" s="37">
        <f>BASE_INICIATIVAS_CONSOLIDADA!$AC545+BASE_INICIATIVAS_CONSOLIDADA!$AJ545+BASE_INICIATIVAS_CONSOLIDADA!$AO545+BASE_INICIATIVAS_CONSOLIDADA!$AV545+BASE_INICIATIVAS_CONSOLIDADA!$AY545+BASE_INICIATIVAS_CONSOLIDADA!$BA545+BASE_INICIATIVAS_CONSOLIDADA!$BD545</f>
        <v>400000</v>
      </c>
      <c r="P545" s="36">
        <f>IF(BASE_INICIATIVAS_CONSOLIDADA!$N545-BASE_INICIATIVAS_CONSOLIDADA!$O545&lt;0,0,BASE_INICIATIVAS_CONSOLIDADA!$N545-BASE_INICIATIVAS_CONSOLIDADA!$O545)</f>
        <v>0</v>
      </c>
      <c r="Q545" s="38">
        <v>0</v>
      </c>
      <c r="R545" s="37">
        <v>0</v>
      </c>
      <c r="S545" s="37">
        <v>0</v>
      </c>
      <c r="T545" s="37">
        <v>0</v>
      </c>
      <c r="U545" s="37">
        <v>0</v>
      </c>
      <c r="V545" s="37">
        <v>0</v>
      </c>
      <c r="W545" s="37">
        <v>0</v>
      </c>
      <c r="X545" s="37">
        <v>0</v>
      </c>
      <c r="Y545" s="37">
        <v>0</v>
      </c>
      <c r="Z545" s="37">
        <v>0</v>
      </c>
      <c r="AA545" s="37">
        <v>0</v>
      </c>
      <c r="AB545" s="37">
        <v>0</v>
      </c>
      <c r="AC545" s="37">
        <f>SUM(BASE_INICIATIVAS_CONSOLIDADA!$Q545:$AB545)</f>
        <v>0</v>
      </c>
      <c r="AD545" s="37">
        <v>0</v>
      </c>
      <c r="AE545" s="37">
        <v>0</v>
      </c>
      <c r="AF545" s="36">
        <v>400000</v>
      </c>
      <c r="AG545" s="37">
        <v>0</v>
      </c>
      <c r="AH545" s="37">
        <v>0</v>
      </c>
      <c r="AI545" s="37">
        <v>0</v>
      </c>
      <c r="AJ545" s="37">
        <f>SUM(BASE_INICIATIVAS_CONSOLIDADA!$AD545:$AI545)</f>
        <v>400000</v>
      </c>
      <c r="AK545" s="37">
        <v>0</v>
      </c>
      <c r="AL545" s="37">
        <v>0</v>
      </c>
      <c r="AM545" s="37">
        <v>0</v>
      </c>
      <c r="AN545" s="37">
        <v>0</v>
      </c>
      <c r="AO545" s="37">
        <f>SUM(BASE_INICIATIVAS_CONSOLIDADA!$AK545:$AN545)</f>
        <v>0</v>
      </c>
      <c r="AP545" s="37">
        <v>0</v>
      </c>
      <c r="AQ545" s="37">
        <v>0</v>
      </c>
      <c r="AR545" s="37">
        <v>0</v>
      </c>
      <c r="AS545" s="37">
        <v>0</v>
      </c>
      <c r="AT545" s="37">
        <v>0</v>
      </c>
      <c r="AU545" s="47">
        <v>0</v>
      </c>
      <c r="AV545" s="37">
        <f>SUM(BASE_INICIATIVAS_CONSOLIDADA!$AP545:$AU545)</f>
        <v>0</v>
      </c>
      <c r="AW545" s="39">
        <v>0</v>
      </c>
      <c r="AX545" s="39">
        <v>0</v>
      </c>
      <c r="AY545" s="40">
        <f>SUM(BASE_INICIATIVAS_CONSOLIDADA!$AW545:$AX545)</f>
        <v>0</v>
      </c>
      <c r="AZ545" s="4">
        <v>0</v>
      </c>
      <c r="BA545" s="4">
        <f>BASE_INICIATIVAS_CONSOLIDADA!$AZ545</f>
        <v>0</v>
      </c>
      <c r="BB545" s="4">
        <v>0</v>
      </c>
      <c r="BC545" s="4">
        <v>0</v>
      </c>
      <c r="BD545" s="4">
        <f>SUM(BASE_INICIATIVAS_CONSOLIDADA!$BB545:$BC545)</f>
        <v>0</v>
      </c>
    </row>
    <row r="546" spans="1:56" ht="405" x14ac:dyDescent="0.25">
      <c r="A546" s="29" t="s">
        <v>87</v>
      </c>
      <c r="B546" s="29" t="s">
        <v>88</v>
      </c>
      <c r="C546" s="29" t="s">
        <v>70</v>
      </c>
      <c r="D546" s="29" t="s">
        <v>58</v>
      </c>
      <c r="E546" s="29" t="str">
        <f>_xlfn.XLOOKUP(BASE_INICIATIVAS_CONSOLIDADA!$G546,'[1]BASE DE DADOS'!A:A,'[1]BASE DE DADOS'!C:C)</f>
        <v>PARNA DA SERRA DE ITABAIANA</v>
      </c>
      <c r="F546" s="29" t="str">
        <f>_xlfn.XLOOKUP(BASE_INICIATIVAS_CONSOLIDADA!$G546,[1]!BASE_UCS[COD CNUC],[1]!BASE_UCS[CATEGORIA RESUMIDA])</f>
        <v>PARNA</v>
      </c>
      <c r="G546" s="29" t="s">
        <v>98</v>
      </c>
      <c r="H546" s="29" t="str">
        <f>_xlfn.XLOOKUP(BASE_INICIATIVAS_CONSOLIDADA!$G546,[1]!BASE_UCS[COD CNUC],[1]!BASE_UCS[GERÊNCIA REGIONAL])</f>
        <v>GR2 - Nordeste</v>
      </c>
      <c r="I546" s="29" t="str">
        <f>_xlfn.XLOOKUP(BASE_INICIATIVAS_CONSOLIDADA!$G546,[1]!BASE_UCS[COD CNUC],[1]!BASE_UCS[BIOMAS])</f>
        <v>Caatinga - Mata Atlântica</v>
      </c>
      <c r="J546" s="29" t="str">
        <f>_xlfn.XLOOKUP(BASE_INICIATIVAS_CONSOLIDADA!$G546,[1]!BASE_UCS[COD CNUC],[1]!BASE_UCS[UF])</f>
        <v>SE</v>
      </c>
      <c r="K546" s="29" t="s">
        <v>286</v>
      </c>
      <c r="L546" s="30">
        <v>350000</v>
      </c>
      <c r="M546" s="30">
        <v>0</v>
      </c>
      <c r="N546" s="30">
        <f>BASE_INICIATIVAS_CONSOLIDADA!$L546-BASE_INICIATIVAS_CONSOLIDADA!$M546</f>
        <v>350000</v>
      </c>
      <c r="O546" s="41">
        <f>BASE_INICIATIVAS_CONSOLIDADA!$AC546+BASE_INICIATIVAS_CONSOLIDADA!$AJ546+BASE_INICIATIVAS_CONSOLIDADA!$AO546+BASE_INICIATIVAS_CONSOLIDADA!$AV546+BASE_INICIATIVAS_CONSOLIDADA!$AY546+BASE_INICIATIVAS_CONSOLIDADA!$BA546+BASE_INICIATIVAS_CONSOLIDADA!$BD546</f>
        <v>493604.43</v>
      </c>
      <c r="P546" s="30">
        <f>IF(BASE_INICIATIVAS_CONSOLIDADA!$N546-BASE_INICIATIVAS_CONSOLIDADA!$O546&lt;0,0,BASE_INICIATIVAS_CONSOLIDADA!$N546-BASE_INICIATIVAS_CONSOLIDADA!$O546)</f>
        <v>0</v>
      </c>
      <c r="Q546" s="42">
        <v>0</v>
      </c>
      <c r="R546" s="41">
        <v>0</v>
      </c>
      <c r="S546" s="41">
        <v>0</v>
      </c>
      <c r="T546" s="41">
        <v>0</v>
      </c>
      <c r="U546" s="41">
        <v>0</v>
      </c>
      <c r="V546" s="41">
        <v>0</v>
      </c>
      <c r="W546" s="41">
        <v>0</v>
      </c>
      <c r="X546" s="41">
        <v>0</v>
      </c>
      <c r="Y546" s="41">
        <v>0</v>
      </c>
      <c r="Z546" s="41">
        <v>0</v>
      </c>
      <c r="AA546" s="41">
        <v>0</v>
      </c>
      <c r="AB546" s="41">
        <v>0</v>
      </c>
      <c r="AC546" s="41">
        <f>SUM(BASE_INICIATIVAS_CONSOLIDADA!$Q546:$AB546)</f>
        <v>0</v>
      </c>
      <c r="AD546" s="41">
        <v>0</v>
      </c>
      <c r="AE546" s="41">
        <v>0</v>
      </c>
      <c r="AF546" s="46">
        <v>0</v>
      </c>
      <c r="AG546" s="41">
        <v>0</v>
      </c>
      <c r="AH546" s="41">
        <v>0</v>
      </c>
      <c r="AI546" s="41">
        <v>0</v>
      </c>
      <c r="AJ546" s="41">
        <f>SUM(BASE_INICIATIVAS_CONSOLIDADA!$AD546:$AI546)</f>
        <v>0</v>
      </c>
      <c r="AK546" s="41">
        <v>0</v>
      </c>
      <c r="AL546" s="41">
        <v>143604.43</v>
      </c>
      <c r="AM546" s="41">
        <v>0</v>
      </c>
      <c r="AN546" s="41">
        <v>0</v>
      </c>
      <c r="AO546" s="41">
        <f>SUM(BASE_INICIATIVAS_CONSOLIDADA!$AK546:$AN546)</f>
        <v>143604.43</v>
      </c>
      <c r="AP546" s="41">
        <v>0</v>
      </c>
      <c r="AQ546" s="41">
        <v>0</v>
      </c>
      <c r="AR546" s="41">
        <v>0</v>
      </c>
      <c r="AS546" s="41">
        <v>0</v>
      </c>
      <c r="AT546" s="41">
        <v>0</v>
      </c>
      <c r="AU546" s="30">
        <v>350000</v>
      </c>
      <c r="AV546" s="41">
        <f>SUM(BASE_INICIATIVAS_CONSOLIDADA!$AP546:$AU546)</f>
        <v>350000</v>
      </c>
      <c r="AW546" s="43">
        <v>0</v>
      </c>
      <c r="AX546" s="43">
        <v>0</v>
      </c>
      <c r="AY546" s="44">
        <f>SUM(BASE_INICIATIVAS_CONSOLIDADA!$AW546:$AX546)</f>
        <v>0</v>
      </c>
      <c r="AZ546" s="45">
        <v>0</v>
      </c>
      <c r="BA546" s="45">
        <f>BASE_INICIATIVAS_CONSOLIDADA!$AZ546</f>
        <v>0</v>
      </c>
      <c r="BB546" s="45">
        <v>0</v>
      </c>
      <c r="BC546" s="45">
        <v>0</v>
      </c>
      <c r="BD546" s="45">
        <f>SUM(BASE_INICIATIVAS_CONSOLIDADA!$BB546:$BC546)</f>
        <v>0</v>
      </c>
    </row>
    <row r="547" spans="1:56" ht="180" x14ac:dyDescent="0.25">
      <c r="A547" s="8" t="s">
        <v>87</v>
      </c>
      <c r="B547" s="8" t="s">
        <v>88</v>
      </c>
      <c r="C547" s="8" t="s">
        <v>70</v>
      </c>
      <c r="D547" s="8" t="s">
        <v>58</v>
      </c>
      <c r="E547" s="8" t="str">
        <f>_xlfn.XLOOKUP(BASE_INICIATIVAS_CONSOLIDADA!$G547,'[1]BASE DE DADOS'!A:A,'[1]BASE DE DADOS'!C:C)</f>
        <v>PARNA DA CHAPADA DOS GUIMARÃES</v>
      </c>
      <c r="F547" s="8" t="str">
        <f>_xlfn.XLOOKUP(BASE_INICIATIVAS_CONSOLIDADA!$G547,[1]!BASE_UCS[COD CNUC],[1]!BASE_UCS[CATEGORIA RESUMIDA])</f>
        <v>PARNA</v>
      </c>
      <c r="G547" s="8" t="s">
        <v>245</v>
      </c>
      <c r="H547" s="8" t="str">
        <f>_xlfn.XLOOKUP(BASE_INICIATIVAS_CONSOLIDADA!$G547,[1]!BASE_UCS[COD CNUC],[1]!BASE_UCS[GERÊNCIA REGIONAL])</f>
        <v>GR3 - Centro-Oeste</v>
      </c>
      <c r="I547" s="8" t="str">
        <f>_xlfn.XLOOKUP(BASE_INICIATIVAS_CONSOLIDADA!$G547,[1]!BASE_UCS[COD CNUC],[1]!BASE_UCS[BIOMAS])</f>
        <v>Cerrado</v>
      </c>
      <c r="J547" s="8" t="str">
        <f>_xlfn.XLOOKUP(BASE_INICIATIVAS_CONSOLIDADA!$G547,[1]!BASE_UCS[COD CNUC],[1]!BASE_UCS[UF])</f>
        <v>MT</v>
      </c>
      <c r="K547" s="8" t="s">
        <v>116</v>
      </c>
      <c r="L547" s="36">
        <v>100000</v>
      </c>
      <c r="M547" s="36">
        <v>0</v>
      </c>
      <c r="N547" s="36">
        <f>BASE_INICIATIVAS_CONSOLIDADA!$L547-BASE_INICIATIVAS_CONSOLIDADA!$M547</f>
        <v>100000</v>
      </c>
      <c r="O547" s="37">
        <f>BASE_INICIATIVAS_CONSOLIDADA!$AC547+BASE_INICIATIVAS_CONSOLIDADA!$AJ547+BASE_INICIATIVAS_CONSOLIDADA!$AO547+BASE_INICIATIVAS_CONSOLIDADA!$AV547+BASE_INICIATIVAS_CONSOLIDADA!$AY547+BASE_INICIATIVAS_CONSOLIDADA!$BA547+BASE_INICIATIVAS_CONSOLIDADA!$BD547</f>
        <v>100000</v>
      </c>
      <c r="P547" s="36">
        <f>IF(BASE_INICIATIVAS_CONSOLIDADA!$N547-BASE_INICIATIVAS_CONSOLIDADA!$O547&lt;0,0,BASE_INICIATIVAS_CONSOLIDADA!$N547-BASE_INICIATIVAS_CONSOLIDADA!$O547)</f>
        <v>0</v>
      </c>
      <c r="Q547" s="38">
        <v>0</v>
      </c>
      <c r="R547" s="37">
        <v>0</v>
      </c>
      <c r="S547" s="37">
        <v>0</v>
      </c>
      <c r="T547" s="37">
        <v>0</v>
      </c>
      <c r="U547" s="37">
        <v>0</v>
      </c>
      <c r="V547" s="37">
        <v>0</v>
      </c>
      <c r="W547" s="37">
        <v>0</v>
      </c>
      <c r="X547" s="37">
        <v>0</v>
      </c>
      <c r="Y547" s="37">
        <v>0</v>
      </c>
      <c r="Z547" s="37">
        <v>0</v>
      </c>
      <c r="AA547" s="37">
        <v>0</v>
      </c>
      <c r="AB547" s="37">
        <v>0</v>
      </c>
      <c r="AC547" s="37">
        <f>SUM(BASE_INICIATIVAS_CONSOLIDADA!$Q547:$AB547)</f>
        <v>0</v>
      </c>
      <c r="AD547" s="37">
        <v>0</v>
      </c>
      <c r="AE547" s="37">
        <v>0</v>
      </c>
      <c r="AF547" s="36">
        <v>100000</v>
      </c>
      <c r="AG547" s="37">
        <v>0</v>
      </c>
      <c r="AH547" s="37">
        <v>0</v>
      </c>
      <c r="AI547" s="37">
        <v>0</v>
      </c>
      <c r="AJ547" s="37">
        <f>SUM(BASE_INICIATIVAS_CONSOLIDADA!$AD547:$AI547)</f>
        <v>100000</v>
      </c>
      <c r="AK547" s="37">
        <v>0</v>
      </c>
      <c r="AL547" s="37">
        <v>0</v>
      </c>
      <c r="AM547" s="37">
        <v>0</v>
      </c>
      <c r="AN547" s="37">
        <v>0</v>
      </c>
      <c r="AO547" s="37">
        <f>SUM(BASE_INICIATIVAS_CONSOLIDADA!$AK547:$AN547)</f>
        <v>0</v>
      </c>
      <c r="AP547" s="37">
        <v>0</v>
      </c>
      <c r="AQ547" s="37">
        <v>0</v>
      </c>
      <c r="AR547" s="37">
        <v>0</v>
      </c>
      <c r="AS547" s="37">
        <v>0</v>
      </c>
      <c r="AT547" s="37">
        <v>0</v>
      </c>
      <c r="AU547" s="47">
        <v>0</v>
      </c>
      <c r="AV547" s="37">
        <f>SUM(BASE_INICIATIVAS_CONSOLIDADA!$AP547:$AU547)</f>
        <v>0</v>
      </c>
      <c r="AW547" s="39">
        <v>0</v>
      </c>
      <c r="AX547" s="39">
        <v>0</v>
      </c>
      <c r="AY547" s="40">
        <f>SUM(BASE_INICIATIVAS_CONSOLIDADA!$AW547:$AX547)</f>
        <v>0</v>
      </c>
      <c r="AZ547" s="4">
        <v>0</v>
      </c>
      <c r="BA547" s="4">
        <f>BASE_INICIATIVAS_CONSOLIDADA!$AZ547</f>
        <v>0</v>
      </c>
      <c r="BB547" s="4">
        <v>0</v>
      </c>
      <c r="BC547" s="4">
        <v>0</v>
      </c>
      <c r="BD547" s="4">
        <f>SUM(BASE_INICIATIVAS_CONSOLIDADA!$BB547:$BC547)</f>
        <v>0</v>
      </c>
    </row>
    <row r="548" spans="1:56" ht="405" x14ac:dyDescent="0.25">
      <c r="A548" s="29" t="s">
        <v>87</v>
      </c>
      <c r="B548" s="29" t="s">
        <v>88</v>
      </c>
      <c r="C548" s="29" t="s">
        <v>70</v>
      </c>
      <c r="D548" s="29" t="s">
        <v>58</v>
      </c>
      <c r="E548" s="29" t="str">
        <f>_xlfn.XLOOKUP(BASE_INICIATIVAS_CONSOLIDADA!$G548,'[1]BASE DE DADOS'!A:A,'[1]BASE DE DADOS'!C:C)</f>
        <v>PARNA DA SERRA DAS LONTRAS</v>
      </c>
      <c r="F548" s="29" t="str">
        <f>_xlfn.XLOOKUP(BASE_INICIATIVAS_CONSOLIDADA!$G548,[1]!BASE_UCS[COD CNUC],[1]!BASE_UCS[CATEGORIA RESUMIDA])</f>
        <v>PARNA</v>
      </c>
      <c r="G548" s="29" t="s">
        <v>97</v>
      </c>
      <c r="H548" s="29" t="str">
        <f>_xlfn.XLOOKUP(BASE_INICIATIVAS_CONSOLIDADA!$G548,[1]!BASE_UCS[COD CNUC],[1]!BASE_UCS[GERÊNCIA REGIONAL])</f>
        <v>GR2 - Nordeste</v>
      </c>
      <c r="I548" s="29" t="str">
        <f>_xlfn.XLOOKUP(BASE_INICIATIVAS_CONSOLIDADA!$G548,[1]!BASE_UCS[COD CNUC],[1]!BASE_UCS[BIOMAS])</f>
        <v>Mata Atlântica</v>
      </c>
      <c r="J548" s="29" t="str">
        <f>_xlfn.XLOOKUP(BASE_INICIATIVAS_CONSOLIDADA!$G548,[1]!BASE_UCS[COD CNUC],[1]!BASE_UCS[UF])</f>
        <v>BA</v>
      </c>
      <c r="K548" s="29" t="s">
        <v>89</v>
      </c>
      <c r="L548" s="30">
        <v>350000</v>
      </c>
      <c r="M548" s="30">
        <v>0</v>
      </c>
      <c r="N548" s="30">
        <f>BASE_INICIATIVAS_CONSOLIDADA!$L548-BASE_INICIATIVAS_CONSOLIDADA!$M548</f>
        <v>350000</v>
      </c>
      <c r="O548" s="41">
        <f>BASE_INICIATIVAS_CONSOLIDADA!$AC548+BASE_INICIATIVAS_CONSOLIDADA!$AJ548+BASE_INICIATIVAS_CONSOLIDADA!$AO548+BASE_INICIATIVAS_CONSOLIDADA!$AV548+BASE_INICIATIVAS_CONSOLIDADA!$AY548+BASE_INICIATIVAS_CONSOLIDADA!$BA548+BASE_INICIATIVAS_CONSOLIDADA!$BD548</f>
        <v>350000</v>
      </c>
      <c r="P548" s="30">
        <f>IF(BASE_INICIATIVAS_CONSOLIDADA!$N548-BASE_INICIATIVAS_CONSOLIDADA!$O548&lt;0,0,BASE_INICIATIVAS_CONSOLIDADA!$N548-BASE_INICIATIVAS_CONSOLIDADA!$O548)</f>
        <v>0</v>
      </c>
      <c r="Q548" s="42">
        <v>0</v>
      </c>
      <c r="R548" s="41">
        <v>0</v>
      </c>
      <c r="S548" s="41">
        <v>0</v>
      </c>
      <c r="T548" s="41">
        <v>0</v>
      </c>
      <c r="U548" s="41">
        <v>0</v>
      </c>
      <c r="V548" s="41">
        <v>0</v>
      </c>
      <c r="W548" s="41">
        <v>0</v>
      </c>
      <c r="X548" s="41">
        <v>0</v>
      </c>
      <c r="Y548" s="41">
        <v>0</v>
      </c>
      <c r="Z548" s="41">
        <v>0</v>
      </c>
      <c r="AA548" s="41">
        <v>0</v>
      </c>
      <c r="AB548" s="41">
        <v>0</v>
      </c>
      <c r="AC548" s="41">
        <f>SUM(BASE_INICIATIVAS_CONSOLIDADA!$Q548:$AB548)</f>
        <v>0</v>
      </c>
      <c r="AD548" s="41">
        <v>0</v>
      </c>
      <c r="AE548" s="41">
        <v>0</v>
      </c>
      <c r="AF548" s="46">
        <v>0</v>
      </c>
      <c r="AG548" s="41">
        <v>0</v>
      </c>
      <c r="AH548" s="41">
        <v>0</v>
      </c>
      <c r="AI548" s="41">
        <v>0</v>
      </c>
      <c r="AJ548" s="41">
        <f>SUM(BASE_INICIATIVAS_CONSOLIDADA!$AD548:$AI548)</f>
        <v>0</v>
      </c>
      <c r="AK548" s="41">
        <v>0</v>
      </c>
      <c r="AL548" s="41">
        <v>0</v>
      </c>
      <c r="AM548" s="41">
        <v>0</v>
      </c>
      <c r="AN548" s="41">
        <v>0</v>
      </c>
      <c r="AO548" s="41">
        <f>SUM(BASE_INICIATIVAS_CONSOLIDADA!$AK548:$AN548)</f>
        <v>0</v>
      </c>
      <c r="AP548" s="30">
        <v>350000</v>
      </c>
      <c r="AQ548" s="41">
        <v>0</v>
      </c>
      <c r="AR548" s="41">
        <v>0</v>
      </c>
      <c r="AS548" s="41">
        <v>0</v>
      </c>
      <c r="AT548" s="41">
        <v>0</v>
      </c>
      <c r="AU548" s="41">
        <v>0</v>
      </c>
      <c r="AV548" s="41">
        <f>SUM(BASE_INICIATIVAS_CONSOLIDADA!$AP548:$AU548)</f>
        <v>350000</v>
      </c>
      <c r="AW548" s="43">
        <v>0</v>
      </c>
      <c r="AX548" s="43">
        <v>0</v>
      </c>
      <c r="AY548" s="44">
        <f>SUM(BASE_INICIATIVAS_CONSOLIDADA!$AW548:$AX548)</f>
        <v>0</v>
      </c>
      <c r="AZ548" s="45">
        <v>0</v>
      </c>
      <c r="BA548" s="45">
        <f>BASE_INICIATIVAS_CONSOLIDADA!$AZ548</f>
        <v>0</v>
      </c>
      <c r="BB548" s="45">
        <v>0</v>
      </c>
      <c r="BC548" s="45">
        <v>0</v>
      </c>
      <c r="BD548" s="45">
        <f>SUM(BASE_INICIATIVAS_CONSOLIDADA!$BB548:$BC548)</f>
        <v>0</v>
      </c>
    </row>
    <row r="549" spans="1:56" ht="180" x14ac:dyDescent="0.25">
      <c r="A549" s="8" t="s">
        <v>87</v>
      </c>
      <c r="B549" s="8" t="s">
        <v>88</v>
      </c>
      <c r="C549" s="8" t="s">
        <v>70</v>
      </c>
      <c r="D549" s="8" t="s">
        <v>58</v>
      </c>
      <c r="E549" s="8" t="str">
        <f>_xlfn.XLOOKUP(BASE_INICIATIVAS_CONSOLIDADA!$G549,'[1]BASE DE DADOS'!A:A,'[1]BASE DE DADOS'!C:C)</f>
        <v>REBIO DO GURUPI</v>
      </c>
      <c r="F549" s="8" t="str">
        <f>_xlfn.XLOOKUP(BASE_INICIATIVAS_CONSOLIDADA!$G549,[1]!BASE_UCS[COD CNUC],[1]!BASE_UCS[CATEGORIA RESUMIDA])</f>
        <v>REBIO</v>
      </c>
      <c r="G549" s="8" t="s">
        <v>71</v>
      </c>
      <c r="H549" s="8" t="str">
        <f>_xlfn.XLOOKUP(BASE_INICIATIVAS_CONSOLIDADA!$G549,[1]!BASE_UCS[COD CNUC],[1]!BASE_UCS[GERÊNCIA REGIONAL])</f>
        <v>GR1 - Norte</v>
      </c>
      <c r="I549" s="8" t="str">
        <f>_xlfn.XLOOKUP(BASE_INICIATIVAS_CONSOLIDADA!$G549,[1]!BASE_UCS[COD CNUC],[1]!BASE_UCS[BIOMAS])</f>
        <v>Amazônia</v>
      </c>
      <c r="J549" s="8" t="str">
        <f>_xlfn.XLOOKUP(BASE_INICIATIVAS_CONSOLIDADA!$G549,[1]!BASE_UCS[COD CNUC],[1]!BASE_UCS[UF])</f>
        <v>MA</v>
      </c>
      <c r="K549" s="8" t="s">
        <v>232</v>
      </c>
      <c r="L549" s="36">
        <v>100000</v>
      </c>
      <c r="M549" s="36">
        <v>0</v>
      </c>
      <c r="N549" s="36">
        <f>BASE_INICIATIVAS_CONSOLIDADA!$L549-BASE_INICIATIVAS_CONSOLIDADA!$M549</f>
        <v>100000</v>
      </c>
      <c r="O549" s="37">
        <f>BASE_INICIATIVAS_CONSOLIDADA!$AC549+BASE_INICIATIVAS_CONSOLIDADA!$AJ549+BASE_INICIATIVAS_CONSOLIDADA!$AO549+BASE_INICIATIVAS_CONSOLIDADA!$AV549+BASE_INICIATIVAS_CONSOLIDADA!$AY549+BASE_INICIATIVAS_CONSOLIDADA!$BA549+BASE_INICIATIVAS_CONSOLIDADA!$BD549</f>
        <v>100000</v>
      </c>
      <c r="P549" s="36">
        <f>IF(BASE_INICIATIVAS_CONSOLIDADA!$N549-BASE_INICIATIVAS_CONSOLIDADA!$O549&lt;0,0,BASE_INICIATIVAS_CONSOLIDADA!$N549-BASE_INICIATIVAS_CONSOLIDADA!$O549)</f>
        <v>0</v>
      </c>
      <c r="Q549" s="38">
        <v>0</v>
      </c>
      <c r="R549" s="37">
        <v>0</v>
      </c>
      <c r="S549" s="37">
        <v>0</v>
      </c>
      <c r="T549" s="37">
        <v>0</v>
      </c>
      <c r="U549" s="37">
        <v>0</v>
      </c>
      <c r="V549" s="37">
        <v>0</v>
      </c>
      <c r="W549" s="37">
        <v>0</v>
      </c>
      <c r="X549" s="37">
        <v>0</v>
      </c>
      <c r="Y549" s="37">
        <v>0</v>
      </c>
      <c r="Z549" s="37">
        <v>0</v>
      </c>
      <c r="AA549" s="37">
        <v>0</v>
      </c>
      <c r="AB549" s="37">
        <v>0</v>
      </c>
      <c r="AC549" s="37">
        <f>SUM(BASE_INICIATIVAS_CONSOLIDADA!$Q549:$AB549)</f>
        <v>0</v>
      </c>
      <c r="AD549" s="37">
        <v>0</v>
      </c>
      <c r="AE549" s="37">
        <v>0</v>
      </c>
      <c r="AF549" s="36">
        <v>100000</v>
      </c>
      <c r="AG549" s="37">
        <v>0</v>
      </c>
      <c r="AH549" s="37">
        <v>0</v>
      </c>
      <c r="AI549" s="37">
        <v>0</v>
      </c>
      <c r="AJ549" s="37">
        <f>SUM(BASE_INICIATIVAS_CONSOLIDADA!$AD549:$AI549)</f>
        <v>100000</v>
      </c>
      <c r="AK549" s="37">
        <v>0</v>
      </c>
      <c r="AL549" s="37">
        <v>0</v>
      </c>
      <c r="AM549" s="37">
        <v>0</v>
      </c>
      <c r="AN549" s="37">
        <v>0</v>
      </c>
      <c r="AO549" s="37">
        <f>SUM(BASE_INICIATIVAS_CONSOLIDADA!$AK549:$AN549)</f>
        <v>0</v>
      </c>
      <c r="AP549" s="47">
        <v>0</v>
      </c>
      <c r="AQ549" s="37">
        <v>0</v>
      </c>
      <c r="AR549" s="37">
        <v>0</v>
      </c>
      <c r="AS549" s="37">
        <v>0</v>
      </c>
      <c r="AT549" s="37">
        <v>0</v>
      </c>
      <c r="AU549" s="37">
        <v>0</v>
      </c>
      <c r="AV549" s="37">
        <f>SUM(BASE_INICIATIVAS_CONSOLIDADA!$AP549:$AU549)</f>
        <v>0</v>
      </c>
      <c r="AW549" s="39">
        <v>0</v>
      </c>
      <c r="AX549" s="39">
        <v>0</v>
      </c>
      <c r="AY549" s="40">
        <f>SUM(BASE_INICIATIVAS_CONSOLIDADA!$AW549:$AX549)</f>
        <v>0</v>
      </c>
      <c r="AZ549" s="4">
        <v>0</v>
      </c>
      <c r="BA549" s="4">
        <f>BASE_INICIATIVAS_CONSOLIDADA!$AZ549</f>
        <v>0</v>
      </c>
      <c r="BB549" s="4">
        <v>0</v>
      </c>
      <c r="BC549" s="4">
        <v>0</v>
      </c>
      <c r="BD549" s="4">
        <f>SUM(BASE_INICIATIVAS_CONSOLIDADA!$BB549:$BC549)</f>
        <v>0</v>
      </c>
    </row>
    <row r="550" spans="1:56" ht="345" x14ac:dyDescent="0.25">
      <c r="A550" s="29" t="s">
        <v>133</v>
      </c>
      <c r="B550" s="29" t="s">
        <v>134</v>
      </c>
      <c r="C550" s="29" t="s">
        <v>70</v>
      </c>
      <c r="D550" s="29" t="s">
        <v>58</v>
      </c>
      <c r="E550" s="29" t="str">
        <f>_xlfn.XLOOKUP(BASE_INICIATIVAS_CONSOLIDADA!$G550,'[1]BASE DE DADOS'!A:A,'[1]BASE DE DADOS'!C:C)</f>
        <v>RESEX MARINHA ARRAIAL DO CABO</v>
      </c>
      <c r="F550" s="29" t="str">
        <f>_xlfn.XLOOKUP(BASE_INICIATIVAS_CONSOLIDADA!$G550,[1]!BASE_UCS[COD CNUC],[1]!BASE_UCS[CATEGORIA RESUMIDA])</f>
        <v>RESEX</v>
      </c>
      <c r="G550" s="29" t="s">
        <v>440</v>
      </c>
      <c r="H550" s="29" t="str">
        <f>_xlfn.XLOOKUP(BASE_INICIATIVAS_CONSOLIDADA!$G550,[1]!BASE_UCS[COD CNUC],[1]!BASE_UCS[GERÊNCIA REGIONAL])</f>
        <v>GR4 - Sudeste</v>
      </c>
      <c r="I550" s="29" t="str">
        <f>_xlfn.XLOOKUP(BASE_INICIATIVAS_CONSOLIDADA!$G550,[1]!BASE_UCS[COD CNUC],[1]!BASE_UCS[BIOMAS])</f>
        <v>Área Marinha - Mata Atlântica</v>
      </c>
      <c r="J550" s="29" t="str">
        <f>_xlfn.XLOOKUP(BASE_INICIATIVAS_CONSOLIDADA!$G550,[1]!BASE_UCS[COD CNUC],[1]!BASE_UCS[UF])</f>
        <v>RJ</v>
      </c>
      <c r="K550" s="29" t="s">
        <v>135</v>
      </c>
      <c r="L550" s="52">
        <v>1000000</v>
      </c>
      <c r="M550" s="30">
        <v>0</v>
      </c>
      <c r="N550" s="30">
        <f>BASE_INICIATIVAS_CONSOLIDADA!$L550-BASE_INICIATIVAS_CONSOLIDADA!$M550</f>
        <v>1000000</v>
      </c>
      <c r="O550" s="41">
        <f>BASE_INICIATIVAS_CONSOLIDADA!$AC550+BASE_INICIATIVAS_CONSOLIDADA!$AJ550+BASE_INICIATIVAS_CONSOLIDADA!$AO550+BASE_INICIATIVAS_CONSOLIDADA!$AV550+BASE_INICIATIVAS_CONSOLIDADA!$AY550+BASE_INICIATIVAS_CONSOLIDADA!$BA550+BASE_INICIATIVAS_CONSOLIDADA!$BD550</f>
        <v>1000000</v>
      </c>
      <c r="P550" s="30">
        <f>IF(BASE_INICIATIVAS_CONSOLIDADA!$N550-BASE_INICIATIVAS_CONSOLIDADA!$O550&lt;0,0,BASE_INICIATIVAS_CONSOLIDADA!$N550-BASE_INICIATIVAS_CONSOLIDADA!$O550)</f>
        <v>0</v>
      </c>
      <c r="Q550" s="42">
        <v>0</v>
      </c>
      <c r="R550" s="41">
        <v>0</v>
      </c>
      <c r="S550" s="41">
        <v>0</v>
      </c>
      <c r="T550" s="41">
        <v>0</v>
      </c>
      <c r="U550" s="41">
        <v>0</v>
      </c>
      <c r="V550" s="41">
        <v>0</v>
      </c>
      <c r="W550" s="41">
        <v>0</v>
      </c>
      <c r="X550" s="41">
        <v>0</v>
      </c>
      <c r="Y550" s="41">
        <v>0</v>
      </c>
      <c r="Z550" s="41">
        <v>1000000</v>
      </c>
      <c r="AA550" s="41">
        <v>0</v>
      </c>
      <c r="AB550" s="41">
        <v>0</v>
      </c>
      <c r="AC550" s="41">
        <f>SUM(BASE_INICIATIVAS_CONSOLIDADA!$Q550:$AB550)</f>
        <v>1000000</v>
      </c>
      <c r="AD550" s="41">
        <v>0</v>
      </c>
      <c r="AE550" s="41">
        <v>0</v>
      </c>
      <c r="AF550" s="46">
        <v>0</v>
      </c>
      <c r="AG550" s="41">
        <v>0</v>
      </c>
      <c r="AH550" s="41">
        <v>0</v>
      </c>
      <c r="AI550" s="41">
        <v>0</v>
      </c>
      <c r="AJ550" s="41">
        <f>SUM(BASE_INICIATIVAS_CONSOLIDADA!$AD550:$AI550)</f>
        <v>0</v>
      </c>
      <c r="AK550" s="41">
        <v>0</v>
      </c>
      <c r="AL550" s="41">
        <v>0</v>
      </c>
      <c r="AM550" s="41">
        <v>0</v>
      </c>
      <c r="AN550" s="41">
        <v>0</v>
      </c>
      <c r="AO550" s="41">
        <f>SUM(BASE_INICIATIVAS_CONSOLIDADA!$AK550:$AN550)</f>
        <v>0</v>
      </c>
      <c r="AP550" s="41">
        <v>0</v>
      </c>
      <c r="AQ550" s="41">
        <v>0</v>
      </c>
      <c r="AR550" s="41">
        <v>0</v>
      </c>
      <c r="AS550" s="41">
        <v>0</v>
      </c>
      <c r="AT550" s="41">
        <v>0</v>
      </c>
      <c r="AU550" s="41">
        <v>0</v>
      </c>
      <c r="AV550" s="41">
        <f>SUM(BASE_INICIATIVAS_CONSOLIDADA!$AP550:$AU550)</f>
        <v>0</v>
      </c>
      <c r="AW550" s="43">
        <v>0</v>
      </c>
      <c r="AX550" s="43">
        <v>0</v>
      </c>
      <c r="AY550" s="44">
        <f>SUM(BASE_INICIATIVAS_CONSOLIDADA!$AW550:$AX550)</f>
        <v>0</v>
      </c>
      <c r="AZ550" s="45">
        <v>0</v>
      </c>
      <c r="BA550" s="45">
        <f>BASE_INICIATIVAS_CONSOLIDADA!$AZ550</f>
        <v>0</v>
      </c>
      <c r="BB550" s="45">
        <v>0</v>
      </c>
      <c r="BC550" s="45">
        <v>0</v>
      </c>
      <c r="BD550" s="45">
        <f>SUM(BASE_INICIATIVAS_CONSOLIDADA!$BB550:$BC550)</f>
        <v>0</v>
      </c>
    </row>
    <row r="551" spans="1:56" ht="270" x14ac:dyDescent="0.25">
      <c r="A551" s="8" t="s">
        <v>87</v>
      </c>
      <c r="B551" s="8" t="s">
        <v>88</v>
      </c>
      <c r="C551" s="8" t="s">
        <v>70</v>
      </c>
      <c r="D551" s="8" t="s">
        <v>58</v>
      </c>
      <c r="E551" s="8" t="str">
        <f>_xlfn.XLOOKUP(BASE_INICIATIVAS_CONSOLIDADA!$G551,'[1]BASE DE DADOS'!A:A,'[1]BASE DE DADOS'!C:C)</f>
        <v>PARNA GUARICANA</v>
      </c>
      <c r="F551" s="8" t="str">
        <f>_xlfn.XLOOKUP(BASE_INICIATIVAS_CONSOLIDADA!$G551,[1]!BASE_UCS[COD CNUC],[1]!BASE_UCS[CATEGORIA RESUMIDA])</f>
        <v>PARNA</v>
      </c>
      <c r="G551" s="8" t="s">
        <v>255</v>
      </c>
      <c r="H551" s="8" t="str">
        <f>_xlfn.XLOOKUP(BASE_INICIATIVAS_CONSOLIDADA!$G551,[1]!BASE_UCS[COD CNUC],[1]!BASE_UCS[GERÊNCIA REGIONAL])</f>
        <v>GR5 - Sul</v>
      </c>
      <c r="I551" s="8" t="str">
        <f>_xlfn.XLOOKUP(BASE_INICIATIVAS_CONSOLIDADA!$G551,[1]!BASE_UCS[COD CNUC],[1]!BASE_UCS[BIOMAS])</f>
        <v>Mata Atlântica</v>
      </c>
      <c r="J551" s="8" t="str">
        <f>_xlfn.XLOOKUP(BASE_INICIATIVAS_CONSOLIDADA!$G551,[1]!BASE_UCS[COD CNUC],[1]!BASE_UCS[UF])</f>
        <v>PR</v>
      </c>
      <c r="K551" s="8" t="s">
        <v>260</v>
      </c>
      <c r="L551" s="36">
        <v>300000</v>
      </c>
      <c r="M551" s="36">
        <v>0</v>
      </c>
      <c r="N551" s="36">
        <f>BASE_INICIATIVAS_CONSOLIDADA!$L551-BASE_INICIATIVAS_CONSOLIDADA!$M551</f>
        <v>300000</v>
      </c>
      <c r="O551" s="37">
        <f>BASE_INICIATIVAS_CONSOLIDADA!$AC551+BASE_INICIATIVAS_CONSOLIDADA!$AJ551+BASE_INICIATIVAS_CONSOLIDADA!$AO551+BASE_INICIATIVAS_CONSOLIDADA!$AV551+BASE_INICIATIVAS_CONSOLIDADA!$AY551+BASE_INICIATIVAS_CONSOLIDADA!$BA551+BASE_INICIATIVAS_CONSOLIDADA!$BD551</f>
        <v>300000</v>
      </c>
      <c r="P551" s="36">
        <f>IF(BASE_INICIATIVAS_CONSOLIDADA!$N551-BASE_INICIATIVAS_CONSOLIDADA!$O551&lt;0,0,BASE_INICIATIVAS_CONSOLIDADA!$N551-BASE_INICIATIVAS_CONSOLIDADA!$O551)</f>
        <v>0</v>
      </c>
      <c r="Q551" s="38">
        <v>0</v>
      </c>
      <c r="R551" s="37">
        <v>0</v>
      </c>
      <c r="S551" s="37">
        <v>0</v>
      </c>
      <c r="T551" s="37">
        <v>0</v>
      </c>
      <c r="U551" s="37">
        <v>0</v>
      </c>
      <c r="V551" s="37">
        <v>0</v>
      </c>
      <c r="W551" s="37">
        <v>0</v>
      </c>
      <c r="X551" s="37">
        <v>0</v>
      </c>
      <c r="Y551" s="37">
        <v>0</v>
      </c>
      <c r="Z551" s="37">
        <v>0</v>
      </c>
      <c r="AA551" s="37">
        <v>0</v>
      </c>
      <c r="AB551" s="37">
        <v>0</v>
      </c>
      <c r="AC551" s="37">
        <f>SUM(BASE_INICIATIVAS_CONSOLIDADA!$Q551:$AB551)</f>
        <v>0</v>
      </c>
      <c r="AD551" s="37">
        <v>0</v>
      </c>
      <c r="AE551" s="37">
        <v>0</v>
      </c>
      <c r="AF551" s="37">
        <v>0</v>
      </c>
      <c r="AG551" s="37">
        <v>0</v>
      </c>
      <c r="AH551" s="37">
        <v>0</v>
      </c>
      <c r="AI551" s="37">
        <v>0</v>
      </c>
      <c r="AJ551" s="37">
        <f>SUM(BASE_INICIATIVAS_CONSOLIDADA!$AD551:$AI551)</f>
        <v>0</v>
      </c>
      <c r="AK551" s="37">
        <v>0</v>
      </c>
      <c r="AL551" s="37">
        <v>0</v>
      </c>
      <c r="AM551" s="37">
        <v>0</v>
      </c>
      <c r="AN551" s="37">
        <v>0</v>
      </c>
      <c r="AO551" s="37">
        <f>SUM(BASE_INICIATIVAS_CONSOLIDADA!$AK551:$AN551)</f>
        <v>0</v>
      </c>
      <c r="AP551" s="37">
        <v>0</v>
      </c>
      <c r="AQ551" s="37">
        <v>0</v>
      </c>
      <c r="AR551" s="37">
        <v>0</v>
      </c>
      <c r="AS551" s="37">
        <v>0</v>
      </c>
      <c r="AT551" s="37">
        <v>0</v>
      </c>
      <c r="AU551" s="36">
        <v>300000</v>
      </c>
      <c r="AV551" s="37">
        <f>SUM(BASE_INICIATIVAS_CONSOLIDADA!$AP551:$AU551)</f>
        <v>300000</v>
      </c>
      <c r="AW551" s="39">
        <v>0</v>
      </c>
      <c r="AX551" s="39">
        <v>0</v>
      </c>
      <c r="AY551" s="40">
        <f>SUM(BASE_INICIATIVAS_CONSOLIDADA!$AW551:$AX551)</f>
        <v>0</v>
      </c>
      <c r="AZ551" s="4">
        <v>0</v>
      </c>
      <c r="BA551" s="4">
        <f>BASE_INICIATIVAS_CONSOLIDADA!$AZ551</f>
        <v>0</v>
      </c>
      <c r="BB551" s="4">
        <v>0</v>
      </c>
      <c r="BC551" s="4">
        <v>0</v>
      </c>
      <c r="BD551" s="4">
        <f>SUM(BASE_INICIATIVAS_CONSOLIDADA!$BB551:$BC551)</f>
        <v>0</v>
      </c>
    </row>
    <row r="552" spans="1:56" ht="405" x14ac:dyDescent="0.25">
      <c r="A552" s="29" t="s">
        <v>87</v>
      </c>
      <c r="B552" s="29" t="s">
        <v>88</v>
      </c>
      <c r="C552" s="29" t="s">
        <v>70</v>
      </c>
      <c r="D552" s="29" t="s">
        <v>58</v>
      </c>
      <c r="E552" s="29" t="str">
        <f>_xlfn.XLOOKUP(BASE_INICIATIVAS_CONSOLIDADA!$G552,'[1]BASE DE DADOS'!A:A,'[1]BASE DE DADOS'!C:C)</f>
        <v>FLONA DE IBIRAMA</v>
      </c>
      <c r="F552" s="29" t="str">
        <f>_xlfn.XLOOKUP(BASE_INICIATIVAS_CONSOLIDADA!$G552,[1]!BASE_UCS[COD CNUC],[1]!BASE_UCS[CATEGORIA RESUMIDA])</f>
        <v>FLONA</v>
      </c>
      <c r="G552" s="29" t="s">
        <v>441</v>
      </c>
      <c r="H552" s="29" t="str">
        <f>_xlfn.XLOOKUP(BASE_INICIATIVAS_CONSOLIDADA!$G552,[1]!BASE_UCS[COD CNUC],[1]!BASE_UCS[GERÊNCIA REGIONAL])</f>
        <v>GR5 - Sul</v>
      </c>
      <c r="I552" s="29" t="str">
        <f>_xlfn.XLOOKUP(BASE_INICIATIVAS_CONSOLIDADA!$G552,[1]!BASE_UCS[COD CNUC],[1]!BASE_UCS[BIOMAS])</f>
        <v>Mata Atlântica</v>
      </c>
      <c r="J552" s="29" t="str">
        <f>_xlfn.XLOOKUP(BASE_INICIATIVAS_CONSOLIDADA!$G552,[1]!BASE_UCS[COD CNUC],[1]!BASE_UCS[UF])</f>
        <v>SC</v>
      </c>
      <c r="K552" s="29" t="s">
        <v>286</v>
      </c>
      <c r="L552" s="30">
        <v>350000</v>
      </c>
      <c r="M552" s="30">
        <v>0</v>
      </c>
      <c r="N552" s="30">
        <f>BASE_INICIATIVAS_CONSOLIDADA!$L552-BASE_INICIATIVAS_CONSOLIDADA!$M552</f>
        <v>350000</v>
      </c>
      <c r="O552" s="41">
        <f>BASE_INICIATIVAS_CONSOLIDADA!$AC552+BASE_INICIATIVAS_CONSOLIDADA!$AJ552+BASE_INICIATIVAS_CONSOLIDADA!$AO552+BASE_INICIATIVAS_CONSOLIDADA!$AV552+BASE_INICIATIVAS_CONSOLIDADA!$AY552+BASE_INICIATIVAS_CONSOLIDADA!$BA552+BASE_INICIATIVAS_CONSOLIDADA!$BD552</f>
        <v>0</v>
      </c>
      <c r="P552" s="30">
        <f>IF(BASE_INICIATIVAS_CONSOLIDADA!$N552-BASE_INICIATIVAS_CONSOLIDADA!$O552&lt;0,0,BASE_INICIATIVAS_CONSOLIDADA!$N552-BASE_INICIATIVAS_CONSOLIDADA!$O552)</f>
        <v>350000</v>
      </c>
      <c r="Q552" s="42">
        <v>0</v>
      </c>
      <c r="R552" s="41">
        <v>0</v>
      </c>
      <c r="S552" s="41">
        <v>0</v>
      </c>
      <c r="T552" s="41">
        <v>0</v>
      </c>
      <c r="U552" s="41">
        <v>0</v>
      </c>
      <c r="V552" s="41">
        <v>0</v>
      </c>
      <c r="W552" s="41">
        <v>0</v>
      </c>
      <c r="X552" s="41">
        <v>0</v>
      </c>
      <c r="Y552" s="41">
        <v>0</v>
      </c>
      <c r="Z552" s="41">
        <v>0</v>
      </c>
      <c r="AA552" s="41">
        <v>0</v>
      </c>
      <c r="AB552" s="41">
        <v>0</v>
      </c>
      <c r="AC552" s="41">
        <f>SUM(BASE_INICIATIVAS_CONSOLIDADA!$Q552:$AB552)</f>
        <v>0</v>
      </c>
      <c r="AD552" s="41">
        <v>0</v>
      </c>
      <c r="AE552" s="41">
        <v>0</v>
      </c>
      <c r="AF552" s="41">
        <v>0</v>
      </c>
      <c r="AG552" s="41">
        <v>0</v>
      </c>
      <c r="AH552" s="41">
        <v>0</v>
      </c>
      <c r="AI552" s="41">
        <v>0</v>
      </c>
      <c r="AJ552" s="41">
        <f>SUM(BASE_INICIATIVAS_CONSOLIDADA!$AD552:$AI552)</f>
        <v>0</v>
      </c>
      <c r="AK552" s="41">
        <v>0</v>
      </c>
      <c r="AL552" s="41">
        <v>0</v>
      </c>
      <c r="AM552" s="41">
        <v>0</v>
      </c>
      <c r="AN552" s="41">
        <v>0</v>
      </c>
      <c r="AO552" s="41">
        <f>SUM(BASE_INICIATIVAS_CONSOLIDADA!$AK552:$AN552)</f>
        <v>0</v>
      </c>
      <c r="AP552" s="41">
        <v>0</v>
      </c>
      <c r="AQ552" s="41">
        <v>0</v>
      </c>
      <c r="AR552" s="41">
        <v>0</v>
      </c>
      <c r="AS552" s="41">
        <v>0</v>
      </c>
      <c r="AT552" s="41">
        <v>0</v>
      </c>
      <c r="AU552" s="46">
        <v>0</v>
      </c>
      <c r="AV552" s="41">
        <f>SUM(BASE_INICIATIVAS_CONSOLIDADA!$AP552:$AU552)</f>
        <v>0</v>
      </c>
      <c r="AW552" s="43">
        <v>0</v>
      </c>
      <c r="AX552" s="43">
        <v>0</v>
      </c>
      <c r="AY552" s="44">
        <f>SUM(BASE_INICIATIVAS_CONSOLIDADA!$AW552:$AX552)</f>
        <v>0</v>
      </c>
      <c r="AZ552" s="45">
        <v>0</v>
      </c>
      <c r="BA552" s="45">
        <f>BASE_INICIATIVAS_CONSOLIDADA!$AZ552</f>
        <v>0</v>
      </c>
      <c r="BB552" s="45">
        <v>0</v>
      </c>
      <c r="BC552" s="45">
        <v>0</v>
      </c>
      <c r="BD552" s="45">
        <f>SUM(BASE_INICIATIVAS_CONSOLIDADA!$BB552:$BC552)</f>
        <v>0</v>
      </c>
    </row>
    <row r="553" spans="1:56" ht="270" x14ac:dyDescent="0.25">
      <c r="A553" s="8" t="s">
        <v>87</v>
      </c>
      <c r="B553" s="8" t="s">
        <v>88</v>
      </c>
      <c r="C553" s="8" t="s">
        <v>70</v>
      </c>
      <c r="D553" s="8" t="s">
        <v>58</v>
      </c>
      <c r="E553" s="8" t="str">
        <f>_xlfn.XLOOKUP(BASE_INICIATIVAS_CONSOLIDADA!$G553,'[1]BASE DE DADOS'!A:A,'[1]BASE DE DADOS'!C:C)</f>
        <v>REVIS DE SANTA CRUZ</v>
      </c>
      <c r="F553" s="8" t="str">
        <f>_xlfn.XLOOKUP(BASE_INICIATIVAS_CONSOLIDADA!$G553,[1]!BASE_UCS[COD CNUC],[1]!BASE_UCS[CATEGORIA RESUMIDA])</f>
        <v>REVIS</v>
      </c>
      <c r="G553" s="8" t="s">
        <v>442</v>
      </c>
      <c r="H553" s="8" t="str">
        <f>_xlfn.XLOOKUP(BASE_INICIATIVAS_CONSOLIDADA!$G553,[1]!BASE_UCS[COD CNUC],[1]!BASE_UCS[GERÊNCIA REGIONAL])</f>
        <v>GR4 - Sudeste</v>
      </c>
      <c r="I553" s="8" t="str">
        <f>_xlfn.XLOOKUP(BASE_INICIATIVAS_CONSOLIDADA!$G553,[1]!BASE_UCS[COD CNUC],[1]!BASE_UCS[BIOMAS])</f>
        <v>Área Marinha - Mata Atlântica</v>
      </c>
      <c r="J553" s="8" t="str">
        <f>_xlfn.XLOOKUP(BASE_INICIATIVAS_CONSOLIDADA!$G553,[1]!BASE_UCS[COD CNUC],[1]!BASE_UCS[UF])</f>
        <v>ES</v>
      </c>
      <c r="K553" s="8" t="s">
        <v>260</v>
      </c>
      <c r="L553" s="36">
        <v>300000</v>
      </c>
      <c r="M553" s="36">
        <v>0</v>
      </c>
      <c r="N553" s="36">
        <f>BASE_INICIATIVAS_CONSOLIDADA!$L553-BASE_INICIATIVAS_CONSOLIDADA!$M553</f>
        <v>300000</v>
      </c>
      <c r="O553" s="37">
        <f>BASE_INICIATIVAS_CONSOLIDADA!$AC553+BASE_INICIATIVAS_CONSOLIDADA!$AJ553+BASE_INICIATIVAS_CONSOLIDADA!$AO553+BASE_INICIATIVAS_CONSOLIDADA!$AV553+BASE_INICIATIVAS_CONSOLIDADA!$AY553+BASE_INICIATIVAS_CONSOLIDADA!$BA553+BASE_INICIATIVAS_CONSOLIDADA!$BD553</f>
        <v>300000</v>
      </c>
      <c r="P553" s="36">
        <f>IF(BASE_INICIATIVAS_CONSOLIDADA!$N553-BASE_INICIATIVAS_CONSOLIDADA!$O553&lt;0,0,BASE_INICIATIVAS_CONSOLIDADA!$N553-BASE_INICIATIVAS_CONSOLIDADA!$O553)</f>
        <v>0</v>
      </c>
      <c r="Q553" s="38">
        <v>0</v>
      </c>
      <c r="R553" s="37">
        <v>0</v>
      </c>
      <c r="S553" s="37">
        <v>0</v>
      </c>
      <c r="T553" s="37">
        <v>0</v>
      </c>
      <c r="U553" s="37">
        <v>0</v>
      </c>
      <c r="V553" s="37">
        <v>0</v>
      </c>
      <c r="W553" s="37">
        <v>0</v>
      </c>
      <c r="X553" s="37">
        <v>0</v>
      </c>
      <c r="Y553" s="37">
        <v>0</v>
      </c>
      <c r="Z553" s="37">
        <v>0</v>
      </c>
      <c r="AA553" s="37">
        <v>0</v>
      </c>
      <c r="AB553" s="37">
        <v>0</v>
      </c>
      <c r="AC553" s="37">
        <f>SUM(BASE_INICIATIVAS_CONSOLIDADA!$Q553:$AB553)</f>
        <v>0</v>
      </c>
      <c r="AD553" s="37">
        <v>0</v>
      </c>
      <c r="AE553" s="37">
        <v>0</v>
      </c>
      <c r="AF553" s="37">
        <v>0</v>
      </c>
      <c r="AG553" s="37">
        <v>0</v>
      </c>
      <c r="AH553" s="37">
        <v>0</v>
      </c>
      <c r="AI553" s="37">
        <v>0</v>
      </c>
      <c r="AJ553" s="37">
        <f>SUM(BASE_INICIATIVAS_CONSOLIDADA!$AD553:$AI553)</f>
        <v>0</v>
      </c>
      <c r="AK553" s="37">
        <v>0</v>
      </c>
      <c r="AL553" s="37">
        <v>0</v>
      </c>
      <c r="AM553" s="37">
        <v>0</v>
      </c>
      <c r="AN553" s="37">
        <v>0</v>
      </c>
      <c r="AO553" s="37">
        <f>SUM(BASE_INICIATIVAS_CONSOLIDADA!$AK553:$AN553)</f>
        <v>0</v>
      </c>
      <c r="AP553" s="37">
        <v>0</v>
      </c>
      <c r="AQ553" s="37">
        <v>0</v>
      </c>
      <c r="AR553" s="37">
        <v>0</v>
      </c>
      <c r="AS553" s="37">
        <v>0</v>
      </c>
      <c r="AT553" s="37">
        <v>0</v>
      </c>
      <c r="AU553" s="37">
        <v>0</v>
      </c>
      <c r="AV553" s="37">
        <f>SUM(BASE_INICIATIVAS_CONSOLIDADA!$AP553:$AU553)</f>
        <v>0</v>
      </c>
      <c r="AW553" s="39">
        <v>0</v>
      </c>
      <c r="AX553" s="39">
        <v>0</v>
      </c>
      <c r="AY553" s="40">
        <f>SUM(BASE_INICIATIVAS_CONSOLIDADA!$AW553:$AX553)</f>
        <v>0</v>
      </c>
      <c r="AZ553" s="4">
        <v>0</v>
      </c>
      <c r="BA553" s="4">
        <f>BASE_INICIATIVAS_CONSOLIDADA!$AZ553</f>
        <v>0</v>
      </c>
      <c r="BB553" s="4">
        <v>300000</v>
      </c>
      <c r="BC553" s="4">
        <v>0</v>
      </c>
      <c r="BD553" s="4">
        <f>SUM(BASE_INICIATIVAS_CONSOLIDADA!$BB553:$BC553)</f>
        <v>300000</v>
      </c>
    </row>
    <row r="554" spans="1:56" ht="195" x14ac:dyDescent="0.25">
      <c r="A554" s="29" t="s">
        <v>68</v>
      </c>
      <c r="B554" s="29" t="s">
        <v>69</v>
      </c>
      <c r="C554" s="29" t="s">
        <v>70</v>
      </c>
      <c r="D554" s="29" t="s">
        <v>58</v>
      </c>
      <c r="E554" s="29" t="str">
        <f>_xlfn.XLOOKUP(BASE_INICIATIVAS_CONSOLIDADA!$G554,'[1]BASE DE DADOS'!A:A,'[1]BASE DE DADOS'!C:C)</f>
        <v>PARNA DA SERRA DA BOCAINA</v>
      </c>
      <c r="F554" s="29" t="str">
        <f>_xlfn.XLOOKUP(BASE_INICIATIVAS_CONSOLIDADA!$G554,[1]!BASE_UCS[COD CNUC],[1]!BASE_UCS[CATEGORIA RESUMIDA])</f>
        <v>PARNA</v>
      </c>
      <c r="G554" s="29" t="s">
        <v>108</v>
      </c>
      <c r="H554" s="29" t="str">
        <f>_xlfn.XLOOKUP(BASE_INICIATIVAS_CONSOLIDADA!$G554,[1]!BASE_UCS[COD CNUC],[1]!BASE_UCS[GERÊNCIA REGIONAL])</f>
        <v>GR4 - Sudeste</v>
      </c>
      <c r="I554" s="29" t="str">
        <f>_xlfn.XLOOKUP(BASE_INICIATIVAS_CONSOLIDADA!$G554,[1]!BASE_UCS[COD CNUC],[1]!BASE_UCS[BIOMAS])</f>
        <v>Área Marinha - Mata Atlântica</v>
      </c>
      <c r="J554" s="29" t="str">
        <f>_xlfn.XLOOKUP(BASE_INICIATIVAS_CONSOLIDADA!$G554,[1]!BASE_UCS[COD CNUC],[1]!BASE_UCS[UF])</f>
        <v>RJ/SP</v>
      </c>
      <c r="K554" s="29" t="s">
        <v>72</v>
      </c>
      <c r="L554" s="30">
        <v>350000</v>
      </c>
      <c r="M554" s="30">
        <v>0</v>
      </c>
      <c r="N554" s="30">
        <f>BASE_INICIATIVAS_CONSOLIDADA!$L554-BASE_INICIATIVAS_CONSOLIDADA!$M554</f>
        <v>350000</v>
      </c>
      <c r="O554" s="41">
        <f>BASE_INICIATIVAS_CONSOLIDADA!$AC554+BASE_INICIATIVAS_CONSOLIDADA!$AJ554+BASE_INICIATIVAS_CONSOLIDADA!$AO554+BASE_INICIATIVAS_CONSOLIDADA!$AV554+BASE_INICIATIVAS_CONSOLIDADA!$AY554+BASE_INICIATIVAS_CONSOLIDADA!$BA554+BASE_INICIATIVAS_CONSOLIDADA!$BD554</f>
        <v>350000</v>
      </c>
      <c r="P554" s="30">
        <f>IF(BASE_INICIATIVAS_CONSOLIDADA!$N554-BASE_INICIATIVAS_CONSOLIDADA!$O554&lt;0,0,BASE_INICIATIVAS_CONSOLIDADA!$N554-BASE_INICIATIVAS_CONSOLIDADA!$O554)</f>
        <v>0</v>
      </c>
      <c r="Q554" s="42">
        <v>0</v>
      </c>
      <c r="R554" s="41">
        <v>0</v>
      </c>
      <c r="S554" s="41">
        <v>0</v>
      </c>
      <c r="T554" s="41">
        <v>0</v>
      </c>
      <c r="U554" s="41">
        <v>0</v>
      </c>
      <c r="V554" s="41">
        <v>0</v>
      </c>
      <c r="W554" s="41">
        <v>0</v>
      </c>
      <c r="X554" s="41">
        <v>0</v>
      </c>
      <c r="Y554" s="41">
        <v>0</v>
      </c>
      <c r="Z554" s="41">
        <v>0</v>
      </c>
      <c r="AA554" s="41">
        <v>0</v>
      </c>
      <c r="AB554" s="41">
        <v>0</v>
      </c>
      <c r="AC554" s="41">
        <f>SUM(BASE_INICIATIVAS_CONSOLIDADA!$Q554:$AB554)</f>
        <v>0</v>
      </c>
      <c r="AD554" s="41">
        <v>0</v>
      </c>
      <c r="AE554" s="41">
        <v>0</v>
      </c>
      <c r="AF554" s="41">
        <v>0</v>
      </c>
      <c r="AG554" s="41">
        <v>0</v>
      </c>
      <c r="AH554" s="41">
        <v>0</v>
      </c>
      <c r="AI554" s="41">
        <v>0</v>
      </c>
      <c r="AJ554" s="41">
        <f>SUM(BASE_INICIATIVAS_CONSOLIDADA!$AD554:$AI554)</f>
        <v>0</v>
      </c>
      <c r="AK554" s="41">
        <v>0</v>
      </c>
      <c r="AL554" s="41">
        <v>0</v>
      </c>
      <c r="AM554" s="41">
        <v>350000</v>
      </c>
      <c r="AN554" s="41">
        <v>0</v>
      </c>
      <c r="AO554" s="41">
        <f>SUM(BASE_INICIATIVAS_CONSOLIDADA!$AK554:$AN554)</f>
        <v>350000</v>
      </c>
      <c r="AP554" s="41">
        <v>0</v>
      </c>
      <c r="AQ554" s="41">
        <v>0</v>
      </c>
      <c r="AR554" s="41">
        <v>0</v>
      </c>
      <c r="AS554" s="41">
        <v>0</v>
      </c>
      <c r="AT554" s="41">
        <v>0</v>
      </c>
      <c r="AU554" s="41">
        <v>0</v>
      </c>
      <c r="AV554" s="41">
        <f>SUM(BASE_INICIATIVAS_CONSOLIDADA!$AP554:$AU554)</f>
        <v>0</v>
      </c>
      <c r="AW554" s="43">
        <v>0</v>
      </c>
      <c r="AX554" s="43">
        <v>0</v>
      </c>
      <c r="AY554" s="44">
        <f>SUM(BASE_INICIATIVAS_CONSOLIDADA!$AW554:$AX554)</f>
        <v>0</v>
      </c>
      <c r="AZ554" s="45">
        <v>0</v>
      </c>
      <c r="BA554" s="45">
        <f>BASE_INICIATIVAS_CONSOLIDADA!$AZ554</f>
        <v>0</v>
      </c>
      <c r="BB554" s="45">
        <v>0</v>
      </c>
      <c r="BC554" s="45">
        <v>0</v>
      </c>
      <c r="BD554" s="45">
        <f>SUM(BASE_INICIATIVAS_CONSOLIDADA!$BB554:$BC554)</f>
        <v>0</v>
      </c>
    </row>
    <row r="555" spans="1:56" ht="409.5" x14ac:dyDescent="0.25">
      <c r="A555" s="8" t="s">
        <v>87</v>
      </c>
      <c r="B555" s="8" t="s">
        <v>88</v>
      </c>
      <c r="C555" s="8" t="s">
        <v>70</v>
      </c>
      <c r="D555" s="8" t="s">
        <v>58</v>
      </c>
      <c r="E555" s="8" t="str">
        <f>_xlfn.XLOOKUP(BASE_INICIATIVAS_CONSOLIDADA!$G555,'[1]BASE DE DADOS'!A:A,'[1]BASE DE DADOS'!C:C)</f>
        <v>FLONA DE LORENA</v>
      </c>
      <c r="F555" s="8" t="str">
        <f>_xlfn.XLOOKUP(BASE_INICIATIVAS_CONSOLIDADA!$G555,[1]!BASE_UCS[COD CNUC],[1]!BASE_UCS[CATEGORIA RESUMIDA])</f>
        <v>FLONA</v>
      </c>
      <c r="G555" s="8" t="s">
        <v>443</v>
      </c>
      <c r="H555" s="8" t="str">
        <f>_xlfn.XLOOKUP(BASE_INICIATIVAS_CONSOLIDADA!$G555,[1]!BASE_UCS[COD CNUC],[1]!BASE_UCS[GERÊNCIA REGIONAL])</f>
        <v>GR4 - Sudeste</v>
      </c>
      <c r="I555" s="8" t="str">
        <f>_xlfn.XLOOKUP(BASE_INICIATIVAS_CONSOLIDADA!$G555,[1]!BASE_UCS[COD CNUC],[1]!BASE_UCS[BIOMAS])</f>
        <v>Mata Atlântica</v>
      </c>
      <c r="J555" s="8" t="str">
        <f>_xlfn.XLOOKUP(BASE_INICIATIVAS_CONSOLIDADA!$G555,[1]!BASE_UCS[COD CNUC],[1]!BASE_UCS[UF])</f>
        <v>SP</v>
      </c>
      <c r="K555" s="8" t="s">
        <v>444</v>
      </c>
      <c r="L555" s="36">
        <v>90000</v>
      </c>
      <c r="M555" s="36">
        <v>0</v>
      </c>
      <c r="N555" s="36">
        <f>BASE_INICIATIVAS_CONSOLIDADA!$L555-BASE_INICIATIVAS_CONSOLIDADA!$M555</f>
        <v>90000</v>
      </c>
      <c r="O555" s="37">
        <f>BASE_INICIATIVAS_CONSOLIDADA!$AC555+BASE_INICIATIVAS_CONSOLIDADA!$AJ555+BASE_INICIATIVAS_CONSOLIDADA!$AO555+BASE_INICIATIVAS_CONSOLIDADA!$AV555+BASE_INICIATIVAS_CONSOLIDADA!$AY555+BASE_INICIATIVAS_CONSOLIDADA!$BA555+BASE_INICIATIVAS_CONSOLIDADA!$BD555</f>
        <v>120104.23</v>
      </c>
      <c r="P555" s="36">
        <f>IF(BASE_INICIATIVAS_CONSOLIDADA!$N555-BASE_INICIATIVAS_CONSOLIDADA!$O555&lt;0,0,BASE_INICIATIVAS_CONSOLIDADA!$N555-BASE_INICIATIVAS_CONSOLIDADA!$O555)</f>
        <v>0</v>
      </c>
      <c r="Q555" s="38">
        <v>0</v>
      </c>
      <c r="R555" s="37">
        <v>0</v>
      </c>
      <c r="S555" s="37">
        <v>0</v>
      </c>
      <c r="T555" s="37">
        <v>0</v>
      </c>
      <c r="U555" s="37">
        <v>0</v>
      </c>
      <c r="V555" s="37">
        <v>0</v>
      </c>
      <c r="W555" s="37">
        <v>0</v>
      </c>
      <c r="X555" s="37">
        <v>0</v>
      </c>
      <c r="Y555" s="37">
        <v>0</v>
      </c>
      <c r="Z555" s="37">
        <v>0</v>
      </c>
      <c r="AA555" s="37">
        <v>0</v>
      </c>
      <c r="AB555" s="37">
        <v>0</v>
      </c>
      <c r="AC555" s="37">
        <f>SUM(BASE_INICIATIVAS_CONSOLIDADA!$Q555:$AB555)</f>
        <v>0</v>
      </c>
      <c r="AD555" s="37">
        <v>0</v>
      </c>
      <c r="AE555" s="37">
        <v>0</v>
      </c>
      <c r="AF555" s="37">
        <v>0</v>
      </c>
      <c r="AG555" s="37">
        <v>0</v>
      </c>
      <c r="AH555" s="37">
        <v>0</v>
      </c>
      <c r="AI555" s="37">
        <v>0</v>
      </c>
      <c r="AJ555" s="37">
        <f>SUM(BASE_INICIATIVAS_CONSOLIDADA!$AD555:$AI555)</f>
        <v>0</v>
      </c>
      <c r="AK555" s="37">
        <v>0</v>
      </c>
      <c r="AL555" s="37">
        <v>0</v>
      </c>
      <c r="AM555" s="37">
        <v>0</v>
      </c>
      <c r="AN555" s="37">
        <v>0</v>
      </c>
      <c r="AO555" s="37">
        <f>SUM(BASE_INICIATIVAS_CONSOLIDADA!$AK555:$AN555)</f>
        <v>0</v>
      </c>
      <c r="AP555" s="37">
        <v>0</v>
      </c>
      <c r="AQ555" s="37">
        <v>0</v>
      </c>
      <c r="AR555" s="37">
        <v>120104.23</v>
      </c>
      <c r="AS555" s="37">
        <v>0</v>
      </c>
      <c r="AT555" s="37">
        <v>0</v>
      </c>
      <c r="AU555" s="37">
        <v>0</v>
      </c>
      <c r="AV555" s="37">
        <f>SUM(BASE_INICIATIVAS_CONSOLIDADA!$AP555:$AU555)</f>
        <v>120104.23</v>
      </c>
      <c r="AW555" s="39">
        <v>0</v>
      </c>
      <c r="AX555" s="39">
        <v>0</v>
      </c>
      <c r="AY555" s="40">
        <f>SUM(BASE_INICIATIVAS_CONSOLIDADA!$AW555:$AX555)</f>
        <v>0</v>
      </c>
      <c r="AZ555" s="4">
        <v>0</v>
      </c>
      <c r="BA555" s="4">
        <f>BASE_INICIATIVAS_CONSOLIDADA!$AZ555</f>
        <v>0</v>
      </c>
      <c r="BB555" s="4">
        <v>0</v>
      </c>
      <c r="BC555" s="4">
        <v>0</v>
      </c>
      <c r="BD555" s="4">
        <f>SUM(BASE_INICIATIVAS_CONSOLIDADA!$BB555:$BC555)</f>
        <v>0</v>
      </c>
    </row>
    <row r="556" spans="1:56" ht="270" x14ac:dyDescent="0.25">
      <c r="A556" s="29" t="s">
        <v>87</v>
      </c>
      <c r="B556" s="29" t="s">
        <v>88</v>
      </c>
      <c r="C556" s="29" t="s">
        <v>70</v>
      </c>
      <c r="D556" s="29" t="s">
        <v>58</v>
      </c>
      <c r="E556" s="29" t="str">
        <f>_xlfn.XLOOKUP(BASE_INICIATIVAS_CONSOLIDADA!$G556,'[1]BASE DE DADOS'!A:A,'[1]BASE DE DADOS'!C:C)</f>
        <v>REBIO BOM JESUS</v>
      </c>
      <c r="F556" s="29" t="str">
        <f>_xlfn.XLOOKUP(BASE_INICIATIVAS_CONSOLIDADA!$G556,[1]!BASE_UCS[COD CNUC],[1]!BASE_UCS[CATEGORIA RESUMIDA])</f>
        <v>REBIO</v>
      </c>
      <c r="G556" s="29" t="s">
        <v>325</v>
      </c>
      <c r="H556" s="29" t="str">
        <f>_xlfn.XLOOKUP(BASE_INICIATIVAS_CONSOLIDADA!$G556,[1]!BASE_UCS[COD CNUC],[1]!BASE_UCS[GERÊNCIA REGIONAL])</f>
        <v>GR5 - Sul</v>
      </c>
      <c r="I556" s="29" t="str">
        <f>_xlfn.XLOOKUP(BASE_INICIATIVAS_CONSOLIDADA!$G556,[1]!BASE_UCS[COD CNUC],[1]!BASE_UCS[BIOMAS])</f>
        <v>Mata Atlântica</v>
      </c>
      <c r="J556" s="29" t="str">
        <f>_xlfn.XLOOKUP(BASE_INICIATIVAS_CONSOLIDADA!$G556,[1]!BASE_UCS[COD CNUC],[1]!BASE_UCS[UF])</f>
        <v>PR</v>
      </c>
      <c r="K556" s="29" t="s">
        <v>445</v>
      </c>
      <c r="L556" s="30">
        <v>300000</v>
      </c>
      <c r="M556" s="30">
        <v>0</v>
      </c>
      <c r="N556" s="30">
        <f>BASE_INICIATIVAS_CONSOLIDADA!$L556-BASE_INICIATIVAS_CONSOLIDADA!$M556</f>
        <v>300000</v>
      </c>
      <c r="O556" s="41">
        <f>BASE_INICIATIVAS_CONSOLIDADA!$AC556+BASE_INICIATIVAS_CONSOLIDADA!$AJ556+BASE_INICIATIVAS_CONSOLIDADA!$AO556+BASE_INICIATIVAS_CONSOLIDADA!$AV556+BASE_INICIATIVAS_CONSOLIDADA!$AY556+BASE_INICIATIVAS_CONSOLIDADA!$BA556+BASE_INICIATIVAS_CONSOLIDADA!$BD556</f>
        <v>300000</v>
      </c>
      <c r="P556" s="30">
        <f>IF(BASE_INICIATIVAS_CONSOLIDADA!$N556-BASE_INICIATIVAS_CONSOLIDADA!$O556&lt;0,0,BASE_INICIATIVAS_CONSOLIDADA!$N556-BASE_INICIATIVAS_CONSOLIDADA!$O556)</f>
        <v>0</v>
      </c>
      <c r="Q556" s="42">
        <v>0</v>
      </c>
      <c r="R556" s="41">
        <v>0</v>
      </c>
      <c r="S556" s="41">
        <v>0</v>
      </c>
      <c r="T556" s="41">
        <v>0</v>
      </c>
      <c r="U556" s="41">
        <v>0</v>
      </c>
      <c r="V556" s="41">
        <v>0</v>
      </c>
      <c r="W556" s="41">
        <v>0</v>
      </c>
      <c r="X556" s="41">
        <v>0</v>
      </c>
      <c r="Y556" s="41">
        <v>0</v>
      </c>
      <c r="Z556" s="41">
        <v>0</v>
      </c>
      <c r="AA556" s="41">
        <v>0</v>
      </c>
      <c r="AB556" s="41">
        <v>0</v>
      </c>
      <c r="AC556" s="41">
        <f>SUM(BASE_INICIATIVAS_CONSOLIDADA!$Q556:$AB556)</f>
        <v>0</v>
      </c>
      <c r="AD556" s="41">
        <v>0</v>
      </c>
      <c r="AE556" s="41">
        <v>0</v>
      </c>
      <c r="AF556" s="41">
        <v>0</v>
      </c>
      <c r="AG556" s="41">
        <v>0</v>
      </c>
      <c r="AH556" s="41">
        <v>0</v>
      </c>
      <c r="AI556" s="41">
        <v>0</v>
      </c>
      <c r="AJ556" s="41">
        <f>SUM(BASE_INICIATIVAS_CONSOLIDADA!$AD556:$AI556)</f>
        <v>0</v>
      </c>
      <c r="AK556" s="41">
        <v>0</v>
      </c>
      <c r="AL556" s="41">
        <v>0</v>
      </c>
      <c r="AM556" s="41">
        <v>0</v>
      </c>
      <c r="AN556" s="41">
        <v>0</v>
      </c>
      <c r="AO556" s="41">
        <f>SUM(BASE_INICIATIVAS_CONSOLIDADA!$AK556:$AN556)</f>
        <v>0</v>
      </c>
      <c r="AP556" s="41">
        <v>0</v>
      </c>
      <c r="AQ556" s="41">
        <v>0</v>
      </c>
      <c r="AR556" s="41">
        <v>0</v>
      </c>
      <c r="AS556" s="41">
        <v>0</v>
      </c>
      <c r="AT556" s="41">
        <v>0</v>
      </c>
      <c r="AU556" s="30">
        <v>300000</v>
      </c>
      <c r="AV556" s="41">
        <f>SUM(BASE_INICIATIVAS_CONSOLIDADA!$AP556:$AU556)</f>
        <v>300000</v>
      </c>
      <c r="AW556" s="43">
        <v>0</v>
      </c>
      <c r="AX556" s="43">
        <v>0</v>
      </c>
      <c r="AY556" s="44">
        <f>SUM(BASE_INICIATIVAS_CONSOLIDADA!$AW556:$AX556)</f>
        <v>0</v>
      </c>
      <c r="AZ556" s="45">
        <v>0</v>
      </c>
      <c r="BA556" s="45">
        <f>BASE_INICIATIVAS_CONSOLIDADA!$AZ556</f>
        <v>0</v>
      </c>
      <c r="BB556" s="45">
        <v>0</v>
      </c>
      <c r="BC556" s="45">
        <v>0</v>
      </c>
      <c r="BD556" s="45">
        <f>SUM(BASE_INICIATIVAS_CONSOLIDADA!$BB556:$BC556)</f>
        <v>0</v>
      </c>
    </row>
    <row r="557" spans="1:56" ht="180" x14ac:dyDescent="0.25">
      <c r="A557" s="8" t="s">
        <v>87</v>
      </c>
      <c r="B557" s="8" t="s">
        <v>88</v>
      </c>
      <c r="C557" s="8" t="s">
        <v>70</v>
      </c>
      <c r="D557" s="8" t="s">
        <v>58</v>
      </c>
      <c r="E557" s="8" t="str">
        <f>_xlfn.XLOOKUP(BASE_INICIATIVAS_CONSOLIDADA!$G557,'[1]BASE DE DADOS'!A:A,'[1]BASE DE DADOS'!C:C)</f>
        <v>FLONA DE PALMARES</v>
      </c>
      <c r="F557" s="8" t="str">
        <f>_xlfn.XLOOKUP(BASE_INICIATIVAS_CONSOLIDADA!$G557,[1]!BASE_UCS[COD CNUC],[1]!BASE_UCS[CATEGORIA RESUMIDA])</f>
        <v>FLONA</v>
      </c>
      <c r="G557" s="8" t="s">
        <v>446</v>
      </c>
      <c r="H557" s="8" t="str">
        <f>_xlfn.XLOOKUP(BASE_INICIATIVAS_CONSOLIDADA!$G557,[1]!BASE_UCS[COD CNUC],[1]!BASE_UCS[GERÊNCIA REGIONAL])</f>
        <v>GR2 - Nordeste</v>
      </c>
      <c r="I557" s="8" t="str">
        <f>_xlfn.XLOOKUP(BASE_INICIATIVAS_CONSOLIDADA!$G557,[1]!BASE_UCS[COD CNUC],[1]!BASE_UCS[BIOMAS])</f>
        <v>Cerrado</v>
      </c>
      <c r="J557" s="8" t="str">
        <f>_xlfn.XLOOKUP(BASE_INICIATIVAS_CONSOLIDADA!$G557,[1]!BASE_UCS[COD CNUC],[1]!BASE_UCS[UF])</f>
        <v>PI</v>
      </c>
      <c r="K557" s="8" t="s">
        <v>116</v>
      </c>
      <c r="L557" s="36">
        <v>100000</v>
      </c>
      <c r="M557" s="36">
        <v>0</v>
      </c>
      <c r="N557" s="36">
        <f>BASE_INICIATIVAS_CONSOLIDADA!$L557-BASE_INICIATIVAS_CONSOLIDADA!$M557</f>
        <v>100000</v>
      </c>
      <c r="O557" s="37">
        <f>BASE_INICIATIVAS_CONSOLIDADA!$AC557+BASE_INICIATIVAS_CONSOLIDADA!$AJ557+BASE_INICIATIVAS_CONSOLIDADA!$AO557+BASE_INICIATIVAS_CONSOLIDADA!$AV557+BASE_INICIATIVAS_CONSOLIDADA!$AY557+BASE_INICIATIVAS_CONSOLIDADA!$BA557+BASE_INICIATIVAS_CONSOLIDADA!$BD557</f>
        <v>0</v>
      </c>
      <c r="P557" s="36">
        <f>IF(BASE_INICIATIVAS_CONSOLIDADA!$N557-BASE_INICIATIVAS_CONSOLIDADA!$O557&lt;0,0,BASE_INICIATIVAS_CONSOLIDADA!$N557-BASE_INICIATIVAS_CONSOLIDADA!$O557)</f>
        <v>100000</v>
      </c>
      <c r="Q557" s="38">
        <v>0</v>
      </c>
      <c r="R557" s="37">
        <v>0</v>
      </c>
      <c r="S557" s="37">
        <v>0</v>
      </c>
      <c r="T557" s="37">
        <v>0</v>
      </c>
      <c r="U557" s="37">
        <v>0</v>
      </c>
      <c r="V557" s="37">
        <v>0</v>
      </c>
      <c r="W557" s="37">
        <v>0</v>
      </c>
      <c r="X557" s="37">
        <v>0</v>
      </c>
      <c r="Y557" s="37">
        <v>0</v>
      </c>
      <c r="Z557" s="37">
        <v>0</v>
      </c>
      <c r="AA557" s="37">
        <v>0</v>
      </c>
      <c r="AB557" s="37">
        <v>0</v>
      </c>
      <c r="AC557" s="37">
        <f>SUM(BASE_INICIATIVAS_CONSOLIDADA!$Q557:$AB557)</f>
        <v>0</v>
      </c>
      <c r="AD557" s="37">
        <v>0</v>
      </c>
      <c r="AE557" s="37">
        <v>0</v>
      </c>
      <c r="AF557" s="37">
        <v>0</v>
      </c>
      <c r="AG557" s="37">
        <v>0</v>
      </c>
      <c r="AH557" s="37">
        <v>0</v>
      </c>
      <c r="AI557" s="37">
        <v>0</v>
      </c>
      <c r="AJ557" s="37">
        <f>SUM(BASE_INICIATIVAS_CONSOLIDADA!$AD557:$AI557)</f>
        <v>0</v>
      </c>
      <c r="AK557" s="37">
        <v>0</v>
      </c>
      <c r="AL557" s="37">
        <v>0</v>
      </c>
      <c r="AM557" s="37">
        <v>0</v>
      </c>
      <c r="AN557" s="37">
        <v>0</v>
      </c>
      <c r="AO557" s="37">
        <f>SUM(BASE_INICIATIVAS_CONSOLIDADA!$AK557:$AN557)</f>
        <v>0</v>
      </c>
      <c r="AP557" s="37">
        <v>0</v>
      </c>
      <c r="AQ557" s="37">
        <v>0</v>
      </c>
      <c r="AR557" s="37">
        <v>0</v>
      </c>
      <c r="AS557" s="37">
        <v>0</v>
      </c>
      <c r="AT557" s="37">
        <v>0</v>
      </c>
      <c r="AU557" s="47">
        <v>0</v>
      </c>
      <c r="AV557" s="37">
        <f>SUM(BASE_INICIATIVAS_CONSOLIDADA!$AP557:$AU557)</f>
        <v>0</v>
      </c>
      <c r="AW557" s="39">
        <v>0</v>
      </c>
      <c r="AX557" s="39">
        <v>0</v>
      </c>
      <c r="AY557" s="40">
        <f>SUM(BASE_INICIATIVAS_CONSOLIDADA!$AW557:$AX557)</f>
        <v>0</v>
      </c>
      <c r="AZ557" s="4">
        <v>0</v>
      </c>
      <c r="BA557" s="4">
        <f>BASE_INICIATIVAS_CONSOLIDADA!$AZ557</f>
        <v>0</v>
      </c>
      <c r="BB557" s="4">
        <v>0</v>
      </c>
      <c r="BC557" s="4">
        <v>0</v>
      </c>
      <c r="BD557" s="4">
        <f>SUM(BASE_INICIATIVAS_CONSOLIDADA!$BB557:$BC557)</f>
        <v>0</v>
      </c>
    </row>
    <row r="558" spans="1:56" ht="405" x14ac:dyDescent="0.25">
      <c r="A558" s="29" t="s">
        <v>87</v>
      </c>
      <c r="B558" s="29" t="s">
        <v>88</v>
      </c>
      <c r="C558" s="29" t="s">
        <v>70</v>
      </c>
      <c r="D558" s="29" t="s">
        <v>58</v>
      </c>
      <c r="E558" s="29" t="str">
        <f>_xlfn.XLOOKUP(BASE_INICIATIVAS_CONSOLIDADA!$G558,'[1]BASE DE DADOS'!A:A,'[1]BASE DE DADOS'!C:C)</f>
        <v>PARNA DE SAINT-HILAIRE/LANGE</v>
      </c>
      <c r="F558" s="29" t="str">
        <f>_xlfn.XLOOKUP(BASE_INICIATIVAS_CONSOLIDADA!$G558,[1]!BASE_UCS[COD CNUC],[1]!BASE_UCS[CATEGORIA RESUMIDA])</f>
        <v>PARNA</v>
      </c>
      <c r="G558" s="29" t="s">
        <v>222</v>
      </c>
      <c r="H558" s="29" t="str">
        <f>_xlfn.XLOOKUP(BASE_INICIATIVAS_CONSOLIDADA!$G558,[1]!BASE_UCS[COD CNUC],[1]!BASE_UCS[GERÊNCIA REGIONAL])</f>
        <v>GR5 - Sul</v>
      </c>
      <c r="I558" s="29" t="str">
        <f>_xlfn.XLOOKUP(BASE_INICIATIVAS_CONSOLIDADA!$G558,[1]!BASE_UCS[COD CNUC],[1]!BASE_UCS[BIOMAS])</f>
        <v>Mata Atlântica</v>
      </c>
      <c r="J558" s="29" t="str">
        <f>_xlfn.XLOOKUP(BASE_INICIATIVAS_CONSOLIDADA!$G558,[1]!BASE_UCS[COD CNUC],[1]!BASE_UCS[UF])</f>
        <v>PR</v>
      </c>
      <c r="K558" s="29" t="s">
        <v>286</v>
      </c>
      <c r="L558" s="30">
        <v>350000</v>
      </c>
      <c r="M558" s="30">
        <v>0</v>
      </c>
      <c r="N558" s="30">
        <f>BASE_INICIATIVAS_CONSOLIDADA!$L558-BASE_INICIATIVAS_CONSOLIDADA!$M558</f>
        <v>350000</v>
      </c>
      <c r="O558" s="41">
        <f>BASE_INICIATIVAS_CONSOLIDADA!$AC558+BASE_INICIATIVAS_CONSOLIDADA!$AJ558+BASE_INICIATIVAS_CONSOLIDADA!$AO558+BASE_INICIATIVAS_CONSOLIDADA!$AV558+BASE_INICIATIVAS_CONSOLIDADA!$AY558+BASE_INICIATIVAS_CONSOLIDADA!$BA558+BASE_INICIATIVAS_CONSOLIDADA!$BD558</f>
        <v>359680.5</v>
      </c>
      <c r="P558" s="30">
        <f>IF(BASE_INICIATIVAS_CONSOLIDADA!$N558-BASE_INICIATIVAS_CONSOLIDADA!$O558&lt;0,0,BASE_INICIATIVAS_CONSOLIDADA!$N558-BASE_INICIATIVAS_CONSOLIDADA!$O558)</f>
        <v>0</v>
      </c>
      <c r="Q558" s="42">
        <v>0</v>
      </c>
      <c r="R558" s="41">
        <v>0</v>
      </c>
      <c r="S558" s="41">
        <v>0</v>
      </c>
      <c r="T558" s="41">
        <v>0</v>
      </c>
      <c r="U558" s="41">
        <v>0</v>
      </c>
      <c r="V558" s="41">
        <v>0</v>
      </c>
      <c r="W558" s="41">
        <v>0</v>
      </c>
      <c r="X558" s="41">
        <v>0</v>
      </c>
      <c r="Y558" s="41">
        <v>0</v>
      </c>
      <c r="Z558" s="41">
        <v>0</v>
      </c>
      <c r="AA558" s="41">
        <v>0</v>
      </c>
      <c r="AB558" s="41">
        <v>0</v>
      </c>
      <c r="AC558" s="41">
        <f>SUM(BASE_INICIATIVAS_CONSOLIDADA!$Q558:$AB558)</f>
        <v>0</v>
      </c>
      <c r="AD558" s="41">
        <v>359680.5</v>
      </c>
      <c r="AE558" s="41">
        <v>0</v>
      </c>
      <c r="AF558" s="41">
        <v>0</v>
      </c>
      <c r="AG558" s="41">
        <v>0</v>
      </c>
      <c r="AH558" s="41">
        <v>0</v>
      </c>
      <c r="AI558" s="41">
        <v>0</v>
      </c>
      <c r="AJ558" s="41">
        <f>SUM(BASE_INICIATIVAS_CONSOLIDADA!$AD558:$AI558)</f>
        <v>359680.5</v>
      </c>
      <c r="AK558" s="41">
        <v>0</v>
      </c>
      <c r="AL558" s="41">
        <v>0</v>
      </c>
      <c r="AM558" s="41">
        <v>0</v>
      </c>
      <c r="AN558" s="41">
        <v>0</v>
      </c>
      <c r="AO558" s="41">
        <f>SUM(BASE_INICIATIVAS_CONSOLIDADA!$AK558:$AN558)</f>
        <v>0</v>
      </c>
      <c r="AP558" s="41">
        <v>0</v>
      </c>
      <c r="AQ558" s="41">
        <v>0</v>
      </c>
      <c r="AR558" s="41">
        <v>0</v>
      </c>
      <c r="AS558" s="41">
        <v>0</v>
      </c>
      <c r="AT558" s="41">
        <v>0</v>
      </c>
      <c r="AU558" s="41">
        <v>0</v>
      </c>
      <c r="AV558" s="41">
        <f>SUM(BASE_INICIATIVAS_CONSOLIDADA!$AP558:$AU558)</f>
        <v>0</v>
      </c>
      <c r="AW558" s="43">
        <v>0</v>
      </c>
      <c r="AX558" s="43">
        <v>0</v>
      </c>
      <c r="AY558" s="44">
        <f>SUM(BASE_INICIATIVAS_CONSOLIDADA!$AW558:$AX558)</f>
        <v>0</v>
      </c>
      <c r="AZ558" s="45">
        <v>0</v>
      </c>
      <c r="BA558" s="45">
        <f>BASE_INICIATIVAS_CONSOLIDADA!$AZ558</f>
        <v>0</v>
      </c>
      <c r="BB558" s="45">
        <v>0</v>
      </c>
      <c r="BC558" s="45">
        <v>0</v>
      </c>
      <c r="BD558" s="45">
        <f>SUM(BASE_INICIATIVAS_CONSOLIDADA!$BB558:$BC558)</f>
        <v>0</v>
      </c>
    </row>
    <row r="559" spans="1:56" ht="405" x14ac:dyDescent="0.25">
      <c r="A559" s="8" t="s">
        <v>87</v>
      </c>
      <c r="B559" s="8" t="s">
        <v>88</v>
      </c>
      <c r="C559" s="8" t="s">
        <v>70</v>
      </c>
      <c r="D559" s="8" t="s">
        <v>58</v>
      </c>
      <c r="E559" s="8" t="str">
        <f>_xlfn.XLOOKUP(BASE_INICIATIVAS_CONSOLIDADA!$G559,'[1]BASE DE DADOS'!A:A,'[1]BASE DE DADOS'!C:C)</f>
        <v>FLONA DE PARAOPEBA</v>
      </c>
      <c r="F559" s="8" t="str">
        <f>_xlfn.XLOOKUP(BASE_INICIATIVAS_CONSOLIDADA!$G559,[1]!BASE_UCS[COD CNUC],[1]!BASE_UCS[CATEGORIA RESUMIDA])</f>
        <v>FLONA</v>
      </c>
      <c r="G559" s="8" t="s">
        <v>321</v>
      </c>
      <c r="H559" s="8" t="str">
        <f>_xlfn.XLOOKUP(BASE_INICIATIVAS_CONSOLIDADA!$G559,[1]!BASE_UCS[COD CNUC],[1]!BASE_UCS[GERÊNCIA REGIONAL])</f>
        <v>GR4 - Sudeste</v>
      </c>
      <c r="I559" s="8" t="str">
        <f>_xlfn.XLOOKUP(BASE_INICIATIVAS_CONSOLIDADA!$G559,[1]!BASE_UCS[COD CNUC],[1]!BASE_UCS[BIOMAS])</f>
        <v>Cerrado</v>
      </c>
      <c r="J559" s="8" t="str">
        <f>_xlfn.XLOOKUP(BASE_INICIATIVAS_CONSOLIDADA!$G559,[1]!BASE_UCS[COD CNUC],[1]!BASE_UCS[UF])</f>
        <v>MG</v>
      </c>
      <c r="K559" s="8" t="s">
        <v>286</v>
      </c>
      <c r="L559" s="36">
        <v>350000</v>
      </c>
      <c r="M559" s="36">
        <v>0</v>
      </c>
      <c r="N559" s="36">
        <f>BASE_INICIATIVAS_CONSOLIDADA!$L559-BASE_INICIATIVAS_CONSOLIDADA!$M559</f>
        <v>350000</v>
      </c>
      <c r="O559" s="37">
        <f>BASE_INICIATIVAS_CONSOLIDADA!$AC559+BASE_INICIATIVAS_CONSOLIDADA!$AJ559+BASE_INICIATIVAS_CONSOLIDADA!$AO559+BASE_INICIATIVAS_CONSOLIDADA!$AV559+BASE_INICIATIVAS_CONSOLIDADA!$AY559+BASE_INICIATIVAS_CONSOLIDADA!$BA559+BASE_INICIATIVAS_CONSOLIDADA!$BD559</f>
        <v>0</v>
      </c>
      <c r="P559" s="36">
        <f>IF(BASE_INICIATIVAS_CONSOLIDADA!$N559-BASE_INICIATIVAS_CONSOLIDADA!$O559&lt;0,0,BASE_INICIATIVAS_CONSOLIDADA!$N559-BASE_INICIATIVAS_CONSOLIDADA!$O559)</f>
        <v>350000</v>
      </c>
      <c r="Q559" s="38">
        <v>0</v>
      </c>
      <c r="R559" s="37">
        <v>0</v>
      </c>
      <c r="S559" s="37">
        <v>0</v>
      </c>
      <c r="T559" s="37">
        <v>0</v>
      </c>
      <c r="U559" s="37">
        <v>0</v>
      </c>
      <c r="V559" s="37">
        <v>0</v>
      </c>
      <c r="W559" s="37">
        <v>0</v>
      </c>
      <c r="X559" s="37">
        <v>0</v>
      </c>
      <c r="Y559" s="37">
        <v>0</v>
      </c>
      <c r="Z559" s="37">
        <v>0</v>
      </c>
      <c r="AA559" s="37">
        <v>0</v>
      </c>
      <c r="AB559" s="37">
        <v>0</v>
      </c>
      <c r="AC559" s="37">
        <f>SUM(BASE_INICIATIVAS_CONSOLIDADA!$Q559:$AB559)</f>
        <v>0</v>
      </c>
      <c r="AD559" s="37">
        <v>0</v>
      </c>
      <c r="AE559" s="37">
        <v>0</v>
      </c>
      <c r="AF559" s="37">
        <v>0</v>
      </c>
      <c r="AG559" s="37">
        <v>0</v>
      </c>
      <c r="AH559" s="37">
        <v>0</v>
      </c>
      <c r="AI559" s="37">
        <v>0</v>
      </c>
      <c r="AJ559" s="37">
        <f>SUM(BASE_INICIATIVAS_CONSOLIDADA!$AD559:$AI559)</f>
        <v>0</v>
      </c>
      <c r="AK559" s="37">
        <v>0</v>
      </c>
      <c r="AL559" s="37">
        <v>0</v>
      </c>
      <c r="AM559" s="37">
        <v>0</v>
      </c>
      <c r="AN559" s="37">
        <v>0</v>
      </c>
      <c r="AO559" s="37">
        <f>SUM(BASE_INICIATIVAS_CONSOLIDADA!$AK559:$AN559)</f>
        <v>0</v>
      </c>
      <c r="AP559" s="37">
        <v>0</v>
      </c>
      <c r="AQ559" s="37">
        <v>0</v>
      </c>
      <c r="AR559" s="37">
        <v>0</v>
      </c>
      <c r="AS559" s="37">
        <v>0</v>
      </c>
      <c r="AT559" s="37">
        <v>0</v>
      </c>
      <c r="AU559" s="37">
        <v>0</v>
      </c>
      <c r="AV559" s="37">
        <f>SUM(BASE_INICIATIVAS_CONSOLIDADA!$AP559:$AU559)</f>
        <v>0</v>
      </c>
      <c r="AW559" s="39">
        <v>0</v>
      </c>
      <c r="AX559" s="39">
        <v>0</v>
      </c>
      <c r="AY559" s="40">
        <f>SUM(BASE_INICIATIVAS_CONSOLIDADA!$AW559:$AX559)</f>
        <v>0</v>
      </c>
      <c r="AZ559" s="4">
        <v>0</v>
      </c>
      <c r="BA559" s="4">
        <f>BASE_INICIATIVAS_CONSOLIDADA!$AZ559</f>
        <v>0</v>
      </c>
      <c r="BB559" s="4">
        <v>0</v>
      </c>
      <c r="BC559" s="4">
        <v>0</v>
      </c>
      <c r="BD559" s="4">
        <f>SUM(BASE_INICIATIVAS_CONSOLIDADA!$BB559:$BC559)</f>
        <v>0</v>
      </c>
    </row>
    <row r="560" spans="1:56" ht="180" x14ac:dyDescent="0.25">
      <c r="A560" s="29" t="s">
        <v>87</v>
      </c>
      <c r="B560" s="29" t="s">
        <v>88</v>
      </c>
      <c r="C560" s="29" t="s">
        <v>70</v>
      </c>
      <c r="D560" s="29" t="s">
        <v>58</v>
      </c>
      <c r="E560" s="29" t="str">
        <f>_xlfn.XLOOKUP(BASE_INICIATIVAS_CONSOLIDADA!$G560,'[1]BASE DE DADOS'!A:A,'[1]BASE DE DADOS'!C:C)</f>
        <v>PARNA DAS EMAS</v>
      </c>
      <c r="F560" s="29" t="str">
        <f>_xlfn.XLOOKUP(BASE_INICIATIVAS_CONSOLIDADA!$G560,[1]!BASE_UCS[COD CNUC],[1]!BASE_UCS[CATEGORIA RESUMIDA])</f>
        <v>PARNA</v>
      </c>
      <c r="G560" s="29" t="s">
        <v>86</v>
      </c>
      <c r="H560" s="29" t="str">
        <f>_xlfn.XLOOKUP(BASE_INICIATIVAS_CONSOLIDADA!$G560,[1]!BASE_UCS[COD CNUC],[1]!BASE_UCS[GERÊNCIA REGIONAL])</f>
        <v>GR3 - Centro-Oeste</v>
      </c>
      <c r="I560" s="29" t="str">
        <f>_xlfn.XLOOKUP(BASE_INICIATIVAS_CONSOLIDADA!$G560,[1]!BASE_UCS[COD CNUC],[1]!BASE_UCS[BIOMAS])</f>
        <v>Cerrado</v>
      </c>
      <c r="J560" s="29" t="str">
        <f>_xlfn.XLOOKUP(BASE_INICIATIVAS_CONSOLIDADA!$G560,[1]!BASE_UCS[COD CNUC],[1]!BASE_UCS[UF])</f>
        <v>GO</v>
      </c>
      <c r="K560" s="29" t="s">
        <v>437</v>
      </c>
      <c r="L560" s="30">
        <v>100000</v>
      </c>
      <c r="M560" s="30">
        <v>0</v>
      </c>
      <c r="N560" s="30">
        <f>BASE_INICIATIVAS_CONSOLIDADA!$L560-BASE_INICIATIVAS_CONSOLIDADA!$M560</f>
        <v>100000</v>
      </c>
      <c r="O560" s="41">
        <f>BASE_INICIATIVAS_CONSOLIDADA!$AC560+BASE_INICIATIVAS_CONSOLIDADA!$AJ560+BASE_INICIATIVAS_CONSOLIDADA!$AO560+BASE_INICIATIVAS_CONSOLIDADA!$AV560+BASE_INICIATIVAS_CONSOLIDADA!$AY560+BASE_INICIATIVAS_CONSOLIDADA!$BA560+BASE_INICIATIVAS_CONSOLIDADA!$BD560</f>
        <v>100000</v>
      </c>
      <c r="P560" s="30">
        <f>IF(BASE_INICIATIVAS_CONSOLIDADA!$N560-BASE_INICIATIVAS_CONSOLIDADA!$O560&lt;0,0,BASE_INICIATIVAS_CONSOLIDADA!$N560-BASE_INICIATIVAS_CONSOLIDADA!$O560)</f>
        <v>0</v>
      </c>
      <c r="Q560" s="42">
        <v>0</v>
      </c>
      <c r="R560" s="41">
        <v>0</v>
      </c>
      <c r="S560" s="41">
        <v>0</v>
      </c>
      <c r="T560" s="41">
        <v>0</v>
      </c>
      <c r="U560" s="41">
        <v>0</v>
      </c>
      <c r="V560" s="41">
        <v>0</v>
      </c>
      <c r="W560" s="41">
        <v>0</v>
      </c>
      <c r="X560" s="41">
        <v>0</v>
      </c>
      <c r="Y560" s="41">
        <v>0</v>
      </c>
      <c r="Z560" s="41">
        <v>0</v>
      </c>
      <c r="AA560" s="41">
        <v>0</v>
      </c>
      <c r="AB560" s="41">
        <v>0</v>
      </c>
      <c r="AC560" s="41">
        <f>SUM(BASE_INICIATIVAS_CONSOLIDADA!$Q560:$AB560)</f>
        <v>0</v>
      </c>
      <c r="AD560" s="41">
        <v>0</v>
      </c>
      <c r="AE560" s="41">
        <v>0</v>
      </c>
      <c r="AF560" s="30">
        <v>100000</v>
      </c>
      <c r="AG560" s="41">
        <v>0</v>
      </c>
      <c r="AH560" s="41">
        <v>0</v>
      </c>
      <c r="AI560" s="41">
        <v>0</v>
      </c>
      <c r="AJ560" s="41">
        <f>SUM(BASE_INICIATIVAS_CONSOLIDADA!$AD560:$AI560)</f>
        <v>100000</v>
      </c>
      <c r="AK560" s="41">
        <v>0</v>
      </c>
      <c r="AL560" s="41">
        <v>0</v>
      </c>
      <c r="AM560" s="41">
        <v>0</v>
      </c>
      <c r="AN560" s="41">
        <v>0</v>
      </c>
      <c r="AO560" s="41">
        <f>SUM(BASE_INICIATIVAS_CONSOLIDADA!$AK560:$AN560)</f>
        <v>0</v>
      </c>
      <c r="AP560" s="41">
        <v>0</v>
      </c>
      <c r="AQ560" s="41">
        <v>0</v>
      </c>
      <c r="AR560" s="41">
        <v>0</v>
      </c>
      <c r="AS560" s="41">
        <v>0</v>
      </c>
      <c r="AT560" s="41">
        <v>0</v>
      </c>
      <c r="AU560" s="41">
        <v>0</v>
      </c>
      <c r="AV560" s="41">
        <f>SUM(BASE_INICIATIVAS_CONSOLIDADA!$AP560:$AU560)</f>
        <v>0</v>
      </c>
      <c r="AW560" s="43">
        <v>0</v>
      </c>
      <c r="AX560" s="43">
        <v>0</v>
      </c>
      <c r="AY560" s="44">
        <f>SUM(BASE_INICIATIVAS_CONSOLIDADA!$AW560:$AX560)</f>
        <v>0</v>
      </c>
      <c r="AZ560" s="45">
        <v>0</v>
      </c>
      <c r="BA560" s="45">
        <f>BASE_INICIATIVAS_CONSOLIDADA!$AZ560</f>
        <v>0</v>
      </c>
      <c r="BB560" s="45">
        <v>0</v>
      </c>
      <c r="BC560" s="45">
        <v>0</v>
      </c>
      <c r="BD560" s="45">
        <f>SUM(BASE_INICIATIVAS_CONSOLIDADA!$BB560:$BC560)</f>
        <v>0</v>
      </c>
    </row>
    <row r="561" spans="1:56" ht="270" x14ac:dyDescent="0.25">
      <c r="A561" s="8" t="s">
        <v>87</v>
      </c>
      <c r="B561" s="8" t="s">
        <v>88</v>
      </c>
      <c r="C561" s="8" t="s">
        <v>70</v>
      </c>
      <c r="D561" s="8" t="s">
        <v>58</v>
      </c>
      <c r="E561" s="8" t="str">
        <f>_xlfn.XLOOKUP(BASE_INICIATIVAS_CONSOLIDADA!$G561,'[1]BASE DE DADOS'!A:A,'[1]BASE DE DADOS'!C:C)</f>
        <v>PARNA DE JERICOACOARA</v>
      </c>
      <c r="F561" s="8" t="str">
        <f>_xlfn.XLOOKUP(BASE_INICIATIVAS_CONSOLIDADA!$G561,[1]!BASE_UCS[COD CNUC],[1]!BASE_UCS[CATEGORIA RESUMIDA])</f>
        <v>PARNA</v>
      </c>
      <c r="G561" s="8" t="s">
        <v>215</v>
      </c>
      <c r="H561" s="8" t="str">
        <f>_xlfn.XLOOKUP(BASE_INICIATIVAS_CONSOLIDADA!$G561,[1]!BASE_UCS[COD CNUC],[1]!BASE_UCS[GERÊNCIA REGIONAL])</f>
        <v>GR2 - Nordeste</v>
      </c>
      <c r="I561" s="8" t="str">
        <f>_xlfn.XLOOKUP(BASE_INICIATIVAS_CONSOLIDADA!$G561,[1]!BASE_UCS[COD CNUC],[1]!BASE_UCS[BIOMAS])</f>
        <v>Área Marinha - Caatinga</v>
      </c>
      <c r="J561" s="8" t="str">
        <f>_xlfn.XLOOKUP(BASE_INICIATIVAS_CONSOLIDADA!$G561,[1]!BASE_UCS[COD CNUC],[1]!BASE_UCS[UF])</f>
        <v>CE</v>
      </c>
      <c r="K561" s="8" t="s">
        <v>447</v>
      </c>
      <c r="L561" s="36">
        <v>200000</v>
      </c>
      <c r="M561" s="36">
        <v>0</v>
      </c>
      <c r="N561" s="36">
        <f>BASE_INICIATIVAS_CONSOLIDADA!$L561-BASE_INICIATIVAS_CONSOLIDADA!$M561</f>
        <v>200000</v>
      </c>
      <c r="O561" s="37">
        <f>BASE_INICIATIVAS_CONSOLIDADA!$AC561+BASE_INICIATIVAS_CONSOLIDADA!$AJ561+BASE_INICIATIVAS_CONSOLIDADA!$AO561+BASE_INICIATIVAS_CONSOLIDADA!$AV561+BASE_INICIATIVAS_CONSOLIDADA!$AY561+BASE_INICIATIVAS_CONSOLIDADA!$BA561+BASE_INICIATIVAS_CONSOLIDADA!$BD561</f>
        <v>200000</v>
      </c>
      <c r="P561" s="36">
        <f>IF(BASE_INICIATIVAS_CONSOLIDADA!$N561-BASE_INICIATIVAS_CONSOLIDADA!$O561&lt;0,0,BASE_INICIATIVAS_CONSOLIDADA!$N561-BASE_INICIATIVAS_CONSOLIDADA!$O561)</f>
        <v>0</v>
      </c>
      <c r="Q561" s="38">
        <v>0</v>
      </c>
      <c r="R561" s="37">
        <v>0</v>
      </c>
      <c r="S561" s="37">
        <v>0</v>
      </c>
      <c r="T561" s="37">
        <v>0</v>
      </c>
      <c r="U561" s="37">
        <v>0</v>
      </c>
      <c r="V561" s="37">
        <v>0</v>
      </c>
      <c r="W561" s="37">
        <v>0</v>
      </c>
      <c r="X561" s="37">
        <v>0</v>
      </c>
      <c r="Y561" s="37">
        <v>0</v>
      </c>
      <c r="Z561" s="37">
        <v>0</v>
      </c>
      <c r="AA561" s="37">
        <v>0</v>
      </c>
      <c r="AB561" s="37">
        <v>0</v>
      </c>
      <c r="AC561" s="37">
        <f>SUM(BASE_INICIATIVAS_CONSOLIDADA!$Q561:$AB561)</f>
        <v>0</v>
      </c>
      <c r="AD561" s="37">
        <v>0</v>
      </c>
      <c r="AE561" s="37">
        <v>0</v>
      </c>
      <c r="AF561" s="47">
        <v>0</v>
      </c>
      <c r="AG561" s="37">
        <v>0</v>
      </c>
      <c r="AH561" s="37">
        <v>0</v>
      </c>
      <c r="AI561" s="37">
        <v>0</v>
      </c>
      <c r="AJ561" s="37">
        <f>SUM(BASE_INICIATIVAS_CONSOLIDADA!$AD561:$AI561)</f>
        <v>0</v>
      </c>
      <c r="AK561" s="37">
        <v>0</v>
      </c>
      <c r="AL561" s="37">
        <v>200000</v>
      </c>
      <c r="AM561" s="37">
        <v>0</v>
      </c>
      <c r="AN561" s="37">
        <v>0</v>
      </c>
      <c r="AO561" s="37">
        <f>SUM(BASE_INICIATIVAS_CONSOLIDADA!$AK561:$AN561)</f>
        <v>200000</v>
      </c>
      <c r="AP561" s="37">
        <v>0</v>
      </c>
      <c r="AQ561" s="37">
        <v>0</v>
      </c>
      <c r="AR561" s="37">
        <v>0</v>
      </c>
      <c r="AS561" s="37">
        <v>0</v>
      </c>
      <c r="AT561" s="37">
        <v>0</v>
      </c>
      <c r="AU561" s="37">
        <v>0</v>
      </c>
      <c r="AV561" s="37">
        <f>SUM(BASE_INICIATIVAS_CONSOLIDADA!$AP561:$AU561)</f>
        <v>0</v>
      </c>
      <c r="AW561" s="39">
        <v>0</v>
      </c>
      <c r="AX561" s="39">
        <v>0</v>
      </c>
      <c r="AY561" s="40">
        <f>SUM(BASE_INICIATIVAS_CONSOLIDADA!$AW561:$AX561)</f>
        <v>0</v>
      </c>
      <c r="AZ561" s="4">
        <v>0</v>
      </c>
      <c r="BA561" s="4">
        <f>BASE_INICIATIVAS_CONSOLIDADA!$AZ561</f>
        <v>0</v>
      </c>
      <c r="BB561" s="4">
        <v>0</v>
      </c>
      <c r="BC561" s="4">
        <v>0</v>
      </c>
      <c r="BD561" s="4">
        <f>SUM(BASE_INICIATIVAS_CONSOLIDADA!$BB561:$BC561)</f>
        <v>0</v>
      </c>
    </row>
    <row r="562" spans="1:56" ht="409.5" x14ac:dyDescent="0.25">
      <c r="A562" s="29" t="s">
        <v>87</v>
      </c>
      <c r="B562" s="29" t="s">
        <v>88</v>
      </c>
      <c r="C562" s="29" t="s">
        <v>70</v>
      </c>
      <c r="D562" s="29" t="s">
        <v>58</v>
      </c>
      <c r="E562" s="29" t="str">
        <f>_xlfn.XLOOKUP(BASE_INICIATIVAS_CONSOLIDADA!$G562,'[1]BASE DE DADOS'!A:A,'[1]BASE DE DADOS'!C:C)</f>
        <v>PARNA MAR. DE FERNANDO DE NORONHA</v>
      </c>
      <c r="F562" s="29" t="str">
        <f>_xlfn.XLOOKUP(BASE_INICIATIVAS_CONSOLIDADA!$G562,[1]!BASE_UCS[COD CNUC],[1]!BASE_UCS[CATEGORIA RESUMIDA])</f>
        <v>PARNA</v>
      </c>
      <c r="G562" s="29" t="s">
        <v>257</v>
      </c>
      <c r="H562" s="29" t="str">
        <f>_xlfn.XLOOKUP(BASE_INICIATIVAS_CONSOLIDADA!$G562,[1]!BASE_UCS[COD CNUC],[1]!BASE_UCS[GERÊNCIA REGIONAL])</f>
        <v>GR2 - Nordeste</v>
      </c>
      <c r="I562" s="29" t="str">
        <f>_xlfn.XLOOKUP(BASE_INICIATIVAS_CONSOLIDADA!$G562,[1]!BASE_UCS[COD CNUC],[1]!BASE_UCS[BIOMAS])</f>
        <v>Área Marinha - Mata Atlântica</v>
      </c>
      <c r="J562" s="29" t="str">
        <f>_xlfn.XLOOKUP(BASE_INICIATIVAS_CONSOLIDADA!$G562,[1]!BASE_UCS[COD CNUC],[1]!BASE_UCS[UF])</f>
        <v>PE</v>
      </c>
      <c r="K562" s="29" t="s">
        <v>448</v>
      </c>
      <c r="L562" s="30">
        <v>2000000</v>
      </c>
      <c r="M562" s="30">
        <v>0</v>
      </c>
      <c r="N562" s="30">
        <f>BASE_INICIATIVAS_CONSOLIDADA!$L562-BASE_INICIATIVAS_CONSOLIDADA!$M562</f>
        <v>2000000</v>
      </c>
      <c r="O562" s="41">
        <f>BASE_INICIATIVAS_CONSOLIDADA!$AC562+BASE_INICIATIVAS_CONSOLIDADA!$AJ562+BASE_INICIATIVAS_CONSOLIDADA!$AO562+BASE_INICIATIVAS_CONSOLIDADA!$AV562+BASE_INICIATIVAS_CONSOLIDADA!$AY562+BASE_INICIATIVAS_CONSOLIDADA!$BA562+BASE_INICIATIVAS_CONSOLIDADA!$BD562</f>
        <v>2000000</v>
      </c>
      <c r="P562" s="30">
        <f>IF(BASE_INICIATIVAS_CONSOLIDADA!$N562-BASE_INICIATIVAS_CONSOLIDADA!$O562&lt;0,0,BASE_INICIATIVAS_CONSOLIDADA!$N562-BASE_INICIATIVAS_CONSOLIDADA!$O562)</f>
        <v>0</v>
      </c>
      <c r="Q562" s="42">
        <v>0</v>
      </c>
      <c r="R562" s="41">
        <v>0</v>
      </c>
      <c r="S562" s="41">
        <v>0</v>
      </c>
      <c r="T562" s="41">
        <v>0</v>
      </c>
      <c r="U562" s="41">
        <v>0</v>
      </c>
      <c r="V562" s="41">
        <v>0</v>
      </c>
      <c r="W562" s="41">
        <v>0</v>
      </c>
      <c r="X562" s="41">
        <v>0</v>
      </c>
      <c r="Y562" s="41">
        <v>0</v>
      </c>
      <c r="Z562" s="41">
        <v>0</v>
      </c>
      <c r="AA562" s="41">
        <v>0</v>
      </c>
      <c r="AB562" s="41">
        <v>0</v>
      </c>
      <c r="AC562" s="41">
        <f>SUM(BASE_INICIATIVAS_CONSOLIDADA!$Q562:$AB562)</f>
        <v>0</v>
      </c>
      <c r="AD562" s="41">
        <v>0</v>
      </c>
      <c r="AE562" s="41">
        <v>0</v>
      </c>
      <c r="AF562" s="41">
        <v>2000000</v>
      </c>
      <c r="AG562" s="41">
        <v>0</v>
      </c>
      <c r="AH562" s="41">
        <v>0</v>
      </c>
      <c r="AI562" s="41">
        <v>0</v>
      </c>
      <c r="AJ562" s="41">
        <f>SUM(BASE_INICIATIVAS_CONSOLIDADA!$AD562:$AI562)</f>
        <v>2000000</v>
      </c>
      <c r="AK562" s="41">
        <v>0</v>
      </c>
      <c r="AL562" s="41">
        <v>0</v>
      </c>
      <c r="AM562" s="41">
        <v>0</v>
      </c>
      <c r="AN562" s="41">
        <v>0</v>
      </c>
      <c r="AO562" s="41">
        <f>SUM(BASE_INICIATIVAS_CONSOLIDADA!$AK562:$AN562)</f>
        <v>0</v>
      </c>
      <c r="AP562" s="41">
        <v>0</v>
      </c>
      <c r="AQ562" s="41">
        <v>0</v>
      </c>
      <c r="AR562" s="41">
        <v>0</v>
      </c>
      <c r="AS562" s="41">
        <v>0</v>
      </c>
      <c r="AT562" s="41">
        <v>0</v>
      </c>
      <c r="AU562" s="41">
        <v>0</v>
      </c>
      <c r="AV562" s="41">
        <f>SUM(BASE_INICIATIVAS_CONSOLIDADA!$AP562:$AU562)</f>
        <v>0</v>
      </c>
      <c r="AW562" s="43">
        <v>0</v>
      </c>
      <c r="AX562" s="43">
        <v>0</v>
      </c>
      <c r="AY562" s="44">
        <f>SUM(BASE_INICIATIVAS_CONSOLIDADA!$AW562:$AX562)</f>
        <v>0</v>
      </c>
      <c r="AZ562" s="45">
        <v>0</v>
      </c>
      <c r="BA562" s="45">
        <f>BASE_INICIATIVAS_CONSOLIDADA!$AZ562</f>
        <v>0</v>
      </c>
      <c r="BB562" s="45">
        <v>0</v>
      </c>
      <c r="BC562" s="45">
        <v>0</v>
      </c>
      <c r="BD562" s="45">
        <f>SUM(BASE_INICIATIVAS_CONSOLIDADA!$BB562:$BC562)</f>
        <v>0</v>
      </c>
    </row>
    <row r="563" spans="1:56" ht="405" x14ac:dyDescent="0.25">
      <c r="A563" s="8" t="s">
        <v>87</v>
      </c>
      <c r="B563" s="8" t="s">
        <v>88</v>
      </c>
      <c r="C563" s="8" t="s">
        <v>70</v>
      </c>
      <c r="D563" s="8" t="s">
        <v>58</v>
      </c>
      <c r="E563" s="8" t="str">
        <f>_xlfn.XLOOKUP(BASE_INICIATIVAS_CONSOLIDADA!$G563,'[1]BASE DE DADOS'!A:A,'[1]BASE DE DADOS'!C:C)</f>
        <v>PARNA DE CAPARAO</v>
      </c>
      <c r="F563" s="8" t="str">
        <f>_xlfn.XLOOKUP(BASE_INICIATIVAS_CONSOLIDADA!$G563,[1]!BASE_UCS[COD CNUC],[1]!BASE_UCS[CATEGORIA RESUMIDA])</f>
        <v>PARNA</v>
      </c>
      <c r="G563" s="8" t="s">
        <v>79</v>
      </c>
      <c r="H563" s="8" t="str">
        <f>_xlfn.XLOOKUP(BASE_INICIATIVAS_CONSOLIDADA!$G563,[1]!BASE_UCS[COD CNUC],[1]!BASE_UCS[GERÊNCIA REGIONAL])</f>
        <v>GR4 - Sudeste</v>
      </c>
      <c r="I563" s="8" t="str">
        <f>_xlfn.XLOOKUP(BASE_INICIATIVAS_CONSOLIDADA!$G563,[1]!BASE_UCS[COD CNUC],[1]!BASE_UCS[BIOMAS])</f>
        <v>Mata Atlântica</v>
      </c>
      <c r="J563" s="8" t="str">
        <f>_xlfn.XLOOKUP(BASE_INICIATIVAS_CONSOLIDADA!$G563,[1]!BASE_UCS[COD CNUC],[1]!BASE_UCS[UF])</f>
        <v>ES/MG</v>
      </c>
      <c r="K563" s="8" t="s">
        <v>286</v>
      </c>
      <c r="L563" s="36">
        <v>350000</v>
      </c>
      <c r="M563" s="36">
        <v>0</v>
      </c>
      <c r="N563" s="36">
        <f>BASE_INICIATIVAS_CONSOLIDADA!$L563-BASE_INICIATIVAS_CONSOLIDADA!$M563</f>
        <v>350000</v>
      </c>
      <c r="O563" s="37">
        <f>BASE_INICIATIVAS_CONSOLIDADA!$AC563+BASE_INICIATIVAS_CONSOLIDADA!$AJ563+BASE_INICIATIVAS_CONSOLIDADA!$AO563+BASE_INICIATIVAS_CONSOLIDADA!$AV563+BASE_INICIATIVAS_CONSOLIDADA!$AY563+BASE_INICIATIVAS_CONSOLIDADA!$BA563+BASE_INICIATIVAS_CONSOLIDADA!$BD563</f>
        <v>350000</v>
      </c>
      <c r="P563" s="36">
        <f>IF(BASE_INICIATIVAS_CONSOLIDADA!$N563-BASE_INICIATIVAS_CONSOLIDADA!$O563&lt;0,0,BASE_INICIATIVAS_CONSOLIDADA!$N563-BASE_INICIATIVAS_CONSOLIDADA!$O563)</f>
        <v>0</v>
      </c>
      <c r="Q563" s="38">
        <v>0</v>
      </c>
      <c r="R563" s="37">
        <v>0</v>
      </c>
      <c r="S563" s="37">
        <v>0</v>
      </c>
      <c r="T563" s="37">
        <v>0</v>
      </c>
      <c r="U563" s="37">
        <v>0</v>
      </c>
      <c r="V563" s="37">
        <v>0</v>
      </c>
      <c r="W563" s="37">
        <v>0</v>
      </c>
      <c r="X563" s="37">
        <v>0</v>
      </c>
      <c r="Y563" s="37">
        <v>0</v>
      </c>
      <c r="Z563" s="37">
        <v>0</v>
      </c>
      <c r="AA563" s="37">
        <v>0</v>
      </c>
      <c r="AB563" s="37">
        <v>0</v>
      </c>
      <c r="AC563" s="37">
        <f>SUM(BASE_INICIATIVAS_CONSOLIDADA!$Q563:$AB563)</f>
        <v>0</v>
      </c>
      <c r="AD563" s="37">
        <v>0</v>
      </c>
      <c r="AE563" s="37">
        <v>0</v>
      </c>
      <c r="AF563" s="36">
        <v>350000</v>
      </c>
      <c r="AG563" s="37">
        <v>0</v>
      </c>
      <c r="AH563" s="37">
        <v>0</v>
      </c>
      <c r="AI563" s="37">
        <v>0</v>
      </c>
      <c r="AJ563" s="37">
        <f>SUM(BASE_INICIATIVAS_CONSOLIDADA!$AD563:$AI563)</f>
        <v>350000</v>
      </c>
      <c r="AK563" s="37">
        <v>0</v>
      </c>
      <c r="AL563" s="37">
        <v>0</v>
      </c>
      <c r="AM563" s="37">
        <v>0</v>
      </c>
      <c r="AN563" s="37">
        <v>0</v>
      </c>
      <c r="AO563" s="37">
        <f>SUM(BASE_INICIATIVAS_CONSOLIDADA!$AK563:$AN563)</f>
        <v>0</v>
      </c>
      <c r="AP563" s="37">
        <v>0</v>
      </c>
      <c r="AQ563" s="37">
        <v>0</v>
      </c>
      <c r="AR563" s="37">
        <v>0</v>
      </c>
      <c r="AS563" s="37">
        <v>0</v>
      </c>
      <c r="AT563" s="37">
        <v>0</v>
      </c>
      <c r="AU563" s="37">
        <v>0</v>
      </c>
      <c r="AV563" s="37">
        <f>SUM(BASE_INICIATIVAS_CONSOLIDADA!$AP563:$AU563)</f>
        <v>0</v>
      </c>
      <c r="AW563" s="39">
        <v>0</v>
      </c>
      <c r="AX563" s="39">
        <v>0</v>
      </c>
      <c r="AY563" s="40">
        <f>SUM(BASE_INICIATIVAS_CONSOLIDADA!$AW563:$AX563)</f>
        <v>0</v>
      </c>
      <c r="AZ563" s="4">
        <v>0</v>
      </c>
      <c r="BA563" s="4">
        <f>BASE_INICIATIVAS_CONSOLIDADA!$AZ563</f>
        <v>0</v>
      </c>
      <c r="BB563" s="4">
        <v>0</v>
      </c>
      <c r="BC563" s="4">
        <v>0</v>
      </c>
      <c r="BD563" s="4">
        <f>SUM(BASE_INICIATIVAS_CONSOLIDADA!$BB563:$BC563)</f>
        <v>0</v>
      </c>
    </row>
    <row r="564" spans="1:56" ht="180" x14ac:dyDescent="0.25">
      <c r="A564" s="29" t="s">
        <v>87</v>
      </c>
      <c r="B564" s="29" t="s">
        <v>88</v>
      </c>
      <c r="C564" s="29" t="s">
        <v>70</v>
      </c>
      <c r="D564" s="29" t="s">
        <v>58</v>
      </c>
      <c r="E564" s="29" t="str">
        <f>_xlfn.XLOOKUP(BASE_INICIATIVAS_CONSOLIDADA!$G564,'[1]BASE DE DADOS'!A:A,'[1]BASE DE DADOS'!C:C)</f>
        <v>REBIO DO RIO TROMBETAS</v>
      </c>
      <c r="F564" s="29" t="str">
        <f>_xlfn.XLOOKUP(BASE_INICIATIVAS_CONSOLIDADA!$G564,[1]!BASE_UCS[COD CNUC],[1]!BASE_UCS[CATEGORIA RESUMIDA])</f>
        <v>REBIO</v>
      </c>
      <c r="G564" s="29" t="s">
        <v>333</v>
      </c>
      <c r="H564" s="29" t="str">
        <f>_xlfn.XLOOKUP(BASE_INICIATIVAS_CONSOLIDADA!$G564,[1]!BASE_UCS[COD CNUC],[1]!BASE_UCS[GERÊNCIA REGIONAL])</f>
        <v>GR1 - Norte</v>
      </c>
      <c r="I564" s="29" t="str">
        <f>_xlfn.XLOOKUP(BASE_INICIATIVAS_CONSOLIDADA!$G564,[1]!BASE_UCS[COD CNUC],[1]!BASE_UCS[BIOMAS])</f>
        <v>Amazônia</v>
      </c>
      <c r="J564" s="29" t="str">
        <f>_xlfn.XLOOKUP(BASE_INICIATIVAS_CONSOLIDADA!$G564,[1]!BASE_UCS[COD CNUC],[1]!BASE_UCS[UF])</f>
        <v>PA</v>
      </c>
      <c r="K564" s="29" t="s">
        <v>116</v>
      </c>
      <c r="L564" s="30">
        <v>100000</v>
      </c>
      <c r="M564" s="30">
        <v>0</v>
      </c>
      <c r="N564" s="30">
        <f>BASE_INICIATIVAS_CONSOLIDADA!$L564-BASE_INICIATIVAS_CONSOLIDADA!$M564</f>
        <v>100000</v>
      </c>
      <c r="O564" s="41">
        <f>BASE_INICIATIVAS_CONSOLIDADA!$AC564+BASE_INICIATIVAS_CONSOLIDADA!$AJ564+BASE_INICIATIVAS_CONSOLIDADA!$AO564+BASE_INICIATIVAS_CONSOLIDADA!$AV564+BASE_INICIATIVAS_CONSOLIDADA!$AY564+BASE_INICIATIVAS_CONSOLIDADA!$BA564+BASE_INICIATIVAS_CONSOLIDADA!$BD564</f>
        <v>0</v>
      </c>
      <c r="P564" s="30">
        <f>IF(BASE_INICIATIVAS_CONSOLIDADA!$N564-BASE_INICIATIVAS_CONSOLIDADA!$O564&lt;0,0,BASE_INICIATIVAS_CONSOLIDADA!$N564-BASE_INICIATIVAS_CONSOLIDADA!$O564)</f>
        <v>100000</v>
      </c>
      <c r="Q564" s="42">
        <v>0</v>
      </c>
      <c r="R564" s="41">
        <v>0</v>
      </c>
      <c r="S564" s="41">
        <v>0</v>
      </c>
      <c r="T564" s="41">
        <v>0</v>
      </c>
      <c r="U564" s="41">
        <v>0</v>
      </c>
      <c r="V564" s="41">
        <v>0</v>
      </c>
      <c r="W564" s="41">
        <v>0</v>
      </c>
      <c r="X564" s="41">
        <v>0</v>
      </c>
      <c r="Y564" s="41">
        <v>0</v>
      </c>
      <c r="Z564" s="41">
        <v>0</v>
      </c>
      <c r="AA564" s="41">
        <v>0</v>
      </c>
      <c r="AB564" s="41">
        <v>0</v>
      </c>
      <c r="AC564" s="41">
        <f>SUM(BASE_INICIATIVAS_CONSOLIDADA!$Q564:$AB564)</f>
        <v>0</v>
      </c>
      <c r="AD564" s="41">
        <v>0</v>
      </c>
      <c r="AE564" s="41">
        <v>0</v>
      </c>
      <c r="AF564" s="46">
        <v>0</v>
      </c>
      <c r="AG564" s="41">
        <v>0</v>
      </c>
      <c r="AH564" s="41">
        <v>0</v>
      </c>
      <c r="AI564" s="41">
        <v>0</v>
      </c>
      <c r="AJ564" s="41">
        <f>SUM(BASE_INICIATIVAS_CONSOLIDADA!$AD564:$AI564)</f>
        <v>0</v>
      </c>
      <c r="AK564" s="41">
        <v>0</v>
      </c>
      <c r="AL564" s="41">
        <v>0</v>
      </c>
      <c r="AM564" s="41">
        <v>0</v>
      </c>
      <c r="AN564" s="41">
        <v>0</v>
      </c>
      <c r="AO564" s="41">
        <f>SUM(BASE_INICIATIVAS_CONSOLIDADA!$AK564:$AN564)</f>
        <v>0</v>
      </c>
      <c r="AP564" s="41">
        <v>0</v>
      </c>
      <c r="AQ564" s="41">
        <v>0</v>
      </c>
      <c r="AR564" s="41">
        <v>0</v>
      </c>
      <c r="AS564" s="41">
        <v>0</v>
      </c>
      <c r="AT564" s="41">
        <v>0</v>
      </c>
      <c r="AU564" s="41">
        <v>0</v>
      </c>
      <c r="AV564" s="41">
        <f>SUM(BASE_INICIATIVAS_CONSOLIDADA!$AP564:$AU564)</f>
        <v>0</v>
      </c>
      <c r="AW564" s="43">
        <v>0</v>
      </c>
      <c r="AX564" s="43">
        <v>0</v>
      </c>
      <c r="AY564" s="44">
        <f>SUM(BASE_INICIATIVAS_CONSOLIDADA!$AW564:$AX564)</f>
        <v>0</v>
      </c>
      <c r="AZ564" s="45">
        <v>0</v>
      </c>
      <c r="BA564" s="45">
        <f>BASE_INICIATIVAS_CONSOLIDADA!$AZ564</f>
        <v>0</v>
      </c>
      <c r="BB564" s="45">
        <v>0</v>
      </c>
      <c r="BC564" s="45">
        <v>0</v>
      </c>
      <c r="BD564" s="45">
        <f>SUM(BASE_INICIATIVAS_CONSOLIDADA!$BB564:$BC564)</f>
        <v>0</v>
      </c>
    </row>
    <row r="565" spans="1:56" ht="180" x14ac:dyDescent="0.25">
      <c r="A565" s="8" t="s">
        <v>87</v>
      </c>
      <c r="B565" s="8" t="s">
        <v>88</v>
      </c>
      <c r="C565" s="8" t="s">
        <v>70</v>
      </c>
      <c r="D565" s="8" t="s">
        <v>58</v>
      </c>
      <c r="E565" s="8" t="str">
        <f>_xlfn.XLOOKUP(BASE_INICIATIVAS_CONSOLIDADA!$G565,'[1]BASE DE DADOS'!A:A,'[1]BASE DE DADOS'!C:C)</f>
        <v>FLONA DE TRÊS BARRAS</v>
      </c>
      <c r="F565" s="8" t="str">
        <f>_xlfn.XLOOKUP(BASE_INICIATIVAS_CONSOLIDADA!$G565,[1]!BASE_UCS[COD CNUC],[1]!BASE_UCS[CATEGORIA RESUMIDA])</f>
        <v>FLONA</v>
      </c>
      <c r="G565" s="8" t="s">
        <v>449</v>
      </c>
      <c r="H565" s="8" t="str">
        <f>_xlfn.XLOOKUP(BASE_INICIATIVAS_CONSOLIDADA!$G565,[1]!BASE_UCS[COD CNUC],[1]!BASE_UCS[GERÊNCIA REGIONAL])</f>
        <v>GR5 - Sul</v>
      </c>
      <c r="I565" s="8" t="str">
        <f>_xlfn.XLOOKUP(BASE_INICIATIVAS_CONSOLIDADA!$G565,[1]!BASE_UCS[COD CNUC],[1]!BASE_UCS[BIOMAS])</f>
        <v>Mata Atlântica</v>
      </c>
      <c r="J565" s="8" t="str">
        <f>_xlfn.XLOOKUP(BASE_INICIATIVAS_CONSOLIDADA!$G565,[1]!BASE_UCS[COD CNUC],[1]!BASE_UCS[UF])</f>
        <v>SC</v>
      </c>
      <c r="K565" s="8" t="s">
        <v>116</v>
      </c>
      <c r="L565" s="36">
        <v>100000</v>
      </c>
      <c r="M565" s="36">
        <v>0</v>
      </c>
      <c r="N565" s="36">
        <f>BASE_INICIATIVAS_CONSOLIDADA!$L565-BASE_INICIATIVAS_CONSOLIDADA!$M565</f>
        <v>100000</v>
      </c>
      <c r="O565" s="37">
        <f>BASE_INICIATIVAS_CONSOLIDADA!$AC565+BASE_INICIATIVAS_CONSOLIDADA!$AJ565+BASE_INICIATIVAS_CONSOLIDADA!$AO565+BASE_INICIATIVAS_CONSOLIDADA!$AV565+BASE_INICIATIVAS_CONSOLIDADA!$AY565+BASE_INICIATIVAS_CONSOLIDADA!$BA565+BASE_INICIATIVAS_CONSOLIDADA!$BD565</f>
        <v>0</v>
      </c>
      <c r="P565" s="36">
        <f>IF(BASE_INICIATIVAS_CONSOLIDADA!$N565-BASE_INICIATIVAS_CONSOLIDADA!$O565&lt;0,0,BASE_INICIATIVAS_CONSOLIDADA!$N565-BASE_INICIATIVAS_CONSOLIDADA!$O565)</f>
        <v>100000</v>
      </c>
      <c r="Q565" s="38">
        <v>0</v>
      </c>
      <c r="R565" s="37">
        <v>0</v>
      </c>
      <c r="S565" s="37">
        <v>0</v>
      </c>
      <c r="T565" s="37">
        <v>0</v>
      </c>
      <c r="U565" s="37">
        <v>0</v>
      </c>
      <c r="V565" s="37">
        <v>0</v>
      </c>
      <c r="W565" s="37">
        <v>0</v>
      </c>
      <c r="X565" s="37">
        <v>0</v>
      </c>
      <c r="Y565" s="37">
        <v>0</v>
      </c>
      <c r="Z565" s="37">
        <v>0</v>
      </c>
      <c r="AA565" s="37">
        <v>0</v>
      </c>
      <c r="AB565" s="37">
        <v>0</v>
      </c>
      <c r="AC565" s="37">
        <f>SUM(BASE_INICIATIVAS_CONSOLIDADA!$Q565:$AB565)</f>
        <v>0</v>
      </c>
      <c r="AD565" s="37">
        <v>0</v>
      </c>
      <c r="AE565" s="37">
        <v>0</v>
      </c>
      <c r="AF565" s="37">
        <v>0</v>
      </c>
      <c r="AG565" s="37">
        <v>0</v>
      </c>
      <c r="AH565" s="37">
        <v>0</v>
      </c>
      <c r="AI565" s="37">
        <v>0</v>
      </c>
      <c r="AJ565" s="37">
        <f>SUM(BASE_INICIATIVAS_CONSOLIDADA!$AD565:$AI565)</f>
        <v>0</v>
      </c>
      <c r="AK565" s="37">
        <v>0</v>
      </c>
      <c r="AL565" s="37">
        <v>0</v>
      </c>
      <c r="AM565" s="37">
        <v>0</v>
      </c>
      <c r="AN565" s="37">
        <v>0</v>
      </c>
      <c r="AO565" s="37">
        <f>SUM(BASE_INICIATIVAS_CONSOLIDADA!$AK565:$AN565)</f>
        <v>0</v>
      </c>
      <c r="AP565" s="37">
        <v>0</v>
      </c>
      <c r="AQ565" s="37">
        <v>0</v>
      </c>
      <c r="AR565" s="37">
        <v>0</v>
      </c>
      <c r="AS565" s="37">
        <v>0</v>
      </c>
      <c r="AT565" s="37">
        <v>0</v>
      </c>
      <c r="AU565" s="37">
        <v>0</v>
      </c>
      <c r="AV565" s="37">
        <f>SUM(BASE_INICIATIVAS_CONSOLIDADA!$AP565:$AU565)</f>
        <v>0</v>
      </c>
      <c r="AW565" s="39">
        <v>0</v>
      </c>
      <c r="AX565" s="39">
        <v>0</v>
      </c>
      <c r="AY565" s="40">
        <f>SUM(BASE_INICIATIVAS_CONSOLIDADA!$AW565:$AX565)</f>
        <v>0</v>
      </c>
      <c r="AZ565" s="4">
        <v>0</v>
      </c>
      <c r="BA565" s="4">
        <f>BASE_INICIATIVAS_CONSOLIDADA!$AZ565</f>
        <v>0</v>
      </c>
      <c r="BB565" s="4">
        <v>0</v>
      </c>
      <c r="BC565" s="4">
        <v>0</v>
      </c>
      <c r="BD565" s="4">
        <f>SUM(BASE_INICIATIVAS_CONSOLIDADA!$BB565:$BC565)</f>
        <v>0</v>
      </c>
    </row>
    <row r="566" spans="1:56" ht="150" x14ac:dyDescent="0.25">
      <c r="A566" s="29" t="s">
        <v>56</v>
      </c>
      <c r="B566" s="29" t="s">
        <v>57</v>
      </c>
      <c r="C566" s="29">
        <v>16076447</v>
      </c>
      <c r="D566" s="29" t="s">
        <v>58</v>
      </c>
      <c r="E566" s="29" t="str">
        <f>_xlfn.XLOOKUP(BASE_INICIATIVAS_CONSOLIDADA!$G566,'[1]BASE DE DADOS'!A:A,'[1]BASE DE DADOS'!C:C)</f>
        <v>RESEX MARINHA ARRAIAL DO CABO</v>
      </c>
      <c r="F566" s="29" t="str">
        <f>_xlfn.XLOOKUP(BASE_INICIATIVAS_CONSOLIDADA!$G566,[1]!BASE_UCS[COD CNUC],[1]!BASE_UCS[CATEGORIA RESUMIDA])</f>
        <v>RESEX</v>
      </c>
      <c r="G566" s="29" t="s">
        <v>440</v>
      </c>
      <c r="H566" s="29" t="str">
        <f>_xlfn.XLOOKUP(BASE_INICIATIVAS_CONSOLIDADA!$G566,[1]!BASE_UCS[COD CNUC],[1]!BASE_UCS[GERÊNCIA REGIONAL])</f>
        <v>GR4 - Sudeste</v>
      </c>
      <c r="I566" s="29" t="str">
        <f>_xlfn.XLOOKUP(BASE_INICIATIVAS_CONSOLIDADA!$G566,[1]!BASE_UCS[COD CNUC],[1]!BASE_UCS[BIOMAS])</f>
        <v>Área Marinha - Mata Atlântica</v>
      </c>
      <c r="J566" s="29" t="str">
        <f>_xlfn.XLOOKUP(BASE_INICIATIVAS_CONSOLIDADA!$G566,[1]!BASE_UCS[COD CNUC],[1]!BASE_UCS[UF])</f>
        <v>RJ</v>
      </c>
      <c r="K566" s="29" t="s">
        <v>60</v>
      </c>
      <c r="L566" s="30">
        <v>636000</v>
      </c>
      <c r="M566" s="30">
        <v>0</v>
      </c>
      <c r="N566" s="30">
        <f>BASE_INICIATIVAS_CONSOLIDADA!$L566-BASE_INICIATIVAS_CONSOLIDADA!$M566</f>
        <v>636000</v>
      </c>
      <c r="O566" s="41">
        <f>BASE_INICIATIVAS_CONSOLIDADA!$AC566+BASE_INICIATIVAS_CONSOLIDADA!$AJ566+BASE_INICIATIVAS_CONSOLIDADA!$AO566+BASE_INICIATIVAS_CONSOLIDADA!$AV566+BASE_INICIATIVAS_CONSOLIDADA!$AY566+BASE_INICIATIVAS_CONSOLIDADA!$BA566+BASE_INICIATIVAS_CONSOLIDADA!$BD566</f>
        <v>636000</v>
      </c>
      <c r="P566" s="30">
        <f>IF(BASE_INICIATIVAS_CONSOLIDADA!$N566-BASE_INICIATIVAS_CONSOLIDADA!$O566&lt;0,0,BASE_INICIATIVAS_CONSOLIDADA!$N566-BASE_INICIATIVAS_CONSOLIDADA!$O566)</f>
        <v>0</v>
      </c>
      <c r="Q566" s="42">
        <v>0</v>
      </c>
      <c r="R566" s="41">
        <v>0</v>
      </c>
      <c r="S566" s="41">
        <v>0</v>
      </c>
      <c r="T566" s="41">
        <v>0</v>
      </c>
      <c r="U566" s="41">
        <v>0</v>
      </c>
      <c r="V566" s="41">
        <v>0</v>
      </c>
      <c r="W566" s="41">
        <v>0</v>
      </c>
      <c r="X566" s="41">
        <v>0</v>
      </c>
      <c r="Y566" s="41">
        <v>0</v>
      </c>
      <c r="Z566" s="41">
        <v>636000</v>
      </c>
      <c r="AA566" s="41">
        <v>0</v>
      </c>
      <c r="AB566" s="41">
        <v>0</v>
      </c>
      <c r="AC566" s="41">
        <f>SUM(BASE_INICIATIVAS_CONSOLIDADA!$Q566:$AB566)</f>
        <v>636000</v>
      </c>
      <c r="AD566" s="41">
        <v>0</v>
      </c>
      <c r="AE566" s="41">
        <v>0</v>
      </c>
      <c r="AF566" s="41">
        <v>0</v>
      </c>
      <c r="AG566" s="41">
        <v>0</v>
      </c>
      <c r="AH566" s="41">
        <v>0</v>
      </c>
      <c r="AI566" s="41">
        <v>0</v>
      </c>
      <c r="AJ566" s="41">
        <f>SUM(BASE_INICIATIVAS_CONSOLIDADA!$AD566:$AI566)</f>
        <v>0</v>
      </c>
      <c r="AK566" s="41">
        <v>0</v>
      </c>
      <c r="AL566" s="41">
        <v>0</v>
      </c>
      <c r="AM566" s="41">
        <v>0</v>
      </c>
      <c r="AN566" s="41">
        <v>0</v>
      </c>
      <c r="AO566" s="41">
        <f>SUM(BASE_INICIATIVAS_CONSOLIDADA!$AK566:$AN566)</f>
        <v>0</v>
      </c>
      <c r="AP566" s="41">
        <v>0</v>
      </c>
      <c r="AQ566" s="41">
        <v>0</v>
      </c>
      <c r="AR566" s="41">
        <v>0</v>
      </c>
      <c r="AS566" s="41">
        <v>0</v>
      </c>
      <c r="AT566" s="41">
        <v>0</v>
      </c>
      <c r="AU566" s="41">
        <v>0</v>
      </c>
      <c r="AV566" s="41">
        <f>SUM(BASE_INICIATIVAS_CONSOLIDADA!$AP566:$AU566)</f>
        <v>0</v>
      </c>
      <c r="AW566" s="43">
        <v>0</v>
      </c>
      <c r="AX566" s="43">
        <v>0</v>
      </c>
      <c r="AY566" s="44">
        <f>SUM(BASE_INICIATIVAS_CONSOLIDADA!$AW566:$AX566)</f>
        <v>0</v>
      </c>
      <c r="AZ566" s="45">
        <v>0</v>
      </c>
      <c r="BA566" s="45">
        <f>BASE_INICIATIVAS_CONSOLIDADA!$AZ566</f>
        <v>0</v>
      </c>
      <c r="BB566" s="45">
        <v>0</v>
      </c>
      <c r="BC566" s="45">
        <v>0</v>
      </c>
      <c r="BD566" s="45">
        <f>SUM(BASE_INICIATIVAS_CONSOLIDADA!$BB566:$BC566)</f>
        <v>0</v>
      </c>
    </row>
    <row r="567" spans="1:56" ht="405" x14ac:dyDescent="0.25">
      <c r="A567" s="8" t="s">
        <v>87</v>
      </c>
      <c r="B567" s="8" t="s">
        <v>88</v>
      </c>
      <c r="C567" s="8" t="s">
        <v>70</v>
      </c>
      <c r="D567" s="8" t="s">
        <v>58</v>
      </c>
      <c r="E567" s="8" t="str">
        <f>_xlfn.XLOOKUP(BASE_INICIATIVAS_CONSOLIDADA!$G567,'[1]BASE DE DADOS'!A:A,'[1]BASE DE DADOS'!C:C)</f>
        <v>PARNA CAVERNAS DO PERUAÇU</v>
      </c>
      <c r="F567" s="8" t="str">
        <f>_xlfn.XLOOKUP(BASE_INICIATIVAS_CONSOLIDADA!$G567,[1]!BASE_UCS[COD CNUC],[1]!BASE_UCS[CATEGORIA RESUMIDA])</f>
        <v>PARNA</v>
      </c>
      <c r="G567" s="8" t="s">
        <v>216</v>
      </c>
      <c r="H567" s="8" t="str">
        <f>_xlfn.XLOOKUP(BASE_INICIATIVAS_CONSOLIDADA!$G567,[1]!BASE_UCS[COD CNUC],[1]!BASE_UCS[GERÊNCIA REGIONAL])</f>
        <v>GR4 - Sudeste</v>
      </c>
      <c r="I567" s="8" t="str">
        <f>_xlfn.XLOOKUP(BASE_INICIATIVAS_CONSOLIDADA!$G567,[1]!BASE_UCS[COD CNUC],[1]!BASE_UCS[BIOMAS])</f>
        <v>Caatinga - Cerrado</v>
      </c>
      <c r="J567" s="8" t="str">
        <f>_xlfn.XLOOKUP(BASE_INICIATIVAS_CONSOLIDADA!$G567,[1]!BASE_UCS[COD CNUC],[1]!BASE_UCS[UF])</f>
        <v>MG</v>
      </c>
      <c r="K567" s="8" t="s">
        <v>89</v>
      </c>
      <c r="L567" s="36">
        <v>350000</v>
      </c>
      <c r="M567" s="36">
        <v>0</v>
      </c>
      <c r="N567" s="36">
        <f>BASE_INICIATIVAS_CONSOLIDADA!$L567-BASE_INICIATIVAS_CONSOLIDADA!$M567</f>
        <v>350000</v>
      </c>
      <c r="O567" s="37">
        <f>BASE_INICIATIVAS_CONSOLIDADA!$AC567+BASE_INICIATIVAS_CONSOLIDADA!$AJ567+BASE_INICIATIVAS_CONSOLIDADA!$AO567+BASE_INICIATIVAS_CONSOLIDADA!$AV567+BASE_INICIATIVAS_CONSOLIDADA!$AY567+BASE_INICIATIVAS_CONSOLIDADA!$BA567+BASE_INICIATIVAS_CONSOLIDADA!$BD567</f>
        <v>350000</v>
      </c>
      <c r="P567" s="36">
        <f>IF(BASE_INICIATIVAS_CONSOLIDADA!$N567-BASE_INICIATIVAS_CONSOLIDADA!$O567&lt;0,0,BASE_INICIATIVAS_CONSOLIDADA!$N567-BASE_INICIATIVAS_CONSOLIDADA!$O567)</f>
        <v>0</v>
      </c>
      <c r="Q567" s="38">
        <v>0</v>
      </c>
      <c r="R567" s="37">
        <v>0</v>
      </c>
      <c r="S567" s="37">
        <v>0</v>
      </c>
      <c r="T567" s="37">
        <v>0</v>
      </c>
      <c r="U567" s="37">
        <v>0</v>
      </c>
      <c r="V567" s="37">
        <v>0</v>
      </c>
      <c r="W567" s="37">
        <v>0</v>
      </c>
      <c r="X567" s="37">
        <v>0</v>
      </c>
      <c r="Y567" s="37">
        <v>0</v>
      </c>
      <c r="Z567" s="37">
        <v>0</v>
      </c>
      <c r="AA567" s="37">
        <v>0</v>
      </c>
      <c r="AB567" s="37">
        <v>0</v>
      </c>
      <c r="AC567" s="37">
        <f>SUM(BASE_INICIATIVAS_CONSOLIDADA!$Q567:$AB567)</f>
        <v>0</v>
      </c>
      <c r="AD567" s="37">
        <v>0</v>
      </c>
      <c r="AE567" s="37">
        <v>0</v>
      </c>
      <c r="AF567" s="37">
        <v>350000</v>
      </c>
      <c r="AG567" s="37">
        <v>0</v>
      </c>
      <c r="AH567" s="37">
        <v>0</v>
      </c>
      <c r="AI567" s="37">
        <v>0</v>
      </c>
      <c r="AJ567" s="37">
        <f>SUM(BASE_INICIATIVAS_CONSOLIDADA!$AD567:$AI567)</f>
        <v>350000</v>
      </c>
      <c r="AK567" s="37">
        <v>0</v>
      </c>
      <c r="AL567" s="37">
        <v>0</v>
      </c>
      <c r="AM567" s="37">
        <v>0</v>
      </c>
      <c r="AN567" s="37">
        <v>0</v>
      </c>
      <c r="AO567" s="37">
        <f>SUM(BASE_INICIATIVAS_CONSOLIDADA!$AK567:$AN567)</f>
        <v>0</v>
      </c>
      <c r="AP567" s="37">
        <v>0</v>
      </c>
      <c r="AQ567" s="37">
        <v>0</v>
      </c>
      <c r="AR567" s="37">
        <v>0</v>
      </c>
      <c r="AS567" s="37">
        <v>0</v>
      </c>
      <c r="AT567" s="37">
        <v>0</v>
      </c>
      <c r="AU567" s="37">
        <v>0</v>
      </c>
      <c r="AV567" s="37">
        <f>SUM(BASE_INICIATIVAS_CONSOLIDADA!$AP567:$AU567)</f>
        <v>0</v>
      </c>
      <c r="AW567" s="39">
        <v>0</v>
      </c>
      <c r="AX567" s="39">
        <v>0</v>
      </c>
      <c r="AY567" s="40">
        <f>SUM(BASE_INICIATIVAS_CONSOLIDADA!$AW567:$AX567)</f>
        <v>0</v>
      </c>
      <c r="AZ567" s="4">
        <v>0</v>
      </c>
      <c r="BA567" s="4">
        <f>BASE_INICIATIVAS_CONSOLIDADA!$AZ567</f>
        <v>0</v>
      </c>
      <c r="BB567" s="4">
        <v>0</v>
      </c>
      <c r="BC567" s="4">
        <v>0</v>
      </c>
      <c r="BD567" s="4">
        <f>SUM(BASE_INICIATIVAS_CONSOLIDADA!$BB567:$BC567)</f>
        <v>0</v>
      </c>
    </row>
    <row r="568" spans="1:56" ht="405" x14ac:dyDescent="0.25">
      <c r="A568" s="29" t="s">
        <v>87</v>
      </c>
      <c r="B568" s="29" t="s">
        <v>88</v>
      </c>
      <c r="C568" s="29" t="s">
        <v>70</v>
      </c>
      <c r="D568" s="29" t="s">
        <v>58</v>
      </c>
      <c r="E568" s="29" t="str">
        <f>_xlfn.XLOOKUP(BASE_INICIATIVAS_CONSOLIDADA!$G568,'[1]BASE DE DADOS'!A:A,'[1]BASE DE DADOS'!C:C)</f>
        <v>PARNA DA CHAPADA DIAMANTINA</v>
      </c>
      <c r="F568" s="29" t="str">
        <f>_xlfn.XLOOKUP(BASE_INICIATIVAS_CONSOLIDADA!$G568,[1]!BASE_UCS[COD CNUC],[1]!BASE_UCS[CATEGORIA RESUMIDA])</f>
        <v>PARNA</v>
      </c>
      <c r="G568" s="29" t="s">
        <v>91</v>
      </c>
      <c r="H568" s="29" t="str">
        <f>_xlfn.XLOOKUP(BASE_INICIATIVAS_CONSOLIDADA!$G568,[1]!BASE_UCS[COD CNUC],[1]!BASE_UCS[GERÊNCIA REGIONAL])</f>
        <v>GR2 - Nordeste</v>
      </c>
      <c r="I568" s="29" t="str">
        <f>_xlfn.XLOOKUP(BASE_INICIATIVAS_CONSOLIDADA!$G568,[1]!BASE_UCS[COD CNUC],[1]!BASE_UCS[BIOMAS])</f>
        <v>Caatinga</v>
      </c>
      <c r="J568" s="29" t="str">
        <f>_xlfn.XLOOKUP(BASE_INICIATIVAS_CONSOLIDADA!$G568,[1]!BASE_UCS[COD CNUC],[1]!BASE_UCS[UF])</f>
        <v>BA</v>
      </c>
      <c r="K568" s="29" t="s">
        <v>286</v>
      </c>
      <c r="L568" s="30">
        <v>350000</v>
      </c>
      <c r="M568" s="30">
        <v>0</v>
      </c>
      <c r="N568" s="30">
        <f>BASE_INICIATIVAS_CONSOLIDADA!$L568-BASE_INICIATIVAS_CONSOLIDADA!$M568</f>
        <v>350000</v>
      </c>
      <c r="O568" s="41">
        <f>BASE_INICIATIVAS_CONSOLIDADA!$AC568+BASE_INICIATIVAS_CONSOLIDADA!$AJ568+BASE_INICIATIVAS_CONSOLIDADA!$AO568+BASE_INICIATIVAS_CONSOLIDADA!$AV568+BASE_INICIATIVAS_CONSOLIDADA!$AY568+BASE_INICIATIVAS_CONSOLIDADA!$BA568+BASE_INICIATIVAS_CONSOLIDADA!$BD568</f>
        <v>350000</v>
      </c>
      <c r="P568" s="30">
        <f>IF(BASE_INICIATIVAS_CONSOLIDADA!$N568-BASE_INICIATIVAS_CONSOLIDADA!$O568&lt;0,0,BASE_INICIATIVAS_CONSOLIDADA!$N568-BASE_INICIATIVAS_CONSOLIDADA!$O568)</f>
        <v>0</v>
      </c>
      <c r="Q568" s="42">
        <v>0</v>
      </c>
      <c r="R568" s="41">
        <v>0</v>
      </c>
      <c r="S568" s="41">
        <v>0</v>
      </c>
      <c r="T568" s="41">
        <v>0</v>
      </c>
      <c r="U568" s="41">
        <v>0</v>
      </c>
      <c r="V568" s="41">
        <v>0</v>
      </c>
      <c r="W568" s="41">
        <v>0</v>
      </c>
      <c r="X568" s="41">
        <v>0</v>
      </c>
      <c r="Y568" s="41">
        <v>0</v>
      </c>
      <c r="Z568" s="41">
        <v>0</v>
      </c>
      <c r="AA568" s="41">
        <v>0</v>
      </c>
      <c r="AB568" s="41">
        <v>0</v>
      </c>
      <c r="AC568" s="41">
        <f>SUM(BASE_INICIATIVAS_CONSOLIDADA!$Q568:$AB568)</f>
        <v>0</v>
      </c>
      <c r="AD568" s="41">
        <v>0</v>
      </c>
      <c r="AE568" s="41">
        <v>0</v>
      </c>
      <c r="AF568" s="41">
        <v>350000</v>
      </c>
      <c r="AG568" s="41">
        <v>0</v>
      </c>
      <c r="AH568" s="41">
        <v>0</v>
      </c>
      <c r="AI568" s="41">
        <v>0</v>
      </c>
      <c r="AJ568" s="41">
        <f>SUM(BASE_INICIATIVAS_CONSOLIDADA!$AD568:$AI568)</f>
        <v>350000</v>
      </c>
      <c r="AK568" s="41">
        <v>0</v>
      </c>
      <c r="AL568" s="41">
        <v>0</v>
      </c>
      <c r="AM568" s="41">
        <v>0</v>
      </c>
      <c r="AN568" s="41">
        <v>0</v>
      </c>
      <c r="AO568" s="41">
        <f>SUM(BASE_INICIATIVAS_CONSOLIDADA!$AK568:$AN568)</f>
        <v>0</v>
      </c>
      <c r="AP568" s="41">
        <v>0</v>
      </c>
      <c r="AQ568" s="41">
        <v>0</v>
      </c>
      <c r="AR568" s="41">
        <v>0</v>
      </c>
      <c r="AS568" s="41">
        <v>0</v>
      </c>
      <c r="AT568" s="41">
        <v>0</v>
      </c>
      <c r="AU568" s="41">
        <v>0</v>
      </c>
      <c r="AV568" s="41">
        <f>SUM(BASE_INICIATIVAS_CONSOLIDADA!$AP568:$AU568)</f>
        <v>0</v>
      </c>
      <c r="AW568" s="43">
        <v>0</v>
      </c>
      <c r="AX568" s="43">
        <v>0</v>
      </c>
      <c r="AY568" s="44">
        <f>SUM(BASE_INICIATIVAS_CONSOLIDADA!$AW568:$AX568)</f>
        <v>0</v>
      </c>
      <c r="AZ568" s="45">
        <v>0</v>
      </c>
      <c r="BA568" s="45">
        <f>BASE_INICIATIVAS_CONSOLIDADA!$AZ568</f>
        <v>0</v>
      </c>
      <c r="BB568" s="45">
        <v>0</v>
      </c>
      <c r="BC568" s="45">
        <v>0</v>
      </c>
      <c r="BD568" s="45">
        <f>SUM(BASE_INICIATIVAS_CONSOLIDADA!$BB568:$BC568)</f>
        <v>0</v>
      </c>
    </row>
    <row r="569" spans="1:56" ht="180" x14ac:dyDescent="0.25">
      <c r="A569" s="8" t="s">
        <v>87</v>
      </c>
      <c r="B569" s="8" t="s">
        <v>88</v>
      </c>
      <c r="C569" s="8" t="s">
        <v>70</v>
      </c>
      <c r="D569" s="8" t="s">
        <v>58</v>
      </c>
      <c r="E569" s="8" t="str">
        <f>_xlfn.XLOOKUP(BASE_INICIATIVAS_CONSOLIDADA!$G569,'[1]BASE DE DADOS'!A:A,'[1]BASE DE DADOS'!C:C)</f>
        <v>PARNA DA SERRA DA BODOQUENA</v>
      </c>
      <c r="F569" s="8" t="str">
        <f>_xlfn.XLOOKUP(BASE_INICIATIVAS_CONSOLIDADA!$G569,[1]!BASE_UCS[COD CNUC],[1]!BASE_UCS[CATEGORIA RESUMIDA])</f>
        <v>PARNA</v>
      </c>
      <c r="G569" s="8" t="s">
        <v>75</v>
      </c>
      <c r="H569" s="8" t="str">
        <f>_xlfn.XLOOKUP(BASE_INICIATIVAS_CONSOLIDADA!$G569,[1]!BASE_UCS[COD CNUC],[1]!BASE_UCS[GERÊNCIA REGIONAL])</f>
        <v>GR3 - Centro-Oeste</v>
      </c>
      <c r="I569" s="8" t="str">
        <f>_xlfn.XLOOKUP(BASE_INICIATIVAS_CONSOLIDADA!$G569,[1]!BASE_UCS[COD CNUC],[1]!BASE_UCS[BIOMAS])</f>
        <v>Cerrado</v>
      </c>
      <c r="J569" s="8" t="str">
        <f>_xlfn.XLOOKUP(BASE_INICIATIVAS_CONSOLIDADA!$G569,[1]!BASE_UCS[COD CNUC],[1]!BASE_UCS[UF])</f>
        <v>MS</v>
      </c>
      <c r="K569" s="8" t="s">
        <v>116</v>
      </c>
      <c r="L569" s="36">
        <v>100000</v>
      </c>
      <c r="M569" s="36">
        <v>0</v>
      </c>
      <c r="N569" s="36">
        <f>BASE_INICIATIVAS_CONSOLIDADA!$L569-BASE_INICIATIVAS_CONSOLIDADA!$M569</f>
        <v>100000</v>
      </c>
      <c r="O569" s="37">
        <f>BASE_INICIATIVAS_CONSOLIDADA!$AC569+BASE_INICIATIVAS_CONSOLIDADA!$AJ569+BASE_INICIATIVAS_CONSOLIDADA!$AO569+BASE_INICIATIVAS_CONSOLIDADA!$AV569+BASE_INICIATIVAS_CONSOLIDADA!$AY569+BASE_INICIATIVAS_CONSOLIDADA!$BA569+BASE_INICIATIVAS_CONSOLIDADA!$BD569</f>
        <v>100000</v>
      </c>
      <c r="P569" s="36">
        <f>IF(BASE_INICIATIVAS_CONSOLIDADA!$N569-BASE_INICIATIVAS_CONSOLIDADA!$O569&lt;0,0,BASE_INICIATIVAS_CONSOLIDADA!$N569-BASE_INICIATIVAS_CONSOLIDADA!$O569)</f>
        <v>0</v>
      </c>
      <c r="Q569" s="38">
        <v>0</v>
      </c>
      <c r="R569" s="37">
        <v>0</v>
      </c>
      <c r="S569" s="37">
        <v>0</v>
      </c>
      <c r="T569" s="37">
        <v>0</v>
      </c>
      <c r="U569" s="37">
        <v>0</v>
      </c>
      <c r="V569" s="37">
        <v>0</v>
      </c>
      <c r="W569" s="37">
        <v>0</v>
      </c>
      <c r="X569" s="37">
        <v>0</v>
      </c>
      <c r="Y569" s="37">
        <v>0</v>
      </c>
      <c r="Z569" s="37">
        <v>0</v>
      </c>
      <c r="AA569" s="37">
        <v>0</v>
      </c>
      <c r="AB569" s="37">
        <v>0</v>
      </c>
      <c r="AC569" s="37">
        <f>SUM(BASE_INICIATIVAS_CONSOLIDADA!$Q569:$AB569)</f>
        <v>0</v>
      </c>
      <c r="AD569" s="37">
        <v>0</v>
      </c>
      <c r="AE569" s="37">
        <v>0</v>
      </c>
      <c r="AF569" s="37">
        <v>100000</v>
      </c>
      <c r="AG569" s="37">
        <v>0</v>
      </c>
      <c r="AH569" s="37">
        <v>0</v>
      </c>
      <c r="AI569" s="37">
        <v>0</v>
      </c>
      <c r="AJ569" s="37">
        <f>SUM(BASE_INICIATIVAS_CONSOLIDADA!$AD569:$AI569)</f>
        <v>100000</v>
      </c>
      <c r="AK569" s="37">
        <v>0</v>
      </c>
      <c r="AL569" s="37">
        <v>0</v>
      </c>
      <c r="AM569" s="37">
        <v>0</v>
      </c>
      <c r="AN569" s="37">
        <v>0</v>
      </c>
      <c r="AO569" s="37">
        <f>SUM(BASE_INICIATIVAS_CONSOLIDADA!$AK569:$AN569)</f>
        <v>0</v>
      </c>
      <c r="AP569" s="37">
        <v>0</v>
      </c>
      <c r="AQ569" s="37">
        <v>0</v>
      </c>
      <c r="AR569" s="37">
        <v>0</v>
      </c>
      <c r="AS569" s="37">
        <v>0</v>
      </c>
      <c r="AT569" s="37">
        <v>0</v>
      </c>
      <c r="AU569" s="37">
        <v>0</v>
      </c>
      <c r="AV569" s="37">
        <f>SUM(BASE_INICIATIVAS_CONSOLIDADA!$AP569:$AU569)</f>
        <v>0</v>
      </c>
      <c r="AW569" s="39">
        <v>0</v>
      </c>
      <c r="AX569" s="39">
        <v>0</v>
      </c>
      <c r="AY569" s="40">
        <f>SUM(BASE_INICIATIVAS_CONSOLIDADA!$AW569:$AX569)</f>
        <v>0</v>
      </c>
      <c r="AZ569" s="4">
        <v>0</v>
      </c>
      <c r="BA569" s="4">
        <f>BASE_INICIATIVAS_CONSOLIDADA!$AZ569</f>
        <v>0</v>
      </c>
      <c r="BB569" s="4">
        <v>0</v>
      </c>
      <c r="BC569" s="4">
        <v>0</v>
      </c>
      <c r="BD569" s="4">
        <f>SUM(BASE_INICIATIVAS_CONSOLIDADA!$BB569:$BC569)</f>
        <v>0</v>
      </c>
    </row>
    <row r="570" spans="1:56" ht="195" x14ac:dyDescent="0.25">
      <c r="A570" s="29" t="s">
        <v>68</v>
      </c>
      <c r="B570" s="29" t="s">
        <v>69</v>
      </c>
      <c r="C570" s="29" t="s">
        <v>70</v>
      </c>
      <c r="D570" s="29" t="s">
        <v>58</v>
      </c>
      <c r="E570" s="29" t="str">
        <f>_xlfn.XLOOKUP(BASE_INICIATIVAS_CONSOLIDADA!$G570,'[1]BASE DE DADOS'!A:A,'[1]BASE DE DADOS'!C:C)</f>
        <v>RESEX RIO XINGU</v>
      </c>
      <c r="F570" s="29" t="str">
        <f>_xlfn.XLOOKUP(BASE_INICIATIVAS_CONSOLIDADA!$G570,[1]!BASE_UCS[COD CNUC],[1]!BASE_UCS[CATEGORIA RESUMIDA])</f>
        <v>RESEX</v>
      </c>
      <c r="G570" s="29" t="s">
        <v>450</v>
      </c>
      <c r="H570" s="29" t="str">
        <f>_xlfn.XLOOKUP(BASE_INICIATIVAS_CONSOLIDADA!$G570,[1]!BASE_UCS[COD CNUC],[1]!BASE_UCS[GERÊNCIA REGIONAL])</f>
        <v>GR1 - Norte</v>
      </c>
      <c r="I570" s="29" t="str">
        <f>_xlfn.XLOOKUP(BASE_INICIATIVAS_CONSOLIDADA!$G570,[1]!BASE_UCS[COD CNUC],[1]!BASE_UCS[BIOMAS])</f>
        <v>Amazônia</v>
      </c>
      <c r="J570" s="29" t="str">
        <f>_xlfn.XLOOKUP(BASE_INICIATIVAS_CONSOLIDADA!$G570,[1]!BASE_UCS[COD CNUC],[1]!BASE_UCS[UF])</f>
        <v>PA</v>
      </c>
      <c r="K570" s="29" t="s">
        <v>72</v>
      </c>
      <c r="L570" s="30">
        <v>350000</v>
      </c>
      <c r="M570" s="30">
        <v>0</v>
      </c>
      <c r="N570" s="30">
        <f>BASE_INICIATIVAS_CONSOLIDADA!$L570-BASE_INICIATIVAS_CONSOLIDADA!$M570</f>
        <v>350000</v>
      </c>
      <c r="O570" s="41">
        <f>BASE_INICIATIVAS_CONSOLIDADA!$AC570+BASE_INICIATIVAS_CONSOLIDADA!$AJ570+BASE_INICIATIVAS_CONSOLIDADA!$AO570+BASE_INICIATIVAS_CONSOLIDADA!$AV570+BASE_INICIATIVAS_CONSOLIDADA!$AY570+BASE_INICIATIVAS_CONSOLIDADA!$BA570+BASE_INICIATIVAS_CONSOLIDADA!$BD570</f>
        <v>0</v>
      </c>
      <c r="P570" s="30">
        <f>IF(BASE_INICIATIVAS_CONSOLIDADA!$N570-BASE_INICIATIVAS_CONSOLIDADA!$O570&lt;0,0,BASE_INICIATIVAS_CONSOLIDADA!$N570-BASE_INICIATIVAS_CONSOLIDADA!$O570)</f>
        <v>350000</v>
      </c>
      <c r="Q570" s="42">
        <v>0</v>
      </c>
      <c r="R570" s="41">
        <v>0</v>
      </c>
      <c r="S570" s="41">
        <v>0</v>
      </c>
      <c r="T570" s="41">
        <v>0</v>
      </c>
      <c r="U570" s="41">
        <v>0</v>
      </c>
      <c r="V570" s="41">
        <v>0</v>
      </c>
      <c r="W570" s="41">
        <v>0</v>
      </c>
      <c r="X570" s="41">
        <v>0</v>
      </c>
      <c r="Y570" s="41">
        <v>0</v>
      </c>
      <c r="Z570" s="41">
        <v>0</v>
      </c>
      <c r="AA570" s="41">
        <v>0</v>
      </c>
      <c r="AB570" s="41">
        <v>0</v>
      </c>
      <c r="AC570" s="41">
        <f>SUM(BASE_INICIATIVAS_CONSOLIDADA!$Q570:$AB570)</f>
        <v>0</v>
      </c>
      <c r="AD570" s="41">
        <v>0</v>
      </c>
      <c r="AE570" s="41">
        <v>0</v>
      </c>
      <c r="AF570" s="41">
        <v>0</v>
      </c>
      <c r="AG570" s="41">
        <v>0</v>
      </c>
      <c r="AH570" s="41">
        <v>0</v>
      </c>
      <c r="AI570" s="41">
        <v>0</v>
      </c>
      <c r="AJ570" s="41">
        <f>SUM(BASE_INICIATIVAS_CONSOLIDADA!$AD570:$AI570)</f>
        <v>0</v>
      </c>
      <c r="AK570" s="41">
        <v>0</v>
      </c>
      <c r="AL570" s="41">
        <v>0</v>
      </c>
      <c r="AM570" s="41">
        <v>0</v>
      </c>
      <c r="AN570" s="41">
        <v>0</v>
      </c>
      <c r="AO570" s="41">
        <f>SUM(BASE_INICIATIVAS_CONSOLIDADA!$AK570:$AN570)</f>
        <v>0</v>
      </c>
      <c r="AP570" s="41">
        <v>0</v>
      </c>
      <c r="AQ570" s="41">
        <v>0</v>
      </c>
      <c r="AR570" s="41">
        <v>0</v>
      </c>
      <c r="AS570" s="41">
        <v>0</v>
      </c>
      <c r="AT570" s="41">
        <v>0</v>
      </c>
      <c r="AU570" s="41">
        <v>0</v>
      </c>
      <c r="AV570" s="41">
        <f>SUM(BASE_INICIATIVAS_CONSOLIDADA!$AP570:$AU570)</f>
        <v>0</v>
      </c>
      <c r="AW570" s="43">
        <v>0</v>
      </c>
      <c r="AX570" s="43">
        <v>0</v>
      </c>
      <c r="AY570" s="44">
        <f>SUM(BASE_INICIATIVAS_CONSOLIDADA!$AW570:$AX570)</f>
        <v>0</v>
      </c>
      <c r="AZ570" s="45">
        <v>0</v>
      </c>
      <c r="BA570" s="45">
        <f>BASE_INICIATIVAS_CONSOLIDADA!$AZ570</f>
        <v>0</v>
      </c>
      <c r="BB570" s="45">
        <v>0</v>
      </c>
      <c r="BC570" s="45">
        <v>0</v>
      </c>
      <c r="BD570" s="45">
        <f>SUM(BASE_INICIATIVAS_CONSOLIDADA!$BB570:$BC570)</f>
        <v>0</v>
      </c>
    </row>
    <row r="571" spans="1:56" ht="180" x14ac:dyDescent="0.25">
      <c r="A571" s="8" t="s">
        <v>87</v>
      </c>
      <c r="B571" s="8" t="s">
        <v>88</v>
      </c>
      <c r="C571" s="8" t="s">
        <v>70</v>
      </c>
      <c r="D571" s="8" t="s">
        <v>58</v>
      </c>
      <c r="E571" s="8" t="str">
        <f>_xlfn.XLOOKUP(BASE_INICIATIVAS_CONSOLIDADA!$G571,'[1]BASE DE DADOS'!A:A,'[1]BASE DE DADOS'!C:C)</f>
        <v>PARNA DA SERRA DA CAPIVARA</v>
      </c>
      <c r="F571" s="8" t="str">
        <f>_xlfn.XLOOKUP(BASE_INICIATIVAS_CONSOLIDADA!$G571,[1]!BASE_UCS[COD CNUC],[1]!BASE_UCS[CATEGORIA RESUMIDA])</f>
        <v>PARNA</v>
      </c>
      <c r="G571" s="8" t="s">
        <v>218</v>
      </c>
      <c r="H571" s="8" t="str">
        <f>_xlfn.XLOOKUP(BASE_INICIATIVAS_CONSOLIDADA!$G571,[1]!BASE_UCS[COD CNUC],[1]!BASE_UCS[GERÊNCIA REGIONAL])</f>
        <v>GR2 - Nordeste</v>
      </c>
      <c r="I571" s="8" t="str">
        <f>_xlfn.XLOOKUP(BASE_INICIATIVAS_CONSOLIDADA!$G571,[1]!BASE_UCS[COD CNUC],[1]!BASE_UCS[BIOMAS])</f>
        <v>Caatinga</v>
      </c>
      <c r="J571" s="8" t="str">
        <f>_xlfn.XLOOKUP(BASE_INICIATIVAS_CONSOLIDADA!$G571,[1]!BASE_UCS[COD CNUC],[1]!BASE_UCS[UF])</f>
        <v>PI</v>
      </c>
      <c r="K571" s="8" t="s">
        <v>116</v>
      </c>
      <c r="L571" s="36">
        <v>100000</v>
      </c>
      <c r="M571" s="36">
        <v>0</v>
      </c>
      <c r="N571" s="36">
        <f>BASE_INICIATIVAS_CONSOLIDADA!$L571-BASE_INICIATIVAS_CONSOLIDADA!$M571</f>
        <v>100000</v>
      </c>
      <c r="O571" s="37">
        <f>BASE_INICIATIVAS_CONSOLIDADA!$AC571+BASE_INICIATIVAS_CONSOLIDADA!$AJ571+BASE_INICIATIVAS_CONSOLIDADA!$AO571+BASE_INICIATIVAS_CONSOLIDADA!$AV571+BASE_INICIATIVAS_CONSOLIDADA!$AY571+BASE_INICIATIVAS_CONSOLIDADA!$BA571+BASE_INICIATIVAS_CONSOLIDADA!$BD571</f>
        <v>0</v>
      </c>
      <c r="P571" s="36">
        <f>IF(BASE_INICIATIVAS_CONSOLIDADA!$N571-BASE_INICIATIVAS_CONSOLIDADA!$O571&lt;0,0,BASE_INICIATIVAS_CONSOLIDADA!$N571-BASE_INICIATIVAS_CONSOLIDADA!$O571)</f>
        <v>100000</v>
      </c>
      <c r="Q571" s="38">
        <v>0</v>
      </c>
      <c r="R571" s="37">
        <v>0</v>
      </c>
      <c r="S571" s="37">
        <v>0</v>
      </c>
      <c r="T571" s="37">
        <v>0</v>
      </c>
      <c r="U571" s="37">
        <v>0</v>
      </c>
      <c r="V571" s="37">
        <v>0</v>
      </c>
      <c r="W571" s="37">
        <v>0</v>
      </c>
      <c r="X571" s="37">
        <v>0</v>
      </c>
      <c r="Y571" s="37">
        <v>0</v>
      </c>
      <c r="Z571" s="37">
        <v>0</v>
      </c>
      <c r="AA571" s="37">
        <v>0</v>
      </c>
      <c r="AB571" s="37">
        <v>0</v>
      </c>
      <c r="AC571" s="37">
        <f>SUM(BASE_INICIATIVAS_CONSOLIDADA!$Q571:$AB571)</f>
        <v>0</v>
      </c>
      <c r="AD571" s="37">
        <v>0</v>
      </c>
      <c r="AE571" s="37">
        <v>0</v>
      </c>
      <c r="AF571" s="37">
        <v>0</v>
      </c>
      <c r="AG571" s="37">
        <v>0</v>
      </c>
      <c r="AH571" s="37">
        <v>0</v>
      </c>
      <c r="AI571" s="37">
        <v>0</v>
      </c>
      <c r="AJ571" s="37">
        <f>SUM(BASE_INICIATIVAS_CONSOLIDADA!$AD571:$AI571)</f>
        <v>0</v>
      </c>
      <c r="AK571" s="37">
        <v>0</v>
      </c>
      <c r="AL571" s="37">
        <v>0</v>
      </c>
      <c r="AM571" s="37">
        <v>0</v>
      </c>
      <c r="AN571" s="37">
        <v>0</v>
      </c>
      <c r="AO571" s="37">
        <f>SUM(BASE_INICIATIVAS_CONSOLIDADA!$AK571:$AN571)</f>
        <v>0</v>
      </c>
      <c r="AP571" s="37">
        <v>0</v>
      </c>
      <c r="AQ571" s="37">
        <v>0</v>
      </c>
      <c r="AR571" s="37">
        <v>0</v>
      </c>
      <c r="AS571" s="37">
        <v>0</v>
      </c>
      <c r="AT571" s="37">
        <v>0</v>
      </c>
      <c r="AU571" s="37">
        <v>0</v>
      </c>
      <c r="AV571" s="37">
        <f>SUM(BASE_INICIATIVAS_CONSOLIDADA!$AP571:$AU571)</f>
        <v>0</v>
      </c>
      <c r="AW571" s="39">
        <v>0</v>
      </c>
      <c r="AX571" s="39">
        <v>0</v>
      </c>
      <c r="AY571" s="40">
        <f>SUM(BASE_INICIATIVAS_CONSOLIDADA!$AW571:$AX571)</f>
        <v>0</v>
      </c>
      <c r="AZ571" s="4">
        <v>0</v>
      </c>
      <c r="BA571" s="4">
        <f>BASE_INICIATIVAS_CONSOLIDADA!$AZ571</f>
        <v>0</v>
      </c>
      <c r="BB571" s="4">
        <v>0</v>
      </c>
      <c r="BC571" s="4">
        <v>0</v>
      </c>
      <c r="BD571" s="4">
        <f>SUM(BASE_INICIATIVAS_CONSOLIDADA!$BB571:$BC571)</f>
        <v>0</v>
      </c>
    </row>
    <row r="572" spans="1:56" ht="180" x14ac:dyDescent="0.25">
      <c r="A572" s="29" t="s">
        <v>87</v>
      </c>
      <c r="B572" s="29" t="s">
        <v>88</v>
      </c>
      <c r="C572" s="29" t="s">
        <v>70</v>
      </c>
      <c r="D572" s="29" t="s">
        <v>58</v>
      </c>
      <c r="E572" s="29" t="str">
        <f>_xlfn.XLOOKUP(BASE_INICIATIVAS_CONSOLIDADA!$G572,'[1]BASE DE DADOS'!A:A,'[1]BASE DE DADOS'!C:C)</f>
        <v>PARNA SERRA DAS CONFUSÕES</v>
      </c>
      <c r="F572" s="29" t="str">
        <f>_xlfn.XLOOKUP(BASE_INICIATIVAS_CONSOLIDADA!$G572,[1]!BASE_UCS[COD CNUC],[1]!BASE_UCS[CATEGORIA RESUMIDA])</f>
        <v>PARNA</v>
      </c>
      <c r="G572" s="29" t="s">
        <v>219</v>
      </c>
      <c r="H572" s="29" t="str">
        <f>_xlfn.XLOOKUP(BASE_INICIATIVAS_CONSOLIDADA!$G572,[1]!BASE_UCS[COD CNUC],[1]!BASE_UCS[GERÊNCIA REGIONAL])</f>
        <v>GR2 - Nordeste</v>
      </c>
      <c r="I572" s="29" t="str">
        <f>_xlfn.XLOOKUP(BASE_INICIATIVAS_CONSOLIDADA!$G572,[1]!BASE_UCS[COD CNUC],[1]!BASE_UCS[BIOMAS])</f>
        <v>Caatinga - Cerrado</v>
      </c>
      <c r="J572" s="29" t="str">
        <f>_xlfn.XLOOKUP(BASE_INICIATIVAS_CONSOLIDADA!$G572,[1]!BASE_UCS[COD CNUC],[1]!BASE_UCS[UF])</f>
        <v>PI</v>
      </c>
      <c r="K572" s="29" t="s">
        <v>116</v>
      </c>
      <c r="L572" s="30">
        <v>100000</v>
      </c>
      <c r="M572" s="30">
        <v>0</v>
      </c>
      <c r="N572" s="30">
        <f>BASE_INICIATIVAS_CONSOLIDADA!$L572-BASE_INICIATIVAS_CONSOLIDADA!$M572</f>
        <v>100000</v>
      </c>
      <c r="O572" s="41">
        <f>BASE_INICIATIVAS_CONSOLIDADA!$AC572+BASE_INICIATIVAS_CONSOLIDADA!$AJ572+BASE_INICIATIVAS_CONSOLIDADA!$AO572+BASE_INICIATIVAS_CONSOLIDADA!$AV572+BASE_INICIATIVAS_CONSOLIDADA!$AY572+BASE_INICIATIVAS_CONSOLIDADA!$BA572+BASE_INICIATIVAS_CONSOLIDADA!$BD572</f>
        <v>0</v>
      </c>
      <c r="P572" s="30">
        <f>IF(BASE_INICIATIVAS_CONSOLIDADA!$N572-BASE_INICIATIVAS_CONSOLIDADA!$O572&lt;0,0,BASE_INICIATIVAS_CONSOLIDADA!$N572-BASE_INICIATIVAS_CONSOLIDADA!$O572)</f>
        <v>100000</v>
      </c>
      <c r="Q572" s="42">
        <v>0</v>
      </c>
      <c r="R572" s="41">
        <v>0</v>
      </c>
      <c r="S572" s="41">
        <v>0</v>
      </c>
      <c r="T572" s="41">
        <v>0</v>
      </c>
      <c r="U572" s="41">
        <v>0</v>
      </c>
      <c r="V572" s="41">
        <v>0</v>
      </c>
      <c r="W572" s="41">
        <v>0</v>
      </c>
      <c r="X572" s="41">
        <v>0</v>
      </c>
      <c r="Y572" s="41">
        <v>0</v>
      </c>
      <c r="Z572" s="41">
        <v>0</v>
      </c>
      <c r="AA572" s="41">
        <v>0</v>
      </c>
      <c r="AB572" s="41">
        <v>0</v>
      </c>
      <c r="AC572" s="41">
        <f>SUM(BASE_INICIATIVAS_CONSOLIDADA!$Q572:$AB572)</f>
        <v>0</v>
      </c>
      <c r="AD572" s="41">
        <v>0</v>
      </c>
      <c r="AE572" s="41">
        <v>0</v>
      </c>
      <c r="AF572" s="41">
        <v>0</v>
      </c>
      <c r="AG572" s="41">
        <v>0</v>
      </c>
      <c r="AH572" s="41">
        <v>0</v>
      </c>
      <c r="AI572" s="41">
        <v>0</v>
      </c>
      <c r="AJ572" s="41">
        <f>SUM(BASE_INICIATIVAS_CONSOLIDADA!$AD572:$AI572)</f>
        <v>0</v>
      </c>
      <c r="AK572" s="41">
        <v>0</v>
      </c>
      <c r="AL572" s="41">
        <v>0</v>
      </c>
      <c r="AM572" s="41">
        <v>0</v>
      </c>
      <c r="AN572" s="41">
        <v>0</v>
      </c>
      <c r="AO572" s="41">
        <f>SUM(BASE_INICIATIVAS_CONSOLIDADA!$AK572:$AN572)</f>
        <v>0</v>
      </c>
      <c r="AP572" s="41">
        <v>0</v>
      </c>
      <c r="AQ572" s="41">
        <v>0</v>
      </c>
      <c r="AR572" s="41">
        <v>0</v>
      </c>
      <c r="AS572" s="41">
        <v>0</v>
      </c>
      <c r="AT572" s="41">
        <v>0</v>
      </c>
      <c r="AU572" s="41">
        <v>0</v>
      </c>
      <c r="AV572" s="41">
        <f>SUM(BASE_INICIATIVAS_CONSOLIDADA!$AP572:$AU572)</f>
        <v>0</v>
      </c>
      <c r="AW572" s="43">
        <v>0</v>
      </c>
      <c r="AX572" s="43">
        <v>0</v>
      </c>
      <c r="AY572" s="44">
        <f>SUM(BASE_INICIATIVAS_CONSOLIDADA!$AW572:$AX572)</f>
        <v>0</v>
      </c>
      <c r="AZ572" s="50">
        <v>0</v>
      </c>
      <c r="BA572" s="43">
        <f>BASE_INICIATIVAS_CONSOLIDADA!$AZ572</f>
        <v>0</v>
      </c>
      <c r="BB572" s="45">
        <v>0</v>
      </c>
      <c r="BC572" s="45">
        <v>0</v>
      </c>
      <c r="BD572" s="45">
        <f>SUM(BASE_INICIATIVAS_CONSOLIDADA!$BB572:$BC572)</f>
        <v>0</v>
      </c>
    </row>
    <row r="573" spans="1:56" ht="180" x14ac:dyDescent="0.25">
      <c r="A573" s="8" t="s">
        <v>87</v>
      </c>
      <c r="B573" s="8" t="s">
        <v>88</v>
      </c>
      <c r="C573" s="8" t="s">
        <v>70</v>
      </c>
      <c r="D573" s="8" t="s">
        <v>58</v>
      </c>
      <c r="E573" s="8" t="str">
        <f>_xlfn.XLOOKUP(BASE_INICIATIVAS_CONSOLIDADA!$G573,'[1]BASE DE DADOS'!A:A,'[1]BASE DE DADOS'!C:C)</f>
        <v>PARNA DO SUPERAGUI</v>
      </c>
      <c r="F573" s="8" t="str">
        <f>_xlfn.XLOOKUP(BASE_INICIATIVAS_CONSOLIDADA!$G573,[1]!BASE_UCS[COD CNUC],[1]!BASE_UCS[CATEGORIA RESUMIDA])</f>
        <v>PARNA</v>
      </c>
      <c r="G573" s="8" t="s">
        <v>246</v>
      </c>
      <c r="H573" s="8" t="str">
        <f>_xlfn.XLOOKUP(BASE_INICIATIVAS_CONSOLIDADA!$G573,[1]!BASE_UCS[COD CNUC],[1]!BASE_UCS[GERÊNCIA REGIONAL])</f>
        <v>GR5 - Sul</v>
      </c>
      <c r="I573" s="8" t="str">
        <f>_xlfn.XLOOKUP(BASE_INICIATIVAS_CONSOLIDADA!$G573,[1]!BASE_UCS[COD CNUC],[1]!BASE_UCS[BIOMAS])</f>
        <v>Área Marinha - Mata Atlântica</v>
      </c>
      <c r="J573" s="8" t="str">
        <f>_xlfn.XLOOKUP(BASE_INICIATIVAS_CONSOLIDADA!$G573,[1]!BASE_UCS[COD CNUC],[1]!BASE_UCS[UF])</f>
        <v>PR</v>
      </c>
      <c r="K573" s="8" t="s">
        <v>437</v>
      </c>
      <c r="L573" s="36">
        <v>100000</v>
      </c>
      <c r="M573" s="36">
        <v>0</v>
      </c>
      <c r="N573" s="36">
        <f>BASE_INICIATIVAS_CONSOLIDADA!$L573-BASE_INICIATIVAS_CONSOLIDADA!$M573</f>
        <v>100000</v>
      </c>
      <c r="O573" s="37">
        <f>BASE_INICIATIVAS_CONSOLIDADA!$AC573+BASE_INICIATIVAS_CONSOLIDADA!$AJ573+BASE_INICIATIVAS_CONSOLIDADA!$AO573+BASE_INICIATIVAS_CONSOLIDADA!$AV573+BASE_INICIATIVAS_CONSOLIDADA!$AY573+BASE_INICIATIVAS_CONSOLIDADA!$BA573+BASE_INICIATIVAS_CONSOLIDADA!$BD573</f>
        <v>100000</v>
      </c>
      <c r="P573" s="36">
        <f>IF(BASE_INICIATIVAS_CONSOLIDADA!$N573-BASE_INICIATIVAS_CONSOLIDADA!$O573&lt;0,0,BASE_INICIATIVAS_CONSOLIDADA!$N573-BASE_INICIATIVAS_CONSOLIDADA!$O573)</f>
        <v>0</v>
      </c>
      <c r="Q573" s="38">
        <v>0</v>
      </c>
      <c r="R573" s="37">
        <v>0</v>
      </c>
      <c r="S573" s="37">
        <v>0</v>
      </c>
      <c r="T573" s="37">
        <v>0</v>
      </c>
      <c r="U573" s="37">
        <v>0</v>
      </c>
      <c r="V573" s="37">
        <v>0</v>
      </c>
      <c r="W573" s="37">
        <v>0</v>
      </c>
      <c r="X573" s="37">
        <v>0</v>
      </c>
      <c r="Y573" s="37">
        <v>0</v>
      </c>
      <c r="Z573" s="37">
        <v>0</v>
      </c>
      <c r="AA573" s="37">
        <v>0</v>
      </c>
      <c r="AB573" s="37">
        <v>0</v>
      </c>
      <c r="AC573" s="37">
        <f>SUM(BASE_INICIATIVAS_CONSOLIDADA!$Q573:$AB573)</f>
        <v>0</v>
      </c>
      <c r="AD573" s="37">
        <v>0</v>
      </c>
      <c r="AE573" s="37">
        <v>0</v>
      </c>
      <c r="AF573" s="37">
        <v>0</v>
      </c>
      <c r="AG573" s="37">
        <v>0</v>
      </c>
      <c r="AH573" s="37">
        <v>0</v>
      </c>
      <c r="AI573" s="37">
        <v>0</v>
      </c>
      <c r="AJ573" s="37">
        <f>SUM(BASE_INICIATIVAS_CONSOLIDADA!$AD573:$AI573)</f>
        <v>0</v>
      </c>
      <c r="AK573" s="37">
        <v>0</v>
      </c>
      <c r="AL573" s="37">
        <v>0</v>
      </c>
      <c r="AM573" s="37">
        <v>100000</v>
      </c>
      <c r="AN573" s="37">
        <v>0</v>
      </c>
      <c r="AO573" s="37">
        <f>SUM(BASE_INICIATIVAS_CONSOLIDADA!$AK573:$AN573)</f>
        <v>100000</v>
      </c>
      <c r="AP573" s="37">
        <v>0</v>
      </c>
      <c r="AQ573" s="37">
        <v>0</v>
      </c>
      <c r="AR573" s="37">
        <v>0</v>
      </c>
      <c r="AS573" s="37">
        <v>0</v>
      </c>
      <c r="AT573" s="37">
        <v>0</v>
      </c>
      <c r="AU573" s="37">
        <v>0</v>
      </c>
      <c r="AV573" s="37">
        <f>SUM(BASE_INICIATIVAS_CONSOLIDADA!$AP573:$AU573)</f>
        <v>0</v>
      </c>
      <c r="AW573" s="39">
        <v>0</v>
      </c>
      <c r="AX573" s="39">
        <v>0</v>
      </c>
      <c r="AY573" s="40">
        <f>SUM(BASE_INICIATIVAS_CONSOLIDADA!$AW573:$AX573)</f>
        <v>0</v>
      </c>
      <c r="AZ573" s="51">
        <v>0</v>
      </c>
      <c r="BA573" s="4">
        <f>BASE_INICIATIVAS_CONSOLIDADA!$AZ573</f>
        <v>0</v>
      </c>
      <c r="BB573" s="4">
        <v>0</v>
      </c>
      <c r="BC573" s="4">
        <v>0</v>
      </c>
      <c r="BD573" s="4">
        <f>SUM(BASE_INICIATIVAS_CONSOLIDADA!$BB573:$BC573)</f>
        <v>0</v>
      </c>
    </row>
    <row r="574" spans="1:56" ht="345" x14ac:dyDescent="0.25">
      <c r="A574" s="29" t="s">
        <v>133</v>
      </c>
      <c r="B574" s="29" t="s">
        <v>134</v>
      </c>
      <c r="C574" s="29" t="s">
        <v>70</v>
      </c>
      <c r="D574" s="29" t="s">
        <v>58</v>
      </c>
      <c r="E574" s="29" t="str">
        <f>_xlfn.XLOOKUP(BASE_INICIATIVAS_CONSOLIDADA!$G574,'[1]BASE DE DADOS'!A:A,'[1]BASE DE DADOS'!C:C)</f>
        <v>RESEX RIO XINGU</v>
      </c>
      <c r="F574" s="29" t="str">
        <f>_xlfn.XLOOKUP(BASE_INICIATIVAS_CONSOLIDADA!$G574,[1]!BASE_UCS[COD CNUC],[1]!BASE_UCS[CATEGORIA RESUMIDA])</f>
        <v>RESEX</v>
      </c>
      <c r="G574" s="29" t="s">
        <v>450</v>
      </c>
      <c r="H574" s="29" t="str">
        <f>_xlfn.XLOOKUP(BASE_INICIATIVAS_CONSOLIDADA!$G574,[1]!BASE_UCS[COD CNUC],[1]!BASE_UCS[GERÊNCIA REGIONAL])</f>
        <v>GR1 - Norte</v>
      </c>
      <c r="I574" s="29" t="str">
        <f>_xlfn.XLOOKUP(BASE_INICIATIVAS_CONSOLIDADA!$G574,[1]!BASE_UCS[COD CNUC],[1]!BASE_UCS[BIOMAS])</f>
        <v>Amazônia</v>
      </c>
      <c r="J574" s="29" t="str">
        <f>_xlfn.XLOOKUP(BASE_INICIATIVAS_CONSOLIDADA!$G574,[1]!BASE_UCS[COD CNUC],[1]!BASE_UCS[UF])</f>
        <v>PA</v>
      </c>
      <c r="K574" s="29" t="s">
        <v>135</v>
      </c>
      <c r="L574" s="52">
        <v>1000000</v>
      </c>
      <c r="M574" s="30">
        <v>0</v>
      </c>
      <c r="N574" s="30">
        <f>BASE_INICIATIVAS_CONSOLIDADA!$L574-BASE_INICIATIVAS_CONSOLIDADA!$M574</f>
        <v>1000000</v>
      </c>
      <c r="O574" s="41">
        <f>BASE_INICIATIVAS_CONSOLIDADA!$AC574+BASE_INICIATIVAS_CONSOLIDADA!$AJ574+BASE_INICIATIVAS_CONSOLIDADA!$AO574+BASE_INICIATIVAS_CONSOLIDADA!$AV574+BASE_INICIATIVAS_CONSOLIDADA!$AY574+BASE_INICIATIVAS_CONSOLIDADA!$BA574+BASE_INICIATIVAS_CONSOLIDADA!$BD574</f>
        <v>1000000</v>
      </c>
      <c r="P574" s="30">
        <f>IF(BASE_INICIATIVAS_CONSOLIDADA!$N574-BASE_INICIATIVAS_CONSOLIDADA!$O574&lt;0,0,BASE_INICIATIVAS_CONSOLIDADA!$N574-BASE_INICIATIVAS_CONSOLIDADA!$O574)</f>
        <v>0</v>
      </c>
      <c r="Q574" s="42">
        <v>0</v>
      </c>
      <c r="R574" s="41">
        <v>0</v>
      </c>
      <c r="S574" s="41">
        <v>0</v>
      </c>
      <c r="T574" s="41">
        <v>0</v>
      </c>
      <c r="U574" s="41">
        <v>0</v>
      </c>
      <c r="V574" s="41">
        <v>0</v>
      </c>
      <c r="W574" s="41">
        <v>0</v>
      </c>
      <c r="X574" s="41">
        <v>0</v>
      </c>
      <c r="Y574" s="41">
        <v>0</v>
      </c>
      <c r="Z574" s="41">
        <v>0</v>
      </c>
      <c r="AA574" s="41">
        <v>1000000</v>
      </c>
      <c r="AB574" s="41">
        <v>0</v>
      </c>
      <c r="AC574" s="41">
        <f>SUM(BASE_INICIATIVAS_CONSOLIDADA!$Q574:$AB574)</f>
        <v>1000000</v>
      </c>
      <c r="AD574" s="41">
        <v>0</v>
      </c>
      <c r="AE574" s="41">
        <v>0</v>
      </c>
      <c r="AF574" s="41">
        <v>0</v>
      </c>
      <c r="AG574" s="41">
        <v>0</v>
      </c>
      <c r="AH574" s="41">
        <v>0</v>
      </c>
      <c r="AI574" s="41">
        <v>0</v>
      </c>
      <c r="AJ574" s="41">
        <f>SUM(BASE_INICIATIVAS_CONSOLIDADA!$AD574:$AI574)</f>
        <v>0</v>
      </c>
      <c r="AK574" s="41">
        <v>0</v>
      </c>
      <c r="AL574" s="41">
        <v>0</v>
      </c>
      <c r="AM574" s="41">
        <v>0</v>
      </c>
      <c r="AN574" s="41">
        <v>0</v>
      </c>
      <c r="AO574" s="41">
        <f>SUM(BASE_INICIATIVAS_CONSOLIDADA!$AK574:$AN574)</f>
        <v>0</v>
      </c>
      <c r="AP574" s="41">
        <v>0</v>
      </c>
      <c r="AQ574" s="41">
        <v>0</v>
      </c>
      <c r="AR574" s="41">
        <v>0</v>
      </c>
      <c r="AS574" s="41">
        <v>0</v>
      </c>
      <c r="AT574" s="41">
        <v>0</v>
      </c>
      <c r="AU574" s="41">
        <v>0</v>
      </c>
      <c r="AV574" s="41">
        <f>SUM(BASE_INICIATIVAS_CONSOLIDADA!$AP574:$AU574)</f>
        <v>0</v>
      </c>
      <c r="AW574" s="43">
        <v>0</v>
      </c>
      <c r="AX574" s="43">
        <v>0</v>
      </c>
      <c r="AY574" s="44">
        <f>SUM(BASE_INICIATIVAS_CONSOLIDADA!$AW574:$AX574)</f>
        <v>0</v>
      </c>
      <c r="AZ574" s="45">
        <v>0</v>
      </c>
      <c r="BA574" s="45">
        <f>BASE_INICIATIVAS_CONSOLIDADA!$AZ574</f>
        <v>0</v>
      </c>
      <c r="BB574" s="45">
        <v>0</v>
      </c>
      <c r="BC574" s="45">
        <v>0</v>
      </c>
      <c r="BD574" s="45">
        <f>SUM(BASE_INICIATIVAS_CONSOLIDADA!$BB574:$BC574)</f>
        <v>0</v>
      </c>
    </row>
    <row r="575" spans="1:56" ht="195" x14ac:dyDescent="0.25">
      <c r="A575" s="8" t="s">
        <v>56</v>
      </c>
      <c r="B575" s="8" t="s">
        <v>57</v>
      </c>
      <c r="C575" s="8">
        <v>16076447</v>
      </c>
      <c r="D575" s="8" t="s">
        <v>58</v>
      </c>
      <c r="E575" s="8" t="str">
        <f>_xlfn.XLOOKUP(BASE_INICIATIVAS_CONSOLIDADA!$G575,'[1]BASE DE DADOS'!A:A,'[1]BASE DE DADOS'!C:C)</f>
        <v>RESEX MARINHA ARRAIAL DO CABO</v>
      </c>
      <c r="F575" s="8" t="str">
        <f>_xlfn.XLOOKUP(BASE_INICIATIVAS_CONSOLIDADA!$G575,[1]!BASE_UCS[COD CNUC],[1]!BASE_UCS[CATEGORIA RESUMIDA])</f>
        <v>RESEX</v>
      </c>
      <c r="G575" s="8" t="s">
        <v>440</v>
      </c>
      <c r="H575" s="8" t="str">
        <f>_xlfn.XLOOKUP(BASE_INICIATIVAS_CONSOLIDADA!$G575,[1]!BASE_UCS[COD CNUC],[1]!BASE_UCS[GERÊNCIA REGIONAL])</f>
        <v>GR4 - Sudeste</v>
      </c>
      <c r="I575" s="8" t="str">
        <f>_xlfn.XLOOKUP(BASE_INICIATIVAS_CONSOLIDADA!$G575,[1]!BASE_UCS[COD CNUC],[1]!BASE_UCS[BIOMAS])</f>
        <v>Área Marinha - Mata Atlântica</v>
      </c>
      <c r="J575" s="8" t="str">
        <f>_xlfn.XLOOKUP(BASE_INICIATIVAS_CONSOLIDADA!$G575,[1]!BASE_UCS[COD CNUC],[1]!BASE_UCS[UF])</f>
        <v>RJ</v>
      </c>
      <c r="K575" s="8" t="s">
        <v>109</v>
      </c>
      <c r="L575" s="36">
        <v>120000</v>
      </c>
      <c r="M575" s="36">
        <v>0</v>
      </c>
      <c r="N575" s="36">
        <f>BASE_INICIATIVAS_CONSOLIDADA!$L575-BASE_INICIATIVAS_CONSOLIDADA!$M575</f>
        <v>120000</v>
      </c>
      <c r="O575" s="37">
        <f>BASE_INICIATIVAS_CONSOLIDADA!$AC575+BASE_INICIATIVAS_CONSOLIDADA!$AJ575+BASE_INICIATIVAS_CONSOLIDADA!$AO575+BASE_INICIATIVAS_CONSOLIDADA!$AV575+BASE_INICIATIVAS_CONSOLIDADA!$AY575+BASE_INICIATIVAS_CONSOLIDADA!$BA575+BASE_INICIATIVAS_CONSOLIDADA!$BD575</f>
        <v>120000</v>
      </c>
      <c r="P575" s="36">
        <f>IF(BASE_INICIATIVAS_CONSOLIDADA!$N575-BASE_INICIATIVAS_CONSOLIDADA!$O575&lt;0,0,BASE_INICIATIVAS_CONSOLIDADA!$N575-BASE_INICIATIVAS_CONSOLIDADA!$O575)</f>
        <v>0</v>
      </c>
      <c r="Q575" s="38">
        <v>0</v>
      </c>
      <c r="R575" s="37">
        <v>0</v>
      </c>
      <c r="S575" s="37">
        <v>0</v>
      </c>
      <c r="T575" s="37">
        <v>0</v>
      </c>
      <c r="U575" s="37">
        <v>0</v>
      </c>
      <c r="V575" s="37">
        <v>0</v>
      </c>
      <c r="W575" s="37">
        <v>0</v>
      </c>
      <c r="X575" s="37">
        <v>0</v>
      </c>
      <c r="Y575" s="37">
        <v>0</v>
      </c>
      <c r="Z575" s="37">
        <v>120000</v>
      </c>
      <c r="AA575" s="37">
        <v>0</v>
      </c>
      <c r="AB575" s="37">
        <v>0</v>
      </c>
      <c r="AC575" s="37">
        <f>SUM(BASE_INICIATIVAS_CONSOLIDADA!$Q575:$AB575)</f>
        <v>120000</v>
      </c>
      <c r="AD575" s="37">
        <v>0</v>
      </c>
      <c r="AE575" s="37">
        <v>0</v>
      </c>
      <c r="AF575" s="37">
        <v>0</v>
      </c>
      <c r="AG575" s="37">
        <v>0</v>
      </c>
      <c r="AH575" s="37">
        <v>0</v>
      </c>
      <c r="AI575" s="37">
        <v>0</v>
      </c>
      <c r="AJ575" s="37">
        <f>SUM(BASE_INICIATIVAS_CONSOLIDADA!$AD575:$AI575)</f>
        <v>0</v>
      </c>
      <c r="AK575" s="37">
        <v>0</v>
      </c>
      <c r="AL575" s="37">
        <v>0</v>
      </c>
      <c r="AM575" s="37">
        <v>0</v>
      </c>
      <c r="AN575" s="37">
        <v>0</v>
      </c>
      <c r="AO575" s="37">
        <f>SUM(BASE_INICIATIVAS_CONSOLIDADA!$AK575:$AN575)</f>
        <v>0</v>
      </c>
      <c r="AP575" s="37">
        <v>0</v>
      </c>
      <c r="AQ575" s="37">
        <v>0</v>
      </c>
      <c r="AR575" s="37">
        <v>0</v>
      </c>
      <c r="AS575" s="37">
        <v>0</v>
      </c>
      <c r="AT575" s="37">
        <v>0</v>
      </c>
      <c r="AU575" s="37">
        <v>0</v>
      </c>
      <c r="AV575" s="37">
        <f>SUM(BASE_INICIATIVAS_CONSOLIDADA!$AP575:$AU575)</f>
        <v>0</v>
      </c>
      <c r="AW575" s="39">
        <v>0</v>
      </c>
      <c r="AX575" s="39">
        <v>0</v>
      </c>
      <c r="AY575" s="40">
        <f>SUM(BASE_INICIATIVAS_CONSOLIDADA!$AW575:$AX575)</f>
        <v>0</v>
      </c>
      <c r="AZ575" s="4">
        <v>0</v>
      </c>
      <c r="BA575" s="4">
        <f>BASE_INICIATIVAS_CONSOLIDADA!$AZ575</f>
        <v>0</v>
      </c>
      <c r="BB575" s="4">
        <v>0</v>
      </c>
      <c r="BC575" s="4">
        <v>0</v>
      </c>
      <c r="BD575" s="4">
        <f>SUM(BASE_INICIATIVAS_CONSOLIDADA!$BB575:$BC575)</f>
        <v>0</v>
      </c>
    </row>
    <row r="576" spans="1:56" ht="405" x14ac:dyDescent="0.25">
      <c r="A576" s="29" t="s">
        <v>87</v>
      </c>
      <c r="B576" s="29" t="s">
        <v>88</v>
      </c>
      <c r="C576" s="29" t="s">
        <v>70</v>
      </c>
      <c r="D576" s="29" t="s">
        <v>58</v>
      </c>
      <c r="E576" s="29" t="str">
        <f>_xlfn.XLOOKUP(BASE_INICIATIVAS_CONSOLIDADA!$G576,'[1]BASE DE DADOS'!A:A,'[1]BASE DE DADOS'!C:C)</f>
        <v>PARNA DA SERRA DO ITAJAÍ</v>
      </c>
      <c r="F576" s="29" t="str">
        <f>_xlfn.XLOOKUP(BASE_INICIATIVAS_CONSOLIDADA!$G576,[1]!BASE_UCS[COD CNUC],[1]!BASE_UCS[CATEGORIA RESUMIDA])</f>
        <v>PARNA</v>
      </c>
      <c r="G576" s="29" t="s">
        <v>451</v>
      </c>
      <c r="H576" s="29" t="str">
        <f>_xlfn.XLOOKUP(BASE_INICIATIVAS_CONSOLIDADA!$G576,[1]!BASE_UCS[COD CNUC],[1]!BASE_UCS[GERÊNCIA REGIONAL])</f>
        <v>GR5 - Sul</v>
      </c>
      <c r="I576" s="29" t="str">
        <f>_xlfn.XLOOKUP(BASE_INICIATIVAS_CONSOLIDADA!$G576,[1]!BASE_UCS[COD CNUC],[1]!BASE_UCS[BIOMAS])</f>
        <v>Mata Atlântica</v>
      </c>
      <c r="J576" s="29" t="str">
        <f>_xlfn.XLOOKUP(BASE_INICIATIVAS_CONSOLIDADA!$G576,[1]!BASE_UCS[COD CNUC],[1]!BASE_UCS[UF])</f>
        <v>SC</v>
      </c>
      <c r="K576" s="29" t="s">
        <v>286</v>
      </c>
      <c r="L576" s="30">
        <v>350000</v>
      </c>
      <c r="M576" s="30">
        <v>0</v>
      </c>
      <c r="N576" s="30">
        <f>BASE_INICIATIVAS_CONSOLIDADA!$L576-BASE_INICIATIVAS_CONSOLIDADA!$M576</f>
        <v>350000</v>
      </c>
      <c r="O576" s="41">
        <f>BASE_INICIATIVAS_CONSOLIDADA!$AC576+BASE_INICIATIVAS_CONSOLIDADA!$AJ576+BASE_INICIATIVAS_CONSOLIDADA!$AO576+BASE_INICIATIVAS_CONSOLIDADA!$AV576+BASE_INICIATIVAS_CONSOLIDADA!$AY576+BASE_INICIATIVAS_CONSOLIDADA!$BA576+BASE_INICIATIVAS_CONSOLIDADA!$BD576</f>
        <v>350000</v>
      </c>
      <c r="P576" s="30">
        <f>IF(BASE_INICIATIVAS_CONSOLIDADA!$N576-BASE_INICIATIVAS_CONSOLIDADA!$O576&lt;0,0,BASE_INICIATIVAS_CONSOLIDADA!$N576-BASE_INICIATIVAS_CONSOLIDADA!$O576)</f>
        <v>0</v>
      </c>
      <c r="Q576" s="42">
        <v>0</v>
      </c>
      <c r="R576" s="41">
        <v>0</v>
      </c>
      <c r="S576" s="41">
        <v>0</v>
      </c>
      <c r="T576" s="41">
        <v>0</v>
      </c>
      <c r="U576" s="41">
        <v>0</v>
      </c>
      <c r="V576" s="41">
        <v>0</v>
      </c>
      <c r="W576" s="41">
        <v>0</v>
      </c>
      <c r="X576" s="41">
        <v>0</v>
      </c>
      <c r="Y576" s="41">
        <v>0</v>
      </c>
      <c r="Z576" s="41">
        <v>0</v>
      </c>
      <c r="AA576" s="41">
        <v>0</v>
      </c>
      <c r="AB576" s="41">
        <v>0</v>
      </c>
      <c r="AC576" s="41">
        <f>SUM(BASE_INICIATIVAS_CONSOLIDADA!$Q576:$AB576)</f>
        <v>0</v>
      </c>
      <c r="AD576" s="41">
        <v>350000</v>
      </c>
      <c r="AE576" s="41">
        <v>0</v>
      </c>
      <c r="AF576" s="41">
        <v>0</v>
      </c>
      <c r="AG576" s="41">
        <v>0</v>
      </c>
      <c r="AH576" s="41">
        <v>0</v>
      </c>
      <c r="AI576" s="41">
        <v>0</v>
      </c>
      <c r="AJ576" s="41">
        <f>SUM(BASE_INICIATIVAS_CONSOLIDADA!$AD576:$AI576)</f>
        <v>350000</v>
      </c>
      <c r="AK576" s="41">
        <v>0</v>
      </c>
      <c r="AL576" s="41">
        <v>0</v>
      </c>
      <c r="AM576" s="41">
        <v>0</v>
      </c>
      <c r="AN576" s="41">
        <v>0</v>
      </c>
      <c r="AO576" s="41">
        <f>SUM(BASE_INICIATIVAS_CONSOLIDADA!$AK576:$AN576)</f>
        <v>0</v>
      </c>
      <c r="AP576" s="41">
        <v>0</v>
      </c>
      <c r="AQ576" s="41">
        <v>0</v>
      </c>
      <c r="AR576" s="41">
        <v>0</v>
      </c>
      <c r="AS576" s="41">
        <v>0</v>
      </c>
      <c r="AT576" s="41">
        <v>0</v>
      </c>
      <c r="AU576" s="41">
        <v>0</v>
      </c>
      <c r="AV576" s="41">
        <f>SUM(BASE_INICIATIVAS_CONSOLIDADA!$AP576:$AU576)</f>
        <v>0</v>
      </c>
      <c r="AW576" s="43">
        <v>0</v>
      </c>
      <c r="AX576" s="43">
        <v>0</v>
      </c>
      <c r="AY576" s="44">
        <f>SUM(BASE_INICIATIVAS_CONSOLIDADA!$AW576:$AX576)</f>
        <v>0</v>
      </c>
      <c r="AZ576" s="45">
        <v>0</v>
      </c>
      <c r="BA576" s="45">
        <f>BASE_INICIATIVAS_CONSOLIDADA!$AZ576</f>
        <v>0</v>
      </c>
      <c r="BB576" s="45">
        <v>0</v>
      </c>
      <c r="BC576" s="45">
        <v>0</v>
      </c>
      <c r="BD576" s="45">
        <f>SUM(BASE_INICIATIVAS_CONSOLIDADA!$BB576:$BC576)</f>
        <v>0</v>
      </c>
    </row>
    <row r="577" spans="1:56" ht="180" x14ac:dyDescent="0.25">
      <c r="A577" s="8" t="s">
        <v>87</v>
      </c>
      <c r="B577" s="8" t="s">
        <v>88</v>
      </c>
      <c r="C577" s="8" t="s">
        <v>70</v>
      </c>
      <c r="D577" s="8" t="s">
        <v>58</v>
      </c>
      <c r="E577" s="8" t="str">
        <f>_xlfn.XLOOKUP(BASE_INICIATIVAS_CONSOLIDADA!$G577,'[1]BASE DE DADOS'!A:A,'[1]BASE DE DADOS'!C:C)</f>
        <v>PARNA DAS SEMPRE VIVAS</v>
      </c>
      <c r="F577" s="8" t="str">
        <f>_xlfn.XLOOKUP(BASE_INICIATIVAS_CONSOLIDADA!$G577,[1]!BASE_UCS[COD CNUC],[1]!BASE_UCS[CATEGORIA RESUMIDA])</f>
        <v>PARNA</v>
      </c>
      <c r="G577" s="8" t="s">
        <v>234</v>
      </c>
      <c r="H577" s="8" t="str">
        <f>_xlfn.XLOOKUP(BASE_INICIATIVAS_CONSOLIDADA!$G577,[1]!BASE_UCS[COD CNUC],[1]!BASE_UCS[GERÊNCIA REGIONAL])</f>
        <v>GR4 - Sudeste</v>
      </c>
      <c r="I577" s="8" t="str">
        <f>_xlfn.XLOOKUP(BASE_INICIATIVAS_CONSOLIDADA!$G577,[1]!BASE_UCS[COD CNUC],[1]!BASE_UCS[BIOMAS])</f>
        <v>Cerrado</v>
      </c>
      <c r="J577" s="8" t="str">
        <f>_xlfn.XLOOKUP(BASE_INICIATIVAS_CONSOLIDADA!$G577,[1]!BASE_UCS[COD CNUC],[1]!BASE_UCS[UF])</f>
        <v>MG</v>
      </c>
      <c r="K577" s="8" t="s">
        <v>232</v>
      </c>
      <c r="L577" s="36">
        <v>100000</v>
      </c>
      <c r="M577" s="36">
        <v>0</v>
      </c>
      <c r="N577" s="36">
        <f>BASE_INICIATIVAS_CONSOLIDADA!$L577-BASE_INICIATIVAS_CONSOLIDADA!$M577</f>
        <v>100000</v>
      </c>
      <c r="O577" s="37">
        <f>BASE_INICIATIVAS_CONSOLIDADA!$AC577+BASE_INICIATIVAS_CONSOLIDADA!$AJ577+BASE_INICIATIVAS_CONSOLIDADA!$AO577+BASE_INICIATIVAS_CONSOLIDADA!$AV577+BASE_INICIATIVAS_CONSOLIDADA!$AY577+BASE_INICIATIVAS_CONSOLIDADA!$BA577+BASE_INICIATIVAS_CONSOLIDADA!$BD577</f>
        <v>100000</v>
      </c>
      <c r="P577" s="36">
        <f>IF(BASE_INICIATIVAS_CONSOLIDADA!$N577-BASE_INICIATIVAS_CONSOLIDADA!$O577&lt;0,0,BASE_INICIATIVAS_CONSOLIDADA!$N577-BASE_INICIATIVAS_CONSOLIDADA!$O577)</f>
        <v>0</v>
      </c>
      <c r="Q577" s="38">
        <v>0</v>
      </c>
      <c r="R577" s="37">
        <v>0</v>
      </c>
      <c r="S577" s="37">
        <v>0</v>
      </c>
      <c r="T577" s="37">
        <v>0</v>
      </c>
      <c r="U577" s="37">
        <v>0</v>
      </c>
      <c r="V577" s="37">
        <v>0</v>
      </c>
      <c r="W577" s="37">
        <v>0</v>
      </c>
      <c r="X577" s="37">
        <v>0</v>
      </c>
      <c r="Y577" s="37">
        <v>0</v>
      </c>
      <c r="Z577" s="37">
        <v>0</v>
      </c>
      <c r="AA577" s="37">
        <v>0</v>
      </c>
      <c r="AB577" s="37">
        <v>0</v>
      </c>
      <c r="AC577" s="37">
        <f>SUM(BASE_INICIATIVAS_CONSOLIDADA!$Q577:$AB577)</f>
        <v>0</v>
      </c>
      <c r="AD577" s="37">
        <v>0</v>
      </c>
      <c r="AE577" s="37">
        <v>0</v>
      </c>
      <c r="AF577" s="36">
        <v>100000</v>
      </c>
      <c r="AG577" s="37">
        <v>0</v>
      </c>
      <c r="AH577" s="37">
        <v>0</v>
      </c>
      <c r="AI577" s="37">
        <v>0</v>
      </c>
      <c r="AJ577" s="37">
        <f>SUM(BASE_INICIATIVAS_CONSOLIDADA!$AD577:$AI577)</f>
        <v>100000</v>
      </c>
      <c r="AK577" s="37">
        <v>0</v>
      </c>
      <c r="AL577" s="37">
        <v>0</v>
      </c>
      <c r="AM577" s="37">
        <v>0</v>
      </c>
      <c r="AN577" s="37">
        <v>0</v>
      </c>
      <c r="AO577" s="37">
        <f>SUM(BASE_INICIATIVAS_CONSOLIDADA!$AK577:$AN577)</f>
        <v>0</v>
      </c>
      <c r="AP577" s="37">
        <v>0</v>
      </c>
      <c r="AQ577" s="37">
        <v>0</v>
      </c>
      <c r="AR577" s="37">
        <v>0</v>
      </c>
      <c r="AS577" s="37">
        <v>0</v>
      </c>
      <c r="AT577" s="37">
        <v>0</v>
      </c>
      <c r="AU577" s="37">
        <v>0</v>
      </c>
      <c r="AV577" s="37">
        <f>SUM(BASE_INICIATIVAS_CONSOLIDADA!$AP577:$AU577)</f>
        <v>0</v>
      </c>
      <c r="AW577" s="39">
        <v>0</v>
      </c>
      <c r="AX577" s="39">
        <v>0</v>
      </c>
      <c r="AY577" s="40">
        <f>SUM(BASE_INICIATIVAS_CONSOLIDADA!$AW577:$AX577)</f>
        <v>0</v>
      </c>
      <c r="AZ577" s="4">
        <v>0</v>
      </c>
      <c r="BA577" s="4">
        <f>BASE_INICIATIVAS_CONSOLIDADA!$AZ577</f>
        <v>0</v>
      </c>
      <c r="BB577" s="4">
        <v>0</v>
      </c>
      <c r="BC577" s="4">
        <v>0</v>
      </c>
      <c r="BD577" s="4">
        <f>SUM(BASE_INICIATIVAS_CONSOLIDADA!$BB577:$BC577)</f>
        <v>0</v>
      </c>
    </row>
    <row r="578" spans="1:56" ht="405" x14ac:dyDescent="0.25">
      <c r="A578" s="29" t="s">
        <v>87</v>
      </c>
      <c r="B578" s="29" t="s">
        <v>88</v>
      </c>
      <c r="C578" s="29" t="s">
        <v>70</v>
      </c>
      <c r="D578" s="29" t="s">
        <v>58</v>
      </c>
      <c r="E578" s="29" t="str">
        <f>_xlfn.XLOOKUP(BASE_INICIATIVAS_CONSOLIDADA!$G578,'[1]BASE DE DADOS'!A:A,'[1]BASE DE DADOS'!C:C)</f>
        <v>PARNA DE BRASÍLIA</v>
      </c>
      <c r="F578" s="29" t="str">
        <f>_xlfn.XLOOKUP(BASE_INICIATIVAS_CONSOLIDADA!$G578,[1]!BASE_UCS[COD CNUC],[1]!BASE_UCS[CATEGORIA RESUMIDA])</f>
        <v>PARNA</v>
      </c>
      <c r="G578" s="29" t="s">
        <v>227</v>
      </c>
      <c r="H578" s="29" t="str">
        <f>_xlfn.XLOOKUP(BASE_INICIATIVAS_CONSOLIDADA!$G578,[1]!BASE_UCS[COD CNUC],[1]!BASE_UCS[GERÊNCIA REGIONAL])</f>
        <v>GR3 - Centro-Oeste</v>
      </c>
      <c r="I578" s="29" t="str">
        <f>_xlfn.XLOOKUP(BASE_INICIATIVAS_CONSOLIDADA!$G578,[1]!BASE_UCS[COD CNUC],[1]!BASE_UCS[BIOMAS])</f>
        <v>Cerrado</v>
      </c>
      <c r="J578" s="29" t="str">
        <f>_xlfn.XLOOKUP(BASE_INICIATIVAS_CONSOLIDADA!$G578,[1]!BASE_UCS[COD CNUC],[1]!BASE_UCS[UF])</f>
        <v>DF/GO</v>
      </c>
      <c r="K578" s="29" t="s">
        <v>286</v>
      </c>
      <c r="L578" s="30">
        <v>350000</v>
      </c>
      <c r="M578" s="30">
        <v>0</v>
      </c>
      <c r="N578" s="30">
        <f>BASE_INICIATIVAS_CONSOLIDADA!$L578-BASE_INICIATIVAS_CONSOLIDADA!$M578</f>
        <v>350000</v>
      </c>
      <c r="O578" s="41">
        <f>BASE_INICIATIVAS_CONSOLIDADA!$AC578+BASE_INICIATIVAS_CONSOLIDADA!$AJ578+BASE_INICIATIVAS_CONSOLIDADA!$AO578+BASE_INICIATIVAS_CONSOLIDADA!$AV578+BASE_INICIATIVAS_CONSOLIDADA!$AY578+BASE_INICIATIVAS_CONSOLIDADA!$BA578+BASE_INICIATIVAS_CONSOLIDADA!$BD578</f>
        <v>350000</v>
      </c>
      <c r="P578" s="30">
        <f>IF(BASE_INICIATIVAS_CONSOLIDADA!$N578-BASE_INICIATIVAS_CONSOLIDADA!$O578&lt;0,0,BASE_INICIATIVAS_CONSOLIDADA!$N578-BASE_INICIATIVAS_CONSOLIDADA!$O578)</f>
        <v>0</v>
      </c>
      <c r="Q578" s="42">
        <v>0</v>
      </c>
      <c r="R578" s="41">
        <v>0</v>
      </c>
      <c r="S578" s="41">
        <v>0</v>
      </c>
      <c r="T578" s="41">
        <v>0</v>
      </c>
      <c r="U578" s="41">
        <v>0</v>
      </c>
      <c r="V578" s="41">
        <v>0</v>
      </c>
      <c r="W578" s="41">
        <v>0</v>
      </c>
      <c r="X578" s="41">
        <v>0</v>
      </c>
      <c r="Y578" s="41">
        <v>0</v>
      </c>
      <c r="Z578" s="41">
        <v>0</v>
      </c>
      <c r="AA578" s="41">
        <v>0</v>
      </c>
      <c r="AB578" s="41">
        <v>0</v>
      </c>
      <c r="AC578" s="41">
        <f>SUM(BASE_INICIATIVAS_CONSOLIDADA!$Q578:$AB578)</f>
        <v>0</v>
      </c>
      <c r="AD578" s="41">
        <v>0</v>
      </c>
      <c r="AE578" s="41">
        <v>0</v>
      </c>
      <c r="AF578" s="46">
        <v>0</v>
      </c>
      <c r="AG578" s="41">
        <v>0</v>
      </c>
      <c r="AH578" s="41">
        <v>350000</v>
      </c>
      <c r="AI578" s="41">
        <v>0</v>
      </c>
      <c r="AJ578" s="41">
        <f>SUM(BASE_INICIATIVAS_CONSOLIDADA!$AD578:$AI578)</f>
        <v>350000</v>
      </c>
      <c r="AK578" s="41">
        <v>0</v>
      </c>
      <c r="AL578" s="41">
        <v>0</v>
      </c>
      <c r="AM578" s="41">
        <v>0</v>
      </c>
      <c r="AN578" s="41">
        <v>0</v>
      </c>
      <c r="AO578" s="41">
        <f>SUM(BASE_INICIATIVAS_CONSOLIDADA!$AK578:$AN578)</f>
        <v>0</v>
      </c>
      <c r="AP578" s="41">
        <v>0</v>
      </c>
      <c r="AQ578" s="41">
        <v>0</v>
      </c>
      <c r="AR578" s="41">
        <v>0</v>
      </c>
      <c r="AS578" s="41">
        <v>0</v>
      </c>
      <c r="AT578" s="41">
        <v>0</v>
      </c>
      <c r="AU578" s="41">
        <v>0</v>
      </c>
      <c r="AV578" s="41">
        <f>SUM(BASE_INICIATIVAS_CONSOLIDADA!$AP578:$AU578)</f>
        <v>0</v>
      </c>
      <c r="AW578" s="43">
        <v>0</v>
      </c>
      <c r="AX578" s="43">
        <v>0</v>
      </c>
      <c r="AY578" s="44">
        <f>SUM(BASE_INICIATIVAS_CONSOLIDADA!$AW578:$AX578)</f>
        <v>0</v>
      </c>
      <c r="AZ578" s="45">
        <v>0</v>
      </c>
      <c r="BA578" s="45">
        <f>BASE_INICIATIVAS_CONSOLIDADA!$AZ578</f>
        <v>0</v>
      </c>
      <c r="BB578" s="45">
        <v>0</v>
      </c>
      <c r="BC578" s="45">
        <v>0</v>
      </c>
      <c r="BD578" s="45">
        <f>SUM(BASE_INICIATIVAS_CONSOLIDADA!$BB578:$BC578)</f>
        <v>0</v>
      </c>
    </row>
    <row r="579" spans="1:56" ht="180" x14ac:dyDescent="0.25">
      <c r="A579" s="8" t="s">
        <v>87</v>
      </c>
      <c r="B579" s="8" t="s">
        <v>88</v>
      </c>
      <c r="C579" s="8" t="s">
        <v>70</v>
      </c>
      <c r="D579" s="8" t="s">
        <v>58</v>
      </c>
      <c r="E579" s="8" t="str">
        <f>_xlfn.XLOOKUP(BASE_INICIATIVAS_CONSOLIDADA!$G579,'[1]BASE DE DADOS'!A:A,'[1]BASE DE DADOS'!C:C)</f>
        <v>PARNA DE ILHA GRANDE</v>
      </c>
      <c r="F579" s="8" t="str">
        <f>_xlfn.XLOOKUP(BASE_INICIATIVAS_CONSOLIDADA!$G579,[1]!BASE_UCS[COD CNUC],[1]!BASE_UCS[CATEGORIA RESUMIDA])</f>
        <v>PARNA</v>
      </c>
      <c r="G579" s="8" t="s">
        <v>81</v>
      </c>
      <c r="H579" s="8" t="str">
        <f>_xlfn.XLOOKUP(BASE_INICIATIVAS_CONSOLIDADA!$G579,[1]!BASE_UCS[COD CNUC],[1]!BASE_UCS[GERÊNCIA REGIONAL])</f>
        <v>GR5 - Sul</v>
      </c>
      <c r="I579" s="8" t="str">
        <f>_xlfn.XLOOKUP(BASE_INICIATIVAS_CONSOLIDADA!$G579,[1]!BASE_UCS[COD CNUC],[1]!BASE_UCS[BIOMAS])</f>
        <v>Mata Atlântica</v>
      </c>
      <c r="J579" s="8" t="str">
        <f>_xlfn.XLOOKUP(BASE_INICIATIVAS_CONSOLIDADA!$G579,[1]!BASE_UCS[COD CNUC],[1]!BASE_UCS[UF])</f>
        <v>MS/PA</v>
      </c>
      <c r="K579" s="8" t="s">
        <v>116</v>
      </c>
      <c r="L579" s="36">
        <v>100000</v>
      </c>
      <c r="M579" s="36">
        <v>0</v>
      </c>
      <c r="N579" s="36">
        <f>BASE_INICIATIVAS_CONSOLIDADA!$L579-BASE_INICIATIVAS_CONSOLIDADA!$M579</f>
        <v>100000</v>
      </c>
      <c r="O579" s="37">
        <f>BASE_INICIATIVAS_CONSOLIDADA!$AC579+BASE_INICIATIVAS_CONSOLIDADA!$AJ579+BASE_INICIATIVAS_CONSOLIDADA!$AO579+BASE_INICIATIVAS_CONSOLIDADA!$AV579+BASE_INICIATIVAS_CONSOLIDADA!$AY579+BASE_INICIATIVAS_CONSOLIDADA!$BA579+BASE_INICIATIVAS_CONSOLIDADA!$BD579</f>
        <v>0</v>
      </c>
      <c r="P579" s="36">
        <f>IF(BASE_INICIATIVAS_CONSOLIDADA!$N579-BASE_INICIATIVAS_CONSOLIDADA!$O579&lt;0,0,BASE_INICIATIVAS_CONSOLIDADA!$N579-BASE_INICIATIVAS_CONSOLIDADA!$O579)</f>
        <v>100000</v>
      </c>
      <c r="Q579" s="38">
        <v>0</v>
      </c>
      <c r="R579" s="37">
        <v>0</v>
      </c>
      <c r="S579" s="37">
        <v>0</v>
      </c>
      <c r="T579" s="37">
        <v>0</v>
      </c>
      <c r="U579" s="37">
        <v>0</v>
      </c>
      <c r="V579" s="37">
        <v>0</v>
      </c>
      <c r="W579" s="37">
        <v>0</v>
      </c>
      <c r="X579" s="37">
        <v>0</v>
      </c>
      <c r="Y579" s="37">
        <v>0</v>
      </c>
      <c r="Z579" s="37">
        <v>0</v>
      </c>
      <c r="AA579" s="37">
        <v>0</v>
      </c>
      <c r="AB579" s="37">
        <v>0</v>
      </c>
      <c r="AC579" s="37">
        <f>SUM(BASE_INICIATIVAS_CONSOLIDADA!$Q579:$AB579)</f>
        <v>0</v>
      </c>
      <c r="AD579" s="37">
        <v>0</v>
      </c>
      <c r="AE579" s="37">
        <v>0</v>
      </c>
      <c r="AF579" s="37">
        <v>0</v>
      </c>
      <c r="AG579" s="37">
        <v>0</v>
      </c>
      <c r="AH579" s="37">
        <v>0</v>
      </c>
      <c r="AI579" s="37">
        <v>0</v>
      </c>
      <c r="AJ579" s="37">
        <f>SUM(BASE_INICIATIVAS_CONSOLIDADA!$AD579:$AI579)</f>
        <v>0</v>
      </c>
      <c r="AK579" s="37">
        <v>0</v>
      </c>
      <c r="AL579" s="37">
        <v>0</v>
      </c>
      <c r="AM579" s="37">
        <v>0</v>
      </c>
      <c r="AN579" s="37">
        <v>0</v>
      </c>
      <c r="AO579" s="37">
        <f>SUM(BASE_INICIATIVAS_CONSOLIDADA!$AK579:$AN579)</f>
        <v>0</v>
      </c>
      <c r="AP579" s="37">
        <v>0</v>
      </c>
      <c r="AQ579" s="37">
        <v>0</v>
      </c>
      <c r="AR579" s="37">
        <v>0</v>
      </c>
      <c r="AS579" s="37">
        <v>0</v>
      </c>
      <c r="AT579" s="37">
        <v>0</v>
      </c>
      <c r="AU579" s="37">
        <v>0</v>
      </c>
      <c r="AV579" s="37">
        <f>SUM(BASE_INICIATIVAS_CONSOLIDADA!$AP579:$AU579)</f>
        <v>0</v>
      </c>
      <c r="AW579" s="39">
        <v>0</v>
      </c>
      <c r="AX579" s="39">
        <v>0</v>
      </c>
      <c r="AY579" s="40">
        <f>SUM(BASE_INICIATIVAS_CONSOLIDADA!$AW579:$AX579)</f>
        <v>0</v>
      </c>
      <c r="AZ579" s="4">
        <v>0</v>
      </c>
      <c r="BA579" s="4">
        <f>BASE_INICIATIVAS_CONSOLIDADA!$AZ579</f>
        <v>0</v>
      </c>
      <c r="BB579" s="4">
        <v>0</v>
      </c>
      <c r="BC579" s="4">
        <v>0</v>
      </c>
      <c r="BD579" s="4">
        <f>SUM(BASE_INICIATIVAS_CONSOLIDADA!$BB579:$BC579)</f>
        <v>0</v>
      </c>
    </row>
    <row r="580" spans="1:56" ht="180" x14ac:dyDescent="0.25">
      <c r="A580" s="29" t="s">
        <v>87</v>
      </c>
      <c r="B580" s="29" t="s">
        <v>88</v>
      </c>
      <c r="C580" s="29" t="s">
        <v>70</v>
      </c>
      <c r="D580" s="29" t="s">
        <v>58</v>
      </c>
      <c r="E580" s="29" t="str">
        <f>_xlfn.XLOOKUP(BASE_INICIATIVAS_CONSOLIDADA!$G580,'[1]BASE DE DADOS'!A:A,'[1]BASE DE DADOS'!C:C)</f>
        <v>PARNA DE UBAJARA</v>
      </c>
      <c r="F580" s="29" t="str">
        <f>_xlfn.XLOOKUP(BASE_INICIATIVAS_CONSOLIDADA!$G580,[1]!BASE_UCS[COD CNUC],[1]!BASE_UCS[CATEGORIA RESUMIDA])</f>
        <v>PARNA</v>
      </c>
      <c r="G580" s="29" t="s">
        <v>221</v>
      </c>
      <c r="H580" s="29" t="str">
        <f>_xlfn.XLOOKUP(BASE_INICIATIVAS_CONSOLIDADA!$G580,[1]!BASE_UCS[COD CNUC],[1]!BASE_UCS[GERÊNCIA REGIONAL])</f>
        <v>GR2 - Nordeste</v>
      </c>
      <c r="I580" s="29" t="str">
        <f>_xlfn.XLOOKUP(BASE_INICIATIVAS_CONSOLIDADA!$G580,[1]!BASE_UCS[COD CNUC],[1]!BASE_UCS[BIOMAS])</f>
        <v>Caatinga</v>
      </c>
      <c r="J580" s="29" t="str">
        <f>_xlfn.XLOOKUP(BASE_INICIATIVAS_CONSOLIDADA!$G580,[1]!BASE_UCS[COD CNUC],[1]!BASE_UCS[UF])</f>
        <v>CE</v>
      </c>
      <c r="K580" s="29" t="s">
        <v>437</v>
      </c>
      <c r="L580" s="30">
        <v>100000</v>
      </c>
      <c r="M580" s="30">
        <v>0</v>
      </c>
      <c r="N580" s="30">
        <f>BASE_INICIATIVAS_CONSOLIDADA!$L580-BASE_INICIATIVAS_CONSOLIDADA!$M580</f>
        <v>100000</v>
      </c>
      <c r="O580" s="41">
        <f>BASE_INICIATIVAS_CONSOLIDADA!$AC580+BASE_INICIATIVAS_CONSOLIDADA!$AJ580+BASE_INICIATIVAS_CONSOLIDADA!$AO580+BASE_INICIATIVAS_CONSOLIDADA!$AV580+BASE_INICIATIVAS_CONSOLIDADA!$AY580+BASE_INICIATIVAS_CONSOLIDADA!$BA580+BASE_INICIATIVAS_CONSOLIDADA!$BD580</f>
        <v>0</v>
      </c>
      <c r="P580" s="30">
        <f>IF(BASE_INICIATIVAS_CONSOLIDADA!$N580-BASE_INICIATIVAS_CONSOLIDADA!$O580&lt;0,0,BASE_INICIATIVAS_CONSOLIDADA!$N580-BASE_INICIATIVAS_CONSOLIDADA!$O580)</f>
        <v>100000</v>
      </c>
      <c r="Q580" s="42">
        <v>0</v>
      </c>
      <c r="R580" s="41">
        <v>0</v>
      </c>
      <c r="S580" s="41">
        <v>0</v>
      </c>
      <c r="T580" s="41">
        <v>0</v>
      </c>
      <c r="U580" s="41">
        <v>0</v>
      </c>
      <c r="V580" s="41">
        <v>0</v>
      </c>
      <c r="W580" s="41">
        <v>0</v>
      </c>
      <c r="X580" s="41">
        <v>0</v>
      </c>
      <c r="Y580" s="41">
        <v>0</v>
      </c>
      <c r="Z580" s="41">
        <v>0</v>
      </c>
      <c r="AA580" s="41">
        <v>0</v>
      </c>
      <c r="AB580" s="41">
        <v>0</v>
      </c>
      <c r="AC580" s="41">
        <f>SUM(BASE_INICIATIVAS_CONSOLIDADA!$Q580:$AB580)</f>
        <v>0</v>
      </c>
      <c r="AD580" s="41">
        <v>0</v>
      </c>
      <c r="AE580" s="41">
        <v>0</v>
      </c>
      <c r="AF580" s="41">
        <v>0</v>
      </c>
      <c r="AG580" s="41">
        <v>0</v>
      </c>
      <c r="AH580" s="41">
        <v>0</v>
      </c>
      <c r="AI580" s="41">
        <v>0</v>
      </c>
      <c r="AJ580" s="41">
        <f>SUM(BASE_INICIATIVAS_CONSOLIDADA!$AD580:$AI580)</f>
        <v>0</v>
      </c>
      <c r="AK580" s="41">
        <v>0</v>
      </c>
      <c r="AL580" s="41">
        <v>0</v>
      </c>
      <c r="AM580" s="41">
        <v>0</v>
      </c>
      <c r="AN580" s="41">
        <v>0</v>
      </c>
      <c r="AO580" s="41">
        <f>SUM(BASE_INICIATIVAS_CONSOLIDADA!$AK580:$AN580)</f>
        <v>0</v>
      </c>
      <c r="AP580" s="41">
        <v>0</v>
      </c>
      <c r="AQ580" s="41">
        <v>0</v>
      </c>
      <c r="AR580" s="41">
        <v>0</v>
      </c>
      <c r="AS580" s="41">
        <v>0</v>
      </c>
      <c r="AT580" s="41">
        <v>0</v>
      </c>
      <c r="AU580" s="41">
        <v>0</v>
      </c>
      <c r="AV580" s="41">
        <f>SUM(BASE_INICIATIVAS_CONSOLIDADA!$AP580:$AU580)</f>
        <v>0</v>
      </c>
      <c r="AW580" s="43">
        <v>0</v>
      </c>
      <c r="AX580" s="43">
        <v>0</v>
      </c>
      <c r="AY580" s="44">
        <f>SUM(BASE_INICIATIVAS_CONSOLIDADA!$AW580:$AX580)</f>
        <v>0</v>
      </c>
      <c r="AZ580" s="45">
        <v>0</v>
      </c>
      <c r="BA580" s="45">
        <f>BASE_INICIATIVAS_CONSOLIDADA!$AZ580</f>
        <v>0</v>
      </c>
      <c r="BB580" s="45">
        <v>0</v>
      </c>
      <c r="BC580" s="45">
        <v>0</v>
      </c>
      <c r="BD580" s="45">
        <f>SUM(BASE_INICIATIVAS_CONSOLIDADA!$BB580:$BC580)</f>
        <v>0</v>
      </c>
    </row>
    <row r="581" spans="1:56" ht="180" x14ac:dyDescent="0.25">
      <c r="A581" s="8" t="s">
        <v>87</v>
      </c>
      <c r="B581" s="8" t="s">
        <v>88</v>
      </c>
      <c r="C581" s="8" t="s">
        <v>70</v>
      </c>
      <c r="D581" s="8" t="s">
        <v>58</v>
      </c>
      <c r="E581" s="8" t="str">
        <f>_xlfn.XLOOKUP(BASE_INICIATIVAS_CONSOLIDADA!$G581,'[1]BASE DE DADOS'!A:A,'[1]BASE DE DADOS'!C:C)</f>
        <v>PARNA DO IGUAÇU</v>
      </c>
      <c r="F581" s="8" t="str">
        <f>_xlfn.XLOOKUP(BASE_INICIATIVAS_CONSOLIDADA!$G581,[1]!BASE_UCS[COD CNUC],[1]!BASE_UCS[CATEGORIA RESUMIDA])</f>
        <v>PARNA</v>
      </c>
      <c r="G581" s="8" t="s">
        <v>259</v>
      </c>
      <c r="H581" s="8" t="str">
        <f>_xlfn.XLOOKUP(BASE_INICIATIVAS_CONSOLIDADA!$G581,[1]!BASE_UCS[COD CNUC],[1]!BASE_UCS[GERÊNCIA REGIONAL])</f>
        <v>GR5 - Sul</v>
      </c>
      <c r="I581" s="8" t="str">
        <f>_xlfn.XLOOKUP(BASE_INICIATIVAS_CONSOLIDADA!$G581,[1]!BASE_UCS[COD CNUC],[1]!BASE_UCS[BIOMAS])</f>
        <v>Mata Atlântica</v>
      </c>
      <c r="J581" s="8" t="str">
        <f>_xlfn.XLOOKUP(BASE_INICIATIVAS_CONSOLIDADA!$G581,[1]!BASE_UCS[COD CNUC],[1]!BASE_UCS[UF])</f>
        <v>PR</v>
      </c>
      <c r="K581" s="8" t="s">
        <v>116</v>
      </c>
      <c r="L581" s="36">
        <v>100000</v>
      </c>
      <c r="M581" s="36">
        <v>0</v>
      </c>
      <c r="N581" s="36">
        <f>BASE_INICIATIVAS_CONSOLIDADA!$L581-BASE_INICIATIVAS_CONSOLIDADA!$M581</f>
        <v>100000</v>
      </c>
      <c r="O581" s="37">
        <f>BASE_INICIATIVAS_CONSOLIDADA!$AC581+BASE_INICIATIVAS_CONSOLIDADA!$AJ581+BASE_INICIATIVAS_CONSOLIDADA!$AO581+BASE_INICIATIVAS_CONSOLIDADA!$AV581+BASE_INICIATIVAS_CONSOLIDADA!$AY581+BASE_INICIATIVAS_CONSOLIDADA!$BA581+BASE_INICIATIVAS_CONSOLIDADA!$BD581</f>
        <v>0</v>
      </c>
      <c r="P581" s="36">
        <f>IF(BASE_INICIATIVAS_CONSOLIDADA!$N581-BASE_INICIATIVAS_CONSOLIDADA!$O581&lt;0,0,BASE_INICIATIVAS_CONSOLIDADA!$N581-BASE_INICIATIVAS_CONSOLIDADA!$O581)</f>
        <v>100000</v>
      </c>
      <c r="Q581" s="38">
        <v>0</v>
      </c>
      <c r="R581" s="37">
        <v>0</v>
      </c>
      <c r="S581" s="37">
        <v>0</v>
      </c>
      <c r="T581" s="37">
        <v>0</v>
      </c>
      <c r="U581" s="37">
        <v>0</v>
      </c>
      <c r="V581" s="37">
        <v>0</v>
      </c>
      <c r="W581" s="37">
        <v>0</v>
      </c>
      <c r="X581" s="37">
        <v>0</v>
      </c>
      <c r="Y581" s="37">
        <v>0</v>
      </c>
      <c r="Z581" s="37">
        <v>0</v>
      </c>
      <c r="AA581" s="37">
        <v>0</v>
      </c>
      <c r="AB581" s="37">
        <v>0</v>
      </c>
      <c r="AC581" s="37">
        <f>SUM(BASE_INICIATIVAS_CONSOLIDADA!$Q581:$AB581)</f>
        <v>0</v>
      </c>
      <c r="AD581" s="37">
        <v>0</v>
      </c>
      <c r="AE581" s="37">
        <v>0</v>
      </c>
      <c r="AF581" s="37">
        <v>0</v>
      </c>
      <c r="AG581" s="37">
        <v>0</v>
      </c>
      <c r="AH581" s="37">
        <v>0</v>
      </c>
      <c r="AI581" s="37">
        <v>0</v>
      </c>
      <c r="AJ581" s="37">
        <f>SUM(BASE_INICIATIVAS_CONSOLIDADA!$AD581:$AI581)</f>
        <v>0</v>
      </c>
      <c r="AK581" s="37">
        <v>0</v>
      </c>
      <c r="AL581" s="37">
        <v>0</v>
      </c>
      <c r="AM581" s="37">
        <v>0</v>
      </c>
      <c r="AN581" s="37">
        <v>0</v>
      </c>
      <c r="AO581" s="37">
        <f>SUM(BASE_INICIATIVAS_CONSOLIDADA!$AK581:$AN581)</f>
        <v>0</v>
      </c>
      <c r="AP581" s="37">
        <v>0</v>
      </c>
      <c r="AQ581" s="37">
        <v>0</v>
      </c>
      <c r="AR581" s="37">
        <v>0</v>
      </c>
      <c r="AS581" s="37">
        <v>0</v>
      </c>
      <c r="AT581" s="37">
        <v>0</v>
      </c>
      <c r="AU581" s="37">
        <v>0</v>
      </c>
      <c r="AV581" s="37">
        <f>SUM(BASE_INICIATIVAS_CONSOLIDADA!$AP581:$AU581)</f>
        <v>0</v>
      </c>
      <c r="AW581" s="39">
        <v>0</v>
      </c>
      <c r="AX581" s="39">
        <v>0</v>
      </c>
      <c r="AY581" s="40">
        <f>SUM(BASE_INICIATIVAS_CONSOLIDADA!$AW581:$AX581)</f>
        <v>0</v>
      </c>
      <c r="AZ581" s="4">
        <v>0</v>
      </c>
      <c r="BA581" s="4">
        <f>BASE_INICIATIVAS_CONSOLIDADA!$AZ581</f>
        <v>0</v>
      </c>
      <c r="BB581" s="4">
        <v>0</v>
      </c>
      <c r="BC581" s="4">
        <v>0</v>
      </c>
      <c r="BD581" s="4">
        <f>SUM(BASE_INICIATIVAS_CONSOLIDADA!$BB581:$BC581)</f>
        <v>0</v>
      </c>
    </row>
    <row r="582" spans="1:56" ht="180" x14ac:dyDescent="0.25">
      <c r="A582" s="29" t="s">
        <v>87</v>
      </c>
      <c r="B582" s="29" t="s">
        <v>88</v>
      </c>
      <c r="C582" s="29" t="s">
        <v>70</v>
      </c>
      <c r="D582" s="29" t="s">
        <v>58</v>
      </c>
      <c r="E582" s="29" t="str">
        <f>_xlfn.XLOOKUP(BASE_INICIATIVAS_CONSOLIDADA!$G582,'[1]BASE DE DADOS'!A:A,'[1]BASE DE DADOS'!C:C)</f>
        <v>RESEX MARACANÃ</v>
      </c>
      <c r="F582" s="29" t="str">
        <f>_xlfn.XLOOKUP(BASE_INICIATIVAS_CONSOLIDADA!$G582,[1]!BASE_UCS[COD CNUC],[1]!BASE_UCS[CATEGORIA RESUMIDA])</f>
        <v>RESEX</v>
      </c>
      <c r="G582" s="29" t="s">
        <v>123</v>
      </c>
      <c r="H582" s="29" t="str">
        <f>_xlfn.XLOOKUP(BASE_INICIATIVAS_CONSOLIDADA!$G582,[1]!BASE_UCS[COD CNUC],[1]!BASE_UCS[GERÊNCIA REGIONAL])</f>
        <v>GR1 - Norte</v>
      </c>
      <c r="I582" s="29" t="str">
        <f>_xlfn.XLOOKUP(BASE_INICIATIVAS_CONSOLIDADA!$G582,[1]!BASE_UCS[COD CNUC],[1]!BASE_UCS[BIOMAS])</f>
        <v>Amazônia - Área Marinha</v>
      </c>
      <c r="J582" s="29" t="str">
        <f>_xlfn.XLOOKUP(BASE_INICIATIVAS_CONSOLIDADA!$G582,[1]!BASE_UCS[COD CNUC],[1]!BASE_UCS[UF])</f>
        <v>PA</v>
      </c>
      <c r="K582" s="29" t="s">
        <v>437</v>
      </c>
      <c r="L582" s="30">
        <v>100000</v>
      </c>
      <c r="M582" s="30">
        <v>0</v>
      </c>
      <c r="N582" s="30">
        <f>BASE_INICIATIVAS_CONSOLIDADA!$L582-BASE_INICIATIVAS_CONSOLIDADA!$M582</f>
        <v>100000</v>
      </c>
      <c r="O582" s="41">
        <f>BASE_INICIATIVAS_CONSOLIDADA!$AC582+BASE_INICIATIVAS_CONSOLIDADA!$AJ582+BASE_INICIATIVAS_CONSOLIDADA!$AO582+BASE_INICIATIVAS_CONSOLIDADA!$AV582+BASE_INICIATIVAS_CONSOLIDADA!$AY582+BASE_INICIATIVAS_CONSOLIDADA!$BA582+BASE_INICIATIVAS_CONSOLIDADA!$BD582</f>
        <v>100000</v>
      </c>
      <c r="P582" s="30">
        <f>IF(BASE_INICIATIVAS_CONSOLIDADA!$N582-BASE_INICIATIVAS_CONSOLIDADA!$O582&lt;0,0,BASE_INICIATIVAS_CONSOLIDADA!$N582-BASE_INICIATIVAS_CONSOLIDADA!$O582)</f>
        <v>0</v>
      </c>
      <c r="Q582" s="42">
        <v>0</v>
      </c>
      <c r="R582" s="41">
        <v>0</v>
      </c>
      <c r="S582" s="41">
        <v>0</v>
      </c>
      <c r="T582" s="41">
        <v>0</v>
      </c>
      <c r="U582" s="41">
        <v>0</v>
      </c>
      <c r="V582" s="41">
        <v>0</v>
      </c>
      <c r="W582" s="41">
        <v>0</v>
      </c>
      <c r="X582" s="41">
        <v>0</v>
      </c>
      <c r="Y582" s="41">
        <v>0</v>
      </c>
      <c r="Z582" s="41">
        <v>0</v>
      </c>
      <c r="AA582" s="41">
        <v>0</v>
      </c>
      <c r="AB582" s="41">
        <v>0</v>
      </c>
      <c r="AC582" s="41">
        <f>SUM(BASE_INICIATIVAS_CONSOLIDADA!$Q582:$AB582)</f>
        <v>0</v>
      </c>
      <c r="AD582" s="41">
        <v>0</v>
      </c>
      <c r="AE582" s="41">
        <v>0</v>
      </c>
      <c r="AF582" s="41">
        <v>0</v>
      </c>
      <c r="AG582" s="41">
        <v>0</v>
      </c>
      <c r="AH582" s="41">
        <v>0</v>
      </c>
      <c r="AI582" s="41">
        <v>0</v>
      </c>
      <c r="AJ582" s="41">
        <f>SUM(BASE_INICIATIVAS_CONSOLIDADA!$AD582:$AI582)</f>
        <v>0</v>
      </c>
      <c r="AK582" s="41">
        <v>0</v>
      </c>
      <c r="AL582" s="41">
        <v>0</v>
      </c>
      <c r="AM582" s="41">
        <v>0</v>
      </c>
      <c r="AN582" s="41">
        <v>0</v>
      </c>
      <c r="AO582" s="41">
        <f>SUM(BASE_INICIATIVAS_CONSOLIDADA!$AK582:$AN582)</f>
        <v>0</v>
      </c>
      <c r="AP582" s="41">
        <v>0</v>
      </c>
      <c r="AQ582" s="41">
        <v>0</v>
      </c>
      <c r="AR582" s="41">
        <v>0</v>
      </c>
      <c r="AS582" s="41">
        <v>0</v>
      </c>
      <c r="AT582" s="41">
        <v>0</v>
      </c>
      <c r="AU582" s="30">
        <v>100000</v>
      </c>
      <c r="AV582" s="41">
        <f>SUM(BASE_INICIATIVAS_CONSOLIDADA!$AP582:$AU582)</f>
        <v>100000</v>
      </c>
      <c r="AW582" s="43">
        <v>0</v>
      </c>
      <c r="AX582" s="43">
        <v>0</v>
      </c>
      <c r="AY582" s="44">
        <f>SUM(BASE_INICIATIVAS_CONSOLIDADA!$AW582:$AX582)</f>
        <v>0</v>
      </c>
      <c r="AZ582" s="45">
        <v>0</v>
      </c>
      <c r="BA582" s="45">
        <f>BASE_INICIATIVAS_CONSOLIDADA!$AZ582</f>
        <v>0</v>
      </c>
      <c r="BB582" s="45">
        <v>0</v>
      </c>
      <c r="BC582" s="45">
        <v>0</v>
      </c>
      <c r="BD582" s="45">
        <f>SUM(BASE_INICIATIVAS_CONSOLIDADA!$BB582:$BC582)</f>
        <v>0</v>
      </c>
    </row>
    <row r="583" spans="1:56" ht="180" x14ac:dyDescent="0.25">
      <c r="A583" s="8" t="s">
        <v>87</v>
      </c>
      <c r="B583" s="8" t="s">
        <v>88</v>
      </c>
      <c r="C583" s="8" t="s">
        <v>70</v>
      </c>
      <c r="D583" s="8" t="s">
        <v>58</v>
      </c>
      <c r="E583" s="8" t="str">
        <f>_xlfn.XLOOKUP(BASE_INICIATIVAS_CONSOLIDADA!$G583,'[1]BASE DE DADOS'!A:A,'[1]BASE DE DADOS'!C:C)</f>
        <v>PARNA DO PANTANAL MATOGROSSENSE</v>
      </c>
      <c r="F583" s="8" t="str">
        <f>_xlfn.XLOOKUP(BASE_INICIATIVAS_CONSOLIDADA!$G583,[1]!BASE_UCS[COD CNUC],[1]!BASE_UCS[CATEGORIA RESUMIDA])</f>
        <v>PARNA</v>
      </c>
      <c r="G583" s="8" t="s">
        <v>99</v>
      </c>
      <c r="H583" s="8" t="str">
        <f>_xlfn.XLOOKUP(BASE_INICIATIVAS_CONSOLIDADA!$G583,[1]!BASE_UCS[COD CNUC],[1]!BASE_UCS[GERÊNCIA REGIONAL])</f>
        <v>GR3 - Centro-Oeste</v>
      </c>
      <c r="I583" s="8" t="str">
        <f>_xlfn.XLOOKUP(BASE_INICIATIVAS_CONSOLIDADA!$G583,[1]!BASE_UCS[COD CNUC],[1]!BASE_UCS[BIOMAS])</f>
        <v>Pantanal</v>
      </c>
      <c r="J583" s="8" t="str">
        <f>_xlfn.XLOOKUP(BASE_INICIATIVAS_CONSOLIDADA!$G583,[1]!BASE_UCS[COD CNUC],[1]!BASE_UCS[UF])</f>
        <v>MT/MS</v>
      </c>
      <c r="K583" s="8" t="s">
        <v>116</v>
      </c>
      <c r="L583" s="36">
        <v>100000</v>
      </c>
      <c r="M583" s="36">
        <v>0</v>
      </c>
      <c r="N583" s="36">
        <f>BASE_INICIATIVAS_CONSOLIDADA!$L583-BASE_INICIATIVAS_CONSOLIDADA!$M583</f>
        <v>100000</v>
      </c>
      <c r="O583" s="37">
        <f>BASE_INICIATIVAS_CONSOLIDADA!$AC583+BASE_INICIATIVAS_CONSOLIDADA!$AJ583+BASE_INICIATIVAS_CONSOLIDADA!$AO583+BASE_INICIATIVAS_CONSOLIDADA!$AV583+BASE_INICIATIVAS_CONSOLIDADA!$AY583+BASE_INICIATIVAS_CONSOLIDADA!$BA583+BASE_INICIATIVAS_CONSOLIDADA!$BD583</f>
        <v>100000</v>
      </c>
      <c r="P583" s="36">
        <f>IF(BASE_INICIATIVAS_CONSOLIDADA!$N583-BASE_INICIATIVAS_CONSOLIDADA!$O583&lt;0,0,BASE_INICIATIVAS_CONSOLIDADA!$N583-BASE_INICIATIVAS_CONSOLIDADA!$O583)</f>
        <v>0</v>
      </c>
      <c r="Q583" s="38">
        <v>0</v>
      </c>
      <c r="R583" s="37">
        <v>0</v>
      </c>
      <c r="S583" s="37">
        <v>0</v>
      </c>
      <c r="T583" s="37">
        <v>0</v>
      </c>
      <c r="U583" s="37">
        <v>0</v>
      </c>
      <c r="V583" s="37">
        <v>0</v>
      </c>
      <c r="W583" s="37">
        <v>0</v>
      </c>
      <c r="X583" s="37">
        <v>0</v>
      </c>
      <c r="Y583" s="37">
        <v>0</v>
      </c>
      <c r="Z583" s="37">
        <v>0</v>
      </c>
      <c r="AA583" s="37">
        <v>0</v>
      </c>
      <c r="AB583" s="37">
        <v>0</v>
      </c>
      <c r="AC583" s="37">
        <f>SUM(BASE_INICIATIVAS_CONSOLIDADA!$Q583:$AB583)</f>
        <v>0</v>
      </c>
      <c r="AD583" s="37">
        <v>0</v>
      </c>
      <c r="AE583" s="37">
        <v>0</v>
      </c>
      <c r="AF583" s="36">
        <v>100000</v>
      </c>
      <c r="AG583" s="37">
        <v>0</v>
      </c>
      <c r="AH583" s="37">
        <v>0</v>
      </c>
      <c r="AI583" s="37">
        <v>0</v>
      </c>
      <c r="AJ583" s="37">
        <f>SUM(BASE_INICIATIVAS_CONSOLIDADA!$AD583:$AI583)</f>
        <v>100000</v>
      </c>
      <c r="AK583" s="37">
        <v>0</v>
      </c>
      <c r="AL583" s="37">
        <v>0</v>
      </c>
      <c r="AM583" s="37">
        <v>0</v>
      </c>
      <c r="AN583" s="37">
        <v>0</v>
      </c>
      <c r="AO583" s="37">
        <f>SUM(BASE_INICIATIVAS_CONSOLIDADA!$AK583:$AN583)</f>
        <v>0</v>
      </c>
      <c r="AP583" s="37">
        <v>0</v>
      </c>
      <c r="AQ583" s="37">
        <v>0</v>
      </c>
      <c r="AR583" s="37">
        <v>0</v>
      </c>
      <c r="AS583" s="37">
        <v>0</v>
      </c>
      <c r="AT583" s="37">
        <v>0</v>
      </c>
      <c r="AU583" s="47">
        <v>0</v>
      </c>
      <c r="AV583" s="37">
        <f>SUM(BASE_INICIATIVAS_CONSOLIDADA!$AP583:$AU583)</f>
        <v>0</v>
      </c>
      <c r="AW583" s="39">
        <v>0</v>
      </c>
      <c r="AX583" s="39">
        <v>0</v>
      </c>
      <c r="AY583" s="40">
        <f>SUM(BASE_INICIATIVAS_CONSOLIDADA!$AW583:$AX583)</f>
        <v>0</v>
      </c>
      <c r="AZ583" s="4">
        <v>0</v>
      </c>
      <c r="BA583" s="4">
        <f>BASE_INICIATIVAS_CONSOLIDADA!$AZ583</f>
        <v>0</v>
      </c>
      <c r="BB583" s="4">
        <v>0</v>
      </c>
      <c r="BC583" s="4">
        <v>0</v>
      </c>
      <c r="BD583" s="4">
        <f>SUM(BASE_INICIATIVAS_CONSOLIDADA!$BB583:$BC583)</f>
        <v>0</v>
      </c>
    </row>
    <row r="584" spans="1:56" ht="270" x14ac:dyDescent="0.25">
      <c r="A584" s="29" t="s">
        <v>87</v>
      </c>
      <c r="B584" s="29" t="s">
        <v>88</v>
      </c>
      <c r="C584" s="29" t="s">
        <v>70</v>
      </c>
      <c r="D584" s="29" t="s">
        <v>58</v>
      </c>
      <c r="E584" s="29" t="str">
        <f>_xlfn.XLOOKUP(BASE_INICIATIVAS_CONSOLIDADA!$G584,'[1]BASE DE DADOS'!A:A,'[1]BASE DE DADOS'!C:C)</f>
        <v>RESEX MARINHA ARAI-PEROBA</v>
      </c>
      <c r="F584" s="29" t="str">
        <f>_xlfn.XLOOKUP(BASE_INICIATIVAS_CONSOLIDADA!$G584,[1]!BASE_UCS[COD CNUC],[1]!BASE_UCS[CATEGORIA RESUMIDA])</f>
        <v>RESEX</v>
      </c>
      <c r="G584" s="29" t="s">
        <v>124</v>
      </c>
      <c r="H584" s="29" t="str">
        <f>_xlfn.XLOOKUP(BASE_INICIATIVAS_CONSOLIDADA!$G584,[1]!BASE_UCS[COD CNUC],[1]!BASE_UCS[GERÊNCIA REGIONAL])</f>
        <v>GR1 - Norte</v>
      </c>
      <c r="I584" s="29" t="str">
        <f>_xlfn.XLOOKUP(BASE_INICIATIVAS_CONSOLIDADA!$G584,[1]!BASE_UCS[COD CNUC],[1]!BASE_UCS[BIOMAS])</f>
        <v>Amazônia - Área Marinha</v>
      </c>
      <c r="J584" s="29" t="str">
        <f>_xlfn.XLOOKUP(BASE_INICIATIVAS_CONSOLIDADA!$G584,[1]!BASE_UCS[COD CNUC],[1]!BASE_UCS[UF])</f>
        <v>PA</v>
      </c>
      <c r="K584" s="29" t="s">
        <v>260</v>
      </c>
      <c r="L584" s="30">
        <v>300000</v>
      </c>
      <c r="M584" s="30">
        <v>0</v>
      </c>
      <c r="N584" s="30">
        <f>BASE_INICIATIVAS_CONSOLIDADA!$L584-BASE_INICIATIVAS_CONSOLIDADA!$M584</f>
        <v>300000</v>
      </c>
      <c r="O584" s="41">
        <f>BASE_INICIATIVAS_CONSOLIDADA!$AC584+BASE_INICIATIVAS_CONSOLIDADA!$AJ584+BASE_INICIATIVAS_CONSOLIDADA!$AO584+BASE_INICIATIVAS_CONSOLIDADA!$AV584+BASE_INICIATIVAS_CONSOLIDADA!$AY584+BASE_INICIATIVAS_CONSOLIDADA!$BA584+BASE_INICIATIVAS_CONSOLIDADA!$BD584</f>
        <v>300000</v>
      </c>
      <c r="P584" s="30">
        <f>IF(BASE_INICIATIVAS_CONSOLIDADA!$N584-BASE_INICIATIVAS_CONSOLIDADA!$O584&lt;0,0,BASE_INICIATIVAS_CONSOLIDADA!$N584-BASE_INICIATIVAS_CONSOLIDADA!$O584)</f>
        <v>0</v>
      </c>
      <c r="Q584" s="42">
        <v>0</v>
      </c>
      <c r="R584" s="41">
        <v>0</v>
      </c>
      <c r="S584" s="41">
        <v>0</v>
      </c>
      <c r="T584" s="41">
        <v>0</v>
      </c>
      <c r="U584" s="41">
        <v>0</v>
      </c>
      <c r="V584" s="41">
        <v>0</v>
      </c>
      <c r="W584" s="41">
        <v>0</v>
      </c>
      <c r="X584" s="41">
        <v>0</v>
      </c>
      <c r="Y584" s="41">
        <v>0</v>
      </c>
      <c r="Z584" s="41">
        <v>0</v>
      </c>
      <c r="AA584" s="41">
        <v>0</v>
      </c>
      <c r="AB584" s="41">
        <v>0</v>
      </c>
      <c r="AC584" s="41">
        <f>SUM(BASE_INICIATIVAS_CONSOLIDADA!$Q584:$AB584)</f>
        <v>0</v>
      </c>
      <c r="AD584" s="41">
        <v>0</v>
      </c>
      <c r="AE584" s="41">
        <v>0</v>
      </c>
      <c r="AF584" s="46">
        <v>0</v>
      </c>
      <c r="AG584" s="41">
        <v>0</v>
      </c>
      <c r="AH584" s="41">
        <v>0</v>
      </c>
      <c r="AI584" s="41">
        <v>0</v>
      </c>
      <c r="AJ584" s="41">
        <f>SUM(BASE_INICIATIVAS_CONSOLIDADA!$AD584:$AI584)</f>
        <v>0</v>
      </c>
      <c r="AK584" s="41">
        <v>0</v>
      </c>
      <c r="AL584" s="41">
        <v>0</v>
      </c>
      <c r="AM584" s="41">
        <v>0</v>
      </c>
      <c r="AN584" s="41">
        <v>0</v>
      </c>
      <c r="AO584" s="41">
        <f>SUM(BASE_INICIATIVAS_CONSOLIDADA!$AK584:$AN584)</f>
        <v>0</v>
      </c>
      <c r="AP584" s="41">
        <v>0</v>
      </c>
      <c r="AQ584" s="41">
        <v>0</v>
      </c>
      <c r="AR584" s="41">
        <v>0</v>
      </c>
      <c r="AS584" s="41">
        <v>0</v>
      </c>
      <c r="AT584" s="41">
        <v>0</v>
      </c>
      <c r="AU584" s="30">
        <v>300000</v>
      </c>
      <c r="AV584" s="41">
        <f>SUM(BASE_INICIATIVAS_CONSOLIDADA!$AP584:$AU584)</f>
        <v>300000</v>
      </c>
      <c r="AW584" s="43">
        <v>0</v>
      </c>
      <c r="AX584" s="43">
        <v>0</v>
      </c>
      <c r="AY584" s="44">
        <f>SUM(BASE_INICIATIVAS_CONSOLIDADA!$AW584:$AX584)</f>
        <v>0</v>
      </c>
      <c r="AZ584" s="45">
        <v>0</v>
      </c>
      <c r="BA584" s="45">
        <f>BASE_INICIATIVAS_CONSOLIDADA!$AZ584</f>
        <v>0</v>
      </c>
      <c r="BB584" s="45">
        <v>0</v>
      </c>
      <c r="BC584" s="45">
        <v>0</v>
      </c>
      <c r="BD584" s="45">
        <f>SUM(BASE_INICIATIVAS_CONSOLIDADA!$BB584:$BC584)</f>
        <v>0</v>
      </c>
    </row>
    <row r="585" spans="1:56" ht="180" x14ac:dyDescent="0.25">
      <c r="A585" s="8" t="s">
        <v>87</v>
      </c>
      <c r="B585" s="8" t="s">
        <v>88</v>
      </c>
      <c r="C585" s="8" t="s">
        <v>70</v>
      </c>
      <c r="D585" s="8" t="s">
        <v>58</v>
      </c>
      <c r="E585" s="8" t="str">
        <f>_xlfn.XLOOKUP(BASE_INICIATIVAS_CONSOLIDADA!$G585,'[1]BASE DE DADOS'!A:A,'[1]BASE DE DADOS'!C:C)</f>
        <v>RESEX MARINHA CAETÉTAPERAÇU</v>
      </c>
      <c r="F585" s="8" t="str">
        <f>_xlfn.XLOOKUP(BASE_INICIATIVAS_CONSOLIDADA!$G585,[1]!BASE_UCS[COD CNUC],[1]!BASE_UCS[CATEGORIA RESUMIDA])</f>
        <v>RESEX</v>
      </c>
      <c r="G585" s="8" t="s">
        <v>125</v>
      </c>
      <c r="H585" s="8" t="str">
        <f>_xlfn.XLOOKUP(BASE_INICIATIVAS_CONSOLIDADA!$G585,[1]!BASE_UCS[COD CNUC],[1]!BASE_UCS[GERÊNCIA REGIONAL])</f>
        <v>GR1 - Norte</v>
      </c>
      <c r="I585" s="8" t="str">
        <f>_xlfn.XLOOKUP(BASE_INICIATIVAS_CONSOLIDADA!$G585,[1]!BASE_UCS[COD CNUC],[1]!BASE_UCS[BIOMAS])</f>
        <v>Amazônia - Área Marinha</v>
      </c>
      <c r="J585" s="8" t="str">
        <f>_xlfn.XLOOKUP(BASE_INICIATIVAS_CONSOLIDADA!$G585,[1]!BASE_UCS[COD CNUC],[1]!BASE_UCS[UF])</f>
        <v>PA</v>
      </c>
      <c r="K585" s="8" t="s">
        <v>116</v>
      </c>
      <c r="L585" s="36">
        <v>100000</v>
      </c>
      <c r="M585" s="36">
        <v>0</v>
      </c>
      <c r="N585" s="36">
        <f>BASE_INICIATIVAS_CONSOLIDADA!$L585-BASE_INICIATIVAS_CONSOLIDADA!$M585</f>
        <v>100000</v>
      </c>
      <c r="O585" s="37">
        <f>BASE_INICIATIVAS_CONSOLIDADA!$AC585+BASE_INICIATIVAS_CONSOLIDADA!$AJ585+BASE_INICIATIVAS_CONSOLIDADA!$AO585+BASE_INICIATIVAS_CONSOLIDADA!$AV585+BASE_INICIATIVAS_CONSOLIDADA!$AY585+BASE_INICIATIVAS_CONSOLIDADA!$BA585+BASE_INICIATIVAS_CONSOLIDADA!$BD585</f>
        <v>100000</v>
      </c>
      <c r="P585" s="36">
        <f>IF(BASE_INICIATIVAS_CONSOLIDADA!$N585-BASE_INICIATIVAS_CONSOLIDADA!$O585&lt;0,0,BASE_INICIATIVAS_CONSOLIDADA!$N585-BASE_INICIATIVAS_CONSOLIDADA!$O585)</f>
        <v>0</v>
      </c>
      <c r="Q585" s="38">
        <v>0</v>
      </c>
      <c r="R585" s="37">
        <v>0</v>
      </c>
      <c r="S585" s="37">
        <v>0</v>
      </c>
      <c r="T585" s="37">
        <v>0</v>
      </c>
      <c r="U585" s="37">
        <v>0</v>
      </c>
      <c r="V585" s="37">
        <v>0</v>
      </c>
      <c r="W585" s="37">
        <v>0</v>
      </c>
      <c r="X585" s="37">
        <v>0</v>
      </c>
      <c r="Y585" s="37">
        <v>0</v>
      </c>
      <c r="Z585" s="37">
        <v>0</v>
      </c>
      <c r="AA585" s="37">
        <v>0</v>
      </c>
      <c r="AB585" s="37">
        <v>0</v>
      </c>
      <c r="AC585" s="37">
        <f>SUM(BASE_INICIATIVAS_CONSOLIDADA!$Q585:$AB585)</f>
        <v>0</v>
      </c>
      <c r="AD585" s="37">
        <v>0</v>
      </c>
      <c r="AE585" s="37">
        <v>0</v>
      </c>
      <c r="AF585" s="37">
        <v>0</v>
      </c>
      <c r="AG585" s="37">
        <v>0</v>
      </c>
      <c r="AH585" s="37">
        <v>0</v>
      </c>
      <c r="AI585" s="37">
        <v>0</v>
      </c>
      <c r="AJ585" s="37">
        <f>SUM(BASE_INICIATIVAS_CONSOLIDADA!$AD585:$AI585)</f>
        <v>0</v>
      </c>
      <c r="AK585" s="37">
        <v>0</v>
      </c>
      <c r="AL585" s="37">
        <v>0</v>
      </c>
      <c r="AM585" s="37">
        <v>0</v>
      </c>
      <c r="AN585" s="37">
        <v>0</v>
      </c>
      <c r="AO585" s="37">
        <f>SUM(BASE_INICIATIVAS_CONSOLIDADA!$AK585:$AN585)</f>
        <v>0</v>
      </c>
      <c r="AP585" s="37">
        <v>0</v>
      </c>
      <c r="AQ585" s="37">
        <v>0</v>
      </c>
      <c r="AR585" s="37">
        <v>0</v>
      </c>
      <c r="AS585" s="37">
        <v>0</v>
      </c>
      <c r="AT585" s="37">
        <v>0</v>
      </c>
      <c r="AU585" s="36">
        <v>100000</v>
      </c>
      <c r="AV585" s="37">
        <f>SUM(BASE_INICIATIVAS_CONSOLIDADA!$AP585:$AU585)</f>
        <v>100000</v>
      </c>
      <c r="AW585" s="39">
        <v>0</v>
      </c>
      <c r="AX585" s="39">
        <v>0</v>
      </c>
      <c r="AY585" s="40">
        <f>SUM(BASE_INICIATIVAS_CONSOLIDADA!$AW585:$AX585)</f>
        <v>0</v>
      </c>
      <c r="AZ585" s="4">
        <v>0</v>
      </c>
      <c r="BA585" s="4">
        <f>BASE_INICIATIVAS_CONSOLIDADA!$AZ585</f>
        <v>0</v>
      </c>
      <c r="BB585" s="4">
        <v>0</v>
      </c>
      <c r="BC585" s="4">
        <v>0</v>
      </c>
      <c r="BD585" s="4">
        <f>SUM(BASE_INICIATIVAS_CONSOLIDADA!$BB585:$BC585)</f>
        <v>0</v>
      </c>
    </row>
    <row r="586" spans="1:56" ht="180" x14ac:dyDescent="0.25">
      <c r="A586" s="29" t="s">
        <v>87</v>
      </c>
      <c r="B586" s="29" t="s">
        <v>88</v>
      </c>
      <c r="C586" s="29" t="s">
        <v>70</v>
      </c>
      <c r="D586" s="29" t="s">
        <v>58</v>
      </c>
      <c r="E586" s="29" t="str">
        <f>_xlfn.XLOOKUP(BASE_INICIATIVAS_CONSOLIDADA!$G586,'[1]BASE DE DADOS'!A:A,'[1]BASE DE DADOS'!C:C)</f>
        <v>RESEX MARINHA DE SOURE</v>
      </c>
      <c r="F586" s="29" t="str">
        <f>_xlfn.XLOOKUP(BASE_INICIATIVAS_CONSOLIDADA!$G586,[1]!BASE_UCS[COD CNUC],[1]!BASE_UCS[CATEGORIA RESUMIDA])</f>
        <v>RESEX</v>
      </c>
      <c r="G586" s="29" t="s">
        <v>126</v>
      </c>
      <c r="H586" s="29" t="str">
        <f>_xlfn.XLOOKUP(BASE_INICIATIVAS_CONSOLIDADA!$G586,[1]!BASE_UCS[COD CNUC],[1]!BASE_UCS[GERÊNCIA REGIONAL])</f>
        <v>GR1 - Norte</v>
      </c>
      <c r="I586" s="29" t="str">
        <f>_xlfn.XLOOKUP(BASE_INICIATIVAS_CONSOLIDADA!$G586,[1]!BASE_UCS[COD CNUC],[1]!BASE_UCS[BIOMAS])</f>
        <v>Amazônia - Área Marinha</v>
      </c>
      <c r="J586" s="29" t="str">
        <f>_xlfn.XLOOKUP(BASE_INICIATIVAS_CONSOLIDADA!$G586,[1]!BASE_UCS[COD CNUC],[1]!BASE_UCS[UF])</f>
        <v>PA</v>
      </c>
      <c r="K586" s="29" t="s">
        <v>232</v>
      </c>
      <c r="L586" s="30">
        <v>100000</v>
      </c>
      <c r="M586" s="30">
        <v>0</v>
      </c>
      <c r="N586" s="30">
        <f>BASE_INICIATIVAS_CONSOLIDADA!$L586-BASE_INICIATIVAS_CONSOLIDADA!$M586</f>
        <v>100000</v>
      </c>
      <c r="O586" s="41">
        <f>BASE_INICIATIVAS_CONSOLIDADA!$AC586+BASE_INICIATIVAS_CONSOLIDADA!$AJ586+BASE_INICIATIVAS_CONSOLIDADA!$AO586+BASE_INICIATIVAS_CONSOLIDADA!$AV586+BASE_INICIATIVAS_CONSOLIDADA!$AY586+BASE_INICIATIVAS_CONSOLIDADA!$BA586+BASE_INICIATIVAS_CONSOLIDADA!$BD586</f>
        <v>100000</v>
      </c>
      <c r="P586" s="30">
        <f>IF(BASE_INICIATIVAS_CONSOLIDADA!$N586-BASE_INICIATIVAS_CONSOLIDADA!$O586&lt;0,0,BASE_INICIATIVAS_CONSOLIDADA!$N586-BASE_INICIATIVAS_CONSOLIDADA!$O586)</f>
        <v>0</v>
      </c>
      <c r="Q586" s="42">
        <v>0</v>
      </c>
      <c r="R586" s="41">
        <v>0</v>
      </c>
      <c r="S586" s="41">
        <v>0</v>
      </c>
      <c r="T586" s="41">
        <v>0</v>
      </c>
      <c r="U586" s="41">
        <v>0</v>
      </c>
      <c r="V586" s="41">
        <v>0</v>
      </c>
      <c r="W586" s="41">
        <v>0</v>
      </c>
      <c r="X586" s="41">
        <v>0</v>
      </c>
      <c r="Y586" s="41">
        <v>0</v>
      </c>
      <c r="Z586" s="41">
        <v>0</v>
      </c>
      <c r="AA586" s="41">
        <v>0</v>
      </c>
      <c r="AB586" s="41">
        <v>0</v>
      </c>
      <c r="AC586" s="41">
        <f>SUM(BASE_INICIATIVAS_CONSOLIDADA!$Q586:$AB586)</f>
        <v>0</v>
      </c>
      <c r="AD586" s="41">
        <v>0</v>
      </c>
      <c r="AE586" s="41">
        <v>0</v>
      </c>
      <c r="AF586" s="41">
        <v>100000</v>
      </c>
      <c r="AG586" s="41">
        <v>0</v>
      </c>
      <c r="AH586" s="41">
        <v>0</v>
      </c>
      <c r="AI586" s="41">
        <v>0</v>
      </c>
      <c r="AJ586" s="41">
        <f>SUM(BASE_INICIATIVAS_CONSOLIDADA!$AD586:$AI586)</f>
        <v>100000</v>
      </c>
      <c r="AK586" s="41">
        <v>0</v>
      </c>
      <c r="AL586" s="41">
        <v>0</v>
      </c>
      <c r="AM586" s="41">
        <v>0</v>
      </c>
      <c r="AN586" s="41">
        <v>0</v>
      </c>
      <c r="AO586" s="41">
        <f>SUM(BASE_INICIATIVAS_CONSOLIDADA!$AK586:$AN586)</f>
        <v>0</v>
      </c>
      <c r="AP586" s="41">
        <v>0</v>
      </c>
      <c r="AQ586" s="41">
        <v>0</v>
      </c>
      <c r="AR586" s="41">
        <v>0</v>
      </c>
      <c r="AS586" s="41">
        <v>0</v>
      </c>
      <c r="AT586" s="41">
        <v>0</v>
      </c>
      <c r="AU586" s="46">
        <v>0</v>
      </c>
      <c r="AV586" s="41">
        <f>SUM(BASE_INICIATIVAS_CONSOLIDADA!$AP586:$AU586)</f>
        <v>0</v>
      </c>
      <c r="AW586" s="43">
        <v>0</v>
      </c>
      <c r="AX586" s="43">
        <v>0</v>
      </c>
      <c r="AY586" s="44">
        <f>SUM(BASE_INICIATIVAS_CONSOLIDADA!$AW586:$AX586)</f>
        <v>0</v>
      </c>
      <c r="AZ586" s="45">
        <v>0</v>
      </c>
      <c r="BA586" s="45">
        <f>BASE_INICIATIVAS_CONSOLIDADA!$AZ586</f>
        <v>0</v>
      </c>
      <c r="BB586" s="45">
        <v>0</v>
      </c>
      <c r="BC586" s="45">
        <v>0</v>
      </c>
      <c r="BD586" s="45">
        <f>SUM(BASE_INICIATIVAS_CONSOLIDADA!$BB586:$BC586)</f>
        <v>0</v>
      </c>
    </row>
    <row r="587" spans="1:56" ht="195" x14ac:dyDescent="0.25">
      <c r="A587" s="8" t="s">
        <v>68</v>
      </c>
      <c r="B587" s="8" t="s">
        <v>69</v>
      </c>
      <c r="C587" s="8" t="s">
        <v>70</v>
      </c>
      <c r="D587" s="8" t="s">
        <v>58</v>
      </c>
      <c r="E587" s="8" t="str">
        <f>_xlfn.XLOOKUP(BASE_INICIATIVAS_CONSOLIDADA!$G587,'[1]BASE DE DADOS'!A:A,'[1]BASE DE DADOS'!C:C)</f>
        <v>PARNA DO MONTE PASCOAL</v>
      </c>
      <c r="F587" s="8" t="str">
        <f>_xlfn.XLOOKUP(BASE_INICIATIVAS_CONSOLIDADA!$G587,[1]!BASE_UCS[COD CNUC],[1]!BASE_UCS[CATEGORIA RESUMIDA])</f>
        <v>PARNA</v>
      </c>
      <c r="G587" s="8" t="s">
        <v>252</v>
      </c>
      <c r="H587" s="8" t="str">
        <f>_xlfn.XLOOKUP(BASE_INICIATIVAS_CONSOLIDADA!$G587,[1]!BASE_UCS[COD CNUC],[1]!BASE_UCS[GERÊNCIA REGIONAL])</f>
        <v>GR2 - Nordeste</v>
      </c>
      <c r="I587" s="8" t="str">
        <f>_xlfn.XLOOKUP(BASE_INICIATIVAS_CONSOLIDADA!$G587,[1]!BASE_UCS[COD CNUC],[1]!BASE_UCS[BIOMAS])</f>
        <v>Área Marinha - Mata Atlântica</v>
      </c>
      <c r="J587" s="8" t="str">
        <f>_xlfn.XLOOKUP(BASE_INICIATIVAS_CONSOLIDADA!$G587,[1]!BASE_UCS[COD CNUC],[1]!BASE_UCS[UF])</f>
        <v>BA</v>
      </c>
      <c r="K587" s="8" t="s">
        <v>72</v>
      </c>
      <c r="L587" s="36">
        <v>350000</v>
      </c>
      <c r="M587" s="36">
        <v>0</v>
      </c>
      <c r="N587" s="36">
        <f>BASE_INICIATIVAS_CONSOLIDADA!$L587-BASE_INICIATIVAS_CONSOLIDADA!$M587</f>
        <v>350000</v>
      </c>
      <c r="O587" s="37">
        <f>BASE_INICIATIVAS_CONSOLIDADA!$AC587+BASE_INICIATIVAS_CONSOLIDADA!$AJ587+BASE_INICIATIVAS_CONSOLIDADA!$AO587+BASE_INICIATIVAS_CONSOLIDADA!$AV587+BASE_INICIATIVAS_CONSOLIDADA!$AY587+BASE_INICIATIVAS_CONSOLIDADA!$BA587+BASE_INICIATIVAS_CONSOLIDADA!$BD587</f>
        <v>350000</v>
      </c>
      <c r="P587" s="36">
        <f>IF(BASE_INICIATIVAS_CONSOLIDADA!$N587-BASE_INICIATIVAS_CONSOLIDADA!$O587&lt;0,0,BASE_INICIATIVAS_CONSOLIDADA!$N587-BASE_INICIATIVAS_CONSOLIDADA!$O587)</f>
        <v>0</v>
      </c>
      <c r="Q587" s="38">
        <v>0</v>
      </c>
      <c r="R587" s="37">
        <v>0</v>
      </c>
      <c r="S587" s="37">
        <v>0</v>
      </c>
      <c r="T587" s="37">
        <v>0</v>
      </c>
      <c r="U587" s="37">
        <v>0</v>
      </c>
      <c r="V587" s="37">
        <v>0</v>
      </c>
      <c r="W587" s="37">
        <v>0</v>
      </c>
      <c r="X587" s="37">
        <v>0</v>
      </c>
      <c r="Y587" s="37">
        <v>0</v>
      </c>
      <c r="Z587" s="37">
        <v>0</v>
      </c>
      <c r="AA587" s="37">
        <v>0</v>
      </c>
      <c r="AB587" s="37">
        <v>0</v>
      </c>
      <c r="AC587" s="37">
        <f>SUM(BASE_INICIATIVAS_CONSOLIDADA!$Q587:$AB587)</f>
        <v>0</v>
      </c>
      <c r="AD587" s="37">
        <v>0</v>
      </c>
      <c r="AE587" s="37">
        <v>0</v>
      </c>
      <c r="AF587" s="37">
        <v>0</v>
      </c>
      <c r="AG587" s="37">
        <v>0</v>
      </c>
      <c r="AH587" s="37">
        <v>0</v>
      </c>
      <c r="AI587" s="37">
        <v>0</v>
      </c>
      <c r="AJ587" s="37">
        <f>SUM(BASE_INICIATIVAS_CONSOLIDADA!$AD587:$AI587)</f>
        <v>0</v>
      </c>
      <c r="AK587" s="37">
        <v>0</v>
      </c>
      <c r="AL587" s="37">
        <v>0</v>
      </c>
      <c r="AM587" s="37">
        <v>0</v>
      </c>
      <c r="AN587" s="37">
        <v>0</v>
      </c>
      <c r="AO587" s="37">
        <f>SUM(BASE_INICIATIVAS_CONSOLIDADA!$AK587:$AN587)</f>
        <v>0</v>
      </c>
      <c r="AP587" s="37">
        <v>0</v>
      </c>
      <c r="AQ587" s="37">
        <v>0</v>
      </c>
      <c r="AR587" s="37">
        <v>0</v>
      </c>
      <c r="AS587" s="37">
        <v>0</v>
      </c>
      <c r="AT587" s="37">
        <v>0</v>
      </c>
      <c r="AU587" s="36">
        <v>350000</v>
      </c>
      <c r="AV587" s="37">
        <f>SUM(BASE_INICIATIVAS_CONSOLIDADA!$AP587:$AU587)</f>
        <v>350000</v>
      </c>
      <c r="AW587" s="39">
        <v>0</v>
      </c>
      <c r="AX587" s="39">
        <v>0</v>
      </c>
      <c r="AY587" s="40">
        <f>SUM(BASE_INICIATIVAS_CONSOLIDADA!$AW587:$AX587)</f>
        <v>0</v>
      </c>
      <c r="AZ587" s="4">
        <v>0</v>
      </c>
      <c r="BA587" s="4">
        <f>BASE_INICIATIVAS_CONSOLIDADA!$AZ587</f>
        <v>0</v>
      </c>
      <c r="BB587" s="4">
        <v>0</v>
      </c>
      <c r="BC587" s="4">
        <v>0</v>
      </c>
      <c r="BD587" s="4">
        <f>SUM(BASE_INICIATIVAS_CONSOLIDADA!$BB587:$BC587)</f>
        <v>0</v>
      </c>
    </row>
    <row r="588" spans="1:56" ht="405" x14ac:dyDescent="0.25">
      <c r="A588" s="29" t="s">
        <v>87</v>
      </c>
      <c r="B588" s="29" t="s">
        <v>88</v>
      </c>
      <c r="C588" s="29" t="s">
        <v>70</v>
      </c>
      <c r="D588" s="29" t="s">
        <v>58</v>
      </c>
      <c r="E588" s="29" t="str">
        <f>_xlfn.XLOOKUP(BASE_INICIATIVAS_CONSOLIDADA!$G588,'[1]BASE DE DADOS'!A:A,'[1]BASE DE DADOS'!C:C)</f>
        <v>PARNA DO ITATIAIA</v>
      </c>
      <c r="F588" s="29" t="str">
        <f>_xlfn.XLOOKUP(BASE_INICIATIVAS_CONSOLIDADA!$G588,[1]!BASE_UCS[COD CNUC],[1]!BASE_UCS[CATEGORIA RESUMIDA])</f>
        <v>PARNA</v>
      </c>
      <c r="G588" s="29" t="s">
        <v>101</v>
      </c>
      <c r="H588" s="29" t="str">
        <f>_xlfn.XLOOKUP(BASE_INICIATIVAS_CONSOLIDADA!$G588,[1]!BASE_UCS[COD CNUC],[1]!BASE_UCS[GERÊNCIA REGIONAL])</f>
        <v>GR4 - Sudeste</v>
      </c>
      <c r="I588" s="29" t="str">
        <f>_xlfn.XLOOKUP(BASE_INICIATIVAS_CONSOLIDADA!$G588,[1]!BASE_UCS[COD CNUC],[1]!BASE_UCS[BIOMAS])</f>
        <v>Mata Atlântica</v>
      </c>
      <c r="J588" s="29" t="str">
        <f>_xlfn.XLOOKUP(BASE_INICIATIVAS_CONSOLIDADA!$G588,[1]!BASE_UCS[COD CNUC],[1]!BASE_UCS[UF])</f>
        <v>MG/RJ</v>
      </c>
      <c r="K588" s="29" t="s">
        <v>286</v>
      </c>
      <c r="L588" s="30">
        <v>350000</v>
      </c>
      <c r="M588" s="30">
        <v>0</v>
      </c>
      <c r="N588" s="30">
        <f>BASE_INICIATIVAS_CONSOLIDADA!$L588-BASE_INICIATIVAS_CONSOLIDADA!$M588</f>
        <v>350000</v>
      </c>
      <c r="O588" s="41">
        <f>BASE_INICIATIVAS_CONSOLIDADA!$AC588+BASE_INICIATIVAS_CONSOLIDADA!$AJ588+BASE_INICIATIVAS_CONSOLIDADA!$AO588+BASE_INICIATIVAS_CONSOLIDADA!$AV588+BASE_INICIATIVAS_CONSOLIDADA!$AY588+BASE_INICIATIVAS_CONSOLIDADA!$BA588+BASE_INICIATIVAS_CONSOLIDADA!$BD588</f>
        <v>350000</v>
      </c>
      <c r="P588" s="30">
        <f>IF(BASE_INICIATIVAS_CONSOLIDADA!$N588-BASE_INICIATIVAS_CONSOLIDADA!$O588&lt;0,0,BASE_INICIATIVAS_CONSOLIDADA!$N588-BASE_INICIATIVAS_CONSOLIDADA!$O588)</f>
        <v>0</v>
      </c>
      <c r="Q588" s="42">
        <v>0</v>
      </c>
      <c r="R588" s="41">
        <v>0</v>
      </c>
      <c r="S588" s="41">
        <v>0</v>
      </c>
      <c r="T588" s="41">
        <v>0</v>
      </c>
      <c r="U588" s="41">
        <v>0</v>
      </c>
      <c r="V588" s="41">
        <v>0</v>
      </c>
      <c r="W588" s="41">
        <v>0</v>
      </c>
      <c r="X588" s="41">
        <v>0</v>
      </c>
      <c r="Y588" s="41">
        <v>0</v>
      </c>
      <c r="Z588" s="41">
        <v>0</v>
      </c>
      <c r="AA588" s="41">
        <v>0</v>
      </c>
      <c r="AB588" s="41">
        <v>0</v>
      </c>
      <c r="AC588" s="41">
        <f>SUM(BASE_INICIATIVAS_CONSOLIDADA!$Q588:$AB588)</f>
        <v>0</v>
      </c>
      <c r="AD588" s="41">
        <v>0</v>
      </c>
      <c r="AE588" s="41">
        <v>0</v>
      </c>
      <c r="AF588" s="30">
        <v>350000</v>
      </c>
      <c r="AG588" s="41">
        <v>0</v>
      </c>
      <c r="AH588" s="41">
        <v>0</v>
      </c>
      <c r="AI588" s="41">
        <v>0</v>
      </c>
      <c r="AJ588" s="41">
        <f>SUM(BASE_INICIATIVAS_CONSOLIDADA!$AD588:$AI588)</f>
        <v>350000</v>
      </c>
      <c r="AK588" s="41">
        <v>0</v>
      </c>
      <c r="AL588" s="41">
        <v>0</v>
      </c>
      <c r="AM588" s="41">
        <v>0</v>
      </c>
      <c r="AN588" s="41">
        <v>0</v>
      </c>
      <c r="AO588" s="41">
        <f>SUM(BASE_INICIATIVAS_CONSOLIDADA!$AK588:$AN588)</f>
        <v>0</v>
      </c>
      <c r="AP588" s="41">
        <v>0</v>
      </c>
      <c r="AQ588" s="41">
        <v>0</v>
      </c>
      <c r="AR588" s="41">
        <v>0</v>
      </c>
      <c r="AS588" s="41">
        <v>0</v>
      </c>
      <c r="AT588" s="41">
        <v>0</v>
      </c>
      <c r="AU588" s="46">
        <v>0</v>
      </c>
      <c r="AV588" s="41">
        <f>SUM(BASE_INICIATIVAS_CONSOLIDADA!$AP588:$AU588)</f>
        <v>0</v>
      </c>
      <c r="AW588" s="43">
        <v>0</v>
      </c>
      <c r="AX588" s="43">
        <v>0</v>
      </c>
      <c r="AY588" s="44">
        <f>SUM(BASE_INICIATIVAS_CONSOLIDADA!$AW588:$AX588)</f>
        <v>0</v>
      </c>
      <c r="AZ588" s="45">
        <v>0</v>
      </c>
      <c r="BA588" s="45">
        <f>BASE_INICIATIVAS_CONSOLIDADA!$AZ588</f>
        <v>0</v>
      </c>
      <c r="BB588" s="45">
        <v>0</v>
      </c>
      <c r="BC588" s="45">
        <v>0</v>
      </c>
      <c r="BD588" s="45">
        <f>SUM(BASE_INICIATIVAS_CONSOLIDADA!$BB588:$BC588)</f>
        <v>0</v>
      </c>
    </row>
    <row r="589" spans="1:56" ht="345" x14ac:dyDescent="0.25">
      <c r="A589" s="8" t="s">
        <v>133</v>
      </c>
      <c r="B589" s="8" t="s">
        <v>134</v>
      </c>
      <c r="C589" s="8" t="s">
        <v>70</v>
      </c>
      <c r="D589" s="8" t="s">
        <v>58</v>
      </c>
      <c r="E589" s="8" t="str">
        <f>_xlfn.XLOOKUP(BASE_INICIATIVAS_CONSOLIDADA!$G589,'[1]BASE DE DADOS'!A:A,'[1]BASE DE DADOS'!C:C)</f>
        <v>RESEX EXTREMO NORTE DO TOCANTINS</v>
      </c>
      <c r="F589" s="8" t="str">
        <f>_xlfn.XLOOKUP(BASE_INICIATIVAS_CONSOLIDADA!$G589,[1]!BASE_UCS[COD CNUC],[1]!BASE_UCS[CATEGORIA RESUMIDA])</f>
        <v>RESEX</v>
      </c>
      <c r="G589" s="8" t="s">
        <v>452</v>
      </c>
      <c r="H589" s="8" t="str">
        <f>_xlfn.XLOOKUP(BASE_INICIATIVAS_CONSOLIDADA!$G589,[1]!BASE_UCS[COD CNUC],[1]!BASE_UCS[GERÊNCIA REGIONAL])</f>
        <v>GR2 - Nordeste</v>
      </c>
      <c r="I589" s="8" t="str">
        <f>_xlfn.XLOOKUP(BASE_INICIATIVAS_CONSOLIDADA!$G589,[1]!BASE_UCS[COD CNUC],[1]!BASE_UCS[BIOMAS])</f>
        <v>Amazônia</v>
      </c>
      <c r="J589" s="8" t="str">
        <f>_xlfn.XLOOKUP(BASE_INICIATIVAS_CONSOLIDADA!$G589,[1]!BASE_UCS[COD CNUC],[1]!BASE_UCS[UF])</f>
        <v>TO</v>
      </c>
      <c r="K589" s="8" t="s">
        <v>135</v>
      </c>
      <c r="L589" s="36">
        <v>1000000</v>
      </c>
      <c r="M589" s="36">
        <v>0</v>
      </c>
      <c r="N589" s="36">
        <f>BASE_INICIATIVAS_CONSOLIDADA!$L589-BASE_INICIATIVAS_CONSOLIDADA!$M589</f>
        <v>1000000</v>
      </c>
      <c r="O589" s="37">
        <f>BASE_INICIATIVAS_CONSOLIDADA!$AC589+BASE_INICIATIVAS_CONSOLIDADA!$AJ589+BASE_INICIATIVAS_CONSOLIDADA!$AO589+BASE_INICIATIVAS_CONSOLIDADA!$AV589+BASE_INICIATIVAS_CONSOLIDADA!$AY589+BASE_INICIATIVAS_CONSOLIDADA!$BA589+BASE_INICIATIVAS_CONSOLIDADA!$BD589</f>
        <v>0</v>
      </c>
      <c r="P589" s="36">
        <f>IF(BASE_INICIATIVAS_CONSOLIDADA!$N589-BASE_INICIATIVAS_CONSOLIDADA!$O589&lt;0,0,BASE_INICIATIVAS_CONSOLIDADA!$N589-BASE_INICIATIVAS_CONSOLIDADA!$O589)</f>
        <v>1000000</v>
      </c>
      <c r="Q589" s="38">
        <v>0</v>
      </c>
      <c r="R589" s="37">
        <v>0</v>
      </c>
      <c r="S589" s="37">
        <v>0</v>
      </c>
      <c r="T589" s="37">
        <v>0</v>
      </c>
      <c r="U589" s="37">
        <v>0</v>
      </c>
      <c r="V589" s="37">
        <v>0</v>
      </c>
      <c r="W589" s="37">
        <v>0</v>
      </c>
      <c r="X589" s="37">
        <v>0</v>
      </c>
      <c r="Y589" s="37">
        <v>0</v>
      </c>
      <c r="Z589" s="37">
        <v>0</v>
      </c>
      <c r="AA589" s="37">
        <v>0</v>
      </c>
      <c r="AB589" s="37">
        <v>0</v>
      </c>
      <c r="AC589" s="37">
        <f>SUM(BASE_INICIATIVAS_CONSOLIDADA!$Q589:$AB589)</f>
        <v>0</v>
      </c>
      <c r="AD589" s="37">
        <v>0</v>
      </c>
      <c r="AE589" s="37">
        <v>0</v>
      </c>
      <c r="AF589" s="47">
        <v>0</v>
      </c>
      <c r="AG589" s="37">
        <v>0</v>
      </c>
      <c r="AH589" s="37">
        <v>0</v>
      </c>
      <c r="AI589" s="37">
        <v>0</v>
      </c>
      <c r="AJ589" s="37">
        <f>SUM(BASE_INICIATIVAS_CONSOLIDADA!$AD589:$AI589)</f>
        <v>0</v>
      </c>
      <c r="AK589" s="37">
        <v>0</v>
      </c>
      <c r="AL589" s="37">
        <v>0</v>
      </c>
      <c r="AM589" s="37">
        <v>0</v>
      </c>
      <c r="AN589" s="37">
        <v>0</v>
      </c>
      <c r="AO589" s="37">
        <f>SUM(BASE_INICIATIVAS_CONSOLIDADA!$AK589:$AN589)</f>
        <v>0</v>
      </c>
      <c r="AP589" s="37">
        <v>0</v>
      </c>
      <c r="AQ589" s="37">
        <v>0</v>
      </c>
      <c r="AR589" s="37">
        <v>0</v>
      </c>
      <c r="AS589" s="37">
        <v>0</v>
      </c>
      <c r="AT589" s="37">
        <v>0</v>
      </c>
      <c r="AU589" s="37">
        <v>0</v>
      </c>
      <c r="AV589" s="37">
        <f>SUM(BASE_INICIATIVAS_CONSOLIDADA!$AP589:$AU589)</f>
        <v>0</v>
      </c>
      <c r="AW589" s="39">
        <v>0</v>
      </c>
      <c r="AX589" s="39">
        <v>0</v>
      </c>
      <c r="AY589" s="40">
        <f>SUM(BASE_INICIATIVAS_CONSOLIDADA!$AW589:$AX589)</f>
        <v>0</v>
      </c>
      <c r="AZ589" s="4">
        <v>0</v>
      </c>
      <c r="BA589" s="4">
        <f>BASE_INICIATIVAS_CONSOLIDADA!$AZ589</f>
        <v>0</v>
      </c>
      <c r="BB589" s="4">
        <v>0</v>
      </c>
      <c r="BC589" s="4">
        <v>0</v>
      </c>
      <c r="BD589" s="4">
        <f>SUM(BASE_INICIATIVAS_CONSOLIDADA!$BB589:$BC589)</f>
        <v>0</v>
      </c>
    </row>
    <row r="590" spans="1:56" ht="405" x14ac:dyDescent="0.25">
      <c r="A590" s="29" t="s">
        <v>87</v>
      </c>
      <c r="B590" s="29" t="s">
        <v>88</v>
      </c>
      <c r="C590" s="29" t="s">
        <v>70</v>
      </c>
      <c r="D590" s="29" t="s">
        <v>58</v>
      </c>
      <c r="E590" s="29" t="str">
        <f>_xlfn.XLOOKUP(BASE_INICIATIVAS_CONSOLIDADA!$G590,'[1]BASE DE DADOS'!A:A,'[1]BASE DE DADOS'!C:C)</f>
        <v>REBIO AUGUSTO RUSCHI</v>
      </c>
      <c r="F590" s="29" t="str">
        <f>_xlfn.XLOOKUP(BASE_INICIATIVAS_CONSOLIDADA!$G590,[1]!BASE_UCS[COD CNUC],[1]!BASE_UCS[CATEGORIA RESUMIDA])</f>
        <v>REBIO</v>
      </c>
      <c r="G590" s="29" t="s">
        <v>453</v>
      </c>
      <c r="H590" s="29" t="str">
        <f>_xlfn.XLOOKUP(BASE_INICIATIVAS_CONSOLIDADA!$G590,[1]!BASE_UCS[COD CNUC],[1]!BASE_UCS[GERÊNCIA REGIONAL])</f>
        <v>GR4 - Sudeste</v>
      </c>
      <c r="I590" s="29" t="str">
        <f>_xlfn.XLOOKUP(BASE_INICIATIVAS_CONSOLIDADA!$G590,[1]!BASE_UCS[COD CNUC],[1]!BASE_UCS[BIOMAS])</f>
        <v>Mata Atlântica</v>
      </c>
      <c r="J590" s="29" t="str">
        <f>_xlfn.XLOOKUP(BASE_INICIATIVAS_CONSOLIDADA!$G590,[1]!BASE_UCS[COD CNUC],[1]!BASE_UCS[UF])</f>
        <v>ES</v>
      </c>
      <c r="K590" s="29" t="s">
        <v>89</v>
      </c>
      <c r="L590" s="30">
        <v>300000</v>
      </c>
      <c r="M590" s="30">
        <v>0</v>
      </c>
      <c r="N590" s="30">
        <f>BASE_INICIATIVAS_CONSOLIDADA!$L590-BASE_INICIATIVAS_CONSOLIDADA!$M590</f>
        <v>300000</v>
      </c>
      <c r="O590" s="41">
        <f>BASE_INICIATIVAS_CONSOLIDADA!$AC590+BASE_INICIATIVAS_CONSOLIDADA!$AJ590+BASE_INICIATIVAS_CONSOLIDADA!$AO590+BASE_INICIATIVAS_CONSOLIDADA!$AV590+BASE_INICIATIVAS_CONSOLIDADA!$AY590+BASE_INICIATIVAS_CONSOLIDADA!$BA590+BASE_INICIATIVAS_CONSOLIDADA!$BD590</f>
        <v>0</v>
      </c>
      <c r="P590" s="30">
        <f>IF(BASE_INICIATIVAS_CONSOLIDADA!$N590-BASE_INICIATIVAS_CONSOLIDADA!$O590&lt;0,0,BASE_INICIATIVAS_CONSOLIDADA!$N590-BASE_INICIATIVAS_CONSOLIDADA!$O590)</f>
        <v>300000</v>
      </c>
      <c r="Q590" s="42">
        <v>0</v>
      </c>
      <c r="R590" s="41">
        <v>0</v>
      </c>
      <c r="S590" s="41">
        <v>0</v>
      </c>
      <c r="T590" s="41">
        <v>0</v>
      </c>
      <c r="U590" s="41">
        <v>0</v>
      </c>
      <c r="V590" s="41">
        <v>0</v>
      </c>
      <c r="W590" s="41">
        <v>0</v>
      </c>
      <c r="X590" s="41">
        <v>0</v>
      </c>
      <c r="Y590" s="41">
        <v>0</v>
      </c>
      <c r="Z590" s="41">
        <v>0</v>
      </c>
      <c r="AA590" s="41">
        <v>0</v>
      </c>
      <c r="AB590" s="41">
        <v>0</v>
      </c>
      <c r="AC590" s="41">
        <f>SUM(BASE_INICIATIVAS_CONSOLIDADA!$Q590:$AB590)</f>
        <v>0</v>
      </c>
      <c r="AD590" s="41">
        <v>0</v>
      </c>
      <c r="AE590" s="41">
        <v>0</v>
      </c>
      <c r="AF590" s="41">
        <v>0</v>
      </c>
      <c r="AG590" s="41">
        <v>0</v>
      </c>
      <c r="AH590" s="41">
        <v>0</v>
      </c>
      <c r="AI590" s="41">
        <v>0</v>
      </c>
      <c r="AJ590" s="41">
        <f>SUM(BASE_INICIATIVAS_CONSOLIDADA!$AD590:$AI590)</f>
        <v>0</v>
      </c>
      <c r="AK590" s="41">
        <v>0</v>
      </c>
      <c r="AL590" s="41">
        <v>0</v>
      </c>
      <c r="AM590" s="41">
        <v>0</v>
      </c>
      <c r="AN590" s="41">
        <v>0</v>
      </c>
      <c r="AO590" s="41">
        <f>SUM(BASE_INICIATIVAS_CONSOLIDADA!$AK590:$AN590)</f>
        <v>0</v>
      </c>
      <c r="AP590" s="41">
        <v>0</v>
      </c>
      <c r="AQ590" s="41">
        <v>0</v>
      </c>
      <c r="AR590" s="41">
        <v>0</v>
      </c>
      <c r="AS590" s="41">
        <v>0</v>
      </c>
      <c r="AT590" s="41">
        <v>0</v>
      </c>
      <c r="AU590" s="41">
        <v>0</v>
      </c>
      <c r="AV590" s="41">
        <f>SUM(BASE_INICIATIVAS_CONSOLIDADA!$AP590:$AU590)</f>
        <v>0</v>
      </c>
      <c r="AW590" s="43">
        <v>0</v>
      </c>
      <c r="AX590" s="43">
        <v>0</v>
      </c>
      <c r="AY590" s="44">
        <f>SUM(BASE_INICIATIVAS_CONSOLIDADA!$AW590:$AX590)</f>
        <v>0</v>
      </c>
      <c r="AZ590" s="45">
        <v>0</v>
      </c>
      <c r="BA590" s="45">
        <f>BASE_INICIATIVAS_CONSOLIDADA!$AZ590</f>
        <v>0</v>
      </c>
      <c r="BB590" s="45">
        <v>0</v>
      </c>
      <c r="BC590" s="45">
        <v>0</v>
      </c>
      <c r="BD590" s="45">
        <f>SUM(BASE_INICIATIVAS_CONSOLIDADA!$BB590:$BC590)</f>
        <v>0</v>
      </c>
    </row>
    <row r="591" spans="1:56" ht="405" x14ac:dyDescent="0.25">
      <c r="A591" s="8" t="s">
        <v>87</v>
      </c>
      <c r="B591" s="8" t="s">
        <v>88</v>
      </c>
      <c r="C591" s="8" t="s">
        <v>70</v>
      </c>
      <c r="D591" s="8" t="s">
        <v>58</v>
      </c>
      <c r="E591" s="8" t="str">
        <f>_xlfn.XLOOKUP(BASE_INICIATIVAS_CONSOLIDADA!$G591,'[1]BASE DE DADOS'!A:A,'[1]BASE DE DADOS'!C:C)</f>
        <v>REBIO DA CONTAGEM</v>
      </c>
      <c r="F591" s="8" t="str">
        <f>_xlfn.XLOOKUP(BASE_INICIATIVAS_CONSOLIDADA!$G591,[1]!BASE_UCS[COD CNUC],[1]!BASE_UCS[CATEGORIA RESUMIDA])</f>
        <v>REBIO</v>
      </c>
      <c r="G591" s="8" t="s">
        <v>115</v>
      </c>
      <c r="H591" s="8" t="str">
        <f>_xlfn.XLOOKUP(BASE_INICIATIVAS_CONSOLIDADA!$G591,[1]!BASE_UCS[COD CNUC],[1]!BASE_UCS[GERÊNCIA REGIONAL])</f>
        <v>GR3 - Centro-Oeste</v>
      </c>
      <c r="I591" s="8" t="str">
        <f>_xlfn.XLOOKUP(BASE_INICIATIVAS_CONSOLIDADA!$G591,[1]!BASE_UCS[COD CNUC],[1]!BASE_UCS[BIOMAS])</f>
        <v>Cerrado</v>
      </c>
      <c r="J591" s="8" t="str">
        <f>_xlfn.XLOOKUP(BASE_INICIATIVAS_CONSOLIDADA!$G591,[1]!BASE_UCS[COD CNUC],[1]!BASE_UCS[UF])</f>
        <v>DF</v>
      </c>
      <c r="K591" s="8" t="s">
        <v>89</v>
      </c>
      <c r="L591" s="36">
        <v>300000</v>
      </c>
      <c r="M591" s="36">
        <v>0</v>
      </c>
      <c r="N591" s="36">
        <f>BASE_INICIATIVAS_CONSOLIDADA!$L591-BASE_INICIATIVAS_CONSOLIDADA!$M591</f>
        <v>300000</v>
      </c>
      <c r="O591" s="37">
        <f>BASE_INICIATIVAS_CONSOLIDADA!$AC591+BASE_INICIATIVAS_CONSOLIDADA!$AJ591+BASE_INICIATIVAS_CONSOLIDADA!$AO591+BASE_INICIATIVAS_CONSOLIDADA!$AV591+BASE_INICIATIVAS_CONSOLIDADA!$AY591+BASE_INICIATIVAS_CONSOLIDADA!$BA591+BASE_INICIATIVAS_CONSOLIDADA!$BD591</f>
        <v>300000</v>
      </c>
      <c r="P591" s="36">
        <f>IF(BASE_INICIATIVAS_CONSOLIDADA!$N591-BASE_INICIATIVAS_CONSOLIDADA!$O591&lt;0,0,BASE_INICIATIVAS_CONSOLIDADA!$N591-BASE_INICIATIVAS_CONSOLIDADA!$O591)</f>
        <v>0</v>
      </c>
      <c r="Q591" s="38">
        <v>0</v>
      </c>
      <c r="R591" s="37">
        <v>0</v>
      </c>
      <c r="S591" s="37">
        <v>0</v>
      </c>
      <c r="T591" s="37">
        <v>0</v>
      </c>
      <c r="U591" s="37">
        <v>0</v>
      </c>
      <c r="V591" s="37">
        <v>0</v>
      </c>
      <c r="W591" s="37">
        <v>0</v>
      </c>
      <c r="X591" s="37">
        <v>0</v>
      </c>
      <c r="Y591" s="37">
        <v>0</v>
      </c>
      <c r="Z591" s="37">
        <v>0</v>
      </c>
      <c r="AA591" s="37">
        <v>0</v>
      </c>
      <c r="AB591" s="37">
        <v>0</v>
      </c>
      <c r="AC591" s="37">
        <f>SUM(BASE_INICIATIVAS_CONSOLIDADA!$Q591:$AB591)</f>
        <v>0</v>
      </c>
      <c r="AD591" s="37">
        <v>0</v>
      </c>
      <c r="AE591" s="37">
        <v>0</v>
      </c>
      <c r="AF591" s="37">
        <v>0</v>
      </c>
      <c r="AG591" s="37">
        <v>0</v>
      </c>
      <c r="AH591" s="37">
        <v>0</v>
      </c>
      <c r="AI591" s="37">
        <v>0</v>
      </c>
      <c r="AJ591" s="37">
        <f>SUM(BASE_INICIATIVAS_CONSOLIDADA!$AD591:$AI591)</f>
        <v>0</v>
      </c>
      <c r="AK591" s="37">
        <v>0</v>
      </c>
      <c r="AL591" s="37">
        <v>0</v>
      </c>
      <c r="AM591" s="37">
        <v>0</v>
      </c>
      <c r="AN591" s="37">
        <v>0</v>
      </c>
      <c r="AO591" s="37">
        <f>SUM(BASE_INICIATIVAS_CONSOLIDADA!$AK591:$AN591)</f>
        <v>0</v>
      </c>
      <c r="AP591" s="37">
        <v>0</v>
      </c>
      <c r="AQ591" s="37">
        <v>0</v>
      </c>
      <c r="AR591" s="37">
        <v>0</v>
      </c>
      <c r="AS591" s="37">
        <v>0</v>
      </c>
      <c r="AT591" s="37">
        <v>0</v>
      </c>
      <c r="AU591" s="37">
        <v>0</v>
      </c>
      <c r="AV591" s="37">
        <f>SUM(BASE_INICIATIVAS_CONSOLIDADA!$AP591:$AU591)</f>
        <v>0</v>
      </c>
      <c r="AW591" s="39">
        <v>300000</v>
      </c>
      <c r="AX591" s="39">
        <v>0</v>
      </c>
      <c r="AY591" s="40">
        <f>SUM(BASE_INICIATIVAS_CONSOLIDADA!$AW591:$AX591)</f>
        <v>300000</v>
      </c>
      <c r="AZ591" s="4">
        <v>0</v>
      </c>
      <c r="BA591" s="4">
        <f>BASE_INICIATIVAS_CONSOLIDADA!$AZ591</f>
        <v>0</v>
      </c>
      <c r="BB591" s="4">
        <v>0</v>
      </c>
      <c r="BC591" s="4">
        <v>0</v>
      </c>
      <c r="BD591" s="4">
        <f>SUM(BASE_INICIATIVAS_CONSOLIDADA!$BB591:$BC591)</f>
        <v>0</v>
      </c>
    </row>
    <row r="592" spans="1:56" ht="180" x14ac:dyDescent="0.25">
      <c r="A592" s="29" t="s">
        <v>87</v>
      </c>
      <c r="B592" s="29" t="s">
        <v>88</v>
      </c>
      <c r="C592" s="29" t="s">
        <v>70</v>
      </c>
      <c r="D592" s="29" t="s">
        <v>58</v>
      </c>
      <c r="E592" s="29" t="str">
        <f>_xlfn.XLOOKUP(BASE_INICIATIVAS_CONSOLIDADA!$G592,'[1]BASE DE DADOS'!A:A,'[1]BASE DE DADOS'!C:C)</f>
        <v>REBIO DE PEDRA TALHADA</v>
      </c>
      <c r="F592" s="29" t="str">
        <f>_xlfn.XLOOKUP(BASE_INICIATIVAS_CONSOLIDADA!$G592,[1]!BASE_UCS[COD CNUC],[1]!BASE_UCS[CATEGORIA RESUMIDA])</f>
        <v>REBIO</v>
      </c>
      <c r="G592" s="29" t="s">
        <v>90</v>
      </c>
      <c r="H592" s="29" t="str">
        <f>_xlfn.XLOOKUP(BASE_INICIATIVAS_CONSOLIDADA!$G592,[1]!BASE_UCS[COD CNUC],[1]!BASE_UCS[GERÊNCIA REGIONAL])</f>
        <v>GR2 - Nordeste</v>
      </c>
      <c r="I592" s="29" t="str">
        <f>_xlfn.XLOOKUP(BASE_INICIATIVAS_CONSOLIDADA!$G592,[1]!BASE_UCS[COD CNUC],[1]!BASE_UCS[BIOMAS])</f>
        <v>Mata Atlântica</v>
      </c>
      <c r="J592" s="29" t="str">
        <f>_xlfn.XLOOKUP(BASE_INICIATIVAS_CONSOLIDADA!$G592,[1]!BASE_UCS[COD CNUC],[1]!BASE_UCS[UF])</f>
        <v>AL/PE</v>
      </c>
      <c r="K592" s="29" t="s">
        <v>437</v>
      </c>
      <c r="L592" s="30">
        <v>100000</v>
      </c>
      <c r="M592" s="30">
        <v>0</v>
      </c>
      <c r="N592" s="30">
        <f>BASE_INICIATIVAS_CONSOLIDADA!$L592-BASE_INICIATIVAS_CONSOLIDADA!$M592</f>
        <v>100000</v>
      </c>
      <c r="O592" s="41">
        <f>BASE_INICIATIVAS_CONSOLIDADA!$AC592+BASE_INICIATIVAS_CONSOLIDADA!$AJ592+BASE_INICIATIVAS_CONSOLIDADA!$AO592+BASE_INICIATIVAS_CONSOLIDADA!$AV592+BASE_INICIATIVAS_CONSOLIDADA!$AY592+BASE_INICIATIVAS_CONSOLIDADA!$BA592+BASE_INICIATIVAS_CONSOLIDADA!$BD592</f>
        <v>0</v>
      </c>
      <c r="P592" s="30">
        <f>IF(BASE_INICIATIVAS_CONSOLIDADA!$N592-BASE_INICIATIVAS_CONSOLIDADA!$O592&lt;0,0,BASE_INICIATIVAS_CONSOLIDADA!$N592-BASE_INICIATIVAS_CONSOLIDADA!$O592)</f>
        <v>100000</v>
      </c>
      <c r="Q592" s="42">
        <v>0</v>
      </c>
      <c r="R592" s="41">
        <v>0</v>
      </c>
      <c r="S592" s="41">
        <v>0</v>
      </c>
      <c r="T592" s="41">
        <v>0</v>
      </c>
      <c r="U592" s="41">
        <v>0</v>
      </c>
      <c r="V592" s="41">
        <v>0</v>
      </c>
      <c r="W592" s="41">
        <v>0</v>
      </c>
      <c r="X592" s="41">
        <v>0</v>
      </c>
      <c r="Y592" s="41">
        <v>0</v>
      </c>
      <c r="Z592" s="41">
        <v>0</v>
      </c>
      <c r="AA592" s="41">
        <v>0</v>
      </c>
      <c r="AB592" s="41">
        <v>0</v>
      </c>
      <c r="AC592" s="41">
        <f>SUM(BASE_INICIATIVAS_CONSOLIDADA!$Q592:$AB592)</f>
        <v>0</v>
      </c>
      <c r="AD592" s="41">
        <v>0</v>
      </c>
      <c r="AE592" s="41">
        <v>0</v>
      </c>
      <c r="AF592" s="41">
        <v>0</v>
      </c>
      <c r="AG592" s="41">
        <v>0</v>
      </c>
      <c r="AH592" s="41">
        <v>0</v>
      </c>
      <c r="AI592" s="41">
        <v>0</v>
      </c>
      <c r="AJ592" s="41">
        <f>SUM(BASE_INICIATIVAS_CONSOLIDADA!$AD592:$AI592)</f>
        <v>0</v>
      </c>
      <c r="AK592" s="41">
        <v>0</v>
      </c>
      <c r="AL592" s="41">
        <v>0</v>
      </c>
      <c r="AM592" s="41">
        <v>0</v>
      </c>
      <c r="AN592" s="41">
        <v>0</v>
      </c>
      <c r="AO592" s="41">
        <f>SUM(BASE_INICIATIVAS_CONSOLIDADA!$AK592:$AN592)</f>
        <v>0</v>
      </c>
      <c r="AP592" s="41">
        <v>0</v>
      </c>
      <c r="AQ592" s="41">
        <v>0</v>
      </c>
      <c r="AR592" s="41">
        <v>0</v>
      </c>
      <c r="AS592" s="41">
        <v>0</v>
      </c>
      <c r="AT592" s="41">
        <v>0</v>
      </c>
      <c r="AU592" s="41">
        <v>0</v>
      </c>
      <c r="AV592" s="41">
        <f>SUM(BASE_INICIATIVAS_CONSOLIDADA!$AP592:$AU592)</f>
        <v>0</v>
      </c>
      <c r="AW592" s="43">
        <v>0</v>
      </c>
      <c r="AX592" s="43">
        <v>0</v>
      </c>
      <c r="AY592" s="44">
        <f>SUM(BASE_INICIATIVAS_CONSOLIDADA!$AW592:$AX592)</f>
        <v>0</v>
      </c>
      <c r="AZ592" s="45">
        <v>0</v>
      </c>
      <c r="BA592" s="45">
        <f>BASE_INICIATIVAS_CONSOLIDADA!$AZ592</f>
        <v>0</v>
      </c>
      <c r="BB592" s="45">
        <v>0</v>
      </c>
      <c r="BC592" s="45">
        <v>0</v>
      </c>
      <c r="BD592" s="45">
        <f>SUM(BASE_INICIATIVAS_CONSOLIDADA!$BB592:$BC592)</f>
        <v>0</v>
      </c>
    </row>
    <row r="593" spans="1:56" ht="180" x14ac:dyDescent="0.25">
      <c r="A593" s="8" t="s">
        <v>87</v>
      </c>
      <c r="B593" s="8" t="s">
        <v>88</v>
      </c>
      <c r="C593" s="8" t="s">
        <v>70</v>
      </c>
      <c r="D593" s="8" t="s">
        <v>58</v>
      </c>
      <c r="E593" s="8" t="str">
        <f>_xlfn.XLOOKUP(BASE_INICIATIVAS_CONSOLIDADA!$G593,'[1]BASE DE DADOS'!A:A,'[1]BASE DE DADOS'!C:C)</f>
        <v>REBIO DE SANTA ISABEL</v>
      </c>
      <c r="F593" s="8" t="str">
        <f>_xlfn.XLOOKUP(BASE_INICIATIVAS_CONSOLIDADA!$G593,[1]!BASE_UCS[COD CNUC],[1]!BASE_UCS[CATEGORIA RESUMIDA])</f>
        <v>REBIO</v>
      </c>
      <c r="G593" s="8" t="s">
        <v>328</v>
      </c>
      <c r="H593" s="8" t="str">
        <f>_xlfn.XLOOKUP(BASE_INICIATIVAS_CONSOLIDADA!$G593,[1]!BASE_UCS[COD CNUC],[1]!BASE_UCS[GERÊNCIA REGIONAL])</f>
        <v>GR2 - Nordeste</v>
      </c>
      <c r="I593" s="8" t="str">
        <f>_xlfn.XLOOKUP(BASE_INICIATIVAS_CONSOLIDADA!$G593,[1]!BASE_UCS[COD CNUC],[1]!BASE_UCS[BIOMAS])</f>
        <v>Área Marinha - Mata Atlântica</v>
      </c>
      <c r="J593" s="8" t="str">
        <f>_xlfn.XLOOKUP(BASE_INICIATIVAS_CONSOLIDADA!$G593,[1]!BASE_UCS[COD CNUC],[1]!BASE_UCS[UF])</f>
        <v>SE</v>
      </c>
      <c r="K593" s="8" t="s">
        <v>116</v>
      </c>
      <c r="L593" s="36">
        <v>100000</v>
      </c>
      <c r="M593" s="36">
        <v>0</v>
      </c>
      <c r="N593" s="36">
        <f>BASE_INICIATIVAS_CONSOLIDADA!$L593-BASE_INICIATIVAS_CONSOLIDADA!$M593</f>
        <v>100000</v>
      </c>
      <c r="O593" s="37">
        <f>BASE_INICIATIVAS_CONSOLIDADA!$AC593+BASE_INICIATIVAS_CONSOLIDADA!$AJ593+BASE_INICIATIVAS_CONSOLIDADA!$AO593+BASE_INICIATIVAS_CONSOLIDADA!$AV593+BASE_INICIATIVAS_CONSOLIDADA!$AY593+BASE_INICIATIVAS_CONSOLIDADA!$BA593+BASE_INICIATIVAS_CONSOLIDADA!$BD593</f>
        <v>100000</v>
      </c>
      <c r="P593" s="36">
        <f>IF(BASE_INICIATIVAS_CONSOLIDADA!$N593-BASE_INICIATIVAS_CONSOLIDADA!$O593&lt;0,0,BASE_INICIATIVAS_CONSOLIDADA!$N593-BASE_INICIATIVAS_CONSOLIDADA!$O593)</f>
        <v>0</v>
      </c>
      <c r="Q593" s="38">
        <v>0</v>
      </c>
      <c r="R593" s="37">
        <v>0</v>
      </c>
      <c r="S593" s="37">
        <v>0</v>
      </c>
      <c r="T593" s="37">
        <v>0</v>
      </c>
      <c r="U593" s="37">
        <v>0</v>
      </c>
      <c r="V593" s="37">
        <v>0</v>
      </c>
      <c r="W593" s="37">
        <v>0</v>
      </c>
      <c r="X593" s="37">
        <v>0</v>
      </c>
      <c r="Y593" s="37">
        <v>0</v>
      </c>
      <c r="Z593" s="37">
        <v>0</v>
      </c>
      <c r="AA593" s="37">
        <v>0</v>
      </c>
      <c r="AB593" s="37">
        <v>0</v>
      </c>
      <c r="AC593" s="37">
        <f>SUM(BASE_INICIATIVAS_CONSOLIDADA!$Q593:$AB593)</f>
        <v>0</v>
      </c>
      <c r="AD593" s="37">
        <v>0</v>
      </c>
      <c r="AE593" s="37">
        <v>0</v>
      </c>
      <c r="AF593" s="37">
        <v>0</v>
      </c>
      <c r="AG593" s="37">
        <v>0</v>
      </c>
      <c r="AH593" s="37">
        <v>0</v>
      </c>
      <c r="AI593" s="37">
        <v>0</v>
      </c>
      <c r="AJ593" s="37">
        <f>SUM(BASE_INICIATIVAS_CONSOLIDADA!$AD593:$AI593)</f>
        <v>0</v>
      </c>
      <c r="AK593" s="37">
        <v>0</v>
      </c>
      <c r="AL593" s="37">
        <v>100000</v>
      </c>
      <c r="AM593" s="37">
        <v>0</v>
      </c>
      <c r="AN593" s="37">
        <v>0</v>
      </c>
      <c r="AO593" s="37">
        <f>SUM(BASE_INICIATIVAS_CONSOLIDADA!$AK593:$AN593)</f>
        <v>100000</v>
      </c>
      <c r="AP593" s="37">
        <v>0</v>
      </c>
      <c r="AQ593" s="37">
        <v>0</v>
      </c>
      <c r="AR593" s="37">
        <v>0</v>
      </c>
      <c r="AS593" s="37">
        <v>0</v>
      </c>
      <c r="AT593" s="37">
        <v>0</v>
      </c>
      <c r="AU593" s="37">
        <v>0</v>
      </c>
      <c r="AV593" s="37">
        <f>SUM(BASE_INICIATIVAS_CONSOLIDADA!$AP593:$AU593)</f>
        <v>0</v>
      </c>
      <c r="AW593" s="39">
        <v>0</v>
      </c>
      <c r="AX593" s="39">
        <v>0</v>
      </c>
      <c r="AY593" s="40">
        <f>SUM(BASE_INICIATIVAS_CONSOLIDADA!$AW593:$AX593)</f>
        <v>0</v>
      </c>
      <c r="AZ593" s="4">
        <v>0</v>
      </c>
      <c r="BA593" s="4">
        <f>BASE_INICIATIVAS_CONSOLIDADA!$AZ593</f>
        <v>0</v>
      </c>
      <c r="BB593" s="4">
        <v>0</v>
      </c>
      <c r="BC593" s="4">
        <v>0</v>
      </c>
      <c r="BD593" s="4">
        <f>SUM(BASE_INICIATIVAS_CONSOLIDADA!$BB593:$BC593)</f>
        <v>0</v>
      </c>
    </row>
    <row r="594" spans="1:56" ht="405" x14ac:dyDescent="0.25">
      <c r="A594" s="29" t="s">
        <v>87</v>
      </c>
      <c r="B594" s="29" t="s">
        <v>88</v>
      </c>
      <c r="C594" s="29" t="s">
        <v>70</v>
      </c>
      <c r="D594" s="29" t="s">
        <v>58</v>
      </c>
      <c r="E594" s="29" t="str">
        <f>_xlfn.XLOOKUP(BASE_INICIATIVAS_CONSOLIDADA!$G594,'[1]BASE DE DADOS'!A:A,'[1]BASE DE DADOS'!C:C)</f>
        <v>REBIO DE UNA</v>
      </c>
      <c r="F594" s="29" t="str">
        <f>_xlfn.XLOOKUP(BASE_INICIATIVAS_CONSOLIDADA!$G594,[1]!BASE_UCS[COD CNUC],[1]!BASE_UCS[CATEGORIA RESUMIDA])</f>
        <v>REBIO</v>
      </c>
      <c r="G594" s="29" t="s">
        <v>332</v>
      </c>
      <c r="H594" s="29" t="str">
        <f>_xlfn.XLOOKUP(BASE_INICIATIVAS_CONSOLIDADA!$G594,[1]!BASE_UCS[COD CNUC],[1]!BASE_UCS[GERÊNCIA REGIONAL])</f>
        <v>GR2 - Nordeste</v>
      </c>
      <c r="I594" s="29" t="str">
        <f>_xlfn.XLOOKUP(BASE_INICIATIVAS_CONSOLIDADA!$G594,[1]!BASE_UCS[COD CNUC],[1]!BASE_UCS[BIOMAS])</f>
        <v>Mata Atlântica</v>
      </c>
      <c r="J594" s="29" t="str">
        <f>_xlfn.XLOOKUP(BASE_INICIATIVAS_CONSOLIDADA!$G594,[1]!BASE_UCS[COD CNUC],[1]!BASE_UCS[UF])</f>
        <v>BA</v>
      </c>
      <c r="K594" s="29" t="s">
        <v>286</v>
      </c>
      <c r="L594" s="30">
        <v>350000</v>
      </c>
      <c r="M594" s="30">
        <v>0</v>
      </c>
      <c r="N594" s="30">
        <f>BASE_INICIATIVAS_CONSOLIDADA!$L594-BASE_INICIATIVAS_CONSOLIDADA!$M594</f>
        <v>350000</v>
      </c>
      <c r="O594" s="41">
        <f>BASE_INICIATIVAS_CONSOLIDADA!$AC594+BASE_INICIATIVAS_CONSOLIDADA!$AJ594+BASE_INICIATIVAS_CONSOLIDADA!$AO594+BASE_INICIATIVAS_CONSOLIDADA!$AV594+BASE_INICIATIVAS_CONSOLIDADA!$AY594+BASE_INICIATIVAS_CONSOLIDADA!$BA594+BASE_INICIATIVAS_CONSOLIDADA!$BD594</f>
        <v>0</v>
      </c>
      <c r="P594" s="30">
        <f>IF(BASE_INICIATIVAS_CONSOLIDADA!$N594-BASE_INICIATIVAS_CONSOLIDADA!$O594&lt;0,0,BASE_INICIATIVAS_CONSOLIDADA!$N594-BASE_INICIATIVAS_CONSOLIDADA!$O594)</f>
        <v>350000</v>
      </c>
      <c r="Q594" s="42">
        <v>0</v>
      </c>
      <c r="R594" s="41">
        <v>0</v>
      </c>
      <c r="S594" s="41">
        <v>0</v>
      </c>
      <c r="T594" s="41">
        <v>0</v>
      </c>
      <c r="U594" s="41">
        <v>0</v>
      </c>
      <c r="V594" s="41">
        <v>0</v>
      </c>
      <c r="W594" s="41">
        <v>0</v>
      </c>
      <c r="X594" s="41">
        <v>0</v>
      </c>
      <c r="Y594" s="41">
        <v>0</v>
      </c>
      <c r="Z594" s="41">
        <v>0</v>
      </c>
      <c r="AA594" s="41">
        <v>0</v>
      </c>
      <c r="AB594" s="41">
        <v>0</v>
      </c>
      <c r="AC594" s="41">
        <f>SUM(BASE_INICIATIVAS_CONSOLIDADA!$Q594:$AB594)</f>
        <v>0</v>
      </c>
      <c r="AD594" s="41">
        <v>0</v>
      </c>
      <c r="AE594" s="41">
        <v>0</v>
      </c>
      <c r="AF594" s="41">
        <v>0</v>
      </c>
      <c r="AG594" s="41">
        <v>0</v>
      </c>
      <c r="AH594" s="41">
        <v>0</v>
      </c>
      <c r="AI594" s="41">
        <v>0</v>
      </c>
      <c r="AJ594" s="41">
        <f>SUM(BASE_INICIATIVAS_CONSOLIDADA!$AD594:$AI594)</f>
        <v>0</v>
      </c>
      <c r="AK594" s="41">
        <v>0</v>
      </c>
      <c r="AL594" s="41">
        <v>0</v>
      </c>
      <c r="AM594" s="41">
        <v>0</v>
      </c>
      <c r="AN594" s="41">
        <v>0</v>
      </c>
      <c r="AO594" s="41">
        <f>SUM(BASE_INICIATIVAS_CONSOLIDADA!$AK594:$AN594)</f>
        <v>0</v>
      </c>
      <c r="AP594" s="41">
        <v>0</v>
      </c>
      <c r="AQ594" s="41">
        <v>0</v>
      </c>
      <c r="AR594" s="41">
        <v>0</v>
      </c>
      <c r="AS594" s="41">
        <v>0</v>
      </c>
      <c r="AT594" s="41">
        <v>0</v>
      </c>
      <c r="AU594" s="41">
        <v>0</v>
      </c>
      <c r="AV594" s="41">
        <f>SUM(BASE_INICIATIVAS_CONSOLIDADA!$AP594:$AU594)</f>
        <v>0</v>
      </c>
      <c r="AW594" s="43">
        <v>0</v>
      </c>
      <c r="AX594" s="43">
        <v>0</v>
      </c>
      <c r="AY594" s="44">
        <f>SUM(BASE_INICIATIVAS_CONSOLIDADA!$AW594:$AX594)</f>
        <v>0</v>
      </c>
      <c r="AZ594" s="45">
        <v>0</v>
      </c>
      <c r="BA594" s="45">
        <f>BASE_INICIATIVAS_CONSOLIDADA!$AZ594</f>
        <v>0</v>
      </c>
      <c r="BB594" s="45">
        <v>0</v>
      </c>
      <c r="BC594" s="45">
        <v>0</v>
      </c>
      <c r="BD594" s="45">
        <f>SUM(BASE_INICIATIVAS_CONSOLIDADA!$BB594:$BC594)</f>
        <v>0</v>
      </c>
    </row>
    <row r="595" spans="1:56" ht="409.5" x14ac:dyDescent="0.25">
      <c r="A595" s="8" t="s">
        <v>87</v>
      </c>
      <c r="B595" s="8" t="s">
        <v>88</v>
      </c>
      <c r="C595" s="8" t="s">
        <v>70</v>
      </c>
      <c r="D595" s="8" t="s">
        <v>58</v>
      </c>
      <c r="E595" s="8" t="str">
        <f>_xlfn.XLOOKUP(BASE_INICIATIVAS_CONSOLIDADA!$G595,'[1]BASE DE DADOS'!A:A,'[1]BASE DE DADOS'!C:C)</f>
        <v>REBIO ATOL DAS ROCAS</v>
      </c>
      <c r="F595" s="8" t="str">
        <f>_xlfn.XLOOKUP(BASE_INICIATIVAS_CONSOLIDADA!$G595,[1]!BASE_UCS[COD CNUC],[1]!BASE_UCS[CATEGORIA RESUMIDA])</f>
        <v>REBIO</v>
      </c>
      <c r="G595" s="8" t="s">
        <v>323</v>
      </c>
      <c r="H595" s="8" t="str">
        <f>_xlfn.XLOOKUP(BASE_INICIATIVAS_CONSOLIDADA!$G595,[1]!BASE_UCS[COD CNUC],[1]!BASE_UCS[GERÊNCIA REGIONAL])</f>
        <v>GR2 - Nordeste</v>
      </c>
      <c r="I595" s="8" t="str">
        <f>_xlfn.XLOOKUP(BASE_INICIATIVAS_CONSOLIDADA!$G595,[1]!BASE_UCS[COD CNUC],[1]!BASE_UCS[BIOMAS])</f>
        <v>Área Marinha - Mata Atlântica</v>
      </c>
      <c r="J595" s="8" t="str">
        <f>_xlfn.XLOOKUP(BASE_INICIATIVAS_CONSOLIDADA!$G595,[1]!BASE_UCS[COD CNUC],[1]!BASE_UCS[UF])</f>
        <v>RN</v>
      </c>
      <c r="K595" s="8" t="s">
        <v>454</v>
      </c>
      <c r="L595" s="36">
        <v>350000</v>
      </c>
      <c r="M595" s="36">
        <v>0</v>
      </c>
      <c r="N595" s="36">
        <f>BASE_INICIATIVAS_CONSOLIDADA!$L595-BASE_INICIATIVAS_CONSOLIDADA!$M595</f>
        <v>350000</v>
      </c>
      <c r="O595" s="37">
        <f>BASE_INICIATIVAS_CONSOLIDADA!$AC595+BASE_INICIATIVAS_CONSOLIDADA!$AJ595+BASE_INICIATIVAS_CONSOLIDADA!$AO595+BASE_INICIATIVAS_CONSOLIDADA!$AV595+BASE_INICIATIVAS_CONSOLIDADA!$AY595+BASE_INICIATIVAS_CONSOLIDADA!$BA595+BASE_INICIATIVAS_CONSOLIDADA!$BD595</f>
        <v>350000</v>
      </c>
      <c r="P595" s="36">
        <f>IF(BASE_INICIATIVAS_CONSOLIDADA!$N595-BASE_INICIATIVAS_CONSOLIDADA!$O595&lt;0,0,BASE_INICIATIVAS_CONSOLIDADA!$N595-BASE_INICIATIVAS_CONSOLIDADA!$O595)</f>
        <v>0</v>
      </c>
      <c r="Q595" s="38">
        <v>0</v>
      </c>
      <c r="R595" s="37">
        <v>0</v>
      </c>
      <c r="S595" s="37">
        <v>0</v>
      </c>
      <c r="T595" s="37">
        <v>0</v>
      </c>
      <c r="U595" s="37">
        <v>0</v>
      </c>
      <c r="V595" s="37">
        <v>0</v>
      </c>
      <c r="W595" s="37">
        <v>0</v>
      </c>
      <c r="X595" s="37">
        <v>0</v>
      </c>
      <c r="Y595" s="37">
        <v>0</v>
      </c>
      <c r="Z595" s="37">
        <v>0</v>
      </c>
      <c r="AA595" s="37">
        <v>0</v>
      </c>
      <c r="AB595" s="37">
        <v>0</v>
      </c>
      <c r="AC595" s="37">
        <f>SUM(BASE_INICIATIVAS_CONSOLIDADA!$Q595:$AB595)</f>
        <v>0</v>
      </c>
      <c r="AD595" s="37">
        <v>0</v>
      </c>
      <c r="AE595" s="37">
        <v>0</v>
      </c>
      <c r="AF595" s="37">
        <v>0</v>
      </c>
      <c r="AG595" s="37">
        <v>0</v>
      </c>
      <c r="AH595" s="37">
        <v>0</v>
      </c>
      <c r="AI595" s="37">
        <v>0</v>
      </c>
      <c r="AJ595" s="37">
        <f>SUM(BASE_INICIATIVAS_CONSOLIDADA!$AD595:$AI595)</f>
        <v>0</v>
      </c>
      <c r="AK595" s="37">
        <v>0</v>
      </c>
      <c r="AL595" s="37">
        <v>350000</v>
      </c>
      <c r="AM595" s="37">
        <v>0</v>
      </c>
      <c r="AN595" s="37">
        <v>0</v>
      </c>
      <c r="AO595" s="37">
        <f>SUM(BASE_INICIATIVAS_CONSOLIDADA!$AK595:$AN595)</f>
        <v>350000</v>
      </c>
      <c r="AP595" s="37">
        <v>0</v>
      </c>
      <c r="AQ595" s="37">
        <v>0</v>
      </c>
      <c r="AR595" s="37">
        <v>0</v>
      </c>
      <c r="AS595" s="37">
        <v>0</v>
      </c>
      <c r="AT595" s="37">
        <v>0</v>
      </c>
      <c r="AU595" s="37">
        <v>0</v>
      </c>
      <c r="AV595" s="37">
        <f>SUM(BASE_INICIATIVAS_CONSOLIDADA!$AP595:$AU595)</f>
        <v>0</v>
      </c>
      <c r="AW595" s="39">
        <v>0</v>
      </c>
      <c r="AX595" s="39">
        <v>0</v>
      </c>
      <c r="AY595" s="40">
        <f>SUM(BASE_INICIATIVAS_CONSOLIDADA!$AW595:$AX595)</f>
        <v>0</v>
      </c>
      <c r="AZ595" s="4">
        <v>0</v>
      </c>
      <c r="BA595" s="4">
        <f>BASE_INICIATIVAS_CONSOLIDADA!$AZ595</f>
        <v>0</v>
      </c>
      <c r="BB595" s="4">
        <v>0</v>
      </c>
      <c r="BC595" s="4">
        <v>0</v>
      </c>
      <c r="BD595" s="4">
        <f>SUM(BASE_INICIATIVAS_CONSOLIDADA!$BB595:$BC595)</f>
        <v>0</v>
      </c>
    </row>
    <row r="596" spans="1:56" ht="405" x14ac:dyDescent="0.25">
      <c r="A596" s="29" t="s">
        <v>87</v>
      </c>
      <c r="B596" s="29" t="s">
        <v>88</v>
      </c>
      <c r="C596" s="29" t="s">
        <v>70</v>
      </c>
      <c r="D596" s="29" t="s">
        <v>58</v>
      </c>
      <c r="E596" s="29" t="str">
        <f>_xlfn.XLOOKUP(BASE_INICIATIVAS_CONSOLIDADA!$G596,'[1]BASE DE DADOS'!A:A,'[1]BASE DE DADOS'!C:C)</f>
        <v>REBIO DO CÓRREGO DO VEADO</v>
      </c>
      <c r="F596" s="29" t="str">
        <f>_xlfn.XLOOKUP(BASE_INICIATIVAS_CONSOLIDADA!$G596,[1]!BASE_UCS[COD CNUC],[1]!BASE_UCS[CATEGORIA RESUMIDA])</f>
        <v>REBIO</v>
      </c>
      <c r="G596" s="29" t="s">
        <v>455</v>
      </c>
      <c r="H596" s="29" t="str">
        <f>_xlfn.XLOOKUP(BASE_INICIATIVAS_CONSOLIDADA!$G596,[1]!BASE_UCS[COD CNUC],[1]!BASE_UCS[GERÊNCIA REGIONAL])</f>
        <v>GR4 - Sudeste</v>
      </c>
      <c r="I596" s="29" t="str">
        <f>_xlfn.XLOOKUP(BASE_INICIATIVAS_CONSOLIDADA!$G596,[1]!BASE_UCS[COD CNUC],[1]!BASE_UCS[BIOMAS])</f>
        <v>Mata Atlântica</v>
      </c>
      <c r="J596" s="29" t="str">
        <f>_xlfn.XLOOKUP(BASE_INICIATIVAS_CONSOLIDADA!$G596,[1]!BASE_UCS[COD CNUC],[1]!BASE_UCS[UF])</f>
        <v>ES</v>
      </c>
      <c r="K596" s="29" t="s">
        <v>456</v>
      </c>
      <c r="L596" s="30">
        <v>300000</v>
      </c>
      <c r="M596" s="30">
        <v>0</v>
      </c>
      <c r="N596" s="30">
        <f>BASE_INICIATIVAS_CONSOLIDADA!$L596-BASE_INICIATIVAS_CONSOLIDADA!$M596</f>
        <v>300000</v>
      </c>
      <c r="O596" s="41">
        <f>BASE_INICIATIVAS_CONSOLIDADA!$AC596+BASE_INICIATIVAS_CONSOLIDADA!$AJ596+BASE_INICIATIVAS_CONSOLIDADA!$AO596+BASE_INICIATIVAS_CONSOLIDADA!$AV596+BASE_INICIATIVAS_CONSOLIDADA!$AY596+BASE_INICIATIVAS_CONSOLIDADA!$BA596+BASE_INICIATIVAS_CONSOLIDADA!$BD596</f>
        <v>0</v>
      </c>
      <c r="P596" s="30">
        <f>IF(BASE_INICIATIVAS_CONSOLIDADA!$N596-BASE_INICIATIVAS_CONSOLIDADA!$O596&lt;0,0,BASE_INICIATIVAS_CONSOLIDADA!$N596-BASE_INICIATIVAS_CONSOLIDADA!$O596)</f>
        <v>300000</v>
      </c>
      <c r="Q596" s="42">
        <v>0</v>
      </c>
      <c r="R596" s="41">
        <v>0</v>
      </c>
      <c r="S596" s="41">
        <v>0</v>
      </c>
      <c r="T596" s="41">
        <v>0</v>
      </c>
      <c r="U596" s="41">
        <v>0</v>
      </c>
      <c r="V596" s="41">
        <v>0</v>
      </c>
      <c r="W596" s="41">
        <v>0</v>
      </c>
      <c r="X596" s="41">
        <v>0</v>
      </c>
      <c r="Y596" s="41">
        <v>0</v>
      </c>
      <c r="Z596" s="41">
        <v>0</v>
      </c>
      <c r="AA596" s="41">
        <v>0</v>
      </c>
      <c r="AB596" s="41">
        <v>0</v>
      </c>
      <c r="AC596" s="41">
        <f>SUM(BASE_INICIATIVAS_CONSOLIDADA!$Q596:$AB596)</f>
        <v>0</v>
      </c>
      <c r="AD596" s="41">
        <v>0</v>
      </c>
      <c r="AE596" s="41">
        <v>0</v>
      </c>
      <c r="AF596" s="41">
        <v>0</v>
      </c>
      <c r="AG596" s="41">
        <v>0</v>
      </c>
      <c r="AH596" s="41">
        <v>0</v>
      </c>
      <c r="AI596" s="41">
        <v>0</v>
      </c>
      <c r="AJ596" s="41">
        <f>SUM(BASE_INICIATIVAS_CONSOLIDADA!$AD596:$AI596)</f>
        <v>0</v>
      </c>
      <c r="AK596" s="41">
        <v>0</v>
      </c>
      <c r="AL596" s="41">
        <v>0</v>
      </c>
      <c r="AM596" s="41">
        <v>0</v>
      </c>
      <c r="AN596" s="41">
        <v>0</v>
      </c>
      <c r="AO596" s="41">
        <f>SUM(BASE_INICIATIVAS_CONSOLIDADA!$AK596:$AN596)</f>
        <v>0</v>
      </c>
      <c r="AP596" s="41">
        <v>0</v>
      </c>
      <c r="AQ596" s="41">
        <v>0</v>
      </c>
      <c r="AR596" s="41">
        <v>0</v>
      </c>
      <c r="AS596" s="41">
        <v>0</v>
      </c>
      <c r="AT596" s="41">
        <v>0</v>
      </c>
      <c r="AU596" s="41">
        <v>0</v>
      </c>
      <c r="AV596" s="41">
        <f>SUM(BASE_INICIATIVAS_CONSOLIDADA!$AP596:$AU596)</f>
        <v>0</v>
      </c>
      <c r="AW596" s="43">
        <v>0</v>
      </c>
      <c r="AX596" s="43">
        <v>0</v>
      </c>
      <c r="AY596" s="44">
        <f>SUM(BASE_INICIATIVAS_CONSOLIDADA!$AW596:$AX596)</f>
        <v>0</v>
      </c>
      <c r="AZ596" s="45">
        <v>0</v>
      </c>
      <c r="BA596" s="45">
        <f>BASE_INICIATIVAS_CONSOLIDADA!$AZ596</f>
        <v>0</v>
      </c>
      <c r="BB596" s="45">
        <v>0</v>
      </c>
      <c r="BC596" s="45">
        <v>0</v>
      </c>
      <c r="BD596" s="45">
        <f>SUM(BASE_INICIATIVAS_CONSOLIDADA!$BB596:$BC596)</f>
        <v>0</v>
      </c>
    </row>
    <row r="597" spans="1:56" ht="409.5" x14ac:dyDescent="0.25">
      <c r="A597" s="8" t="s">
        <v>87</v>
      </c>
      <c r="B597" s="8" t="s">
        <v>88</v>
      </c>
      <c r="C597" s="8" t="s">
        <v>70</v>
      </c>
      <c r="D597" s="8" t="s">
        <v>58</v>
      </c>
      <c r="E597" s="8" t="str">
        <f>_xlfn.XLOOKUP(BASE_INICIATIVAS_CONSOLIDADA!$G597,'[1]BASE DE DADOS'!A:A,'[1]BASE DE DADOS'!C:C)</f>
        <v>REBIO MARINHA DO ARVOREDO</v>
      </c>
      <c r="F597" s="8" t="str">
        <f>_xlfn.XLOOKUP(BASE_INICIATIVAS_CONSOLIDADA!$G597,[1]!BASE_UCS[COD CNUC],[1]!BASE_UCS[CATEGORIA RESUMIDA])</f>
        <v>REBIO</v>
      </c>
      <c r="G597" s="8" t="s">
        <v>457</v>
      </c>
      <c r="H597" s="8" t="str">
        <f>_xlfn.XLOOKUP(BASE_INICIATIVAS_CONSOLIDADA!$G597,[1]!BASE_UCS[COD CNUC],[1]!BASE_UCS[GERÊNCIA REGIONAL])</f>
        <v>GR5 - Sul</v>
      </c>
      <c r="I597" s="8" t="str">
        <f>_xlfn.XLOOKUP(BASE_INICIATIVAS_CONSOLIDADA!$G597,[1]!BASE_UCS[COD CNUC],[1]!BASE_UCS[BIOMAS])</f>
        <v>Área Marinha - Mata Atlântica</v>
      </c>
      <c r="J597" s="8" t="str">
        <f>_xlfn.XLOOKUP(BASE_INICIATIVAS_CONSOLIDADA!$G597,[1]!BASE_UCS[COD CNUC],[1]!BASE_UCS[UF])</f>
        <v>SC</v>
      </c>
      <c r="K597" s="8" t="s">
        <v>458</v>
      </c>
      <c r="L597" s="36">
        <v>400000</v>
      </c>
      <c r="M597" s="36">
        <v>0</v>
      </c>
      <c r="N597" s="36">
        <f>BASE_INICIATIVAS_CONSOLIDADA!$L597-BASE_INICIATIVAS_CONSOLIDADA!$M597</f>
        <v>400000</v>
      </c>
      <c r="O597" s="37">
        <f>BASE_INICIATIVAS_CONSOLIDADA!$AC597+BASE_INICIATIVAS_CONSOLIDADA!$AJ597+BASE_INICIATIVAS_CONSOLIDADA!$AO597+BASE_INICIATIVAS_CONSOLIDADA!$AV597+BASE_INICIATIVAS_CONSOLIDADA!$AY597+BASE_INICIATIVAS_CONSOLIDADA!$BA597+BASE_INICIATIVAS_CONSOLIDADA!$BD597</f>
        <v>400000</v>
      </c>
      <c r="P597" s="36">
        <f>IF(BASE_INICIATIVAS_CONSOLIDADA!$N597-BASE_INICIATIVAS_CONSOLIDADA!$O597&lt;0,0,BASE_INICIATIVAS_CONSOLIDADA!$N597-BASE_INICIATIVAS_CONSOLIDADA!$O597)</f>
        <v>0</v>
      </c>
      <c r="Q597" s="38">
        <v>0</v>
      </c>
      <c r="R597" s="37">
        <v>0</v>
      </c>
      <c r="S597" s="37">
        <v>0</v>
      </c>
      <c r="T597" s="37">
        <v>0</v>
      </c>
      <c r="U597" s="37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f>SUM(BASE_INICIATIVAS_CONSOLIDADA!$Q597:$AB597)</f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f>SUM(BASE_INICIATIVAS_CONSOLIDADA!$AD597:$AI597)</f>
        <v>0</v>
      </c>
      <c r="AK597" s="37">
        <v>0</v>
      </c>
      <c r="AL597" s="37">
        <v>0</v>
      </c>
      <c r="AM597" s="37">
        <v>400000</v>
      </c>
      <c r="AN597" s="37">
        <v>0</v>
      </c>
      <c r="AO597" s="37">
        <f>SUM(BASE_INICIATIVAS_CONSOLIDADA!$AK597:$AN597)</f>
        <v>400000</v>
      </c>
      <c r="AP597" s="37">
        <v>0</v>
      </c>
      <c r="AQ597" s="37">
        <v>0</v>
      </c>
      <c r="AR597" s="37">
        <v>0</v>
      </c>
      <c r="AS597" s="37">
        <v>0</v>
      </c>
      <c r="AT597" s="37">
        <v>0</v>
      </c>
      <c r="AU597" s="37">
        <v>0</v>
      </c>
      <c r="AV597" s="37">
        <f>SUM(BASE_INICIATIVAS_CONSOLIDADA!$AP597:$AU597)</f>
        <v>0</v>
      </c>
      <c r="AW597" s="39">
        <v>0</v>
      </c>
      <c r="AX597" s="39">
        <v>0</v>
      </c>
      <c r="AY597" s="40">
        <f>SUM(BASE_INICIATIVAS_CONSOLIDADA!$AW597:$AX597)</f>
        <v>0</v>
      </c>
      <c r="AZ597" s="4">
        <v>0</v>
      </c>
      <c r="BA597" s="4">
        <f>BASE_INICIATIVAS_CONSOLIDADA!$AZ597</f>
        <v>0</v>
      </c>
      <c r="BB597" s="4">
        <v>0</v>
      </c>
      <c r="BC597" s="4">
        <v>0</v>
      </c>
      <c r="BD597" s="4">
        <f>SUM(BASE_INICIATIVAS_CONSOLIDADA!$BB597:$BC597)</f>
        <v>0</v>
      </c>
    </row>
    <row r="598" spans="1:56" ht="270" x14ac:dyDescent="0.25">
      <c r="A598" s="29" t="s">
        <v>87</v>
      </c>
      <c r="B598" s="29" t="s">
        <v>88</v>
      </c>
      <c r="C598" s="29" t="s">
        <v>70</v>
      </c>
      <c r="D598" s="29" t="s">
        <v>58</v>
      </c>
      <c r="E598" s="29" t="str">
        <f>_xlfn.XLOOKUP(BASE_INICIATIVAS_CONSOLIDADA!$G598,'[1]BASE DE DADOS'!A:A,'[1]BASE DE DADOS'!C:C)</f>
        <v>APA DELTA DO PARNAIBA</v>
      </c>
      <c r="F598" s="29" t="str">
        <f>_xlfn.XLOOKUP(BASE_INICIATIVAS_CONSOLIDADA!$G598,[1]!BASE_UCS[COD CNUC],[1]!BASE_UCS[CATEGORIA RESUMIDA])</f>
        <v>APA</v>
      </c>
      <c r="G598" s="29" t="s">
        <v>374</v>
      </c>
      <c r="H598" s="29" t="str">
        <f>_xlfn.XLOOKUP(BASE_INICIATIVAS_CONSOLIDADA!$G598,[1]!BASE_UCS[COD CNUC],[1]!BASE_UCS[GERÊNCIA REGIONAL])</f>
        <v>GR2 - Nordeste</v>
      </c>
      <c r="I598" s="29" t="str">
        <f>_xlfn.XLOOKUP(BASE_INICIATIVAS_CONSOLIDADA!$G598,[1]!BASE_UCS[COD CNUC],[1]!BASE_UCS[BIOMAS])</f>
        <v>Área Marinha - Caatinga - Cerrado</v>
      </c>
      <c r="J598" s="29" t="str">
        <f>_xlfn.XLOOKUP(BASE_INICIATIVAS_CONSOLIDADA!$G598,[1]!BASE_UCS[COD CNUC],[1]!BASE_UCS[UF])</f>
        <v>CE/MA/PI</v>
      </c>
      <c r="K598" s="29" t="s">
        <v>260</v>
      </c>
      <c r="L598" s="30">
        <v>300000</v>
      </c>
      <c r="M598" s="30">
        <v>0</v>
      </c>
      <c r="N598" s="30">
        <f>BASE_INICIATIVAS_CONSOLIDADA!$L598-BASE_INICIATIVAS_CONSOLIDADA!$M598</f>
        <v>300000</v>
      </c>
      <c r="O598" s="41">
        <f>BASE_INICIATIVAS_CONSOLIDADA!$AC598+BASE_INICIATIVAS_CONSOLIDADA!$AJ598+BASE_INICIATIVAS_CONSOLIDADA!$AO598+BASE_INICIATIVAS_CONSOLIDADA!$AV598+BASE_INICIATIVAS_CONSOLIDADA!$AY598+BASE_INICIATIVAS_CONSOLIDADA!$BA598+BASE_INICIATIVAS_CONSOLIDADA!$BD598</f>
        <v>0</v>
      </c>
      <c r="P598" s="30">
        <f>IF(BASE_INICIATIVAS_CONSOLIDADA!$N598-BASE_INICIATIVAS_CONSOLIDADA!$O598&lt;0,0,BASE_INICIATIVAS_CONSOLIDADA!$N598-BASE_INICIATIVAS_CONSOLIDADA!$O598)</f>
        <v>300000</v>
      </c>
      <c r="Q598" s="42">
        <v>0</v>
      </c>
      <c r="R598" s="41">
        <v>0</v>
      </c>
      <c r="S598" s="41">
        <v>0</v>
      </c>
      <c r="T598" s="41">
        <v>0</v>
      </c>
      <c r="U598" s="41">
        <v>0</v>
      </c>
      <c r="V598" s="41">
        <v>0</v>
      </c>
      <c r="W598" s="41">
        <v>0</v>
      </c>
      <c r="X598" s="41">
        <v>0</v>
      </c>
      <c r="Y598" s="41">
        <v>0</v>
      </c>
      <c r="Z598" s="41">
        <v>0</v>
      </c>
      <c r="AA598" s="41">
        <v>0</v>
      </c>
      <c r="AB598" s="41">
        <v>0</v>
      </c>
      <c r="AC598" s="41">
        <f>SUM(BASE_INICIATIVAS_CONSOLIDADA!$Q598:$AB598)</f>
        <v>0</v>
      </c>
      <c r="AD598" s="41">
        <v>0</v>
      </c>
      <c r="AE598" s="41">
        <v>0</v>
      </c>
      <c r="AF598" s="41">
        <v>0</v>
      </c>
      <c r="AG598" s="41">
        <v>0</v>
      </c>
      <c r="AH598" s="41">
        <v>0</v>
      </c>
      <c r="AI598" s="41">
        <v>0</v>
      </c>
      <c r="AJ598" s="41">
        <f>SUM(BASE_INICIATIVAS_CONSOLIDADA!$AD598:$AI598)</f>
        <v>0</v>
      </c>
      <c r="AK598" s="41">
        <v>0</v>
      </c>
      <c r="AL598" s="41">
        <v>0</v>
      </c>
      <c r="AM598" s="41">
        <v>0</v>
      </c>
      <c r="AN598" s="41">
        <v>0</v>
      </c>
      <c r="AO598" s="41">
        <f>SUM(BASE_INICIATIVAS_CONSOLIDADA!$AK598:$AN598)</f>
        <v>0</v>
      </c>
      <c r="AP598" s="41">
        <v>0</v>
      </c>
      <c r="AQ598" s="41">
        <v>0</v>
      </c>
      <c r="AR598" s="41">
        <v>0</v>
      </c>
      <c r="AS598" s="41">
        <v>0</v>
      </c>
      <c r="AT598" s="41">
        <v>0</v>
      </c>
      <c r="AU598" s="41">
        <v>0</v>
      </c>
      <c r="AV598" s="41">
        <f>SUM(BASE_INICIATIVAS_CONSOLIDADA!$AP598:$AU598)</f>
        <v>0</v>
      </c>
      <c r="AW598" s="43">
        <v>0</v>
      </c>
      <c r="AX598" s="43">
        <v>0</v>
      </c>
      <c r="AY598" s="44">
        <f>SUM(BASE_INICIATIVAS_CONSOLIDADA!$AW598:$AX598)</f>
        <v>0</v>
      </c>
      <c r="AZ598" s="45">
        <v>0</v>
      </c>
      <c r="BA598" s="45">
        <f>BASE_INICIATIVAS_CONSOLIDADA!$AZ598</f>
        <v>0</v>
      </c>
      <c r="BB598" s="45">
        <v>0</v>
      </c>
      <c r="BC598" s="45">
        <v>0</v>
      </c>
      <c r="BD598" s="45">
        <f>SUM(BASE_INICIATIVAS_CONSOLIDADA!$BB598:$BC598)</f>
        <v>0</v>
      </c>
    </row>
    <row r="599" spans="1:56" ht="345" x14ac:dyDescent="0.25">
      <c r="A599" s="8" t="s">
        <v>133</v>
      </c>
      <c r="B599" s="8" t="s">
        <v>134</v>
      </c>
      <c r="C599" s="8" t="s">
        <v>70</v>
      </c>
      <c r="D599" s="8" t="s">
        <v>58</v>
      </c>
      <c r="E599" s="8" t="str">
        <f>_xlfn.XLOOKUP(BASE_INICIATIVAS_CONSOLIDADA!$G599,'[1]BASE DE DADOS'!A:A,'[1]BASE DE DADOS'!C:C)</f>
        <v>RESEX MARINHA DA LAGOA DO JEQUIÁ</v>
      </c>
      <c r="F599" s="8" t="str">
        <f>_xlfn.XLOOKUP(BASE_INICIATIVAS_CONSOLIDADA!$G599,[1]!BASE_UCS[COD CNUC],[1]!BASE_UCS[CATEGORIA RESUMIDA])</f>
        <v>RESEX</v>
      </c>
      <c r="G599" s="8" t="s">
        <v>459</v>
      </c>
      <c r="H599" s="8" t="str">
        <f>_xlfn.XLOOKUP(BASE_INICIATIVAS_CONSOLIDADA!$G599,[1]!BASE_UCS[COD CNUC],[1]!BASE_UCS[GERÊNCIA REGIONAL])</f>
        <v>GR2 - Nordeste</v>
      </c>
      <c r="I599" s="8" t="str">
        <f>_xlfn.XLOOKUP(BASE_INICIATIVAS_CONSOLIDADA!$G599,[1]!BASE_UCS[COD CNUC],[1]!BASE_UCS[BIOMAS])</f>
        <v>Área Marinha - Mata Atlântica</v>
      </c>
      <c r="J599" s="8" t="str">
        <f>_xlfn.XLOOKUP(BASE_INICIATIVAS_CONSOLIDADA!$G599,[1]!BASE_UCS[COD CNUC],[1]!BASE_UCS[UF])</f>
        <v>AL</v>
      </c>
      <c r="K599" s="8" t="s">
        <v>135</v>
      </c>
      <c r="L599" s="53">
        <v>1000000</v>
      </c>
      <c r="M599" s="36">
        <v>0</v>
      </c>
      <c r="N599" s="36">
        <f>BASE_INICIATIVAS_CONSOLIDADA!$L599-BASE_INICIATIVAS_CONSOLIDADA!$M599</f>
        <v>1000000</v>
      </c>
      <c r="O599" s="37">
        <f>BASE_INICIATIVAS_CONSOLIDADA!$AC599+BASE_INICIATIVAS_CONSOLIDADA!$AJ599+BASE_INICIATIVAS_CONSOLIDADA!$AO599+BASE_INICIATIVAS_CONSOLIDADA!$AV599+BASE_INICIATIVAS_CONSOLIDADA!$AY599+BASE_INICIATIVAS_CONSOLIDADA!$BA599+BASE_INICIATIVAS_CONSOLIDADA!$BD599</f>
        <v>1000000</v>
      </c>
      <c r="P599" s="36">
        <f>IF(BASE_INICIATIVAS_CONSOLIDADA!$N599-BASE_INICIATIVAS_CONSOLIDADA!$O599&lt;0,0,BASE_INICIATIVAS_CONSOLIDADA!$N599-BASE_INICIATIVAS_CONSOLIDADA!$O599)</f>
        <v>0</v>
      </c>
      <c r="Q599" s="38">
        <v>0</v>
      </c>
      <c r="R599" s="37">
        <v>0</v>
      </c>
      <c r="S599" s="37">
        <v>0</v>
      </c>
      <c r="T599" s="37">
        <v>0</v>
      </c>
      <c r="U599" s="37">
        <v>0</v>
      </c>
      <c r="V599" s="37">
        <v>0</v>
      </c>
      <c r="W599" s="37">
        <v>0</v>
      </c>
      <c r="X599" s="37">
        <v>0</v>
      </c>
      <c r="Y599" s="37">
        <v>0</v>
      </c>
      <c r="Z599" s="37">
        <v>1000000</v>
      </c>
      <c r="AA599" s="37">
        <v>0</v>
      </c>
      <c r="AB599" s="37">
        <v>0</v>
      </c>
      <c r="AC599" s="37">
        <f>SUM(BASE_INICIATIVAS_CONSOLIDADA!$Q599:$AB599)</f>
        <v>1000000</v>
      </c>
      <c r="AD599" s="37">
        <v>0</v>
      </c>
      <c r="AE599" s="37">
        <v>0</v>
      </c>
      <c r="AF599" s="37">
        <v>0</v>
      </c>
      <c r="AG599" s="37">
        <v>0</v>
      </c>
      <c r="AH599" s="37">
        <v>0</v>
      </c>
      <c r="AI599" s="37">
        <v>0</v>
      </c>
      <c r="AJ599" s="37">
        <f>SUM(BASE_INICIATIVAS_CONSOLIDADA!$AD599:$AI599)</f>
        <v>0</v>
      </c>
      <c r="AK599" s="37">
        <v>0</v>
      </c>
      <c r="AL599" s="37">
        <v>0</v>
      </c>
      <c r="AM599" s="37">
        <v>0</v>
      </c>
      <c r="AN599" s="37">
        <v>0</v>
      </c>
      <c r="AO599" s="37">
        <f>SUM(BASE_INICIATIVAS_CONSOLIDADA!$AK599:$AN599)</f>
        <v>0</v>
      </c>
      <c r="AP599" s="37">
        <v>0</v>
      </c>
      <c r="AQ599" s="37">
        <v>0</v>
      </c>
      <c r="AR599" s="37">
        <v>0</v>
      </c>
      <c r="AS599" s="37">
        <v>0</v>
      </c>
      <c r="AT599" s="37">
        <v>0</v>
      </c>
      <c r="AU599" s="37">
        <v>0</v>
      </c>
      <c r="AV599" s="37">
        <f>SUM(BASE_INICIATIVAS_CONSOLIDADA!$AP599:$AU599)</f>
        <v>0</v>
      </c>
      <c r="AW599" s="39">
        <v>0</v>
      </c>
      <c r="AX599" s="39">
        <v>0</v>
      </c>
      <c r="AY599" s="40">
        <f>SUM(BASE_INICIATIVAS_CONSOLIDADA!$AW599:$AX599)</f>
        <v>0</v>
      </c>
      <c r="AZ599" s="4">
        <v>0</v>
      </c>
      <c r="BA599" s="4">
        <f>BASE_INICIATIVAS_CONSOLIDADA!$AZ599</f>
        <v>0</v>
      </c>
      <c r="BB599" s="4">
        <v>0</v>
      </c>
      <c r="BC599" s="4">
        <v>0</v>
      </c>
      <c r="BD599" s="4">
        <f>SUM(BASE_INICIATIVAS_CONSOLIDADA!$BB599:$BC599)</f>
        <v>0</v>
      </c>
    </row>
    <row r="600" spans="1:56" ht="405" x14ac:dyDescent="0.25">
      <c r="A600" s="29" t="s">
        <v>87</v>
      </c>
      <c r="B600" s="29" t="s">
        <v>88</v>
      </c>
      <c r="C600" s="29" t="s">
        <v>70</v>
      </c>
      <c r="D600" s="29" t="s">
        <v>58</v>
      </c>
      <c r="E600" s="29" t="str">
        <f>_xlfn.XLOOKUP(BASE_INICIATIVAS_CONSOLIDADA!$G600,'[1]BASE DE DADOS'!A:A,'[1]BASE DE DADOS'!C:C)</f>
        <v>RESEX MARINHA DA BAIA DE IGUAPÉ</v>
      </c>
      <c r="F600" s="29" t="str">
        <f>_xlfn.XLOOKUP(BASE_INICIATIVAS_CONSOLIDADA!$G600,[1]!BASE_UCS[COD CNUC],[1]!BASE_UCS[CATEGORIA RESUMIDA])</f>
        <v>RESEX</v>
      </c>
      <c r="G600" s="29" t="s">
        <v>170</v>
      </c>
      <c r="H600" s="29" t="str">
        <f>_xlfn.XLOOKUP(BASE_INICIATIVAS_CONSOLIDADA!$G600,[1]!BASE_UCS[COD CNUC],[1]!BASE_UCS[GERÊNCIA REGIONAL])</f>
        <v>GR2 - Nordeste</v>
      </c>
      <c r="I600" s="29" t="str">
        <f>_xlfn.XLOOKUP(BASE_INICIATIVAS_CONSOLIDADA!$G600,[1]!BASE_UCS[COD CNUC],[1]!BASE_UCS[BIOMAS])</f>
        <v>Mata Atlântica</v>
      </c>
      <c r="J600" s="29" t="str">
        <f>_xlfn.XLOOKUP(BASE_INICIATIVAS_CONSOLIDADA!$G600,[1]!BASE_UCS[COD CNUC],[1]!BASE_UCS[UF])</f>
        <v>BA</v>
      </c>
      <c r="K600" s="29" t="s">
        <v>456</v>
      </c>
      <c r="L600" s="30">
        <v>300000</v>
      </c>
      <c r="M600" s="30">
        <v>0</v>
      </c>
      <c r="N600" s="30">
        <f>BASE_INICIATIVAS_CONSOLIDADA!$L600-BASE_INICIATIVAS_CONSOLIDADA!$M600</f>
        <v>300000</v>
      </c>
      <c r="O600" s="41">
        <f>BASE_INICIATIVAS_CONSOLIDADA!$AC600+BASE_INICIATIVAS_CONSOLIDADA!$AJ600+BASE_INICIATIVAS_CONSOLIDADA!$AO600+BASE_INICIATIVAS_CONSOLIDADA!$AV600+BASE_INICIATIVAS_CONSOLIDADA!$AY600+BASE_INICIATIVAS_CONSOLIDADA!$BA600+BASE_INICIATIVAS_CONSOLIDADA!$BD600</f>
        <v>300000</v>
      </c>
      <c r="P600" s="30">
        <f>IF(BASE_INICIATIVAS_CONSOLIDADA!$N600-BASE_INICIATIVAS_CONSOLIDADA!$O600&lt;0,0,BASE_INICIATIVAS_CONSOLIDADA!$N600-BASE_INICIATIVAS_CONSOLIDADA!$O600)</f>
        <v>0</v>
      </c>
      <c r="Q600" s="42">
        <v>0</v>
      </c>
      <c r="R600" s="41">
        <v>0</v>
      </c>
      <c r="S600" s="41">
        <v>0</v>
      </c>
      <c r="T600" s="41">
        <v>0</v>
      </c>
      <c r="U600" s="41">
        <v>0</v>
      </c>
      <c r="V600" s="41">
        <v>0</v>
      </c>
      <c r="W600" s="41">
        <v>0</v>
      </c>
      <c r="X600" s="41">
        <v>0</v>
      </c>
      <c r="Y600" s="41">
        <v>0</v>
      </c>
      <c r="Z600" s="41">
        <v>0</v>
      </c>
      <c r="AA600" s="41">
        <v>0</v>
      </c>
      <c r="AB600" s="41">
        <v>0</v>
      </c>
      <c r="AC600" s="41">
        <f>SUM(BASE_INICIATIVAS_CONSOLIDADA!$Q600:$AB600)</f>
        <v>0</v>
      </c>
      <c r="AD600" s="41">
        <v>0</v>
      </c>
      <c r="AE600" s="41">
        <v>0</v>
      </c>
      <c r="AF600" s="41">
        <v>0</v>
      </c>
      <c r="AG600" s="41">
        <v>0</v>
      </c>
      <c r="AH600" s="41">
        <v>300000</v>
      </c>
      <c r="AI600" s="41">
        <v>0</v>
      </c>
      <c r="AJ600" s="41">
        <f>SUM(BASE_INICIATIVAS_CONSOLIDADA!$AD600:$AI600)</f>
        <v>300000</v>
      </c>
      <c r="AK600" s="41">
        <v>0</v>
      </c>
      <c r="AL600" s="41">
        <v>0</v>
      </c>
      <c r="AM600" s="41">
        <v>0</v>
      </c>
      <c r="AN600" s="41">
        <v>0</v>
      </c>
      <c r="AO600" s="41">
        <f>SUM(BASE_INICIATIVAS_CONSOLIDADA!$AK600:$AN600)</f>
        <v>0</v>
      </c>
      <c r="AP600" s="41">
        <v>0</v>
      </c>
      <c r="AQ600" s="41">
        <v>0</v>
      </c>
      <c r="AR600" s="41">
        <v>0</v>
      </c>
      <c r="AS600" s="41">
        <v>0</v>
      </c>
      <c r="AT600" s="41">
        <v>0</v>
      </c>
      <c r="AU600" s="41">
        <v>0</v>
      </c>
      <c r="AV600" s="41">
        <f>SUM(BASE_INICIATIVAS_CONSOLIDADA!$AP600:$AU600)</f>
        <v>0</v>
      </c>
      <c r="AW600" s="43">
        <v>0</v>
      </c>
      <c r="AX600" s="43">
        <v>0</v>
      </c>
      <c r="AY600" s="44">
        <f>SUM(BASE_INICIATIVAS_CONSOLIDADA!$AW600:$AX600)</f>
        <v>0</v>
      </c>
      <c r="AZ600" s="45">
        <v>0</v>
      </c>
      <c r="BA600" s="45">
        <f>BASE_INICIATIVAS_CONSOLIDADA!$AZ600</f>
        <v>0</v>
      </c>
      <c r="BB600" s="45">
        <v>0</v>
      </c>
      <c r="BC600" s="45">
        <v>0</v>
      </c>
      <c r="BD600" s="45">
        <f>SUM(BASE_INICIATIVAS_CONSOLIDADA!$BB600:$BC600)</f>
        <v>0</v>
      </c>
    </row>
    <row r="601" spans="1:56" ht="345" x14ac:dyDescent="0.25">
      <c r="A601" s="8" t="s">
        <v>133</v>
      </c>
      <c r="B601" s="8" t="s">
        <v>134</v>
      </c>
      <c r="C601" s="8" t="s">
        <v>70</v>
      </c>
      <c r="D601" s="8" t="s">
        <v>58</v>
      </c>
      <c r="E601" s="8" t="str">
        <f>_xlfn.XLOOKUP(BASE_INICIATIVAS_CONSOLIDADA!$G601,'[1]BASE DE DADOS'!A:A,'[1]BASE DE DADOS'!C:C)</f>
        <v>RESEX MARINHA PIRAJUBAÉ</v>
      </c>
      <c r="F601" s="8" t="str">
        <f>_xlfn.XLOOKUP(BASE_INICIATIVAS_CONSOLIDADA!$G601,[1]!BASE_UCS[COD CNUC],[1]!BASE_UCS[CATEGORIA RESUMIDA])</f>
        <v>RESEX</v>
      </c>
      <c r="G601" s="8" t="s">
        <v>460</v>
      </c>
      <c r="H601" s="8" t="str">
        <f>_xlfn.XLOOKUP(BASE_INICIATIVAS_CONSOLIDADA!$G601,[1]!BASE_UCS[COD CNUC],[1]!BASE_UCS[GERÊNCIA REGIONAL])</f>
        <v>GR5 - Sul</v>
      </c>
      <c r="I601" s="8" t="str">
        <f>_xlfn.XLOOKUP(BASE_INICIATIVAS_CONSOLIDADA!$G601,[1]!BASE_UCS[COD CNUC],[1]!BASE_UCS[BIOMAS])</f>
        <v>Área Marinha - Mata Atlântica</v>
      </c>
      <c r="J601" s="8" t="str">
        <f>_xlfn.XLOOKUP(BASE_INICIATIVAS_CONSOLIDADA!$G601,[1]!BASE_UCS[COD CNUC],[1]!BASE_UCS[UF])</f>
        <v>SC</v>
      </c>
      <c r="K601" s="8" t="s">
        <v>135</v>
      </c>
      <c r="L601" s="53">
        <v>1000000</v>
      </c>
      <c r="M601" s="36">
        <v>0</v>
      </c>
      <c r="N601" s="36">
        <f>BASE_INICIATIVAS_CONSOLIDADA!$L601-BASE_INICIATIVAS_CONSOLIDADA!$M601</f>
        <v>1000000</v>
      </c>
      <c r="O601" s="37">
        <f>BASE_INICIATIVAS_CONSOLIDADA!$AC601+BASE_INICIATIVAS_CONSOLIDADA!$AJ601+BASE_INICIATIVAS_CONSOLIDADA!$AO601+BASE_INICIATIVAS_CONSOLIDADA!$AV601+BASE_INICIATIVAS_CONSOLIDADA!$AY601+BASE_INICIATIVAS_CONSOLIDADA!$BA601+BASE_INICIATIVAS_CONSOLIDADA!$BD601</f>
        <v>1000000</v>
      </c>
      <c r="P601" s="36">
        <f>IF(BASE_INICIATIVAS_CONSOLIDADA!$N601-BASE_INICIATIVAS_CONSOLIDADA!$O601&lt;0,0,BASE_INICIATIVAS_CONSOLIDADA!$N601-BASE_INICIATIVAS_CONSOLIDADA!$O601)</f>
        <v>0</v>
      </c>
      <c r="Q601" s="38">
        <v>0</v>
      </c>
      <c r="R601" s="37">
        <v>0</v>
      </c>
      <c r="S601" s="37">
        <v>0</v>
      </c>
      <c r="T601" s="37">
        <v>0</v>
      </c>
      <c r="U601" s="37">
        <v>0</v>
      </c>
      <c r="V601" s="37">
        <v>0</v>
      </c>
      <c r="W601" s="37">
        <v>0</v>
      </c>
      <c r="X601" s="37">
        <v>0</v>
      </c>
      <c r="Y601" s="37">
        <v>0</v>
      </c>
      <c r="Z601" s="37">
        <v>1000000</v>
      </c>
      <c r="AA601" s="37">
        <v>0</v>
      </c>
      <c r="AB601" s="37">
        <v>0</v>
      </c>
      <c r="AC601" s="37">
        <f>SUM(BASE_INICIATIVAS_CONSOLIDADA!$Q601:$AB601)</f>
        <v>1000000</v>
      </c>
      <c r="AD601" s="37">
        <v>0</v>
      </c>
      <c r="AE601" s="37">
        <v>0</v>
      </c>
      <c r="AF601" s="37">
        <v>0</v>
      </c>
      <c r="AG601" s="37">
        <v>0</v>
      </c>
      <c r="AH601" s="37">
        <v>0</v>
      </c>
      <c r="AI601" s="37">
        <v>0</v>
      </c>
      <c r="AJ601" s="37">
        <f>SUM(BASE_INICIATIVAS_CONSOLIDADA!$AD601:$AI601)</f>
        <v>0</v>
      </c>
      <c r="AK601" s="37">
        <v>0</v>
      </c>
      <c r="AL601" s="37">
        <v>0</v>
      </c>
      <c r="AM601" s="37">
        <v>0</v>
      </c>
      <c r="AN601" s="37">
        <v>0</v>
      </c>
      <c r="AO601" s="37">
        <f>SUM(BASE_INICIATIVAS_CONSOLIDADA!$AK601:$AN601)</f>
        <v>0</v>
      </c>
      <c r="AP601" s="37">
        <v>0</v>
      </c>
      <c r="AQ601" s="37">
        <v>0</v>
      </c>
      <c r="AR601" s="37">
        <v>0</v>
      </c>
      <c r="AS601" s="37">
        <v>0</v>
      </c>
      <c r="AT601" s="37">
        <v>0</v>
      </c>
      <c r="AU601" s="37">
        <v>0</v>
      </c>
      <c r="AV601" s="37">
        <f>SUM(BASE_INICIATIVAS_CONSOLIDADA!$AP601:$AU601)</f>
        <v>0</v>
      </c>
      <c r="AW601" s="39">
        <v>0</v>
      </c>
      <c r="AX601" s="39">
        <v>0</v>
      </c>
      <c r="AY601" s="40">
        <f>SUM(BASE_INICIATIVAS_CONSOLIDADA!$AW601:$AX601)</f>
        <v>0</v>
      </c>
      <c r="AZ601" s="4">
        <v>0</v>
      </c>
      <c r="BA601" s="4">
        <f>BASE_INICIATIVAS_CONSOLIDADA!$AZ601</f>
        <v>0</v>
      </c>
      <c r="BB601" s="4">
        <v>0</v>
      </c>
      <c r="BC601" s="4">
        <v>0</v>
      </c>
      <c r="BD601" s="4">
        <f>SUM(BASE_INICIATIVAS_CONSOLIDADA!$BB601:$BC601)</f>
        <v>0</v>
      </c>
    </row>
    <row r="602" spans="1:56" ht="405" x14ac:dyDescent="0.25">
      <c r="A602" s="29" t="s">
        <v>87</v>
      </c>
      <c r="B602" s="29" t="s">
        <v>88</v>
      </c>
      <c r="C602" s="29" t="s">
        <v>70</v>
      </c>
      <c r="D602" s="29" t="s">
        <v>58</v>
      </c>
      <c r="E602" s="29" t="str">
        <f>_xlfn.XLOOKUP(BASE_INICIATIVAS_CONSOLIDADA!$G602,'[1]BASE DE DADOS'!A:A,'[1]BASE DE DADOS'!C:C)</f>
        <v>RESEX MARINHA PIRAJUBAÉ</v>
      </c>
      <c r="F602" s="29" t="str">
        <f>_xlfn.XLOOKUP(BASE_INICIATIVAS_CONSOLIDADA!$G602,[1]!BASE_UCS[COD CNUC],[1]!BASE_UCS[CATEGORIA RESUMIDA])</f>
        <v>RESEX</v>
      </c>
      <c r="G602" s="29" t="s">
        <v>460</v>
      </c>
      <c r="H602" s="29" t="str">
        <f>_xlfn.XLOOKUP(BASE_INICIATIVAS_CONSOLIDADA!$G602,[1]!BASE_UCS[COD CNUC],[1]!BASE_UCS[GERÊNCIA REGIONAL])</f>
        <v>GR5 - Sul</v>
      </c>
      <c r="I602" s="29" t="str">
        <f>_xlfn.XLOOKUP(BASE_INICIATIVAS_CONSOLIDADA!$G602,[1]!BASE_UCS[COD CNUC],[1]!BASE_UCS[BIOMAS])</f>
        <v>Área Marinha - Mata Atlântica</v>
      </c>
      <c r="J602" s="29" t="str">
        <f>_xlfn.XLOOKUP(BASE_INICIATIVAS_CONSOLIDADA!$G602,[1]!BASE_UCS[COD CNUC],[1]!BASE_UCS[UF])</f>
        <v>SC</v>
      </c>
      <c r="K602" s="29" t="s">
        <v>89</v>
      </c>
      <c r="L602" s="30">
        <v>350000</v>
      </c>
      <c r="M602" s="30">
        <v>0</v>
      </c>
      <c r="N602" s="30">
        <f>BASE_INICIATIVAS_CONSOLIDADA!$L602-BASE_INICIATIVAS_CONSOLIDADA!$M602</f>
        <v>350000</v>
      </c>
      <c r="O602" s="41">
        <f>BASE_INICIATIVAS_CONSOLIDADA!$AC602+BASE_INICIATIVAS_CONSOLIDADA!$AJ602+BASE_INICIATIVAS_CONSOLIDADA!$AO602+BASE_INICIATIVAS_CONSOLIDADA!$AV602+BASE_INICIATIVAS_CONSOLIDADA!$AY602+BASE_INICIATIVAS_CONSOLIDADA!$BA602+BASE_INICIATIVAS_CONSOLIDADA!$BD602</f>
        <v>0</v>
      </c>
      <c r="P602" s="30">
        <f>IF(BASE_INICIATIVAS_CONSOLIDADA!$N602-BASE_INICIATIVAS_CONSOLIDADA!$O602&lt;0,0,BASE_INICIATIVAS_CONSOLIDADA!$N602-BASE_INICIATIVAS_CONSOLIDADA!$O602)</f>
        <v>350000</v>
      </c>
      <c r="Q602" s="42">
        <v>0</v>
      </c>
      <c r="R602" s="41">
        <v>0</v>
      </c>
      <c r="S602" s="41">
        <v>0</v>
      </c>
      <c r="T602" s="41">
        <v>0</v>
      </c>
      <c r="U602" s="41">
        <v>0</v>
      </c>
      <c r="V602" s="41">
        <v>0</v>
      </c>
      <c r="W602" s="41">
        <v>0</v>
      </c>
      <c r="X602" s="41">
        <v>0</v>
      </c>
      <c r="Y602" s="41">
        <v>0</v>
      </c>
      <c r="Z602" s="41">
        <v>0</v>
      </c>
      <c r="AA602" s="41">
        <v>0</v>
      </c>
      <c r="AB602" s="41">
        <v>0</v>
      </c>
      <c r="AC602" s="41">
        <f>SUM(BASE_INICIATIVAS_CONSOLIDADA!$Q602:$AB602)</f>
        <v>0</v>
      </c>
      <c r="AD602" s="41">
        <v>0</v>
      </c>
      <c r="AE602" s="41">
        <v>0</v>
      </c>
      <c r="AF602" s="41">
        <v>0</v>
      </c>
      <c r="AG602" s="41">
        <v>0</v>
      </c>
      <c r="AH602" s="41">
        <v>0</v>
      </c>
      <c r="AI602" s="41">
        <v>0</v>
      </c>
      <c r="AJ602" s="41">
        <f>SUM(BASE_INICIATIVAS_CONSOLIDADA!$AD602:$AI602)</f>
        <v>0</v>
      </c>
      <c r="AK602" s="41">
        <v>0</v>
      </c>
      <c r="AL602" s="41">
        <v>0</v>
      </c>
      <c r="AM602" s="41">
        <v>0</v>
      </c>
      <c r="AN602" s="41">
        <v>0</v>
      </c>
      <c r="AO602" s="41">
        <f>SUM(BASE_INICIATIVAS_CONSOLIDADA!$AK602:$AN602)</f>
        <v>0</v>
      </c>
      <c r="AP602" s="41">
        <v>0</v>
      </c>
      <c r="AQ602" s="41">
        <v>0</v>
      </c>
      <c r="AR602" s="41">
        <v>0</v>
      </c>
      <c r="AS602" s="41">
        <v>0</v>
      </c>
      <c r="AT602" s="41">
        <v>0</v>
      </c>
      <c r="AU602" s="41">
        <v>0</v>
      </c>
      <c r="AV602" s="41">
        <f>SUM(BASE_INICIATIVAS_CONSOLIDADA!$AP602:$AU602)</f>
        <v>0</v>
      </c>
      <c r="AW602" s="43">
        <v>0</v>
      </c>
      <c r="AX602" s="43">
        <v>0</v>
      </c>
      <c r="AY602" s="44">
        <f>SUM(BASE_INICIATIVAS_CONSOLIDADA!$AW602:$AX602)</f>
        <v>0</v>
      </c>
      <c r="AZ602" s="45">
        <v>0</v>
      </c>
      <c r="BA602" s="45">
        <f>BASE_INICIATIVAS_CONSOLIDADA!$AZ602</f>
        <v>0</v>
      </c>
      <c r="BB602" s="45">
        <v>0</v>
      </c>
      <c r="BC602" s="45">
        <v>0</v>
      </c>
      <c r="BD602" s="45">
        <f>SUM(BASE_INICIATIVAS_CONSOLIDADA!$BB602:$BC602)</f>
        <v>0</v>
      </c>
    </row>
    <row r="603" spans="1:56" ht="345" x14ac:dyDescent="0.25">
      <c r="A603" s="8" t="s">
        <v>133</v>
      </c>
      <c r="B603" s="8" t="s">
        <v>134</v>
      </c>
      <c r="C603" s="8" t="s">
        <v>70</v>
      </c>
      <c r="D603" s="8" t="s">
        <v>58</v>
      </c>
      <c r="E603" s="8" t="str">
        <f>_xlfn.XLOOKUP(BASE_INICIATIVAS_CONSOLIDADA!$G603,'[1]BASE DE DADOS'!A:A,'[1]BASE DE DADOS'!C:C)</f>
        <v>RESEX PRAINHA DO CANTO VERDE</v>
      </c>
      <c r="F603" s="8" t="str">
        <f>_xlfn.XLOOKUP(BASE_INICIATIVAS_CONSOLIDADA!$G603,[1]!BASE_UCS[COD CNUC],[1]!BASE_UCS[CATEGORIA RESUMIDA])</f>
        <v>RESEX</v>
      </c>
      <c r="G603" s="8" t="s">
        <v>461</v>
      </c>
      <c r="H603" s="8" t="str">
        <f>_xlfn.XLOOKUP(BASE_INICIATIVAS_CONSOLIDADA!$G603,[1]!BASE_UCS[COD CNUC],[1]!BASE_UCS[GERÊNCIA REGIONAL])</f>
        <v>GR2 - Nordeste</v>
      </c>
      <c r="I603" s="8" t="str">
        <f>_xlfn.XLOOKUP(BASE_INICIATIVAS_CONSOLIDADA!$G603,[1]!BASE_UCS[COD CNUC],[1]!BASE_UCS[BIOMAS])</f>
        <v>Área Marinha - Caatinga</v>
      </c>
      <c r="J603" s="8" t="str">
        <f>_xlfn.XLOOKUP(BASE_INICIATIVAS_CONSOLIDADA!$G603,[1]!BASE_UCS[COD CNUC],[1]!BASE_UCS[UF])</f>
        <v>CE</v>
      </c>
      <c r="K603" s="8" t="s">
        <v>135</v>
      </c>
      <c r="L603" s="53">
        <v>1000000</v>
      </c>
      <c r="M603" s="36">
        <v>0</v>
      </c>
      <c r="N603" s="36">
        <f>BASE_INICIATIVAS_CONSOLIDADA!$L603-BASE_INICIATIVAS_CONSOLIDADA!$M603</f>
        <v>1000000</v>
      </c>
      <c r="O603" s="37">
        <f>BASE_INICIATIVAS_CONSOLIDADA!$AC603+BASE_INICIATIVAS_CONSOLIDADA!$AJ603+BASE_INICIATIVAS_CONSOLIDADA!$AO603+BASE_INICIATIVAS_CONSOLIDADA!$AV603+BASE_INICIATIVAS_CONSOLIDADA!$AY603+BASE_INICIATIVAS_CONSOLIDADA!$BA603+BASE_INICIATIVAS_CONSOLIDADA!$BD603</f>
        <v>1000000</v>
      </c>
      <c r="P603" s="36">
        <f>IF(BASE_INICIATIVAS_CONSOLIDADA!$N603-BASE_INICIATIVAS_CONSOLIDADA!$O603&lt;0,0,BASE_INICIATIVAS_CONSOLIDADA!$N603-BASE_INICIATIVAS_CONSOLIDADA!$O603)</f>
        <v>0</v>
      </c>
      <c r="Q603" s="38">
        <v>0</v>
      </c>
      <c r="R603" s="37">
        <v>0</v>
      </c>
      <c r="S603" s="37">
        <v>0</v>
      </c>
      <c r="T603" s="37">
        <v>0</v>
      </c>
      <c r="U603" s="37">
        <v>0</v>
      </c>
      <c r="V603" s="37">
        <v>0</v>
      </c>
      <c r="W603" s="37">
        <v>0</v>
      </c>
      <c r="X603" s="37">
        <v>0</v>
      </c>
      <c r="Y603" s="37">
        <v>0</v>
      </c>
      <c r="Z603" s="37">
        <v>1000000</v>
      </c>
      <c r="AA603" s="37">
        <v>0</v>
      </c>
      <c r="AB603" s="37">
        <v>0</v>
      </c>
      <c r="AC603" s="37">
        <f>SUM(BASE_INICIATIVAS_CONSOLIDADA!$Q603:$AB603)</f>
        <v>1000000</v>
      </c>
      <c r="AD603" s="37">
        <v>0</v>
      </c>
      <c r="AE603" s="37">
        <v>0</v>
      </c>
      <c r="AF603" s="37">
        <v>0</v>
      </c>
      <c r="AG603" s="37">
        <v>0</v>
      </c>
      <c r="AH603" s="37">
        <v>0</v>
      </c>
      <c r="AI603" s="37">
        <v>0</v>
      </c>
      <c r="AJ603" s="37">
        <f>SUM(BASE_INICIATIVAS_CONSOLIDADA!$AD603:$AI603)</f>
        <v>0</v>
      </c>
      <c r="AK603" s="37">
        <v>0</v>
      </c>
      <c r="AL603" s="37">
        <v>0</v>
      </c>
      <c r="AM603" s="37">
        <v>0</v>
      </c>
      <c r="AN603" s="37">
        <v>0</v>
      </c>
      <c r="AO603" s="37">
        <f>SUM(BASE_INICIATIVAS_CONSOLIDADA!$AK603:$AN603)</f>
        <v>0</v>
      </c>
      <c r="AP603" s="37">
        <v>0</v>
      </c>
      <c r="AQ603" s="37">
        <v>0</v>
      </c>
      <c r="AR603" s="37">
        <v>0</v>
      </c>
      <c r="AS603" s="37">
        <v>0</v>
      </c>
      <c r="AT603" s="37">
        <v>0</v>
      </c>
      <c r="AU603" s="37">
        <v>0</v>
      </c>
      <c r="AV603" s="37">
        <f>SUM(BASE_INICIATIVAS_CONSOLIDADA!$AP603:$AU603)</f>
        <v>0</v>
      </c>
      <c r="AW603" s="39">
        <v>0</v>
      </c>
      <c r="AX603" s="39">
        <v>0</v>
      </c>
      <c r="AY603" s="40">
        <f>SUM(BASE_INICIATIVAS_CONSOLIDADA!$AW603:$AX603)</f>
        <v>0</v>
      </c>
      <c r="AZ603" s="4">
        <v>0</v>
      </c>
      <c r="BA603" s="4">
        <f>BASE_INICIATIVAS_CONSOLIDADA!$AZ603</f>
        <v>0</v>
      </c>
      <c r="BB603" s="4">
        <v>0</v>
      </c>
      <c r="BC603" s="4">
        <v>0</v>
      </c>
      <c r="BD603" s="4">
        <f>SUM(BASE_INICIATIVAS_CONSOLIDADA!$BB603:$BC603)</f>
        <v>0</v>
      </c>
    </row>
    <row r="604" spans="1:56" ht="180" x14ac:dyDescent="0.25">
      <c r="A604" s="29" t="s">
        <v>87</v>
      </c>
      <c r="B604" s="29" t="s">
        <v>88</v>
      </c>
      <c r="C604" s="29" t="s">
        <v>70</v>
      </c>
      <c r="D604" s="29" t="s">
        <v>58</v>
      </c>
      <c r="E604" s="29" t="str">
        <f>_xlfn.XLOOKUP(BASE_INICIATIVAS_CONSOLIDADA!$G604,'[1]BASE DE DADOS'!A:A,'[1]BASE DE DADOS'!C:C)</f>
        <v>PARNA DAS ARAUCÁRIAS</v>
      </c>
      <c r="F604" s="29" t="str">
        <f>_xlfn.XLOOKUP(BASE_INICIATIVAS_CONSOLIDADA!$G604,[1]!BASE_UCS[COD CNUC],[1]!BASE_UCS[CATEGORIA RESUMIDA])</f>
        <v>PARNA</v>
      </c>
      <c r="G604" s="29" t="s">
        <v>350</v>
      </c>
      <c r="H604" s="29" t="str">
        <f>_xlfn.XLOOKUP(BASE_INICIATIVAS_CONSOLIDADA!$G604,[1]!BASE_UCS[COD CNUC],[1]!BASE_UCS[GERÊNCIA REGIONAL])</f>
        <v>GR5 - Sul</v>
      </c>
      <c r="I604" s="29" t="str">
        <f>_xlfn.XLOOKUP(BASE_INICIATIVAS_CONSOLIDADA!$G604,[1]!BASE_UCS[COD CNUC],[1]!BASE_UCS[BIOMAS])</f>
        <v>Mata Atlântica</v>
      </c>
      <c r="J604" s="29" t="str">
        <f>_xlfn.XLOOKUP(BASE_INICIATIVAS_CONSOLIDADA!$G604,[1]!BASE_UCS[COD CNUC],[1]!BASE_UCS[UF])</f>
        <v>SC</v>
      </c>
      <c r="K604" s="29" t="s">
        <v>232</v>
      </c>
      <c r="L604" s="30">
        <v>100000</v>
      </c>
      <c r="M604" s="30">
        <v>0</v>
      </c>
      <c r="N604" s="30">
        <f>BASE_INICIATIVAS_CONSOLIDADA!$L604-BASE_INICIATIVAS_CONSOLIDADA!$M604</f>
        <v>100000</v>
      </c>
      <c r="O604" s="41">
        <f>BASE_INICIATIVAS_CONSOLIDADA!$AC604+BASE_INICIATIVAS_CONSOLIDADA!$AJ604+BASE_INICIATIVAS_CONSOLIDADA!$AO604+BASE_INICIATIVAS_CONSOLIDADA!$AV604+BASE_INICIATIVAS_CONSOLIDADA!$AY604+BASE_INICIATIVAS_CONSOLIDADA!$BA604+BASE_INICIATIVAS_CONSOLIDADA!$BD604</f>
        <v>0</v>
      </c>
      <c r="P604" s="30">
        <f>IF(BASE_INICIATIVAS_CONSOLIDADA!$N604-BASE_INICIATIVAS_CONSOLIDADA!$O604&lt;0,0,BASE_INICIATIVAS_CONSOLIDADA!$N604-BASE_INICIATIVAS_CONSOLIDADA!$O604)</f>
        <v>100000</v>
      </c>
      <c r="Q604" s="42">
        <v>0</v>
      </c>
      <c r="R604" s="41">
        <v>0</v>
      </c>
      <c r="S604" s="41">
        <v>0</v>
      </c>
      <c r="T604" s="41">
        <v>0</v>
      </c>
      <c r="U604" s="41">
        <v>0</v>
      </c>
      <c r="V604" s="41">
        <v>0</v>
      </c>
      <c r="W604" s="41">
        <v>0</v>
      </c>
      <c r="X604" s="41">
        <v>0</v>
      </c>
      <c r="Y604" s="41">
        <v>0</v>
      </c>
      <c r="Z604" s="41">
        <v>0</v>
      </c>
      <c r="AA604" s="41">
        <v>0</v>
      </c>
      <c r="AB604" s="41">
        <v>0</v>
      </c>
      <c r="AC604" s="41">
        <f>SUM(BASE_INICIATIVAS_CONSOLIDADA!$Q604:$AB604)</f>
        <v>0</v>
      </c>
      <c r="AD604" s="41">
        <v>0</v>
      </c>
      <c r="AE604" s="41">
        <v>0</v>
      </c>
      <c r="AF604" s="41">
        <v>0</v>
      </c>
      <c r="AG604" s="41">
        <v>0</v>
      </c>
      <c r="AH604" s="41">
        <v>0</v>
      </c>
      <c r="AI604" s="30">
        <v>0</v>
      </c>
      <c r="AJ604" s="41">
        <f>SUM(BASE_INICIATIVAS_CONSOLIDADA!$AD604:$AI604)</f>
        <v>0</v>
      </c>
      <c r="AK604" s="41">
        <v>0</v>
      </c>
      <c r="AL604" s="41">
        <v>0</v>
      </c>
      <c r="AM604" s="41">
        <v>0</v>
      </c>
      <c r="AN604" s="41">
        <v>0</v>
      </c>
      <c r="AO604" s="41">
        <f>SUM(BASE_INICIATIVAS_CONSOLIDADA!$AK604:$AN604)</f>
        <v>0</v>
      </c>
      <c r="AP604" s="41">
        <v>0</v>
      </c>
      <c r="AQ604" s="41">
        <v>0</v>
      </c>
      <c r="AR604" s="41">
        <v>0</v>
      </c>
      <c r="AS604" s="41">
        <v>0</v>
      </c>
      <c r="AT604" s="41">
        <v>0</v>
      </c>
      <c r="AU604" s="41">
        <v>0</v>
      </c>
      <c r="AV604" s="41">
        <f>SUM(BASE_INICIATIVAS_CONSOLIDADA!$AP604:$AU604)</f>
        <v>0</v>
      </c>
      <c r="AW604" s="43">
        <v>0</v>
      </c>
      <c r="AX604" s="43">
        <v>0</v>
      </c>
      <c r="AY604" s="44">
        <f>SUM(BASE_INICIATIVAS_CONSOLIDADA!$AW604:$AX604)</f>
        <v>0</v>
      </c>
      <c r="AZ604" s="45">
        <v>0</v>
      </c>
      <c r="BA604" s="45">
        <f>BASE_INICIATIVAS_CONSOLIDADA!$AZ604</f>
        <v>0</v>
      </c>
      <c r="BB604" s="45">
        <v>0</v>
      </c>
      <c r="BC604" s="45">
        <v>0</v>
      </c>
      <c r="BD604" s="45">
        <f>SUM(BASE_INICIATIVAS_CONSOLIDADA!$BB604:$BC604)</f>
        <v>0</v>
      </c>
    </row>
    <row r="605" spans="1:56" ht="405" x14ac:dyDescent="0.25">
      <c r="A605" s="8" t="s">
        <v>87</v>
      </c>
      <c r="B605" s="8" t="s">
        <v>88</v>
      </c>
      <c r="C605" s="8" t="s">
        <v>70</v>
      </c>
      <c r="D605" s="8" t="s">
        <v>58</v>
      </c>
      <c r="E605" s="8" t="str">
        <f>_xlfn.XLOOKUP(BASE_INICIATIVAS_CONSOLIDADA!$G605,'[1]BASE DE DADOS'!A:A,'[1]BASE DE DADOS'!C:C)</f>
        <v>PARNA DOS CAMPOS GERAIS</v>
      </c>
      <c r="F605" s="8" t="str">
        <f>_xlfn.XLOOKUP(BASE_INICIATIVAS_CONSOLIDADA!$G605,[1]!BASE_UCS[COD CNUC],[1]!BASE_UCS[CATEGORIA RESUMIDA])</f>
        <v>PARNA</v>
      </c>
      <c r="G605" s="8" t="s">
        <v>250</v>
      </c>
      <c r="H605" s="8" t="str">
        <f>_xlfn.XLOOKUP(BASE_INICIATIVAS_CONSOLIDADA!$G605,[1]!BASE_UCS[COD CNUC],[1]!BASE_UCS[GERÊNCIA REGIONAL])</f>
        <v>GR5 - Sul</v>
      </c>
      <c r="I605" s="8" t="str">
        <f>_xlfn.XLOOKUP(BASE_INICIATIVAS_CONSOLIDADA!$G605,[1]!BASE_UCS[COD CNUC],[1]!BASE_UCS[BIOMAS])</f>
        <v>Mata Atlântica</v>
      </c>
      <c r="J605" s="8" t="str">
        <f>_xlfn.XLOOKUP(BASE_INICIATIVAS_CONSOLIDADA!$G605,[1]!BASE_UCS[COD CNUC],[1]!BASE_UCS[UF])</f>
        <v>PR</v>
      </c>
      <c r="K605" s="8" t="s">
        <v>89</v>
      </c>
      <c r="L605" s="36">
        <v>350000</v>
      </c>
      <c r="M605" s="36">
        <v>0</v>
      </c>
      <c r="N605" s="36">
        <f>BASE_INICIATIVAS_CONSOLIDADA!$L605-BASE_INICIATIVAS_CONSOLIDADA!$M605</f>
        <v>350000</v>
      </c>
      <c r="O605" s="37">
        <f>BASE_INICIATIVAS_CONSOLIDADA!$AC605+BASE_INICIATIVAS_CONSOLIDADA!$AJ605+BASE_INICIATIVAS_CONSOLIDADA!$AO605+BASE_INICIATIVAS_CONSOLIDADA!$AV605+BASE_INICIATIVAS_CONSOLIDADA!$AY605+BASE_INICIATIVAS_CONSOLIDADA!$BA605+BASE_INICIATIVAS_CONSOLIDADA!$BD605</f>
        <v>0</v>
      </c>
      <c r="P605" s="36">
        <f>IF(BASE_INICIATIVAS_CONSOLIDADA!$N605-BASE_INICIATIVAS_CONSOLIDADA!$O605&lt;0,0,BASE_INICIATIVAS_CONSOLIDADA!$N605-BASE_INICIATIVAS_CONSOLIDADA!$O605)</f>
        <v>350000</v>
      </c>
      <c r="Q605" s="38">
        <v>0</v>
      </c>
      <c r="R605" s="37">
        <v>0</v>
      </c>
      <c r="S605" s="37">
        <v>0</v>
      </c>
      <c r="T605" s="37">
        <v>0</v>
      </c>
      <c r="U605" s="37">
        <v>0</v>
      </c>
      <c r="V605" s="37">
        <v>0</v>
      </c>
      <c r="W605" s="37">
        <v>0</v>
      </c>
      <c r="X605" s="37">
        <v>0</v>
      </c>
      <c r="Y605" s="37">
        <v>0</v>
      </c>
      <c r="Z605" s="37">
        <v>0</v>
      </c>
      <c r="AA605" s="37">
        <v>0</v>
      </c>
      <c r="AB605" s="37">
        <v>0</v>
      </c>
      <c r="AC605" s="37">
        <f>SUM(BASE_INICIATIVAS_CONSOLIDADA!$Q605:$AB605)</f>
        <v>0</v>
      </c>
      <c r="AD605" s="37">
        <v>0</v>
      </c>
      <c r="AE605" s="36">
        <v>0</v>
      </c>
      <c r="AF605" s="36">
        <v>0</v>
      </c>
      <c r="AG605" s="36">
        <v>0</v>
      </c>
      <c r="AH605" s="36">
        <v>0</v>
      </c>
      <c r="AI605" s="47">
        <v>0</v>
      </c>
      <c r="AJ605" s="37">
        <f>SUM(BASE_INICIATIVAS_CONSOLIDADA!$AD605:$AI605)</f>
        <v>0</v>
      </c>
      <c r="AK605" s="37">
        <v>0</v>
      </c>
      <c r="AL605" s="37">
        <v>0</v>
      </c>
      <c r="AM605" s="37">
        <v>0</v>
      </c>
      <c r="AN605" s="37">
        <v>0</v>
      </c>
      <c r="AO605" s="37">
        <f>SUM(BASE_INICIATIVAS_CONSOLIDADA!$AK605:$AN605)</f>
        <v>0</v>
      </c>
      <c r="AP605" s="37">
        <v>0</v>
      </c>
      <c r="AQ605" s="37">
        <v>0</v>
      </c>
      <c r="AR605" s="37">
        <v>0</v>
      </c>
      <c r="AS605" s="37">
        <v>0</v>
      </c>
      <c r="AT605" s="37">
        <v>0</v>
      </c>
      <c r="AU605" s="37">
        <v>0</v>
      </c>
      <c r="AV605" s="37">
        <f>SUM(BASE_INICIATIVAS_CONSOLIDADA!$AP605:$AU605)</f>
        <v>0</v>
      </c>
      <c r="AW605" s="39">
        <v>0</v>
      </c>
      <c r="AX605" s="39">
        <v>0</v>
      </c>
      <c r="AY605" s="40">
        <f>SUM(BASE_INICIATIVAS_CONSOLIDADA!$AW605:$AX605)</f>
        <v>0</v>
      </c>
      <c r="AZ605" s="4">
        <v>0</v>
      </c>
      <c r="BA605" s="4">
        <f>BASE_INICIATIVAS_CONSOLIDADA!$AZ605</f>
        <v>0</v>
      </c>
      <c r="BB605" s="4">
        <v>0</v>
      </c>
      <c r="BC605" s="4">
        <v>0</v>
      </c>
      <c r="BD605" s="4">
        <f>SUM(BASE_INICIATIVAS_CONSOLIDADA!$BB605:$BC605)</f>
        <v>0</v>
      </c>
    </row>
    <row r="606" spans="1:56" ht="405" x14ac:dyDescent="0.25">
      <c r="A606" s="29" t="s">
        <v>87</v>
      </c>
      <c r="B606" s="29" t="s">
        <v>88</v>
      </c>
      <c r="C606" s="29" t="s">
        <v>70</v>
      </c>
      <c r="D606" s="29" t="s">
        <v>58</v>
      </c>
      <c r="E606" s="29" t="str">
        <f>_xlfn.XLOOKUP(BASE_INICIATIVAS_CONSOLIDADA!$G606,'[1]BASE DE DADOS'!A:A,'[1]BASE DE DADOS'!C:C)</f>
        <v>REBIO DAS ARAUCÁRIAS</v>
      </c>
      <c r="F606" s="29" t="str">
        <f>_xlfn.XLOOKUP(BASE_INICIATIVAS_CONSOLIDADA!$G606,[1]!BASE_UCS[COD CNUC],[1]!BASE_UCS[CATEGORIA RESUMIDA])</f>
        <v>REBIO</v>
      </c>
      <c r="G606" s="29" t="s">
        <v>462</v>
      </c>
      <c r="H606" s="29" t="str">
        <f>_xlfn.XLOOKUP(BASE_INICIATIVAS_CONSOLIDADA!$G606,[1]!BASE_UCS[COD CNUC],[1]!BASE_UCS[GERÊNCIA REGIONAL])</f>
        <v>GR5 - Sul</v>
      </c>
      <c r="I606" s="29" t="str">
        <f>_xlfn.XLOOKUP(BASE_INICIATIVAS_CONSOLIDADA!$G606,[1]!BASE_UCS[COD CNUC],[1]!BASE_UCS[BIOMAS])</f>
        <v>Mata Atlântica</v>
      </c>
      <c r="J606" s="29" t="str">
        <f>_xlfn.XLOOKUP(BASE_INICIATIVAS_CONSOLIDADA!$G606,[1]!BASE_UCS[COD CNUC],[1]!BASE_UCS[UF])</f>
        <v>PR</v>
      </c>
      <c r="K606" s="29" t="s">
        <v>286</v>
      </c>
      <c r="L606" s="30">
        <v>350000</v>
      </c>
      <c r="M606" s="30">
        <v>0</v>
      </c>
      <c r="N606" s="30">
        <f>BASE_INICIATIVAS_CONSOLIDADA!$L606-BASE_INICIATIVAS_CONSOLIDADA!$M606</f>
        <v>350000</v>
      </c>
      <c r="O606" s="41">
        <f>BASE_INICIATIVAS_CONSOLIDADA!$AC606+BASE_INICIATIVAS_CONSOLIDADA!$AJ606+BASE_INICIATIVAS_CONSOLIDADA!$AO606+BASE_INICIATIVAS_CONSOLIDADA!$AV606+BASE_INICIATIVAS_CONSOLIDADA!$AY606+BASE_INICIATIVAS_CONSOLIDADA!$BA606+BASE_INICIATIVAS_CONSOLIDADA!$BD606</f>
        <v>0</v>
      </c>
      <c r="P606" s="30">
        <f>IF(BASE_INICIATIVAS_CONSOLIDADA!$N606-BASE_INICIATIVAS_CONSOLIDADA!$O606&lt;0,0,BASE_INICIATIVAS_CONSOLIDADA!$N606-BASE_INICIATIVAS_CONSOLIDADA!$O606)</f>
        <v>350000</v>
      </c>
      <c r="Q606" s="42">
        <v>0</v>
      </c>
      <c r="R606" s="41">
        <v>0</v>
      </c>
      <c r="S606" s="41">
        <v>0</v>
      </c>
      <c r="T606" s="41">
        <v>0</v>
      </c>
      <c r="U606" s="41">
        <v>0</v>
      </c>
      <c r="V606" s="41">
        <v>0</v>
      </c>
      <c r="W606" s="41">
        <v>0</v>
      </c>
      <c r="X606" s="41">
        <v>0</v>
      </c>
      <c r="Y606" s="41">
        <v>0</v>
      </c>
      <c r="Z606" s="41">
        <v>0</v>
      </c>
      <c r="AA606" s="41">
        <v>0</v>
      </c>
      <c r="AB606" s="41">
        <v>0</v>
      </c>
      <c r="AC606" s="41">
        <f>SUM(BASE_INICIATIVAS_CONSOLIDADA!$Q606:$AB606)</f>
        <v>0</v>
      </c>
      <c r="AD606" s="41">
        <v>0</v>
      </c>
      <c r="AE606" s="46">
        <v>0</v>
      </c>
      <c r="AF606" s="46">
        <v>0</v>
      </c>
      <c r="AG606" s="46">
        <v>0</v>
      </c>
      <c r="AH606" s="46">
        <v>0</v>
      </c>
      <c r="AI606" s="41">
        <v>0</v>
      </c>
      <c r="AJ606" s="41">
        <f>SUM(BASE_INICIATIVAS_CONSOLIDADA!$AD606:$AI606)</f>
        <v>0</v>
      </c>
      <c r="AK606" s="41">
        <v>0</v>
      </c>
      <c r="AL606" s="41">
        <v>0</v>
      </c>
      <c r="AM606" s="41">
        <v>0</v>
      </c>
      <c r="AN606" s="41">
        <v>0</v>
      </c>
      <c r="AO606" s="41">
        <f>SUM(BASE_INICIATIVAS_CONSOLIDADA!$AK606:$AN606)</f>
        <v>0</v>
      </c>
      <c r="AP606" s="41">
        <v>0</v>
      </c>
      <c r="AQ606" s="41">
        <v>0</v>
      </c>
      <c r="AR606" s="41">
        <v>0</v>
      </c>
      <c r="AS606" s="41">
        <v>0</v>
      </c>
      <c r="AT606" s="41">
        <v>0</v>
      </c>
      <c r="AU606" s="41">
        <v>0</v>
      </c>
      <c r="AV606" s="41">
        <f>SUM(BASE_INICIATIVAS_CONSOLIDADA!$AP606:$AU606)</f>
        <v>0</v>
      </c>
      <c r="AW606" s="43">
        <v>0</v>
      </c>
      <c r="AX606" s="43">
        <v>0</v>
      </c>
      <c r="AY606" s="44">
        <f>SUM(BASE_INICIATIVAS_CONSOLIDADA!$AW606:$AX606)</f>
        <v>0</v>
      </c>
      <c r="AZ606" s="45">
        <v>0</v>
      </c>
      <c r="BA606" s="45">
        <f>BASE_INICIATIVAS_CONSOLIDADA!$AZ606</f>
        <v>0</v>
      </c>
      <c r="BB606" s="45">
        <v>0</v>
      </c>
      <c r="BC606" s="45">
        <v>0</v>
      </c>
      <c r="BD606" s="45">
        <f>SUM(BASE_INICIATIVAS_CONSOLIDADA!$BB606:$BC606)</f>
        <v>0</v>
      </c>
    </row>
    <row r="607" spans="1:56" ht="180" x14ac:dyDescent="0.25">
      <c r="A607" s="8" t="s">
        <v>87</v>
      </c>
      <c r="B607" s="8" t="s">
        <v>88</v>
      </c>
      <c r="C607" s="8" t="s">
        <v>70</v>
      </c>
      <c r="D607" s="8" t="s">
        <v>58</v>
      </c>
      <c r="E607" s="8" t="str">
        <f>_xlfn.XLOOKUP(BASE_INICIATIVAS_CONSOLIDADA!$G607,'[1]BASE DE DADOS'!A:A,'[1]BASE DE DADOS'!C:C)</f>
        <v>REVIS DOS CAMPOS DE PALMAS</v>
      </c>
      <c r="F607" s="8" t="str">
        <f>_xlfn.XLOOKUP(BASE_INICIATIVAS_CONSOLIDADA!$G607,[1]!BASE_UCS[COD CNUC],[1]!BASE_UCS[CATEGORIA RESUMIDA])</f>
        <v>REVIS</v>
      </c>
      <c r="G607" s="8" t="s">
        <v>364</v>
      </c>
      <c r="H607" s="8" t="str">
        <f>_xlfn.XLOOKUP(BASE_INICIATIVAS_CONSOLIDADA!$G607,[1]!BASE_UCS[COD CNUC],[1]!BASE_UCS[GERÊNCIA REGIONAL])</f>
        <v>GR5 - Sul</v>
      </c>
      <c r="I607" s="8" t="str">
        <f>_xlfn.XLOOKUP(BASE_INICIATIVAS_CONSOLIDADA!$G607,[1]!BASE_UCS[COD CNUC],[1]!BASE_UCS[BIOMAS])</f>
        <v>Mata Atlântica</v>
      </c>
      <c r="J607" s="8" t="str">
        <f>_xlfn.XLOOKUP(BASE_INICIATIVAS_CONSOLIDADA!$G607,[1]!BASE_UCS[COD CNUC],[1]!BASE_UCS[UF])</f>
        <v>PR</v>
      </c>
      <c r="K607" s="8" t="s">
        <v>437</v>
      </c>
      <c r="L607" s="36">
        <v>100000</v>
      </c>
      <c r="M607" s="36">
        <v>0</v>
      </c>
      <c r="N607" s="36">
        <f>BASE_INICIATIVAS_CONSOLIDADA!$L607-BASE_INICIATIVAS_CONSOLIDADA!$M607</f>
        <v>100000</v>
      </c>
      <c r="O607" s="37">
        <f>BASE_INICIATIVAS_CONSOLIDADA!$AC607+BASE_INICIATIVAS_CONSOLIDADA!$AJ607+BASE_INICIATIVAS_CONSOLIDADA!$AO607+BASE_INICIATIVAS_CONSOLIDADA!$AV607+BASE_INICIATIVAS_CONSOLIDADA!$AY607+BASE_INICIATIVAS_CONSOLIDADA!$BA607+BASE_INICIATIVAS_CONSOLIDADA!$BD607</f>
        <v>0</v>
      </c>
      <c r="P607" s="36">
        <f>IF(BASE_INICIATIVAS_CONSOLIDADA!$N607-BASE_INICIATIVAS_CONSOLIDADA!$O607&lt;0,0,BASE_INICIATIVAS_CONSOLIDADA!$N607-BASE_INICIATIVAS_CONSOLIDADA!$O607)</f>
        <v>100000</v>
      </c>
      <c r="Q607" s="38">
        <v>0</v>
      </c>
      <c r="R607" s="37">
        <v>0</v>
      </c>
      <c r="S607" s="37">
        <v>0</v>
      </c>
      <c r="T607" s="37">
        <v>0</v>
      </c>
      <c r="U607" s="37">
        <v>0</v>
      </c>
      <c r="V607" s="37">
        <v>0</v>
      </c>
      <c r="W607" s="37">
        <v>0</v>
      </c>
      <c r="X607" s="37">
        <v>0</v>
      </c>
      <c r="Y607" s="37">
        <v>0</v>
      </c>
      <c r="Z607" s="37">
        <v>0</v>
      </c>
      <c r="AA607" s="37">
        <v>0</v>
      </c>
      <c r="AB607" s="37">
        <v>0</v>
      </c>
      <c r="AC607" s="37">
        <f>SUM(BASE_INICIATIVAS_CONSOLIDADA!$Q607:$AB607)</f>
        <v>0</v>
      </c>
      <c r="AD607" s="37">
        <v>0</v>
      </c>
      <c r="AE607" s="37">
        <v>0</v>
      </c>
      <c r="AF607" s="37">
        <v>0</v>
      </c>
      <c r="AG607" s="37">
        <v>0</v>
      </c>
      <c r="AH607" s="37">
        <v>0</v>
      </c>
      <c r="AI607" s="37">
        <v>0</v>
      </c>
      <c r="AJ607" s="37">
        <f>SUM(BASE_INICIATIVAS_CONSOLIDADA!$AD607:$AI607)</f>
        <v>0</v>
      </c>
      <c r="AK607" s="37">
        <v>0</v>
      </c>
      <c r="AL607" s="37">
        <v>0</v>
      </c>
      <c r="AM607" s="37">
        <v>0</v>
      </c>
      <c r="AN607" s="37">
        <v>0</v>
      </c>
      <c r="AO607" s="37">
        <f>SUM(BASE_INICIATIVAS_CONSOLIDADA!$AK607:$AN607)</f>
        <v>0</v>
      </c>
      <c r="AP607" s="37">
        <v>0</v>
      </c>
      <c r="AQ607" s="37">
        <v>0</v>
      </c>
      <c r="AR607" s="37">
        <v>0</v>
      </c>
      <c r="AS607" s="37">
        <v>0</v>
      </c>
      <c r="AT607" s="37">
        <v>0</v>
      </c>
      <c r="AU607" s="37">
        <v>0</v>
      </c>
      <c r="AV607" s="37">
        <f>SUM(BASE_INICIATIVAS_CONSOLIDADA!$AP607:$AU607)</f>
        <v>0</v>
      </c>
      <c r="AW607" s="39">
        <v>0</v>
      </c>
      <c r="AX607" s="39">
        <v>0</v>
      </c>
      <c r="AY607" s="40">
        <f>SUM(BASE_INICIATIVAS_CONSOLIDADA!$AW607:$AX607)</f>
        <v>0</v>
      </c>
      <c r="AZ607" s="4">
        <v>0</v>
      </c>
      <c r="BA607" s="4">
        <f>BASE_INICIATIVAS_CONSOLIDADA!$AZ607</f>
        <v>0</v>
      </c>
      <c r="BB607" s="4">
        <v>0</v>
      </c>
      <c r="BC607" s="4">
        <v>0</v>
      </c>
      <c r="BD607" s="4">
        <f>SUM(BASE_INICIATIVAS_CONSOLIDADA!$BB607:$BC607)</f>
        <v>0</v>
      </c>
    </row>
    <row r="608" spans="1:56" ht="180" x14ac:dyDescent="0.25">
      <c r="A608" s="29" t="s">
        <v>87</v>
      </c>
      <c r="B608" s="29" t="s">
        <v>88</v>
      </c>
      <c r="C608" s="29" t="s">
        <v>70</v>
      </c>
      <c r="D608" s="29" t="s">
        <v>58</v>
      </c>
      <c r="E608" s="29" t="str">
        <f>_xlfn.XLOOKUP(BASE_INICIATIVAS_CONSOLIDADA!$G608,'[1]BASE DE DADOS'!A:A,'[1]BASE DE DADOS'!C:C)</f>
        <v>APA BACIA DO PARAÍBA DO SUL</v>
      </c>
      <c r="F608" s="29" t="str">
        <f>_xlfn.XLOOKUP(BASE_INICIATIVAS_CONSOLIDADA!$G608,[1]!BASE_UCS[COD CNUC],[1]!BASE_UCS[CATEGORIA RESUMIDA])</f>
        <v>APA</v>
      </c>
      <c r="G608" s="29" t="s">
        <v>103</v>
      </c>
      <c r="H608" s="29" t="str">
        <f>_xlfn.XLOOKUP(BASE_INICIATIVAS_CONSOLIDADA!$G608,[1]!BASE_UCS[COD CNUC],[1]!BASE_UCS[GERÊNCIA REGIONAL])</f>
        <v>GR4 - Sudeste</v>
      </c>
      <c r="I608" s="29" t="str">
        <f>_xlfn.XLOOKUP(BASE_INICIATIVAS_CONSOLIDADA!$G608,[1]!BASE_UCS[COD CNUC],[1]!BASE_UCS[BIOMAS])</f>
        <v>Mata Atlântica</v>
      </c>
      <c r="J608" s="29" t="str">
        <f>_xlfn.XLOOKUP(BASE_INICIATIVAS_CONSOLIDADA!$G608,[1]!BASE_UCS[COD CNUC],[1]!BASE_UCS[UF])</f>
        <v>SP</v>
      </c>
      <c r="K608" s="29" t="s">
        <v>232</v>
      </c>
      <c r="L608" s="30">
        <v>100000</v>
      </c>
      <c r="M608" s="30">
        <v>0</v>
      </c>
      <c r="N608" s="30">
        <f>BASE_INICIATIVAS_CONSOLIDADA!$L608-BASE_INICIATIVAS_CONSOLIDADA!$M608</f>
        <v>100000</v>
      </c>
      <c r="O608" s="41">
        <f>BASE_INICIATIVAS_CONSOLIDADA!$AC608+BASE_INICIATIVAS_CONSOLIDADA!$AJ608+BASE_INICIATIVAS_CONSOLIDADA!$AO608+BASE_INICIATIVAS_CONSOLIDADA!$AV608+BASE_INICIATIVAS_CONSOLIDADA!$AY608+BASE_INICIATIVAS_CONSOLIDADA!$BA608+BASE_INICIATIVAS_CONSOLIDADA!$BD608</f>
        <v>100000</v>
      </c>
      <c r="P608" s="30">
        <f>IF(BASE_INICIATIVAS_CONSOLIDADA!$N608-BASE_INICIATIVAS_CONSOLIDADA!$O608&lt;0,0,BASE_INICIATIVAS_CONSOLIDADA!$N608-BASE_INICIATIVAS_CONSOLIDADA!$O608)</f>
        <v>0</v>
      </c>
      <c r="Q608" s="42">
        <v>0</v>
      </c>
      <c r="R608" s="41">
        <v>0</v>
      </c>
      <c r="S608" s="41">
        <v>0</v>
      </c>
      <c r="T608" s="41">
        <v>0</v>
      </c>
      <c r="U608" s="41">
        <v>0</v>
      </c>
      <c r="V608" s="41">
        <v>0</v>
      </c>
      <c r="W608" s="41">
        <v>0</v>
      </c>
      <c r="X608" s="41">
        <v>0</v>
      </c>
      <c r="Y608" s="41">
        <v>0</v>
      </c>
      <c r="Z608" s="41">
        <v>0</v>
      </c>
      <c r="AA608" s="41">
        <v>0</v>
      </c>
      <c r="AB608" s="41">
        <v>0</v>
      </c>
      <c r="AC608" s="41">
        <f>SUM(BASE_INICIATIVAS_CONSOLIDADA!$Q608:$AB608)</f>
        <v>0</v>
      </c>
      <c r="AD608" s="41">
        <v>0</v>
      </c>
      <c r="AE608" s="41">
        <v>0</v>
      </c>
      <c r="AF608" s="41">
        <v>0</v>
      </c>
      <c r="AG608" s="41">
        <v>0</v>
      </c>
      <c r="AH608" s="41">
        <v>0</v>
      </c>
      <c r="AI608" s="41">
        <v>0</v>
      </c>
      <c r="AJ608" s="41">
        <f>SUM(BASE_INICIATIVAS_CONSOLIDADA!$AD608:$AI608)</f>
        <v>0</v>
      </c>
      <c r="AK608" s="41">
        <v>0</v>
      </c>
      <c r="AL608" s="41">
        <v>0</v>
      </c>
      <c r="AM608" s="41">
        <v>0</v>
      </c>
      <c r="AN608" s="41">
        <v>0</v>
      </c>
      <c r="AO608" s="41">
        <f>SUM(BASE_INICIATIVAS_CONSOLIDADA!$AK608:$AN608)</f>
        <v>0</v>
      </c>
      <c r="AP608" s="41">
        <v>0</v>
      </c>
      <c r="AQ608" s="41">
        <v>0</v>
      </c>
      <c r="AR608" s="41">
        <v>100000</v>
      </c>
      <c r="AS608" s="41">
        <v>0</v>
      </c>
      <c r="AT608" s="41">
        <v>0</v>
      </c>
      <c r="AU608" s="41">
        <v>0</v>
      </c>
      <c r="AV608" s="41">
        <f>SUM(BASE_INICIATIVAS_CONSOLIDADA!$AP608:$AU608)</f>
        <v>100000</v>
      </c>
      <c r="AW608" s="43">
        <v>0</v>
      </c>
      <c r="AX608" s="43">
        <v>0</v>
      </c>
      <c r="AY608" s="44">
        <f>SUM(BASE_INICIATIVAS_CONSOLIDADA!$AW608:$AX608)</f>
        <v>0</v>
      </c>
      <c r="AZ608" s="45">
        <v>0</v>
      </c>
      <c r="BA608" s="45">
        <f>BASE_INICIATIVAS_CONSOLIDADA!$AZ608</f>
        <v>0</v>
      </c>
      <c r="BB608" s="45">
        <v>0</v>
      </c>
      <c r="BC608" s="45">
        <v>0</v>
      </c>
      <c r="BD608" s="45">
        <f>SUM(BASE_INICIATIVAS_CONSOLIDADA!$BB608:$BC608)</f>
        <v>0</v>
      </c>
    </row>
    <row r="609" spans="1:56" ht="150" x14ac:dyDescent="0.25">
      <c r="A609" s="8" t="s">
        <v>56</v>
      </c>
      <c r="B609" s="8" t="s">
        <v>57</v>
      </c>
      <c r="C609" s="8">
        <v>16076447</v>
      </c>
      <c r="D609" s="8" t="s">
        <v>58</v>
      </c>
      <c r="E609" s="8" t="str">
        <f>_xlfn.XLOOKUP(BASE_INICIATIVAS_CONSOLIDADA!$G609,'[1]BASE DE DADOS'!A:A,'[1]BASE DE DADOS'!C:C)</f>
        <v>REVIS DO ARQUIPÉLAGO DE ALCATRAZES</v>
      </c>
      <c r="F609" s="8" t="str">
        <f>_xlfn.XLOOKUP(BASE_INICIATIVAS_CONSOLIDADA!$G609,[1]!BASE_UCS[COD CNUC],[1]!BASE_UCS[CATEGORIA RESUMIDA])</f>
        <v>REVIS</v>
      </c>
      <c r="G609" s="8" t="s">
        <v>463</v>
      </c>
      <c r="H609" s="8" t="str">
        <f>_xlfn.XLOOKUP(BASE_INICIATIVAS_CONSOLIDADA!$G609,[1]!BASE_UCS[COD CNUC],[1]!BASE_UCS[GERÊNCIA REGIONAL])</f>
        <v>GR4 - Sudeste</v>
      </c>
      <c r="I609" s="8" t="str">
        <f>_xlfn.XLOOKUP(BASE_INICIATIVAS_CONSOLIDADA!$G609,[1]!BASE_UCS[COD CNUC],[1]!BASE_UCS[BIOMAS])</f>
        <v>Área Marinha</v>
      </c>
      <c r="J609" s="8" t="str">
        <f>_xlfn.XLOOKUP(BASE_INICIATIVAS_CONSOLIDADA!$G609,[1]!BASE_UCS[COD CNUC],[1]!BASE_UCS[UF])</f>
        <v>SP</v>
      </c>
      <c r="K609" s="8" t="s">
        <v>60</v>
      </c>
      <c r="L609" s="36">
        <v>636000</v>
      </c>
      <c r="M609" s="36">
        <v>0</v>
      </c>
      <c r="N609" s="36">
        <f>BASE_INICIATIVAS_CONSOLIDADA!$L609-BASE_INICIATIVAS_CONSOLIDADA!$M609</f>
        <v>636000</v>
      </c>
      <c r="O609" s="37">
        <f>BASE_INICIATIVAS_CONSOLIDADA!$AC609+BASE_INICIATIVAS_CONSOLIDADA!$AJ609+BASE_INICIATIVAS_CONSOLIDADA!$AO609+BASE_INICIATIVAS_CONSOLIDADA!$AV609+BASE_INICIATIVAS_CONSOLIDADA!$AY609+BASE_INICIATIVAS_CONSOLIDADA!$BA609+BASE_INICIATIVAS_CONSOLIDADA!$BD609</f>
        <v>636000</v>
      </c>
      <c r="P609" s="36">
        <f>IF(BASE_INICIATIVAS_CONSOLIDADA!$N609-BASE_INICIATIVAS_CONSOLIDADA!$O609&lt;0,0,BASE_INICIATIVAS_CONSOLIDADA!$N609-BASE_INICIATIVAS_CONSOLIDADA!$O609)</f>
        <v>0</v>
      </c>
      <c r="Q609" s="38">
        <v>0</v>
      </c>
      <c r="R609" s="37">
        <v>0</v>
      </c>
      <c r="S609" s="37">
        <v>0</v>
      </c>
      <c r="T609" s="37">
        <v>0</v>
      </c>
      <c r="U609" s="37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636000</v>
      </c>
      <c r="AA609" s="37">
        <v>0</v>
      </c>
      <c r="AB609" s="37">
        <v>0</v>
      </c>
      <c r="AC609" s="37">
        <f>SUM(BASE_INICIATIVAS_CONSOLIDADA!$Q609:$AB609)</f>
        <v>636000</v>
      </c>
      <c r="AD609" s="37">
        <v>0</v>
      </c>
      <c r="AE609" s="37">
        <v>0</v>
      </c>
      <c r="AF609" s="37">
        <v>0</v>
      </c>
      <c r="AG609" s="37">
        <v>0</v>
      </c>
      <c r="AH609" s="37">
        <v>0</v>
      </c>
      <c r="AI609" s="37">
        <v>0</v>
      </c>
      <c r="AJ609" s="37">
        <f>SUM(BASE_INICIATIVAS_CONSOLIDADA!$AD609:$AI609)</f>
        <v>0</v>
      </c>
      <c r="AK609" s="37">
        <v>0</v>
      </c>
      <c r="AL609" s="37">
        <v>0</v>
      </c>
      <c r="AM609" s="37">
        <v>0</v>
      </c>
      <c r="AN609" s="37">
        <v>0</v>
      </c>
      <c r="AO609" s="37">
        <f>SUM(BASE_INICIATIVAS_CONSOLIDADA!$AK609:$AN609)</f>
        <v>0</v>
      </c>
      <c r="AP609" s="37">
        <v>0</v>
      </c>
      <c r="AQ609" s="37">
        <v>0</v>
      </c>
      <c r="AR609" s="37">
        <v>0</v>
      </c>
      <c r="AS609" s="37">
        <v>0</v>
      </c>
      <c r="AT609" s="37">
        <v>0</v>
      </c>
      <c r="AU609" s="37">
        <v>0</v>
      </c>
      <c r="AV609" s="37">
        <f>SUM(BASE_INICIATIVAS_CONSOLIDADA!$AP609:$AU609)</f>
        <v>0</v>
      </c>
      <c r="AW609" s="39">
        <v>0</v>
      </c>
      <c r="AX609" s="39">
        <v>0</v>
      </c>
      <c r="AY609" s="40">
        <f>SUM(BASE_INICIATIVAS_CONSOLIDADA!$AW609:$AX609)</f>
        <v>0</v>
      </c>
      <c r="AZ609" s="4">
        <v>0</v>
      </c>
      <c r="BA609" s="4">
        <f>BASE_INICIATIVAS_CONSOLIDADA!$AZ609</f>
        <v>0</v>
      </c>
      <c r="BB609" s="4">
        <v>0</v>
      </c>
      <c r="BC609" s="4">
        <v>0</v>
      </c>
      <c r="BD609" s="4">
        <f>SUM(BASE_INICIATIVAS_CONSOLIDADA!$BB609:$BC609)</f>
        <v>0</v>
      </c>
    </row>
    <row r="610" spans="1:56" ht="150" x14ac:dyDescent="0.25">
      <c r="A610" s="29" t="s">
        <v>156</v>
      </c>
      <c r="B610" s="29" t="s">
        <v>157</v>
      </c>
      <c r="C610" s="29">
        <v>16063682</v>
      </c>
      <c r="D610" s="29" t="s">
        <v>58</v>
      </c>
      <c r="E610" s="29" t="str">
        <f>_xlfn.XLOOKUP(BASE_INICIATIVAS_CONSOLIDADA!$G610,'[1]BASE DE DADOS'!A:A,'[1]BASE DE DADOS'!C:C)</f>
        <v>RESEX RIO XINGU</v>
      </c>
      <c r="F610" s="29" t="str">
        <f>_xlfn.XLOOKUP(BASE_INICIATIVAS_CONSOLIDADA!$G610,[1]!BASE_UCS[COD CNUC],[1]!BASE_UCS[CATEGORIA RESUMIDA])</f>
        <v>RESEX</v>
      </c>
      <c r="G610" s="29" t="s">
        <v>450</v>
      </c>
      <c r="H610" s="29" t="str">
        <f>_xlfn.XLOOKUP(BASE_INICIATIVAS_CONSOLIDADA!$G610,[1]!BASE_UCS[COD CNUC],[1]!BASE_UCS[GERÊNCIA REGIONAL])</f>
        <v>GR1 - Norte</v>
      </c>
      <c r="I610" s="29" t="str">
        <f>_xlfn.XLOOKUP(BASE_INICIATIVAS_CONSOLIDADA!$G610,[1]!BASE_UCS[COD CNUC],[1]!BASE_UCS[BIOMAS])</f>
        <v>Amazônia</v>
      </c>
      <c r="J610" s="29" t="str">
        <f>_xlfn.XLOOKUP(BASE_INICIATIVAS_CONSOLIDADA!$G610,[1]!BASE_UCS[COD CNUC],[1]!BASE_UCS[UF])</f>
        <v>PA</v>
      </c>
      <c r="K610" s="29" t="s">
        <v>158</v>
      </c>
      <c r="L610" s="30">
        <v>1780000</v>
      </c>
      <c r="M610" s="30">
        <v>0</v>
      </c>
      <c r="N610" s="30">
        <f>BASE_INICIATIVAS_CONSOLIDADA!$L610-BASE_INICIATIVAS_CONSOLIDADA!$M610</f>
        <v>1780000</v>
      </c>
      <c r="O610" s="41">
        <f>BASE_INICIATIVAS_CONSOLIDADA!$AC610+BASE_INICIATIVAS_CONSOLIDADA!$AJ610+BASE_INICIATIVAS_CONSOLIDADA!$AO610+BASE_INICIATIVAS_CONSOLIDADA!$AV610+BASE_INICIATIVAS_CONSOLIDADA!$AY610+BASE_INICIATIVAS_CONSOLIDADA!$BA610+BASE_INICIATIVAS_CONSOLIDADA!$BD610</f>
        <v>1780000</v>
      </c>
      <c r="P610" s="30">
        <f>IF(BASE_INICIATIVAS_CONSOLIDADA!$N610-BASE_INICIATIVAS_CONSOLIDADA!$O610&lt;0,0,BASE_INICIATIVAS_CONSOLIDADA!$N610-BASE_INICIATIVAS_CONSOLIDADA!$O610)</f>
        <v>0</v>
      </c>
      <c r="Q610" s="42">
        <v>0</v>
      </c>
      <c r="R610" s="41">
        <v>0</v>
      </c>
      <c r="S610" s="41">
        <v>0</v>
      </c>
      <c r="T610" s="41">
        <v>0</v>
      </c>
      <c r="U610" s="41">
        <v>0</v>
      </c>
      <c r="V610" s="41">
        <v>0</v>
      </c>
      <c r="W610" s="41">
        <v>0</v>
      </c>
      <c r="X610" s="41">
        <v>0</v>
      </c>
      <c r="Y610" s="41">
        <v>0</v>
      </c>
      <c r="Z610" s="41">
        <v>0</v>
      </c>
      <c r="AA610" s="41">
        <v>1780000</v>
      </c>
      <c r="AB610" s="41">
        <v>0</v>
      </c>
      <c r="AC610" s="41">
        <f>SUM(BASE_INICIATIVAS_CONSOLIDADA!$Q610:$AB610)</f>
        <v>1780000</v>
      </c>
      <c r="AD610" s="41">
        <v>0</v>
      </c>
      <c r="AE610" s="41">
        <v>0</v>
      </c>
      <c r="AF610" s="41">
        <v>0</v>
      </c>
      <c r="AG610" s="41">
        <v>0</v>
      </c>
      <c r="AH610" s="41">
        <v>0</v>
      </c>
      <c r="AI610" s="41">
        <v>0</v>
      </c>
      <c r="AJ610" s="41">
        <f>SUM(BASE_INICIATIVAS_CONSOLIDADA!$AD610:$AI610)</f>
        <v>0</v>
      </c>
      <c r="AK610" s="41">
        <v>0</v>
      </c>
      <c r="AL610" s="41">
        <v>0</v>
      </c>
      <c r="AM610" s="41">
        <v>0</v>
      </c>
      <c r="AN610" s="41">
        <v>0</v>
      </c>
      <c r="AO610" s="41">
        <f>SUM(BASE_INICIATIVAS_CONSOLIDADA!$AK610:$AN610)</f>
        <v>0</v>
      </c>
      <c r="AP610" s="41">
        <v>0</v>
      </c>
      <c r="AQ610" s="41">
        <v>0</v>
      </c>
      <c r="AR610" s="41">
        <v>0</v>
      </c>
      <c r="AS610" s="41">
        <v>0</v>
      </c>
      <c r="AT610" s="41">
        <v>0</v>
      </c>
      <c r="AU610" s="41">
        <v>0</v>
      </c>
      <c r="AV610" s="41">
        <f>SUM(BASE_INICIATIVAS_CONSOLIDADA!$AP610:$AU610)</f>
        <v>0</v>
      </c>
      <c r="AW610" s="43">
        <v>0</v>
      </c>
      <c r="AX610" s="43">
        <v>0</v>
      </c>
      <c r="AY610" s="44">
        <f>SUM(BASE_INICIATIVAS_CONSOLIDADA!$AW610:$AX610)</f>
        <v>0</v>
      </c>
      <c r="AZ610" s="45">
        <v>0</v>
      </c>
      <c r="BA610" s="45">
        <f>BASE_INICIATIVAS_CONSOLIDADA!$AZ610</f>
        <v>0</v>
      </c>
      <c r="BB610" s="45">
        <v>0</v>
      </c>
      <c r="BC610" s="45">
        <v>0</v>
      </c>
      <c r="BD610" s="45">
        <f>SUM(BASE_INICIATIVAS_CONSOLIDADA!$BB610:$BC610)</f>
        <v>0</v>
      </c>
    </row>
    <row r="611" spans="1:56" ht="195" x14ac:dyDescent="0.25">
      <c r="A611" s="8" t="s">
        <v>152</v>
      </c>
      <c r="B611" s="8" t="s">
        <v>153</v>
      </c>
      <c r="C611" s="8" t="s">
        <v>70</v>
      </c>
      <c r="D611" s="8" t="s">
        <v>58</v>
      </c>
      <c r="E611" s="8" t="str">
        <f>_xlfn.XLOOKUP(BASE_INICIATIVAS_CONSOLIDADA!$G611,'[1]BASE DE DADOS'!A:A,'[1]BASE DE DADOS'!C:C)</f>
        <v>REVIS DO ARQUIPÉLAGO DE ALCATRAZES</v>
      </c>
      <c r="F611" s="8" t="str">
        <f>_xlfn.XLOOKUP(BASE_INICIATIVAS_CONSOLIDADA!$G611,[1]!BASE_UCS[COD CNUC],[1]!BASE_UCS[CATEGORIA RESUMIDA])</f>
        <v>REVIS</v>
      </c>
      <c r="G611" s="8" t="s">
        <v>463</v>
      </c>
      <c r="H611" s="8" t="str">
        <f>_xlfn.XLOOKUP(BASE_INICIATIVAS_CONSOLIDADA!$G611,[1]!BASE_UCS[COD CNUC],[1]!BASE_UCS[GERÊNCIA REGIONAL])</f>
        <v>GR4 - Sudeste</v>
      </c>
      <c r="I611" s="8" t="str">
        <f>_xlfn.XLOOKUP(BASE_INICIATIVAS_CONSOLIDADA!$G611,[1]!BASE_UCS[COD CNUC],[1]!BASE_UCS[BIOMAS])</f>
        <v>Área Marinha</v>
      </c>
      <c r="J611" s="8" t="str">
        <f>_xlfn.XLOOKUP(BASE_INICIATIVAS_CONSOLIDADA!$G611,[1]!BASE_UCS[COD CNUC],[1]!BASE_UCS[UF])</f>
        <v>SP</v>
      </c>
      <c r="K611" s="8" t="s">
        <v>464</v>
      </c>
      <c r="L611" s="36">
        <v>150000</v>
      </c>
      <c r="M611" s="36">
        <v>0</v>
      </c>
      <c r="N611" s="36">
        <f>BASE_INICIATIVAS_CONSOLIDADA!$L611-BASE_INICIATIVAS_CONSOLIDADA!$M611</f>
        <v>150000</v>
      </c>
      <c r="O611" s="37">
        <f>BASE_INICIATIVAS_CONSOLIDADA!$AC611+BASE_INICIATIVAS_CONSOLIDADA!$AJ611+BASE_INICIATIVAS_CONSOLIDADA!$AO611+BASE_INICIATIVAS_CONSOLIDADA!$AV611+BASE_INICIATIVAS_CONSOLIDADA!$AY611+BASE_INICIATIVAS_CONSOLIDADA!$BA611+BASE_INICIATIVAS_CONSOLIDADA!$BD611</f>
        <v>0</v>
      </c>
      <c r="P611" s="36">
        <f>IF(BASE_INICIATIVAS_CONSOLIDADA!$N611-BASE_INICIATIVAS_CONSOLIDADA!$O611&lt;0,0,BASE_INICIATIVAS_CONSOLIDADA!$N611-BASE_INICIATIVAS_CONSOLIDADA!$O611)</f>
        <v>150000</v>
      </c>
      <c r="Q611" s="38">
        <v>0</v>
      </c>
      <c r="R611" s="37">
        <v>0</v>
      </c>
      <c r="S611" s="37">
        <v>0</v>
      </c>
      <c r="T611" s="37">
        <v>0</v>
      </c>
      <c r="U611" s="37">
        <v>0</v>
      </c>
      <c r="V611" s="37">
        <v>0</v>
      </c>
      <c r="W611" s="37">
        <v>0</v>
      </c>
      <c r="X611" s="37">
        <v>0</v>
      </c>
      <c r="Y611" s="37">
        <v>0</v>
      </c>
      <c r="Z611" s="37">
        <v>0</v>
      </c>
      <c r="AA611" s="37">
        <v>0</v>
      </c>
      <c r="AB611" s="37">
        <v>0</v>
      </c>
      <c r="AC611" s="37">
        <f>SUM(BASE_INICIATIVAS_CONSOLIDADA!$Q611:$AB611)</f>
        <v>0</v>
      </c>
      <c r="AD611" s="37">
        <v>0</v>
      </c>
      <c r="AE611" s="37">
        <v>0</v>
      </c>
      <c r="AF611" s="37">
        <v>0</v>
      </c>
      <c r="AG611" s="37">
        <v>0</v>
      </c>
      <c r="AH611" s="37">
        <v>0</v>
      </c>
      <c r="AI611" s="37">
        <v>0</v>
      </c>
      <c r="AJ611" s="37">
        <f>SUM(BASE_INICIATIVAS_CONSOLIDADA!$AD611:$AI611)</f>
        <v>0</v>
      </c>
      <c r="AK611" s="37">
        <v>0</v>
      </c>
      <c r="AL611" s="37">
        <v>0</v>
      </c>
      <c r="AM611" s="37">
        <v>0</v>
      </c>
      <c r="AN611" s="37">
        <v>0</v>
      </c>
      <c r="AO611" s="37">
        <f>SUM(BASE_INICIATIVAS_CONSOLIDADA!$AK611:$AN611)</f>
        <v>0</v>
      </c>
      <c r="AP611" s="37">
        <v>0</v>
      </c>
      <c r="AQ611" s="37">
        <v>0</v>
      </c>
      <c r="AR611" s="37">
        <v>0</v>
      </c>
      <c r="AS611" s="37">
        <v>0</v>
      </c>
      <c r="AT611" s="37">
        <v>0</v>
      </c>
      <c r="AU611" s="37">
        <v>0</v>
      </c>
      <c r="AV611" s="37">
        <f>SUM(BASE_INICIATIVAS_CONSOLIDADA!$AP611:$AU611)</f>
        <v>0</v>
      </c>
      <c r="AW611" s="39">
        <v>0</v>
      </c>
      <c r="AX611" s="39">
        <v>0</v>
      </c>
      <c r="AY611" s="40">
        <f>SUM(BASE_INICIATIVAS_CONSOLIDADA!$AW611:$AX611)</f>
        <v>0</v>
      </c>
      <c r="AZ611" s="4">
        <v>0</v>
      </c>
      <c r="BA611" s="4">
        <f>BASE_INICIATIVAS_CONSOLIDADA!$AZ611</f>
        <v>0</v>
      </c>
      <c r="BB611" s="4">
        <v>0</v>
      </c>
      <c r="BC611" s="4">
        <v>0</v>
      </c>
      <c r="BD611" s="4">
        <f>SUM(BASE_INICIATIVAS_CONSOLIDADA!$BB611:$BC611)</f>
        <v>0</v>
      </c>
    </row>
    <row r="612" spans="1:56" ht="405" x14ac:dyDescent="0.25">
      <c r="A612" s="29" t="s">
        <v>87</v>
      </c>
      <c r="B612" s="29" t="s">
        <v>88</v>
      </c>
      <c r="C612" s="29" t="s">
        <v>70</v>
      </c>
      <c r="D612" s="29" t="s">
        <v>58</v>
      </c>
      <c r="E612" s="29" t="str">
        <f>_xlfn.XLOOKUP(BASE_INICIATIVAS_CONSOLIDADA!$G612,'[1]BASE DE DADOS'!A:A,'[1]BASE DE DADOS'!C:C)</f>
        <v>MONA DO RIO SãO FRANCISCO</v>
      </c>
      <c r="F612" s="29" t="str">
        <f>_xlfn.XLOOKUP(BASE_INICIATIVAS_CONSOLIDADA!$G612,[1]!BASE_UCS[COD CNUC],[1]!BASE_UCS[CATEGORIA RESUMIDA])</f>
        <v>MONA</v>
      </c>
      <c r="G612" s="29" t="s">
        <v>205</v>
      </c>
      <c r="H612" s="29" t="str">
        <f>_xlfn.XLOOKUP(BASE_INICIATIVAS_CONSOLIDADA!$G612,[1]!BASE_UCS[COD CNUC],[1]!BASE_UCS[GERÊNCIA REGIONAL])</f>
        <v>GR2 - Nordeste</v>
      </c>
      <c r="I612" s="29" t="str">
        <f>_xlfn.XLOOKUP(BASE_INICIATIVAS_CONSOLIDADA!$G612,[1]!BASE_UCS[COD CNUC],[1]!BASE_UCS[BIOMAS])</f>
        <v>Caatinga</v>
      </c>
      <c r="J612" s="29" t="str">
        <f>_xlfn.XLOOKUP(BASE_INICIATIVAS_CONSOLIDADA!$G612,[1]!BASE_UCS[COD CNUC],[1]!BASE_UCS[UF])</f>
        <v>AL/BA/SE</v>
      </c>
      <c r="K612" s="29" t="s">
        <v>89</v>
      </c>
      <c r="L612" s="30">
        <v>350000</v>
      </c>
      <c r="M612" s="30">
        <v>0</v>
      </c>
      <c r="N612" s="30">
        <f>BASE_INICIATIVAS_CONSOLIDADA!$L612-BASE_INICIATIVAS_CONSOLIDADA!$M612</f>
        <v>350000</v>
      </c>
      <c r="O612" s="41">
        <f>BASE_INICIATIVAS_CONSOLIDADA!$AC612+BASE_INICIATIVAS_CONSOLIDADA!$AJ612+BASE_INICIATIVAS_CONSOLIDADA!$AO612+BASE_INICIATIVAS_CONSOLIDADA!$AV612+BASE_INICIATIVAS_CONSOLIDADA!$AY612+BASE_INICIATIVAS_CONSOLIDADA!$BA612+BASE_INICIATIVAS_CONSOLIDADA!$BD612</f>
        <v>350000</v>
      </c>
      <c r="P612" s="30">
        <f>IF(BASE_INICIATIVAS_CONSOLIDADA!$N612-BASE_INICIATIVAS_CONSOLIDADA!$O612&lt;0,0,BASE_INICIATIVAS_CONSOLIDADA!$N612-BASE_INICIATIVAS_CONSOLIDADA!$O612)</f>
        <v>0</v>
      </c>
      <c r="Q612" s="42">
        <v>0</v>
      </c>
      <c r="R612" s="41">
        <v>0</v>
      </c>
      <c r="S612" s="41">
        <v>0</v>
      </c>
      <c r="T612" s="41">
        <v>0</v>
      </c>
      <c r="U612" s="41">
        <v>0</v>
      </c>
      <c r="V612" s="41">
        <v>0</v>
      </c>
      <c r="W612" s="41">
        <v>0</v>
      </c>
      <c r="X612" s="41">
        <v>0</v>
      </c>
      <c r="Y612" s="41">
        <v>0</v>
      </c>
      <c r="Z612" s="41">
        <v>0</v>
      </c>
      <c r="AA612" s="41">
        <v>0</v>
      </c>
      <c r="AB612" s="41">
        <v>0</v>
      </c>
      <c r="AC612" s="41">
        <f>SUM(BASE_INICIATIVAS_CONSOLIDADA!$Q612:$AB612)</f>
        <v>0</v>
      </c>
      <c r="AD612" s="41">
        <v>0</v>
      </c>
      <c r="AE612" s="41">
        <v>0</v>
      </c>
      <c r="AF612" s="41">
        <v>350000</v>
      </c>
      <c r="AG612" s="41">
        <v>0</v>
      </c>
      <c r="AH612" s="41">
        <v>0</v>
      </c>
      <c r="AI612" s="41">
        <v>0</v>
      </c>
      <c r="AJ612" s="41">
        <f>SUM(BASE_INICIATIVAS_CONSOLIDADA!$AD612:$AI612)</f>
        <v>350000</v>
      </c>
      <c r="AK612" s="41">
        <v>0</v>
      </c>
      <c r="AL612" s="41">
        <v>0</v>
      </c>
      <c r="AM612" s="41">
        <v>0</v>
      </c>
      <c r="AN612" s="41">
        <v>0</v>
      </c>
      <c r="AO612" s="41">
        <f>SUM(BASE_INICIATIVAS_CONSOLIDADA!$AK612:$AN612)</f>
        <v>0</v>
      </c>
      <c r="AP612" s="41">
        <v>0</v>
      </c>
      <c r="AQ612" s="41">
        <v>0</v>
      </c>
      <c r="AR612" s="41">
        <v>0</v>
      </c>
      <c r="AS612" s="41">
        <v>0</v>
      </c>
      <c r="AT612" s="41">
        <v>0</v>
      </c>
      <c r="AU612" s="41">
        <v>0</v>
      </c>
      <c r="AV612" s="41">
        <f>SUM(BASE_INICIATIVAS_CONSOLIDADA!$AP612:$AU612)</f>
        <v>0</v>
      </c>
      <c r="AW612" s="43">
        <v>0</v>
      </c>
      <c r="AX612" s="43">
        <v>0</v>
      </c>
      <c r="AY612" s="44">
        <f>SUM(BASE_INICIATIVAS_CONSOLIDADA!$AW612:$AX612)</f>
        <v>0</v>
      </c>
      <c r="AZ612" s="45">
        <v>0</v>
      </c>
      <c r="BA612" s="45">
        <f>BASE_INICIATIVAS_CONSOLIDADA!$AZ612</f>
        <v>0</v>
      </c>
      <c r="BB612" s="45">
        <v>0</v>
      </c>
      <c r="BC612" s="45">
        <v>0</v>
      </c>
      <c r="BD612" s="45">
        <f>SUM(BASE_INICIATIVAS_CONSOLIDADA!$BB612:$BC612)</f>
        <v>0</v>
      </c>
    </row>
    <row r="613" spans="1:56" ht="315" x14ac:dyDescent="0.25">
      <c r="A613" s="8" t="s">
        <v>87</v>
      </c>
      <c r="B613" s="8" t="s">
        <v>88</v>
      </c>
      <c r="C613" s="8" t="s">
        <v>70</v>
      </c>
      <c r="D613" s="8" t="s">
        <v>58</v>
      </c>
      <c r="E613" s="8" t="str">
        <f>_xlfn.XLOOKUP(BASE_INICIATIVAS_CONSOLIDADA!$G613,'[1]BASE DE DADOS'!A:A,'[1]BASE DE DADOS'!C:C)</f>
        <v>REVIS DO RIO DOS FRADES</v>
      </c>
      <c r="F613" s="8" t="str">
        <f>_xlfn.XLOOKUP(BASE_INICIATIVAS_CONSOLIDADA!$G613,[1]!BASE_UCS[COD CNUC],[1]!BASE_UCS[CATEGORIA RESUMIDA])</f>
        <v>REVIS</v>
      </c>
      <c r="G613" s="8" t="s">
        <v>347</v>
      </c>
      <c r="H613" s="8" t="str">
        <f>_xlfn.XLOOKUP(BASE_INICIATIVAS_CONSOLIDADA!$G613,[1]!BASE_UCS[COD CNUC],[1]!BASE_UCS[GERÊNCIA REGIONAL])</f>
        <v>GR2 - Nordeste</v>
      </c>
      <c r="I613" s="8" t="str">
        <f>_xlfn.XLOOKUP(BASE_INICIATIVAS_CONSOLIDADA!$G613,[1]!BASE_UCS[COD CNUC],[1]!BASE_UCS[BIOMAS])</f>
        <v>Área Marinha - Mata Atlântica</v>
      </c>
      <c r="J613" s="8" t="str">
        <f>_xlfn.XLOOKUP(BASE_INICIATIVAS_CONSOLIDADA!$G613,[1]!BASE_UCS[COD CNUC],[1]!BASE_UCS[UF])</f>
        <v>BA</v>
      </c>
      <c r="K613" s="8" t="s">
        <v>465</v>
      </c>
      <c r="L613" s="36">
        <v>32000</v>
      </c>
      <c r="M613" s="36">
        <v>0</v>
      </c>
      <c r="N613" s="36">
        <f>BASE_INICIATIVAS_CONSOLIDADA!$L613-BASE_INICIATIVAS_CONSOLIDADA!$M613</f>
        <v>32000</v>
      </c>
      <c r="O613" s="37">
        <f>BASE_INICIATIVAS_CONSOLIDADA!$AC613+BASE_INICIATIVAS_CONSOLIDADA!$AJ613+BASE_INICIATIVAS_CONSOLIDADA!$AO613+BASE_INICIATIVAS_CONSOLIDADA!$AV613+BASE_INICIATIVAS_CONSOLIDADA!$AY613+BASE_INICIATIVAS_CONSOLIDADA!$BA613+BASE_INICIATIVAS_CONSOLIDADA!$BD613</f>
        <v>32000</v>
      </c>
      <c r="P613" s="36">
        <f>IF(BASE_INICIATIVAS_CONSOLIDADA!$N613-BASE_INICIATIVAS_CONSOLIDADA!$O613&lt;0,0,BASE_INICIATIVAS_CONSOLIDADA!$N613-BASE_INICIATIVAS_CONSOLIDADA!$O613)</f>
        <v>0</v>
      </c>
      <c r="Q613" s="38">
        <v>0</v>
      </c>
      <c r="R613" s="37">
        <v>0</v>
      </c>
      <c r="S613" s="37">
        <v>0</v>
      </c>
      <c r="T613" s="37">
        <v>0</v>
      </c>
      <c r="U613" s="37">
        <v>0</v>
      </c>
      <c r="V613" s="37">
        <v>0</v>
      </c>
      <c r="W613" s="37">
        <v>0</v>
      </c>
      <c r="X613" s="37">
        <v>0</v>
      </c>
      <c r="Y613" s="37">
        <v>0</v>
      </c>
      <c r="Z613" s="37">
        <v>0</v>
      </c>
      <c r="AA613" s="37">
        <v>0</v>
      </c>
      <c r="AB613" s="37">
        <v>0</v>
      </c>
      <c r="AC613" s="37">
        <f>SUM(BASE_INICIATIVAS_CONSOLIDADA!$Q613:$AB613)</f>
        <v>0</v>
      </c>
      <c r="AD613" s="37">
        <v>0</v>
      </c>
      <c r="AE613" s="37">
        <v>0</v>
      </c>
      <c r="AF613" s="37">
        <v>0</v>
      </c>
      <c r="AG613" s="37">
        <v>0</v>
      </c>
      <c r="AH613" s="37">
        <v>0</v>
      </c>
      <c r="AI613" s="37">
        <v>0</v>
      </c>
      <c r="AJ613" s="37">
        <f>SUM(BASE_INICIATIVAS_CONSOLIDADA!$AD613:$AI613)</f>
        <v>0</v>
      </c>
      <c r="AK613" s="37">
        <v>0</v>
      </c>
      <c r="AL613" s="37">
        <v>0</v>
      </c>
      <c r="AM613" s="37">
        <v>0</v>
      </c>
      <c r="AN613" s="37">
        <v>0</v>
      </c>
      <c r="AO613" s="37">
        <f>SUM(BASE_INICIATIVAS_CONSOLIDADA!$AK613:$AN613)</f>
        <v>0</v>
      </c>
      <c r="AP613" s="37">
        <v>0</v>
      </c>
      <c r="AQ613" s="37">
        <v>0</v>
      </c>
      <c r="AR613" s="37">
        <v>0</v>
      </c>
      <c r="AS613" s="37">
        <v>0</v>
      </c>
      <c r="AT613" s="37">
        <v>0</v>
      </c>
      <c r="AU613" s="37">
        <v>0</v>
      </c>
      <c r="AV613" s="37">
        <f>SUM(BASE_INICIATIVAS_CONSOLIDADA!$AP613:$AU613)</f>
        <v>0</v>
      </c>
      <c r="AW613" s="39">
        <v>0</v>
      </c>
      <c r="AX613" s="39">
        <v>0</v>
      </c>
      <c r="AY613" s="40">
        <f>SUM(BASE_INICIATIVAS_CONSOLIDADA!$AW613:$AX613)</f>
        <v>0</v>
      </c>
      <c r="AZ613" s="4">
        <v>0</v>
      </c>
      <c r="BA613" s="4">
        <f>BASE_INICIATIVAS_CONSOLIDADA!$AZ613</f>
        <v>0</v>
      </c>
      <c r="BB613" s="4">
        <v>32000</v>
      </c>
      <c r="BC613" s="4">
        <v>0</v>
      </c>
      <c r="BD613" s="4">
        <f>SUM(BASE_INICIATIVAS_CONSOLIDADA!$BB613:$BC613)</f>
        <v>32000</v>
      </c>
    </row>
    <row r="614" spans="1:56" ht="270" x14ac:dyDescent="0.25">
      <c r="A614" s="29" t="s">
        <v>87</v>
      </c>
      <c r="B614" s="29" t="s">
        <v>88</v>
      </c>
      <c r="C614" s="29" t="s">
        <v>70</v>
      </c>
      <c r="D614" s="29" t="s">
        <v>58</v>
      </c>
      <c r="E614" s="29" t="str">
        <f>_xlfn.XLOOKUP(BASE_INICIATIVAS_CONSOLIDADA!$G614,'[1]BASE DE DADOS'!A:A,'[1]BASE DE DADOS'!C:C)</f>
        <v>PARNA DO ALTO CARIRI</v>
      </c>
      <c r="F614" s="29" t="str">
        <f>_xlfn.XLOOKUP(BASE_INICIATIVAS_CONSOLIDADA!$G614,[1]!BASE_UCS[COD CNUC],[1]!BASE_UCS[CATEGORIA RESUMIDA])</f>
        <v>PARNA</v>
      </c>
      <c r="G614" s="29" t="s">
        <v>210</v>
      </c>
      <c r="H614" s="29" t="str">
        <f>_xlfn.XLOOKUP(BASE_INICIATIVAS_CONSOLIDADA!$G614,[1]!BASE_UCS[COD CNUC],[1]!BASE_UCS[GERÊNCIA REGIONAL])</f>
        <v>GR2 - Nordeste</v>
      </c>
      <c r="I614" s="29" t="str">
        <f>_xlfn.XLOOKUP(BASE_INICIATIVAS_CONSOLIDADA!$G614,[1]!BASE_UCS[COD CNUC],[1]!BASE_UCS[BIOMAS])</f>
        <v>Mata Atlântica</v>
      </c>
      <c r="J614" s="29" t="str">
        <f>_xlfn.XLOOKUP(BASE_INICIATIVAS_CONSOLIDADA!$G614,[1]!BASE_UCS[COD CNUC],[1]!BASE_UCS[UF])</f>
        <v>BA</v>
      </c>
      <c r="K614" s="29" t="s">
        <v>466</v>
      </c>
      <c r="L614" s="30">
        <v>200000</v>
      </c>
      <c r="M614" s="30">
        <v>0</v>
      </c>
      <c r="N614" s="30">
        <f>BASE_INICIATIVAS_CONSOLIDADA!$L614-BASE_INICIATIVAS_CONSOLIDADA!$M614</f>
        <v>200000</v>
      </c>
      <c r="O614" s="41">
        <f>BASE_INICIATIVAS_CONSOLIDADA!$AC614+BASE_INICIATIVAS_CONSOLIDADA!$AJ614+BASE_INICIATIVAS_CONSOLIDADA!$AO614+BASE_INICIATIVAS_CONSOLIDADA!$AV614+BASE_INICIATIVAS_CONSOLIDADA!$AY614+BASE_INICIATIVAS_CONSOLIDADA!$BA614+BASE_INICIATIVAS_CONSOLIDADA!$BD614</f>
        <v>200000</v>
      </c>
      <c r="P614" s="30">
        <f>IF(BASE_INICIATIVAS_CONSOLIDADA!$N614-BASE_INICIATIVAS_CONSOLIDADA!$O614&lt;0,0,BASE_INICIATIVAS_CONSOLIDADA!$N614-BASE_INICIATIVAS_CONSOLIDADA!$O614)</f>
        <v>0</v>
      </c>
      <c r="Q614" s="42">
        <v>0</v>
      </c>
      <c r="R614" s="41">
        <v>0</v>
      </c>
      <c r="S614" s="41">
        <v>0</v>
      </c>
      <c r="T614" s="41">
        <v>0</v>
      </c>
      <c r="U614" s="41">
        <v>0</v>
      </c>
      <c r="V614" s="41">
        <v>0</v>
      </c>
      <c r="W614" s="41">
        <v>0</v>
      </c>
      <c r="X614" s="41">
        <v>0</v>
      </c>
      <c r="Y614" s="41">
        <v>0</v>
      </c>
      <c r="Z614" s="41">
        <v>0</v>
      </c>
      <c r="AA614" s="41">
        <v>0</v>
      </c>
      <c r="AB614" s="41">
        <v>0</v>
      </c>
      <c r="AC614" s="41">
        <f>SUM(BASE_INICIATIVAS_CONSOLIDADA!$Q614:$AB614)</f>
        <v>0</v>
      </c>
      <c r="AD614" s="41">
        <v>0</v>
      </c>
      <c r="AE614" s="41">
        <v>0</v>
      </c>
      <c r="AF614" s="41">
        <v>0</v>
      </c>
      <c r="AG614" s="41">
        <v>0</v>
      </c>
      <c r="AH614" s="41">
        <v>0</v>
      </c>
      <c r="AI614" s="41">
        <v>0</v>
      </c>
      <c r="AJ614" s="41">
        <f>SUM(BASE_INICIATIVAS_CONSOLIDADA!$AD614:$AI614)</f>
        <v>0</v>
      </c>
      <c r="AK614" s="41">
        <v>0</v>
      </c>
      <c r="AL614" s="41">
        <v>0</v>
      </c>
      <c r="AM614" s="41">
        <v>0</v>
      </c>
      <c r="AN614" s="41">
        <v>0</v>
      </c>
      <c r="AO614" s="41">
        <f>SUM(BASE_INICIATIVAS_CONSOLIDADA!$AK614:$AN614)</f>
        <v>0</v>
      </c>
      <c r="AP614" s="30">
        <v>200000</v>
      </c>
      <c r="AQ614" s="41">
        <v>0</v>
      </c>
      <c r="AR614" s="41">
        <v>0</v>
      </c>
      <c r="AS614" s="41">
        <v>0</v>
      </c>
      <c r="AT614" s="41">
        <v>0</v>
      </c>
      <c r="AU614" s="41">
        <v>0</v>
      </c>
      <c r="AV614" s="41">
        <f>SUM(BASE_INICIATIVAS_CONSOLIDADA!$AP614:$AU614)</f>
        <v>200000</v>
      </c>
      <c r="AW614" s="43">
        <v>0</v>
      </c>
      <c r="AX614" s="43">
        <v>0</v>
      </c>
      <c r="AY614" s="44">
        <f>SUM(BASE_INICIATIVAS_CONSOLIDADA!$AW614:$AX614)</f>
        <v>0</v>
      </c>
      <c r="AZ614" s="45">
        <v>0</v>
      </c>
      <c r="BA614" s="45">
        <f>BASE_INICIATIVAS_CONSOLIDADA!$AZ614</f>
        <v>0</v>
      </c>
      <c r="BB614" s="45">
        <v>0</v>
      </c>
      <c r="BC614" s="45">
        <v>0</v>
      </c>
      <c r="BD614" s="45">
        <f>SUM(BASE_INICIATIVAS_CONSOLIDADA!$BB614:$BC614)</f>
        <v>0</v>
      </c>
    </row>
    <row r="615" spans="1:56" ht="180" x14ac:dyDescent="0.25">
      <c r="A615" s="8" t="s">
        <v>87</v>
      </c>
      <c r="B615" s="8" t="s">
        <v>88</v>
      </c>
      <c r="C615" s="8" t="s">
        <v>70</v>
      </c>
      <c r="D615" s="8" t="s">
        <v>58</v>
      </c>
      <c r="E615" s="8" t="str">
        <f>_xlfn.XLOOKUP(BASE_INICIATIVAS_CONSOLIDADA!$G615,'[1]BASE DE DADOS'!A:A,'[1]BASE DE DADOS'!C:C)</f>
        <v>PARNA DO ACARI</v>
      </c>
      <c r="F615" s="8" t="str">
        <f>_xlfn.XLOOKUP(BASE_INICIATIVAS_CONSOLIDADA!$G615,[1]!BASE_UCS[COD CNUC],[1]!BASE_UCS[CATEGORIA RESUMIDA])</f>
        <v>PARNA</v>
      </c>
      <c r="G615" s="8" t="s">
        <v>298</v>
      </c>
      <c r="H615" s="8" t="str">
        <f>_xlfn.XLOOKUP(BASE_INICIATIVAS_CONSOLIDADA!$G615,[1]!BASE_UCS[COD CNUC],[1]!BASE_UCS[GERÊNCIA REGIONAL])</f>
        <v>GR1 - Norte</v>
      </c>
      <c r="I615" s="8" t="str">
        <f>_xlfn.XLOOKUP(BASE_INICIATIVAS_CONSOLIDADA!$G615,[1]!BASE_UCS[COD CNUC],[1]!BASE_UCS[BIOMAS])</f>
        <v>Amazônia</v>
      </c>
      <c r="J615" s="8" t="str">
        <f>_xlfn.XLOOKUP(BASE_INICIATIVAS_CONSOLIDADA!$G615,[1]!BASE_UCS[COD CNUC],[1]!BASE_UCS[UF])</f>
        <v>AM</v>
      </c>
      <c r="K615" s="8" t="s">
        <v>232</v>
      </c>
      <c r="L615" s="36">
        <v>100000</v>
      </c>
      <c r="M615" s="36">
        <v>0</v>
      </c>
      <c r="N615" s="36">
        <f>BASE_INICIATIVAS_CONSOLIDADA!$L615-BASE_INICIATIVAS_CONSOLIDADA!$M615</f>
        <v>100000</v>
      </c>
      <c r="O615" s="37">
        <f>BASE_INICIATIVAS_CONSOLIDADA!$AC615+BASE_INICIATIVAS_CONSOLIDADA!$AJ615+BASE_INICIATIVAS_CONSOLIDADA!$AO615+BASE_INICIATIVAS_CONSOLIDADA!$AV615+BASE_INICIATIVAS_CONSOLIDADA!$AY615+BASE_INICIATIVAS_CONSOLIDADA!$BA615+BASE_INICIATIVAS_CONSOLIDADA!$BD615</f>
        <v>100000</v>
      </c>
      <c r="P615" s="36">
        <f>IF(BASE_INICIATIVAS_CONSOLIDADA!$N615-BASE_INICIATIVAS_CONSOLIDADA!$O615&lt;0,0,BASE_INICIATIVAS_CONSOLIDADA!$N615-BASE_INICIATIVAS_CONSOLIDADA!$O615)</f>
        <v>0</v>
      </c>
      <c r="Q615" s="38">
        <v>0</v>
      </c>
      <c r="R615" s="37">
        <v>0</v>
      </c>
      <c r="S615" s="37">
        <v>0</v>
      </c>
      <c r="T615" s="37">
        <v>0</v>
      </c>
      <c r="U615" s="37">
        <v>0</v>
      </c>
      <c r="V615" s="37">
        <v>0</v>
      </c>
      <c r="W615" s="37">
        <v>0</v>
      </c>
      <c r="X615" s="37">
        <v>0</v>
      </c>
      <c r="Y615" s="37">
        <v>0</v>
      </c>
      <c r="Z615" s="37">
        <v>0</v>
      </c>
      <c r="AA615" s="37">
        <v>0</v>
      </c>
      <c r="AB615" s="37">
        <v>0</v>
      </c>
      <c r="AC615" s="37">
        <f>SUM(BASE_INICIATIVAS_CONSOLIDADA!$Q615:$AB615)</f>
        <v>0</v>
      </c>
      <c r="AD615" s="37">
        <v>0</v>
      </c>
      <c r="AE615" s="37">
        <v>0</v>
      </c>
      <c r="AF615" s="37">
        <v>100000</v>
      </c>
      <c r="AG615" s="37">
        <v>0</v>
      </c>
      <c r="AH615" s="37">
        <v>0</v>
      </c>
      <c r="AI615" s="37">
        <v>0</v>
      </c>
      <c r="AJ615" s="37">
        <f>SUM(BASE_INICIATIVAS_CONSOLIDADA!$AD615:$AI615)</f>
        <v>100000</v>
      </c>
      <c r="AK615" s="37">
        <v>0</v>
      </c>
      <c r="AL615" s="37">
        <v>0</v>
      </c>
      <c r="AM615" s="37">
        <v>0</v>
      </c>
      <c r="AN615" s="37">
        <v>0</v>
      </c>
      <c r="AO615" s="37">
        <f>SUM(BASE_INICIATIVAS_CONSOLIDADA!$AK615:$AN615)</f>
        <v>0</v>
      </c>
      <c r="AP615" s="47">
        <v>0</v>
      </c>
      <c r="AQ615" s="37">
        <v>0</v>
      </c>
      <c r="AR615" s="37">
        <v>0</v>
      </c>
      <c r="AS615" s="37">
        <v>0</v>
      </c>
      <c r="AT615" s="37">
        <v>0</v>
      </c>
      <c r="AU615" s="37">
        <v>0</v>
      </c>
      <c r="AV615" s="37">
        <f>SUM(BASE_INICIATIVAS_CONSOLIDADA!$AP615:$AU615)</f>
        <v>0</v>
      </c>
      <c r="AW615" s="39">
        <v>0</v>
      </c>
      <c r="AX615" s="39">
        <v>0</v>
      </c>
      <c r="AY615" s="40">
        <f>SUM(BASE_INICIATIVAS_CONSOLIDADA!$AW615:$AX615)</f>
        <v>0</v>
      </c>
      <c r="AZ615" s="4">
        <v>0</v>
      </c>
      <c r="BA615" s="4">
        <f>BASE_INICIATIVAS_CONSOLIDADA!$AZ615</f>
        <v>0</v>
      </c>
      <c r="BB615" s="4">
        <v>0</v>
      </c>
      <c r="BC615" s="4">
        <v>0</v>
      </c>
      <c r="BD615" s="4">
        <f>SUM(BASE_INICIATIVAS_CONSOLIDADA!$BB615:$BC615)</f>
        <v>0</v>
      </c>
    </row>
    <row r="616" spans="1:56" ht="409.5" x14ac:dyDescent="0.25">
      <c r="A616" s="29" t="s">
        <v>87</v>
      </c>
      <c r="B616" s="29" t="s">
        <v>88</v>
      </c>
      <c r="C616" s="29" t="s">
        <v>70</v>
      </c>
      <c r="D616" s="29" t="s">
        <v>58</v>
      </c>
      <c r="E616" s="29" t="str">
        <f>_xlfn.XLOOKUP(BASE_INICIATIVAS_CONSOLIDADA!$G616,'[1]BASE DE DADOS'!A:A,'[1]BASE DE DADOS'!C:C)</f>
        <v>PARNA MARINHO DAS ILHAS DOS CURRAIS</v>
      </c>
      <c r="F616" s="29" t="str">
        <f>_xlfn.XLOOKUP(BASE_INICIATIVAS_CONSOLIDADA!$G616,[1]!BASE_UCS[COD CNUC],[1]!BASE_UCS[CATEGORIA RESUMIDA])</f>
        <v>PARNA</v>
      </c>
      <c r="G616" s="29" t="s">
        <v>370</v>
      </c>
      <c r="H616" s="29" t="str">
        <f>_xlfn.XLOOKUP(BASE_INICIATIVAS_CONSOLIDADA!$G616,[1]!BASE_UCS[COD CNUC],[1]!BASE_UCS[GERÊNCIA REGIONAL])</f>
        <v>GR5 - Sul</v>
      </c>
      <c r="I616" s="29" t="str">
        <f>_xlfn.XLOOKUP(BASE_INICIATIVAS_CONSOLIDADA!$G616,[1]!BASE_UCS[COD CNUC],[1]!BASE_UCS[BIOMAS])</f>
        <v>Área Marinha</v>
      </c>
      <c r="J616" s="29" t="str">
        <f>_xlfn.XLOOKUP(BASE_INICIATIVAS_CONSOLIDADA!$G616,[1]!BASE_UCS[COD CNUC],[1]!BASE_UCS[UF])</f>
        <v>PR</v>
      </c>
      <c r="K616" s="29" t="s">
        <v>467</v>
      </c>
      <c r="L616" s="30">
        <v>350000</v>
      </c>
      <c r="M616" s="30">
        <v>0</v>
      </c>
      <c r="N616" s="30">
        <f>BASE_INICIATIVAS_CONSOLIDADA!$L616-BASE_INICIATIVAS_CONSOLIDADA!$M616</f>
        <v>350000</v>
      </c>
      <c r="O616" s="41">
        <f>BASE_INICIATIVAS_CONSOLIDADA!$AC616+BASE_INICIATIVAS_CONSOLIDADA!$AJ616+BASE_INICIATIVAS_CONSOLIDADA!$AO616+BASE_INICIATIVAS_CONSOLIDADA!$AV616+BASE_INICIATIVAS_CONSOLIDADA!$AY616+BASE_INICIATIVAS_CONSOLIDADA!$BA616+BASE_INICIATIVAS_CONSOLIDADA!$BD616</f>
        <v>350000</v>
      </c>
      <c r="P616" s="30">
        <f>IF(BASE_INICIATIVAS_CONSOLIDADA!$N616-BASE_INICIATIVAS_CONSOLIDADA!$O616&lt;0,0,BASE_INICIATIVAS_CONSOLIDADA!$N616-BASE_INICIATIVAS_CONSOLIDADA!$O616)</f>
        <v>0</v>
      </c>
      <c r="Q616" s="42">
        <v>0</v>
      </c>
      <c r="R616" s="41">
        <v>0</v>
      </c>
      <c r="S616" s="41">
        <v>0</v>
      </c>
      <c r="T616" s="41">
        <v>0</v>
      </c>
      <c r="U616" s="41">
        <v>0</v>
      </c>
      <c r="V616" s="41">
        <v>0</v>
      </c>
      <c r="W616" s="41">
        <v>0</v>
      </c>
      <c r="X616" s="41">
        <v>0</v>
      </c>
      <c r="Y616" s="41">
        <v>0</v>
      </c>
      <c r="Z616" s="41">
        <v>0</v>
      </c>
      <c r="AA616" s="41">
        <v>0</v>
      </c>
      <c r="AB616" s="41">
        <v>0</v>
      </c>
      <c r="AC616" s="41">
        <f>SUM(BASE_INICIATIVAS_CONSOLIDADA!$Q616:$AB616)</f>
        <v>0</v>
      </c>
      <c r="AD616" s="41">
        <v>0</v>
      </c>
      <c r="AE616" s="41">
        <v>0</v>
      </c>
      <c r="AF616" s="41">
        <v>0</v>
      </c>
      <c r="AG616" s="41">
        <v>0</v>
      </c>
      <c r="AH616" s="41">
        <v>0</v>
      </c>
      <c r="AI616" s="41">
        <v>0</v>
      </c>
      <c r="AJ616" s="41">
        <f>SUM(BASE_INICIATIVAS_CONSOLIDADA!$AD616:$AI616)</f>
        <v>0</v>
      </c>
      <c r="AK616" s="41">
        <v>0</v>
      </c>
      <c r="AL616" s="41">
        <v>0</v>
      </c>
      <c r="AM616" s="41">
        <v>350000</v>
      </c>
      <c r="AN616" s="41">
        <v>0</v>
      </c>
      <c r="AO616" s="41">
        <f>SUM(BASE_INICIATIVAS_CONSOLIDADA!$AK616:$AN616)</f>
        <v>350000</v>
      </c>
      <c r="AP616" s="41">
        <v>0</v>
      </c>
      <c r="AQ616" s="41">
        <v>0</v>
      </c>
      <c r="AR616" s="41">
        <v>0</v>
      </c>
      <c r="AS616" s="41">
        <v>0</v>
      </c>
      <c r="AT616" s="41">
        <v>0</v>
      </c>
      <c r="AU616" s="41">
        <v>0</v>
      </c>
      <c r="AV616" s="41">
        <f>SUM(BASE_INICIATIVAS_CONSOLIDADA!$AP616:$AU616)</f>
        <v>0</v>
      </c>
      <c r="AW616" s="43">
        <v>0</v>
      </c>
      <c r="AX616" s="43">
        <v>0</v>
      </c>
      <c r="AY616" s="44">
        <f>SUM(BASE_INICIATIVAS_CONSOLIDADA!$AW616:$AX616)</f>
        <v>0</v>
      </c>
      <c r="AZ616" s="45">
        <v>0</v>
      </c>
      <c r="BA616" s="45">
        <f>BASE_INICIATIVAS_CONSOLIDADA!$AZ616</f>
        <v>0</v>
      </c>
      <c r="BB616" s="45">
        <v>0</v>
      </c>
      <c r="BC616" s="45">
        <v>0</v>
      </c>
      <c r="BD616" s="45">
        <f>SUM(BASE_INICIATIVAS_CONSOLIDADA!$BB616:$BC616)</f>
        <v>0</v>
      </c>
    </row>
    <row r="617" spans="1:56" ht="270" x14ac:dyDescent="0.25">
      <c r="A617" s="8" t="s">
        <v>87</v>
      </c>
      <c r="B617" s="8" t="s">
        <v>88</v>
      </c>
      <c r="C617" s="8" t="s">
        <v>70</v>
      </c>
      <c r="D617" s="8" t="s">
        <v>58</v>
      </c>
      <c r="E617" s="8" t="str">
        <f>_xlfn.XLOOKUP(BASE_INICIATIVAS_CONSOLIDADA!$G617,'[1]BASE DE DADOS'!A:A,'[1]BASE DE DADOS'!C:C)</f>
        <v>PARNA DOS CAMPOS FERRUGINOSOS</v>
      </c>
      <c r="F617" s="8" t="str">
        <f>_xlfn.XLOOKUP(BASE_INICIATIVAS_CONSOLIDADA!$G617,[1]!BASE_UCS[COD CNUC],[1]!BASE_UCS[CATEGORIA RESUMIDA])</f>
        <v>PARNA</v>
      </c>
      <c r="G617" s="8" t="s">
        <v>111</v>
      </c>
      <c r="H617" s="8" t="str">
        <f>_xlfn.XLOOKUP(BASE_INICIATIVAS_CONSOLIDADA!$G617,[1]!BASE_UCS[COD CNUC],[1]!BASE_UCS[GERÊNCIA REGIONAL])</f>
        <v>GR1 - Norte</v>
      </c>
      <c r="I617" s="8" t="str">
        <f>_xlfn.XLOOKUP(BASE_INICIATIVAS_CONSOLIDADA!$G617,[1]!BASE_UCS[COD CNUC],[1]!BASE_UCS[BIOMAS])</f>
        <v>Amazônia</v>
      </c>
      <c r="J617" s="8" t="str">
        <f>_xlfn.XLOOKUP(BASE_INICIATIVAS_CONSOLIDADA!$G617,[1]!BASE_UCS[COD CNUC],[1]!BASE_UCS[UF])</f>
        <v>PA</v>
      </c>
      <c r="K617" s="8" t="s">
        <v>342</v>
      </c>
      <c r="L617" s="36">
        <v>300000</v>
      </c>
      <c r="M617" s="36">
        <v>0</v>
      </c>
      <c r="N617" s="36">
        <f>BASE_INICIATIVAS_CONSOLIDADA!$L617-BASE_INICIATIVAS_CONSOLIDADA!$M617</f>
        <v>300000</v>
      </c>
      <c r="O617" s="37">
        <f>BASE_INICIATIVAS_CONSOLIDADA!$AC617+BASE_INICIATIVAS_CONSOLIDADA!$AJ617+BASE_INICIATIVAS_CONSOLIDADA!$AO617+BASE_INICIATIVAS_CONSOLIDADA!$AV617+BASE_INICIATIVAS_CONSOLIDADA!$AY617+BASE_INICIATIVAS_CONSOLIDADA!$BA617+BASE_INICIATIVAS_CONSOLIDADA!$BD617</f>
        <v>0</v>
      </c>
      <c r="P617" s="36">
        <f>IF(BASE_INICIATIVAS_CONSOLIDADA!$N617-BASE_INICIATIVAS_CONSOLIDADA!$O617&lt;0,0,BASE_INICIATIVAS_CONSOLIDADA!$N617-BASE_INICIATIVAS_CONSOLIDADA!$O617)</f>
        <v>300000</v>
      </c>
      <c r="Q617" s="38">
        <v>0</v>
      </c>
      <c r="R617" s="37">
        <v>0</v>
      </c>
      <c r="S617" s="37">
        <v>0</v>
      </c>
      <c r="T617" s="37">
        <v>0</v>
      </c>
      <c r="U617" s="37">
        <v>0</v>
      </c>
      <c r="V617" s="37">
        <v>0</v>
      </c>
      <c r="W617" s="37">
        <v>0</v>
      </c>
      <c r="X617" s="37">
        <v>0</v>
      </c>
      <c r="Y617" s="37">
        <v>0</v>
      </c>
      <c r="Z617" s="37">
        <v>0</v>
      </c>
      <c r="AA617" s="37">
        <v>0</v>
      </c>
      <c r="AB617" s="37">
        <v>0</v>
      </c>
      <c r="AC617" s="37">
        <f>SUM(BASE_INICIATIVAS_CONSOLIDADA!$Q617:$AB617)</f>
        <v>0</v>
      </c>
      <c r="AD617" s="37">
        <v>0</v>
      </c>
      <c r="AE617" s="37">
        <v>0</v>
      </c>
      <c r="AF617" s="37">
        <v>0</v>
      </c>
      <c r="AG617" s="37">
        <v>0</v>
      </c>
      <c r="AH617" s="37">
        <v>0</v>
      </c>
      <c r="AI617" s="37">
        <v>0</v>
      </c>
      <c r="AJ617" s="37">
        <f>SUM(BASE_INICIATIVAS_CONSOLIDADA!$AD617:$AI617)</f>
        <v>0</v>
      </c>
      <c r="AK617" s="37">
        <v>0</v>
      </c>
      <c r="AL617" s="37">
        <v>0</v>
      </c>
      <c r="AM617" s="37">
        <v>0</v>
      </c>
      <c r="AN617" s="37">
        <v>0</v>
      </c>
      <c r="AO617" s="37">
        <f>SUM(BASE_INICIATIVAS_CONSOLIDADA!$AK617:$AN617)</f>
        <v>0</v>
      </c>
      <c r="AP617" s="37">
        <v>0</v>
      </c>
      <c r="AQ617" s="37">
        <v>0</v>
      </c>
      <c r="AR617" s="37">
        <v>0</v>
      </c>
      <c r="AS617" s="37">
        <v>0</v>
      </c>
      <c r="AT617" s="37">
        <v>0</v>
      </c>
      <c r="AU617" s="37">
        <v>0</v>
      </c>
      <c r="AV617" s="37">
        <f>SUM(BASE_INICIATIVAS_CONSOLIDADA!$AP617:$AU617)</f>
        <v>0</v>
      </c>
      <c r="AW617" s="39">
        <v>0</v>
      </c>
      <c r="AX617" s="39">
        <v>0</v>
      </c>
      <c r="AY617" s="40">
        <f>SUM(BASE_INICIATIVAS_CONSOLIDADA!$AW617:$AX617)</f>
        <v>0</v>
      </c>
      <c r="AZ617" s="4">
        <v>0</v>
      </c>
      <c r="BA617" s="4">
        <f>BASE_INICIATIVAS_CONSOLIDADA!$AZ617</f>
        <v>0</v>
      </c>
      <c r="BB617" s="4">
        <v>0</v>
      </c>
      <c r="BC617" s="4">
        <v>0</v>
      </c>
      <c r="BD617" s="4">
        <f>SUM(BASE_INICIATIVAS_CONSOLIDADA!$BB617:$BC617)</f>
        <v>0</v>
      </c>
    </row>
    <row r="618" spans="1:56" ht="409.5" x14ac:dyDescent="0.25">
      <c r="A618" s="29" t="s">
        <v>87</v>
      </c>
      <c r="B618" s="29" t="s">
        <v>88</v>
      </c>
      <c r="C618" s="29" t="s">
        <v>70</v>
      </c>
      <c r="D618" s="29" t="s">
        <v>58</v>
      </c>
      <c r="E618" s="29" t="str">
        <f>_xlfn.XLOOKUP(BASE_INICIATIVAS_CONSOLIDADA!$G618,'[1]BASE DE DADOS'!A:A,'[1]BASE DE DADOS'!C:C)</f>
        <v>REVIS DO ARQUIPÉLAGO DE ALCATRAZES</v>
      </c>
      <c r="F618" s="29" t="str">
        <f>_xlfn.XLOOKUP(BASE_INICIATIVAS_CONSOLIDADA!$G618,[1]!BASE_UCS[COD CNUC],[1]!BASE_UCS[CATEGORIA RESUMIDA])</f>
        <v>REVIS</v>
      </c>
      <c r="G618" s="29" t="s">
        <v>463</v>
      </c>
      <c r="H618" s="29" t="str">
        <f>_xlfn.XLOOKUP(BASE_INICIATIVAS_CONSOLIDADA!$G618,[1]!BASE_UCS[COD CNUC],[1]!BASE_UCS[GERÊNCIA REGIONAL])</f>
        <v>GR4 - Sudeste</v>
      </c>
      <c r="I618" s="29" t="str">
        <f>_xlfn.XLOOKUP(BASE_INICIATIVAS_CONSOLIDADA!$G618,[1]!BASE_UCS[COD CNUC],[1]!BASE_UCS[BIOMAS])</f>
        <v>Área Marinha</v>
      </c>
      <c r="J618" s="29" t="str">
        <f>_xlfn.XLOOKUP(BASE_INICIATIVAS_CONSOLIDADA!$G618,[1]!BASE_UCS[COD CNUC],[1]!BASE_UCS[UF])</f>
        <v>SP</v>
      </c>
      <c r="K618" s="29" t="s">
        <v>429</v>
      </c>
      <c r="L618" s="30">
        <v>500000</v>
      </c>
      <c r="M618" s="30">
        <v>0</v>
      </c>
      <c r="N618" s="30">
        <f>BASE_INICIATIVAS_CONSOLIDADA!$L618-BASE_INICIATIVAS_CONSOLIDADA!$M618</f>
        <v>500000</v>
      </c>
      <c r="O618" s="41">
        <f>BASE_INICIATIVAS_CONSOLIDADA!$AC618+BASE_INICIATIVAS_CONSOLIDADA!$AJ618+BASE_INICIATIVAS_CONSOLIDADA!$AO618+BASE_INICIATIVAS_CONSOLIDADA!$AV618+BASE_INICIATIVAS_CONSOLIDADA!$AY618+BASE_INICIATIVAS_CONSOLIDADA!$BA618+BASE_INICIATIVAS_CONSOLIDADA!$BD618</f>
        <v>0</v>
      </c>
      <c r="P618" s="30">
        <f>IF(BASE_INICIATIVAS_CONSOLIDADA!$N618-BASE_INICIATIVAS_CONSOLIDADA!$O618&lt;0,0,BASE_INICIATIVAS_CONSOLIDADA!$N618-BASE_INICIATIVAS_CONSOLIDADA!$O618)</f>
        <v>500000</v>
      </c>
      <c r="Q618" s="42">
        <v>0</v>
      </c>
      <c r="R618" s="41">
        <v>0</v>
      </c>
      <c r="S618" s="41">
        <v>0</v>
      </c>
      <c r="T618" s="41">
        <v>0</v>
      </c>
      <c r="U618" s="41">
        <v>0</v>
      </c>
      <c r="V618" s="41">
        <v>0</v>
      </c>
      <c r="W618" s="41">
        <v>0</v>
      </c>
      <c r="X618" s="41">
        <v>0</v>
      </c>
      <c r="Y618" s="41">
        <v>0</v>
      </c>
      <c r="Z618" s="41">
        <v>0</v>
      </c>
      <c r="AA618" s="41">
        <v>0</v>
      </c>
      <c r="AB618" s="41">
        <v>0</v>
      </c>
      <c r="AC618" s="41">
        <f>SUM(BASE_INICIATIVAS_CONSOLIDADA!$Q618:$AB618)</f>
        <v>0</v>
      </c>
      <c r="AD618" s="41">
        <v>0</v>
      </c>
      <c r="AE618" s="41">
        <v>0</v>
      </c>
      <c r="AF618" s="41">
        <v>0</v>
      </c>
      <c r="AG618" s="41">
        <v>0</v>
      </c>
      <c r="AH618" s="41">
        <v>0</v>
      </c>
      <c r="AI618" s="41">
        <v>0</v>
      </c>
      <c r="AJ618" s="41">
        <f>SUM(BASE_INICIATIVAS_CONSOLIDADA!$AD618:$AI618)</f>
        <v>0</v>
      </c>
      <c r="AK618" s="41">
        <v>0</v>
      </c>
      <c r="AL618" s="41">
        <v>0</v>
      </c>
      <c r="AM618" s="41">
        <v>0</v>
      </c>
      <c r="AN618" s="41">
        <v>0</v>
      </c>
      <c r="AO618" s="41">
        <f>SUM(BASE_INICIATIVAS_CONSOLIDADA!$AK618:$AN618)</f>
        <v>0</v>
      </c>
      <c r="AP618" s="41">
        <v>0</v>
      </c>
      <c r="AQ618" s="41">
        <v>0</v>
      </c>
      <c r="AR618" s="41">
        <v>0</v>
      </c>
      <c r="AS618" s="41">
        <v>0</v>
      </c>
      <c r="AT618" s="41">
        <v>0</v>
      </c>
      <c r="AU618" s="41">
        <v>0</v>
      </c>
      <c r="AV618" s="41">
        <f>SUM(BASE_INICIATIVAS_CONSOLIDADA!$AP618:$AU618)</f>
        <v>0</v>
      </c>
      <c r="AW618" s="43">
        <v>0</v>
      </c>
      <c r="AX618" s="43">
        <v>0</v>
      </c>
      <c r="AY618" s="44">
        <f>SUM(BASE_INICIATIVAS_CONSOLIDADA!$AW618:$AX618)</f>
        <v>0</v>
      </c>
      <c r="AZ618" s="45">
        <v>0</v>
      </c>
      <c r="BA618" s="45">
        <f>BASE_INICIATIVAS_CONSOLIDADA!$AZ618</f>
        <v>0</v>
      </c>
      <c r="BB618" s="45">
        <v>0</v>
      </c>
      <c r="BC618" s="45">
        <v>0</v>
      </c>
      <c r="BD618" s="45">
        <f>SUM(BASE_INICIATIVAS_CONSOLIDADA!$BB618:$BC618)</f>
        <v>0</v>
      </c>
    </row>
    <row r="619" spans="1:56" ht="270" x14ac:dyDescent="0.25">
      <c r="A619" s="8" t="s">
        <v>87</v>
      </c>
      <c r="B619" s="8" t="s">
        <v>88</v>
      </c>
      <c r="C619" s="8" t="s">
        <v>70</v>
      </c>
      <c r="D619" s="8" t="s">
        <v>58</v>
      </c>
      <c r="E619" s="8" t="str">
        <f>_xlfn.XLOOKUP(BASE_INICIATIVAS_CONSOLIDADA!$G619,'[1]BASE DE DADOS'!A:A,'[1]BASE DE DADOS'!C:C)</f>
        <v>MONA SÃO PEDRO E SÃO PAULO</v>
      </c>
      <c r="F619" s="8" t="str">
        <f>_xlfn.XLOOKUP(BASE_INICIATIVAS_CONSOLIDADA!$G619,[1]!BASE_UCS[COD CNUC],[1]!BASE_UCS[CATEGORIA RESUMIDA])</f>
        <v>MONA</v>
      </c>
      <c r="G619" s="8" t="s">
        <v>372</v>
      </c>
      <c r="H619" s="8" t="str">
        <f>_xlfn.XLOOKUP(BASE_INICIATIVAS_CONSOLIDADA!$G619,[1]!BASE_UCS[COD CNUC],[1]!BASE_UCS[GERÊNCIA REGIONAL])</f>
        <v>GR2 - Nordeste</v>
      </c>
      <c r="I619" s="8" t="str">
        <f>_xlfn.XLOOKUP(BASE_INICIATIVAS_CONSOLIDADA!$G619,[1]!BASE_UCS[COD CNUC],[1]!BASE_UCS[BIOMAS])</f>
        <v>Área Marinha - Mata Atlântica</v>
      </c>
      <c r="J619" s="8" t="str">
        <f>_xlfn.XLOOKUP(BASE_INICIATIVAS_CONSOLIDADA!$G619,[1]!BASE_UCS[COD CNUC],[1]!BASE_UCS[UF])</f>
        <v>PB</v>
      </c>
      <c r="K619" s="8" t="s">
        <v>468</v>
      </c>
      <c r="L619" s="36">
        <v>100000</v>
      </c>
      <c r="M619" s="36">
        <v>0</v>
      </c>
      <c r="N619" s="36">
        <f>BASE_INICIATIVAS_CONSOLIDADA!$L619-BASE_INICIATIVAS_CONSOLIDADA!$M619</f>
        <v>100000</v>
      </c>
      <c r="O619" s="37">
        <f>BASE_INICIATIVAS_CONSOLIDADA!$AC619+BASE_INICIATIVAS_CONSOLIDADA!$AJ619+BASE_INICIATIVAS_CONSOLIDADA!$AO619+BASE_INICIATIVAS_CONSOLIDADA!$AV619+BASE_INICIATIVAS_CONSOLIDADA!$AY619+BASE_INICIATIVAS_CONSOLIDADA!$BA619+BASE_INICIATIVAS_CONSOLIDADA!$BD619</f>
        <v>3815750</v>
      </c>
      <c r="P619" s="36">
        <f>IF(BASE_INICIATIVAS_CONSOLIDADA!$N619-BASE_INICIATIVAS_CONSOLIDADA!$O619&lt;0,0,BASE_INICIATIVAS_CONSOLIDADA!$N619-BASE_INICIATIVAS_CONSOLIDADA!$O619)</f>
        <v>0</v>
      </c>
      <c r="Q619" s="38">
        <v>0</v>
      </c>
      <c r="R619" s="37">
        <v>0</v>
      </c>
      <c r="S619" s="37">
        <v>0</v>
      </c>
      <c r="T619" s="37">
        <v>0</v>
      </c>
      <c r="U619" s="37">
        <v>0</v>
      </c>
      <c r="V619" s="37">
        <v>0</v>
      </c>
      <c r="W619" s="37">
        <v>0</v>
      </c>
      <c r="X619" s="37">
        <v>0</v>
      </c>
      <c r="Y619" s="37">
        <v>0</v>
      </c>
      <c r="Z619" s="37">
        <v>0</v>
      </c>
      <c r="AA619" s="37">
        <v>0</v>
      </c>
      <c r="AB619" s="37">
        <v>0</v>
      </c>
      <c r="AC619" s="37">
        <f>SUM(BASE_INICIATIVAS_CONSOLIDADA!$Q619:$AB619)</f>
        <v>0</v>
      </c>
      <c r="AD619" s="37">
        <v>0</v>
      </c>
      <c r="AE619" s="37">
        <v>0</v>
      </c>
      <c r="AF619" s="37">
        <v>0</v>
      </c>
      <c r="AG619" s="36">
        <v>0</v>
      </c>
      <c r="AH619" s="37">
        <v>0</v>
      </c>
      <c r="AI619" s="37">
        <v>0</v>
      </c>
      <c r="AJ619" s="37">
        <f>SUM(BASE_INICIATIVAS_CONSOLIDADA!$AD619:$AI619)</f>
        <v>0</v>
      </c>
      <c r="AK619" s="37">
        <v>0</v>
      </c>
      <c r="AL619" s="37">
        <v>0</v>
      </c>
      <c r="AM619" s="37">
        <v>0</v>
      </c>
      <c r="AN619" s="37">
        <v>0</v>
      </c>
      <c r="AO619" s="37">
        <f>SUM(BASE_INICIATIVAS_CONSOLIDADA!$AK619:$AN619)</f>
        <v>0</v>
      </c>
      <c r="AP619" s="37">
        <v>0</v>
      </c>
      <c r="AQ619" s="37">
        <v>0</v>
      </c>
      <c r="AR619" s="37">
        <v>0</v>
      </c>
      <c r="AS619" s="37">
        <v>0</v>
      </c>
      <c r="AT619" s="37">
        <v>0</v>
      </c>
      <c r="AU619" s="37">
        <v>0</v>
      </c>
      <c r="AV619" s="37">
        <f>SUM(BASE_INICIATIVAS_CONSOLIDADA!$AP619:$AU619)</f>
        <v>0</v>
      </c>
      <c r="AW619" s="39">
        <v>0</v>
      </c>
      <c r="AX619" s="39">
        <f>11447250/3</f>
        <v>3815750</v>
      </c>
      <c r="AY619" s="40">
        <f>SUM(BASE_INICIATIVAS_CONSOLIDADA!$AW619:$AX619)</f>
        <v>3815750</v>
      </c>
      <c r="AZ619" s="4">
        <v>0</v>
      </c>
      <c r="BA619" s="4">
        <f>BASE_INICIATIVAS_CONSOLIDADA!$AZ619</f>
        <v>0</v>
      </c>
      <c r="BB619" s="4">
        <v>0</v>
      </c>
      <c r="BC619" s="4">
        <v>0</v>
      </c>
      <c r="BD619" s="4">
        <f>SUM(BASE_INICIATIVAS_CONSOLIDADA!$BB619:$BC619)</f>
        <v>0</v>
      </c>
    </row>
    <row r="620" spans="1:56" ht="180" x14ac:dyDescent="0.25">
      <c r="A620" s="29" t="s">
        <v>87</v>
      </c>
      <c r="B620" s="29" t="s">
        <v>88</v>
      </c>
      <c r="C620" s="29" t="s">
        <v>70</v>
      </c>
      <c r="D620" s="29" t="s">
        <v>58</v>
      </c>
      <c r="E620" s="29" t="str">
        <f>_xlfn.XLOOKUP(BASE_INICIATIVAS_CONSOLIDADA!$G620,'[1]BASE DE DADOS'!A:A,'[1]BASE DE DADOS'!C:C)</f>
        <v>RVS DA ARARINHA AZUL</v>
      </c>
      <c r="F620" s="29" t="str">
        <f>_xlfn.XLOOKUP(BASE_INICIATIVAS_CONSOLIDADA!$G620,[1]!BASE_UCS[COD CNUC],[1]!BASE_UCS[CATEGORIA RESUMIDA])</f>
        <v>REVIS</v>
      </c>
      <c r="G620" s="29" t="s">
        <v>354</v>
      </c>
      <c r="H620" s="29" t="str">
        <f>_xlfn.XLOOKUP(BASE_INICIATIVAS_CONSOLIDADA!$G620,[1]!BASE_UCS[COD CNUC],[1]!BASE_UCS[GERÊNCIA REGIONAL])</f>
        <v>GR2 - Nordeste</v>
      </c>
      <c r="I620" s="29" t="str">
        <f>_xlfn.XLOOKUP(BASE_INICIATIVAS_CONSOLIDADA!$G620,[1]!BASE_UCS[COD CNUC],[1]!BASE_UCS[BIOMAS])</f>
        <v>Caatinga</v>
      </c>
      <c r="J620" s="29" t="str">
        <f>_xlfn.XLOOKUP(BASE_INICIATIVAS_CONSOLIDADA!$G620,[1]!BASE_UCS[COD CNUC],[1]!BASE_UCS[UF])</f>
        <v>BA</v>
      </c>
      <c r="K620" s="29" t="s">
        <v>232</v>
      </c>
      <c r="L620" s="30">
        <v>100000</v>
      </c>
      <c r="M620" s="30">
        <v>0</v>
      </c>
      <c r="N620" s="30">
        <f>BASE_INICIATIVAS_CONSOLIDADA!$L620-BASE_INICIATIVAS_CONSOLIDADA!$M620</f>
        <v>100000</v>
      </c>
      <c r="O620" s="41">
        <f>BASE_INICIATIVAS_CONSOLIDADA!$AC620+BASE_INICIATIVAS_CONSOLIDADA!$AJ620+BASE_INICIATIVAS_CONSOLIDADA!$AO620+BASE_INICIATIVAS_CONSOLIDADA!$AV620+BASE_INICIATIVAS_CONSOLIDADA!$AY620+BASE_INICIATIVAS_CONSOLIDADA!$BA620+BASE_INICIATIVAS_CONSOLIDADA!$BD620</f>
        <v>0</v>
      </c>
      <c r="P620" s="30">
        <f>IF(BASE_INICIATIVAS_CONSOLIDADA!$N620-BASE_INICIATIVAS_CONSOLIDADA!$O620&lt;0,0,BASE_INICIATIVAS_CONSOLIDADA!$N620-BASE_INICIATIVAS_CONSOLIDADA!$O620)</f>
        <v>100000</v>
      </c>
      <c r="Q620" s="42">
        <v>0</v>
      </c>
      <c r="R620" s="41">
        <v>0</v>
      </c>
      <c r="S620" s="41">
        <v>0</v>
      </c>
      <c r="T620" s="41">
        <v>0</v>
      </c>
      <c r="U620" s="41">
        <v>0</v>
      </c>
      <c r="V620" s="41">
        <v>0</v>
      </c>
      <c r="W620" s="41">
        <v>0</v>
      </c>
      <c r="X620" s="41">
        <v>0</v>
      </c>
      <c r="Y620" s="41">
        <v>0</v>
      </c>
      <c r="Z620" s="41">
        <v>0</v>
      </c>
      <c r="AA620" s="41">
        <v>0</v>
      </c>
      <c r="AB620" s="41">
        <v>0</v>
      </c>
      <c r="AC620" s="41">
        <f>SUM(BASE_INICIATIVAS_CONSOLIDADA!$Q620:$AB620)</f>
        <v>0</v>
      </c>
      <c r="AD620" s="41">
        <v>0</v>
      </c>
      <c r="AE620" s="41">
        <v>0</v>
      </c>
      <c r="AF620" s="41">
        <v>0</v>
      </c>
      <c r="AG620" s="46">
        <v>0</v>
      </c>
      <c r="AH620" s="41">
        <v>0</v>
      </c>
      <c r="AI620" s="41">
        <v>0</v>
      </c>
      <c r="AJ620" s="41">
        <f>SUM(BASE_INICIATIVAS_CONSOLIDADA!$AD620:$AI620)</f>
        <v>0</v>
      </c>
      <c r="AK620" s="41">
        <v>0</v>
      </c>
      <c r="AL620" s="41">
        <v>0</v>
      </c>
      <c r="AM620" s="41">
        <v>0</v>
      </c>
      <c r="AN620" s="41">
        <v>0</v>
      </c>
      <c r="AO620" s="41">
        <f>SUM(BASE_INICIATIVAS_CONSOLIDADA!$AK620:$AN620)</f>
        <v>0</v>
      </c>
      <c r="AP620" s="41">
        <v>0</v>
      </c>
      <c r="AQ620" s="41">
        <v>0</v>
      </c>
      <c r="AR620" s="41">
        <v>0</v>
      </c>
      <c r="AS620" s="41">
        <v>0</v>
      </c>
      <c r="AT620" s="41">
        <v>0</v>
      </c>
      <c r="AU620" s="41">
        <v>0</v>
      </c>
      <c r="AV620" s="41">
        <f>SUM(BASE_INICIATIVAS_CONSOLIDADA!$AP620:$AU620)</f>
        <v>0</v>
      </c>
      <c r="AW620" s="43">
        <v>0</v>
      </c>
      <c r="AX620" s="43">
        <v>0</v>
      </c>
      <c r="AY620" s="44">
        <f>SUM(BASE_INICIATIVAS_CONSOLIDADA!$AW620:$AX620)</f>
        <v>0</v>
      </c>
      <c r="AZ620" s="45">
        <v>0</v>
      </c>
      <c r="BA620" s="45">
        <f>BASE_INICIATIVAS_CONSOLIDADA!$AZ620</f>
        <v>0</v>
      </c>
      <c r="BB620" s="45">
        <v>0</v>
      </c>
      <c r="BC620" s="45">
        <v>0</v>
      </c>
      <c r="BD620" s="45">
        <f>SUM(BASE_INICIATIVAS_CONSOLIDADA!$BB620:$BC620)</f>
        <v>0</v>
      </c>
    </row>
    <row r="621" spans="1:56" ht="43.15" customHeight="1" x14ac:dyDescent="0.25">
      <c r="A621" s="6" t="s">
        <v>469</v>
      </c>
      <c r="B621" s="6" t="s">
        <v>470</v>
      </c>
      <c r="C621" s="6" t="s">
        <v>70</v>
      </c>
      <c r="D621" s="58" t="s">
        <v>471</v>
      </c>
      <c r="E621" s="8" t="str">
        <f>_xlfn.XLOOKUP(BASE_INICIATIVAS_CONSOLIDADA!$G621,'[1]BASE DE DADOS'!A:A,'[1]BASE DE DADOS'!C:C)</f>
        <v>FLONA DE PACOTUBA</v>
      </c>
      <c r="F621" s="8" t="str">
        <f>_xlfn.XLOOKUP(BASE_INICIATIVAS_CONSOLIDADA!$G621,[1]!BASE_UCS[COD CNUC],[1]!BASE_UCS[CATEGORIA RESUMIDA])</f>
        <v>FLONA</v>
      </c>
      <c r="G621" s="59" t="s">
        <v>472</v>
      </c>
      <c r="H621" s="6" t="str">
        <f>_xlfn.XLOOKUP(BASE_INICIATIVAS_CONSOLIDADA!$G621,[1]!BASE_UCS[COD CNUC],[1]!BASE_UCS[GERÊNCIA REGIONAL])</f>
        <v>GR4 - Sudeste</v>
      </c>
      <c r="I621" s="8" t="str">
        <f>_xlfn.XLOOKUP(BASE_INICIATIVAS_CONSOLIDADA!$G621,[1]!BASE_UCS[COD CNUC],[1]!BASE_UCS[BIOMAS])</f>
        <v>Mata Atlântica</v>
      </c>
      <c r="J621" s="8" t="str">
        <f>_xlfn.XLOOKUP(BASE_INICIATIVAS_CONSOLIDADA!$G621,[1]!BASE_UCS[COD CNUC],[1]!BASE_UCS[UF])</f>
        <v>ES</v>
      </c>
      <c r="K621" s="60" t="s">
        <v>473</v>
      </c>
      <c r="L621" s="3">
        <v>500000</v>
      </c>
      <c r="M621" s="36">
        <v>0</v>
      </c>
      <c r="N621" s="36">
        <f>BASE_INICIATIVAS_CONSOLIDADA!$L621-BASE_INICIATIVAS_CONSOLIDADA!$M621</f>
        <v>500000</v>
      </c>
      <c r="O621" s="37">
        <f>BASE_INICIATIVAS_CONSOLIDADA!$AC621+BASE_INICIATIVAS_CONSOLIDADA!$AJ621+BASE_INICIATIVAS_CONSOLIDADA!$AO621+BASE_INICIATIVAS_CONSOLIDADA!$AV621+BASE_INICIATIVAS_CONSOLIDADA!$AY621+BASE_INICIATIVAS_CONSOLIDADA!$BA621+BASE_INICIATIVAS_CONSOLIDADA!$BD621</f>
        <v>636000</v>
      </c>
      <c r="P621" s="36">
        <f>IF(BASE_INICIATIVAS_CONSOLIDADA!$N621-BASE_INICIATIVAS_CONSOLIDADA!$O621&lt;0,0,BASE_INICIATIVAS_CONSOLIDADA!$N621-BASE_INICIATIVAS_CONSOLIDADA!$O621)</f>
        <v>0</v>
      </c>
      <c r="Q621" s="38">
        <v>0</v>
      </c>
      <c r="R621" s="37">
        <v>0</v>
      </c>
      <c r="S621" s="37">
        <v>0</v>
      </c>
      <c r="T621" s="37">
        <v>0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f>SUM(BASE_INICIATIVAS_CONSOLIDADA!$Q621:$AB621)</f>
        <v>0</v>
      </c>
      <c r="AD621" s="7">
        <v>0</v>
      </c>
      <c r="AE621" s="7">
        <v>0</v>
      </c>
      <c r="AF621" s="7">
        <v>636000</v>
      </c>
      <c r="AG621" s="7">
        <v>0</v>
      </c>
      <c r="AH621" s="7">
        <v>0</v>
      </c>
      <c r="AI621" s="37">
        <v>0</v>
      </c>
      <c r="AJ621" s="37">
        <f>SUM(BASE_INICIATIVAS_CONSOLIDADA!$AD621:$AI621)</f>
        <v>636000</v>
      </c>
      <c r="AK621" s="37">
        <v>0</v>
      </c>
      <c r="AL621" s="37">
        <v>0</v>
      </c>
      <c r="AM621" s="37">
        <v>0</v>
      </c>
      <c r="AN621" s="37">
        <v>0</v>
      </c>
      <c r="AO621" s="37">
        <f>SUM(BASE_INICIATIVAS_CONSOLIDADA!$AK621:$AN621)</f>
        <v>0</v>
      </c>
      <c r="AP621" s="37">
        <v>0</v>
      </c>
      <c r="AQ621" s="37">
        <v>0</v>
      </c>
      <c r="AR621" s="37">
        <v>0</v>
      </c>
      <c r="AS621" s="37">
        <v>0</v>
      </c>
      <c r="AT621" s="37">
        <v>0</v>
      </c>
      <c r="AU621" s="37">
        <v>0</v>
      </c>
      <c r="AV621" s="37">
        <f>SUM(BASE_INICIATIVAS_CONSOLIDADA!$AP621:$AU621)</f>
        <v>0</v>
      </c>
      <c r="AW621" s="39">
        <v>0</v>
      </c>
      <c r="AX621" s="39">
        <v>0</v>
      </c>
      <c r="AY621" s="40">
        <f>SUM(BASE_INICIATIVAS_CONSOLIDADA!$AW621:$AX621)</f>
        <v>0</v>
      </c>
      <c r="AZ621" s="4">
        <v>0</v>
      </c>
      <c r="BA621" s="4">
        <f>BASE_INICIATIVAS_CONSOLIDADA!$AZ621</f>
        <v>0</v>
      </c>
      <c r="BB621" s="4">
        <v>0</v>
      </c>
      <c r="BC621" s="4">
        <v>0</v>
      </c>
      <c r="BD621" s="4">
        <f>SUM(BASE_INICIATIVAS_CONSOLIDADA!$BB621:$BC621)</f>
        <v>0</v>
      </c>
    </row>
    <row r="622" spans="1:56" ht="210" x14ac:dyDescent="0.25">
      <c r="A622" s="61" t="s">
        <v>469</v>
      </c>
      <c r="B622" s="61" t="s">
        <v>470</v>
      </c>
      <c r="C622" s="29" t="s">
        <v>70</v>
      </c>
      <c r="D622" s="62" t="s">
        <v>471</v>
      </c>
      <c r="E622" s="29" t="str">
        <f>_xlfn.XLOOKUP(BASE_INICIATIVAS_CONSOLIDADA!$G622,'[1]BASE DE DADOS'!A:A,'[1]BASE DE DADOS'!C:C)</f>
        <v>RESERVA DE DESENVOLVIMENTO SUSTENTáVEL NASCENTES GERAIZEIRAS</v>
      </c>
      <c r="F622" s="29" t="str">
        <f>_xlfn.XLOOKUP(BASE_INICIATIVAS_CONSOLIDADA!$G622,[1]!BASE_UCS[COD CNUC],[1]!BASE_UCS[CATEGORIA RESUMIDA])</f>
        <v>RDS</v>
      </c>
      <c r="G622" s="63" t="s">
        <v>474</v>
      </c>
      <c r="H622" s="29" t="str">
        <f>_xlfn.XLOOKUP(BASE_INICIATIVAS_CONSOLIDADA!$G622,[1]!BASE_UCS[COD CNUC],[1]!BASE_UCS[GERÊNCIA REGIONAL])</f>
        <v>GR4 - Sudeste</v>
      </c>
      <c r="I622" s="29" t="str">
        <f>_xlfn.XLOOKUP(BASE_INICIATIVAS_CONSOLIDADA!$G622,[1]!BASE_UCS[COD CNUC],[1]!BASE_UCS[BIOMAS])</f>
        <v>Cerrado</v>
      </c>
      <c r="J622" s="29" t="str">
        <f>_xlfn.XLOOKUP(BASE_INICIATIVAS_CONSOLIDADA!$G622,[1]!BASE_UCS[COD CNUC],[1]!BASE_UCS[UF])</f>
        <v>MG</v>
      </c>
      <c r="K622" s="29" t="s">
        <v>475</v>
      </c>
      <c r="L622" s="30">
        <v>4000000</v>
      </c>
      <c r="M622" s="30">
        <v>0</v>
      </c>
      <c r="N622" s="30">
        <f>BASE_INICIATIVAS_CONSOLIDADA!$L622-BASE_INICIATIVAS_CONSOLIDADA!$M622</f>
        <v>4000000</v>
      </c>
      <c r="O622" s="41">
        <f>BASE_INICIATIVAS_CONSOLIDADA!$AC622+BASE_INICIATIVAS_CONSOLIDADA!$AJ622+BASE_INICIATIVAS_CONSOLIDADA!$AO622+BASE_INICIATIVAS_CONSOLIDADA!$AV622+BASE_INICIATIVAS_CONSOLIDADA!$AY622+BASE_INICIATIVAS_CONSOLIDADA!$BA622+BASE_INICIATIVAS_CONSOLIDADA!$BD622</f>
        <v>4286000</v>
      </c>
      <c r="P622" s="30">
        <f>IF(BASE_INICIATIVAS_CONSOLIDADA!$N622-BASE_INICIATIVAS_CONSOLIDADA!$O622&lt;0,0,BASE_INICIATIVAS_CONSOLIDADA!$N622-BASE_INICIATIVAS_CONSOLIDADA!$O622)</f>
        <v>0</v>
      </c>
      <c r="Q622" s="42">
        <v>0</v>
      </c>
      <c r="R622" s="41">
        <v>0</v>
      </c>
      <c r="S622" s="41">
        <v>0</v>
      </c>
      <c r="T622" s="41">
        <v>0</v>
      </c>
      <c r="U622" s="41">
        <v>0</v>
      </c>
      <c r="V622" s="41">
        <v>0</v>
      </c>
      <c r="W622" s="41">
        <v>0</v>
      </c>
      <c r="X622" s="41">
        <v>0</v>
      </c>
      <c r="Y622" s="41">
        <v>0</v>
      </c>
      <c r="Z622" s="41">
        <v>0</v>
      </c>
      <c r="AA622" s="41">
        <v>0</v>
      </c>
      <c r="AB622" s="41">
        <v>0</v>
      </c>
      <c r="AC622" s="41">
        <f>SUM(BASE_INICIATIVAS_CONSOLIDADA!$Q622:$AB622)</f>
        <v>0</v>
      </c>
      <c r="AD622" s="41">
        <v>0</v>
      </c>
      <c r="AE622" s="41">
        <v>1500000</v>
      </c>
      <c r="AF622" s="41">
        <v>0</v>
      </c>
      <c r="AG622" s="41">
        <v>0</v>
      </c>
      <c r="AH622" s="41">
        <v>2786000</v>
      </c>
      <c r="AI622" s="41">
        <v>0</v>
      </c>
      <c r="AJ622" s="41">
        <f>SUM(BASE_INICIATIVAS_CONSOLIDADA!$AD622:$AI622)</f>
        <v>4286000</v>
      </c>
      <c r="AK622" s="41">
        <v>0</v>
      </c>
      <c r="AL622" s="41">
        <v>0</v>
      </c>
      <c r="AM622" s="41">
        <v>0</v>
      </c>
      <c r="AN622" s="41">
        <v>0</v>
      </c>
      <c r="AO622" s="41">
        <f>SUM(BASE_INICIATIVAS_CONSOLIDADA!$AK622:$AN622)</f>
        <v>0</v>
      </c>
      <c r="AP622" s="41">
        <v>0</v>
      </c>
      <c r="AQ622" s="41">
        <v>0</v>
      </c>
      <c r="AR622" s="41">
        <v>0</v>
      </c>
      <c r="AS622" s="41">
        <v>0</v>
      </c>
      <c r="AT622" s="41">
        <v>0</v>
      </c>
      <c r="AU622" s="41">
        <v>0</v>
      </c>
      <c r="AV622" s="41">
        <f>SUM(BASE_INICIATIVAS_CONSOLIDADA!$AP622:$AU622)</f>
        <v>0</v>
      </c>
      <c r="AW622" s="43">
        <v>0</v>
      </c>
      <c r="AX622" s="43">
        <v>0</v>
      </c>
      <c r="AY622" s="44">
        <f>SUM(BASE_INICIATIVAS_CONSOLIDADA!$AW622:$AX622)</f>
        <v>0</v>
      </c>
      <c r="AZ622" s="45">
        <v>0</v>
      </c>
      <c r="BA622" s="45">
        <f>BASE_INICIATIVAS_CONSOLIDADA!$AZ622</f>
        <v>0</v>
      </c>
      <c r="BB622" s="45">
        <v>0</v>
      </c>
      <c r="BC622" s="45">
        <v>0</v>
      </c>
      <c r="BD622" s="45">
        <f>SUM(BASE_INICIATIVAS_CONSOLIDADA!$BB622:$BC622)</f>
        <v>0</v>
      </c>
    </row>
    <row r="623" spans="1:56" ht="300" x14ac:dyDescent="0.25">
      <c r="A623" s="6" t="s">
        <v>469</v>
      </c>
      <c r="B623" s="6" t="s">
        <v>470</v>
      </c>
      <c r="C623" s="8" t="s">
        <v>70</v>
      </c>
      <c r="D623" s="60" t="s">
        <v>471</v>
      </c>
      <c r="E623" s="8" t="str">
        <f>_xlfn.XLOOKUP(BASE_INICIATIVAS_CONSOLIDADA!$G623,'[1]BASE DE DADOS'!A:A,'[1]BASE DE DADOS'!C:C)</f>
        <v>RESEX MARINHA ARRAIAL DO CABO</v>
      </c>
      <c r="F623" s="8" t="str">
        <f>_xlfn.XLOOKUP(BASE_INICIATIVAS_CONSOLIDADA!$G623,[1]!BASE_UCS[COD CNUC],[1]!BASE_UCS[CATEGORIA RESUMIDA])</f>
        <v>RESEX</v>
      </c>
      <c r="G623" s="59" t="s">
        <v>440</v>
      </c>
      <c r="H623" s="8" t="str">
        <f>_xlfn.XLOOKUP(BASE_INICIATIVAS_CONSOLIDADA!$G623,[1]!BASE_UCS[COD CNUC],[1]!BASE_UCS[GERÊNCIA REGIONAL])</f>
        <v>GR4 - Sudeste</v>
      </c>
      <c r="I623" s="8" t="str">
        <f>_xlfn.XLOOKUP(BASE_INICIATIVAS_CONSOLIDADA!$G623,[1]!BASE_UCS[COD CNUC],[1]!BASE_UCS[BIOMAS])</f>
        <v>Área Marinha - Mata Atlântica</v>
      </c>
      <c r="J623" s="8" t="str">
        <f>_xlfn.XLOOKUP(BASE_INICIATIVAS_CONSOLIDADA!$G623,[1]!BASE_UCS[COD CNUC],[1]!BASE_UCS[UF])</f>
        <v>RJ</v>
      </c>
      <c r="K623" s="8" t="s">
        <v>476</v>
      </c>
      <c r="L623" s="36">
        <v>1500000</v>
      </c>
      <c r="M623" s="36">
        <v>0</v>
      </c>
      <c r="N623" s="36">
        <f>BASE_INICIATIVAS_CONSOLIDADA!$L623-BASE_INICIATIVAS_CONSOLIDADA!$M623</f>
        <v>1500000</v>
      </c>
      <c r="O623" s="37">
        <f>BASE_INICIATIVAS_CONSOLIDADA!$AC623+BASE_INICIATIVAS_CONSOLIDADA!$AJ623+BASE_INICIATIVAS_CONSOLIDADA!$AO623+BASE_INICIATIVAS_CONSOLIDADA!$AV623+BASE_INICIATIVAS_CONSOLIDADA!$AY623+BASE_INICIATIVAS_CONSOLIDADA!$BA623+BASE_INICIATIVAS_CONSOLIDADA!$BD623</f>
        <v>1500000</v>
      </c>
      <c r="P623" s="36">
        <f>IF(BASE_INICIATIVAS_CONSOLIDADA!$N623-BASE_INICIATIVAS_CONSOLIDADA!$O623&lt;0,0,BASE_INICIATIVAS_CONSOLIDADA!$N623-BASE_INICIATIVAS_CONSOLIDADA!$O623)</f>
        <v>0</v>
      </c>
      <c r="Q623" s="38">
        <v>0</v>
      </c>
      <c r="R623" s="37">
        <v>0</v>
      </c>
      <c r="S623" s="37">
        <v>0</v>
      </c>
      <c r="T623" s="37">
        <v>0</v>
      </c>
      <c r="U623" s="37">
        <v>0</v>
      </c>
      <c r="V623" s="37">
        <v>0</v>
      </c>
      <c r="W623" s="37">
        <v>0</v>
      </c>
      <c r="X623" s="37">
        <v>0</v>
      </c>
      <c r="Y623" s="37">
        <v>0</v>
      </c>
      <c r="Z623" s="37">
        <v>0</v>
      </c>
      <c r="AA623" s="37">
        <v>0</v>
      </c>
      <c r="AB623" s="37">
        <v>0</v>
      </c>
      <c r="AC623" s="37">
        <f>SUM(BASE_INICIATIVAS_CONSOLIDADA!$Q623:$AB623)</f>
        <v>0</v>
      </c>
      <c r="AD623" s="37">
        <v>0</v>
      </c>
      <c r="AE623" s="37">
        <v>0</v>
      </c>
      <c r="AF623" s="37">
        <v>0</v>
      </c>
      <c r="AG623" s="37">
        <v>0</v>
      </c>
      <c r="AH623" s="37">
        <v>0</v>
      </c>
      <c r="AI623" s="37">
        <v>0</v>
      </c>
      <c r="AJ623" s="37">
        <f>SUM(BASE_INICIATIVAS_CONSOLIDADA!$AD623:$AI623)</f>
        <v>0</v>
      </c>
      <c r="AK623" s="37">
        <v>0</v>
      </c>
      <c r="AL623" s="37">
        <v>0</v>
      </c>
      <c r="AM623" s="37">
        <v>0</v>
      </c>
      <c r="AN623" s="37">
        <v>0</v>
      </c>
      <c r="AO623" s="37">
        <f>SUM(BASE_INICIATIVAS_CONSOLIDADA!$AK623:$AN623)</f>
        <v>0</v>
      </c>
      <c r="AP623" s="37">
        <v>0</v>
      </c>
      <c r="AQ623" s="37">
        <v>0</v>
      </c>
      <c r="AR623" s="37">
        <v>0</v>
      </c>
      <c r="AS623" s="37">
        <v>0</v>
      </c>
      <c r="AT623" s="37">
        <v>0</v>
      </c>
      <c r="AU623" s="37">
        <v>0</v>
      </c>
      <c r="AV623" s="37">
        <f>SUM(BASE_INICIATIVAS_CONSOLIDADA!$AP623:$AU623)</f>
        <v>0</v>
      </c>
      <c r="AW623" s="39">
        <v>0</v>
      </c>
      <c r="AX623" s="39">
        <v>0</v>
      </c>
      <c r="AY623" s="40">
        <f>SUM(BASE_INICIATIVAS_CONSOLIDADA!$AW623:$AX623)</f>
        <v>0</v>
      </c>
      <c r="AZ623" s="37">
        <v>1500000</v>
      </c>
      <c r="BA623" s="39">
        <f>BASE_INICIATIVAS_CONSOLIDADA!$AZ623</f>
        <v>1500000</v>
      </c>
      <c r="BB623" s="4">
        <v>0</v>
      </c>
      <c r="BC623" s="4">
        <v>0</v>
      </c>
      <c r="BD623" s="4">
        <f>SUM(BASE_INICIATIVAS_CONSOLIDADA!$BB623:$BC623)</f>
        <v>0</v>
      </c>
    </row>
    <row r="624" spans="1:56" ht="165" x14ac:dyDescent="0.25">
      <c r="A624" s="61" t="s">
        <v>469</v>
      </c>
      <c r="B624" s="61" t="s">
        <v>470</v>
      </c>
      <c r="C624" s="29" t="s">
        <v>70</v>
      </c>
      <c r="D624" s="62" t="s">
        <v>471</v>
      </c>
      <c r="E624" s="29" t="str">
        <f>_xlfn.XLOOKUP(BASE_INICIATIVAS_CONSOLIDADA!$G624,'[1]BASE DE DADOS'!A:A,'[1]BASE DE DADOS'!C:C)</f>
        <v>RESEX  DO RECANTO DAS ARARAS DE TERRA RONCA</v>
      </c>
      <c r="F624" s="29" t="str">
        <f>_xlfn.XLOOKUP(BASE_INICIATIVAS_CONSOLIDADA!$G624,[1]!BASE_UCS[COD CNUC],[1]!BASE_UCS[CATEGORIA RESUMIDA])</f>
        <v>RESEX</v>
      </c>
      <c r="G624" s="63" t="s">
        <v>175</v>
      </c>
      <c r="H624" s="29" t="str">
        <f>_xlfn.XLOOKUP(BASE_INICIATIVAS_CONSOLIDADA!$G624,[1]!BASE_UCS[COD CNUC],[1]!BASE_UCS[GERÊNCIA REGIONAL])</f>
        <v>GR3 - Centro-Oeste</v>
      </c>
      <c r="I624" s="29" t="str">
        <f>_xlfn.XLOOKUP(BASE_INICIATIVAS_CONSOLIDADA!$G624,[1]!BASE_UCS[COD CNUC],[1]!BASE_UCS[BIOMAS])</f>
        <v>Cerrado</v>
      </c>
      <c r="J624" s="29" t="str">
        <f>_xlfn.XLOOKUP(BASE_INICIATIVAS_CONSOLIDADA!$G624,[1]!BASE_UCS[COD CNUC],[1]!BASE_UCS[UF])</f>
        <v>GO</v>
      </c>
      <c r="K624" s="29" t="s">
        <v>477</v>
      </c>
      <c r="L624" s="30">
        <v>10000000</v>
      </c>
      <c r="M624" s="30">
        <v>0</v>
      </c>
      <c r="N624" s="30">
        <f>BASE_INICIATIVAS_CONSOLIDADA!$L624-BASE_INICIATIVAS_CONSOLIDADA!$M624</f>
        <v>10000000</v>
      </c>
      <c r="O624" s="41">
        <f>BASE_INICIATIVAS_CONSOLIDADA!$AC624+BASE_INICIATIVAS_CONSOLIDADA!$AJ624+BASE_INICIATIVAS_CONSOLIDADA!$AO624+BASE_INICIATIVAS_CONSOLIDADA!$AV624+BASE_INICIATIVAS_CONSOLIDADA!$AY624+BASE_INICIATIVAS_CONSOLIDADA!$BA624+BASE_INICIATIVAS_CONSOLIDADA!$BD624</f>
        <v>10000000</v>
      </c>
      <c r="P624" s="30">
        <f>IF(BASE_INICIATIVAS_CONSOLIDADA!$N624-BASE_INICIATIVAS_CONSOLIDADA!$O624&lt;0,0,BASE_INICIATIVAS_CONSOLIDADA!$N624-BASE_INICIATIVAS_CONSOLIDADA!$O624)</f>
        <v>0</v>
      </c>
      <c r="Q624" s="42">
        <v>0</v>
      </c>
      <c r="R624" s="41">
        <v>0</v>
      </c>
      <c r="S624" s="41">
        <v>0</v>
      </c>
      <c r="T624" s="41">
        <v>0</v>
      </c>
      <c r="U624" s="41">
        <v>0</v>
      </c>
      <c r="V624" s="41">
        <v>0</v>
      </c>
      <c r="W624" s="41">
        <v>0</v>
      </c>
      <c r="X624" s="41">
        <v>0</v>
      </c>
      <c r="Y624" s="41">
        <v>0</v>
      </c>
      <c r="Z624" s="41">
        <v>0</v>
      </c>
      <c r="AA624" s="41">
        <v>0</v>
      </c>
      <c r="AB624" s="41">
        <v>0</v>
      </c>
      <c r="AC624" s="41">
        <f>SUM(BASE_INICIATIVAS_CONSOLIDADA!$Q624:$AB624)</f>
        <v>0</v>
      </c>
      <c r="AD624" s="41">
        <v>0</v>
      </c>
      <c r="AE624" s="41">
        <v>0</v>
      </c>
      <c r="AF624" s="30">
        <v>10000000</v>
      </c>
      <c r="AG624" s="41">
        <v>0</v>
      </c>
      <c r="AH624" s="41">
        <v>0</v>
      </c>
      <c r="AI624" s="41">
        <v>0</v>
      </c>
      <c r="AJ624" s="41">
        <f>SUM(BASE_INICIATIVAS_CONSOLIDADA!$AD624:$AI624)</f>
        <v>10000000</v>
      </c>
      <c r="AK624" s="41">
        <v>0</v>
      </c>
      <c r="AL624" s="41">
        <v>0</v>
      </c>
      <c r="AM624" s="41">
        <v>0</v>
      </c>
      <c r="AN624" s="41">
        <v>0</v>
      </c>
      <c r="AO624" s="41">
        <f>SUM(BASE_INICIATIVAS_CONSOLIDADA!$AK624:$AN624)</f>
        <v>0</v>
      </c>
      <c r="AP624" s="41">
        <v>0</v>
      </c>
      <c r="AQ624" s="41">
        <v>0</v>
      </c>
      <c r="AR624" s="41">
        <v>0</v>
      </c>
      <c r="AS624" s="41">
        <v>0</v>
      </c>
      <c r="AT624" s="41">
        <v>0</v>
      </c>
      <c r="AU624" s="41">
        <v>0</v>
      </c>
      <c r="AV624" s="41">
        <f>SUM(BASE_INICIATIVAS_CONSOLIDADA!$AP624:$AU624)</f>
        <v>0</v>
      </c>
      <c r="AW624" s="43">
        <v>0</v>
      </c>
      <c r="AX624" s="43">
        <v>0</v>
      </c>
      <c r="AY624" s="44">
        <f>SUM(BASE_INICIATIVAS_CONSOLIDADA!$AW624:$AX624)</f>
        <v>0</v>
      </c>
      <c r="AZ624" s="45">
        <v>0</v>
      </c>
      <c r="BA624" s="45">
        <f>BASE_INICIATIVAS_CONSOLIDADA!$AZ624</f>
        <v>0</v>
      </c>
      <c r="BB624" s="45">
        <v>0</v>
      </c>
      <c r="BC624" s="45">
        <v>0</v>
      </c>
      <c r="BD624" s="45">
        <f>SUM(BASE_INICIATIVAS_CONSOLIDADA!$BB624:$BC624)</f>
        <v>0</v>
      </c>
    </row>
    <row r="625" spans="1:56" ht="135" x14ac:dyDescent="0.25">
      <c r="A625" s="6" t="s">
        <v>469</v>
      </c>
      <c r="B625" s="6" t="s">
        <v>478</v>
      </c>
      <c r="C625" s="8" t="s">
        <v>70</v>
      </c>
      <c r="D625" s="60" t="s">
        <v>471</v>
      </c>
      <c r="E625" s="8" t="str">
        <f>_xlfn.XLOOKUP(BASE_INICIATIVAS_CONSOLIDADA!$G625,'[1]BASE DE DADOS'!A:A,'[1]BASE DE DADOS'!C:C)</f>
        <v>PARNA DO ITATIAIA</v>
      </c>
      <c r="F625" s="8" t="str">
        <f>_xlfn.XLOOKUP(BASE_INICIATIVAS_CONSOLIDADA!$G625,[1]!BASE_UCS[COD CNUC],[1]!BASE_UCS[CATEGORIA RESUMIDA])</f>
        <v>PARNA</v>
      </c>
      <c r="G625" s="59" t="s">
        <v>101</v>
      </c>
      <c r="H625" s="8" t="str">
        <f>_xlfn.XLOOKUP(BASE_INICIATIVAS_CONSOLIDADA!$G625,[1]!BASE_UCS[COD CNUC],[1]!BASE_UCS[GERÊNCIA REGIONAL])</f>
        <v>GR4 - Sudeste</v>
      </c>
      <c r="I625" s="8" t="str">
        <f>_xlfn.XLOOKUP(BASE_INICIATIVAS_CONSOLIDADA!$G625,[1]!BASE_UCS[COD CNUC],[1]!BASE_UCS[BIOMAS])</f>
        <v>Mata Atlântica</v>
      </c>
      <c r="J625" s="8" t="str">
        <f>_xlfn.XLOOKUP(BASE_INICIATIVAS_CONSOLIDADA!$G625,[1]!BASE_UCS[COD CNUC],[1]!BASE_UCS[UF])</f>
        <v>MG/RJ</v>
      </c>
      <c r="K625" s="8" t="s">
        <v>479</v>
      </c>
      <c r="L625" s="36">
        <v>20000000</v>
      </c>
      <c r="M625" s="36">
        <v>0</v>
      </c>
      <c r="N625" s="36">
        <f>BASE_INICIATIVAS_CONSOLIDADA!$L625-BASE_INICIATIVAS_CONSOLIDADA!$M625</f>
        <v>20000000</v>
      </c>
      <c r="O625" s="37">
        <f>BASE_INICIATIVAS_CONSOLIDADA!$AC625+BASE_INICIATIVAS_CONSOLIDADA!$AJ625+BASE_INICIATIVAS_CONSOLIDADA!$AO625+BASE_INICIATIVAS_CONSOLIDADA!$AV625+BASE_INICIATIVAS_CONSOLIDADA!$AY625+BASE_INICIATIVAS_CONSOLIDADA!$BA625+BASE_INICIATIVAS_CONSOLIDADA!$BD625</f>
        <v>20000000</v>
      </c>
      <c r="P625" s="36">
        <f>IF(BASE_INICIATIVAS_CONSOLIDADA!$N625-BASE_INICIATIVAS_CONSOLIDADA!$O625&lt;0,0,BASE_INICIATIVAS_CONSOLIDADA!$N625-BASE_INICIATIVAS_CONSOLIDADA!$O625)</f>
        <v>0</v>
      </c>
      <c r="Q625" s="38">
        <v>0</v>
      </c>
      <c r="R625" s="37">
        <v>0</v>
      </c>
      <c r="S625" s="37">
        <v>0</v>
      </c>
      <c r="T625" s="37">
        <v>0</v>
      </c>
      <c r="U625" s="37">
        <v>0</v>
      </c>
      <c r="V625" s="37">
        <v>0</v>
      </c>
      <c r="W625" s="37">
        <v>0</v>
      </c>
      <c r="X625" s="37">
        <v>0</v>
      </c>
      <c r="Y625" s="37">
        <v>0</v>
      </c>
      <c r="Z625" s="37">
        <v>0</v>
      </c>
      <c r="AA625" s="37">
        <v>0</v>
      </c>
      <c r="AB625" s="37">
        <v>0</v>
      </c>
      <c r="AC625" s="37">
        <f>SUM(BASE_INICIATIVAS_CONSOLIDADA!$Q625:$AB625)</f>
        <v>0</v>
      </c>
      <c r="AD625" s="37">
        <v>0</v>
      </c>
      <c r="AE625" s="37">
        <v>0</v>
      </c>
      <c r="AF625" s="47">
        <v>20000000</v>
      </c>
      <c r="AG625" s="37">
        <v>0</v>
      </c>
      <c r="AH625" s="37">
        <v>0</v>
      </c>
      <c r="AI625" s="37">
        <v>0</v>
      </c>
      <c r="AJ625" s="37">
        <f>SUM(BASE_INICIATIVAS_CONSOLIDADA!$AD625:$AI625)</f>
        <v>20000000</v>
      </c>
      <c r="AK625" s="37">
        <v>0</v>
      </c>
      <c r="AL625" s="37">
        <v>0</v>
      </c>
      <c r="AM625" s="37">
        <v>0</v>
      </c>
      <c r="AN625" s="37">
        <v>0</v>
      </c>
      <c r="AO625" s="37">
        <f>SUM(BASE_INICIATIVAS_CONSOLIDADA!$AK625:$AN625)</f>
        <v>0</v>
      </c>
      <c r="AP625" s="37">
        <v>0</v>
      </c>
      <c r="AQ625" s="37">
        <v>0</v>
      </c>
      <c r="AR625" s="37">
        <v>0</v>
      </c>
      <c r="AS625" s="37">
        <v>0</v>
      </c>
      <c r="AT625" s="37">
        <v>0</v>
      </c>
      <c r="AU625" s="37">
        <v>0</v>
      </c>
      <c r="AV625" s="37">
        <f>SUM(BASE_INICIATIVAS_CONSOLIDADA!$AP625:$AU625)</f>
        <v>0</v>
      </c>
      <c r="AW625" s="39">
        <v>0</v>
      </c>
      <c r="AX625" s="39">
        <v>0</v>
      </c>
      <c r="AY625" s="40">
        <f>SUM(BASE_INICIATIVAS_CONSOLIDADA!$AW625:$AX625)</f>
        <v>0</v>
      </c>
      <c r="AZ625" s="4">
        <v>0</v>
      </c>
      <c r="BA625" s="4">
        <f>BASE_INICIATIVAS_CONSOLIDADA!$AZ625</f>
        <v>0</v>
      </c>
      <c r="BB625" s="4">
        <v>0</v>
      </c>
      <c r="BC625" s="4">
        <v>0</v>
      </c>
      <c r="BD625" s="4">
        <f>SUM(BASE_INICIATIVAS_CONSOLIDADA!$BB625:$BC625)</f>
        <v>0</v>
      </c>
    </row>
    <row r="626" spans="1:56" ht="195" x14ac:dyDescent="0.25">
      <c r="A626" s="61" t="s">
        <v>469</v>
      </c>
      <c r="B626" s="61" t="s">
        <v>478</v>
      </c>
      <c r="C626" s="29" t="s">
        <v>70</v>
      </c>
      <c r="D626" s="62" t="s">
        <v>471</v>
      </c>
      <c r="E626" s="29" t="str">
        <f>_xlfn.XLOOKUP(BASE_INICIATIVAS_CONSOLIDADA!$G626,'[1]BASE DE DADOS'!A:A,'[1]BASE DE DADOS'!C:C)</f>
        <v>PARNA DAS SEMPRE VIVAS</v>
      </c>
      <c r="F626" s="29" t="str">
        <f>_xlfn.XLOOKUP(BASE_INICIATIVAS_CONSOLIDADA!$G626,[1]!BASE_UCS[COD CNUC],[1]!BASE_UCS[CATEGORIA RESUMIDA])</f>
        <v>PARNA</v>
      </c>
      <c r="G626" s="63" t="s">
        <v>234</v>
      </c>
      <c r="H626" s="29" t="str">
        <f>_xlfn.XLOOKUP(BASE_INICIATIVAS_CONSOLIDADA!$G626,[1]!BASE_UCS[COD CNUC],[1]!BASE_UCS[GERÊNCIA REGIONAL])</f>
        <v>GR4 - Sudeste</v>
      </c>
      <c r="I626" s="29" t="str">
        <f>_xlfn.XLOOKUP(BASE_INICIATIVAS_CONSOLIDADA!$G626,[1]!BASE_UCS[COD CNUC],[1]!BASE_UCS[BIOMAS])</f>
        <v>Cerrado</v>
      </c>
      <c r="J626" s="29" t="str">
        <f>_xlfn.XLOOKUP(BASE_INICIATIVAS_CONSOLIDADA!$G626,[1]!BASE_UCS[COD CNUC],[1]!BASE_UCS[UF])</f>
        <v>MG</v>
      </c>
      <c r="K626" s="29" t="s">
        <v>480</v>
      </c>
      <c r="L626" s="30">
        <v>60000000</v>
      </c>
      <c r="M626" s="30">
        <v>0</v>
      </c>
      <c r="N626" s="30">
        <f>BASE_INICIATIVAS_CONSOLIDADA!$L626-BASE_INICIATIVAS_CONSOLIDADA!$M626</f>
        <v>60000000</v>
      </c>
      <c r="O626" s="41">
        <f>BASE_INICIATIVAS_CONSOLIDADA!$AC626+BASE_INICIATIVAS_CONSOLIDADA!$AJ626+BASE_INICIATIVAS_CONSOLIDADA!$AO626+BASE_INICIATIVAS_CONSOLIDADA!$AV626+BASE_INICIATIVAS_CONSOLIDADA!$AY626+BASE_INICIATIVAS_CONSOLIDADA!$BA626+BASE_INICIATIVAS_CONSOLIDADA!$BD626</f>
        <v>60000000</v>
      </c>
      <c r="P626" s="30">
        <f>IF(BASE_INICIATIVAS_CONSOLIDADA!$N626-BASE_INICIATIVAS_CONSOLIDADA!$O626&lt;0,0,BASE_INICIATIVAS_CONSOLIDADA!$N626-BASE_INICIATIVAS_CONSOLIDADA!$O626)</f>
        <v>0</v>
      </c>
      <c r="Q626" s="42">
        <v>0</v>
      </c>
      <c r="R626" s="41">
        <v>0</v>
      </c>
      <c r="S626" s="41">
        <v>0</v>
      </c>
      <c r="T626" s="41">
        <v>0</v>
      </c>
      <c r="U626" s="41">
        <v>0</v>
      </c>
      <c r="V626" s="41">
        <v>0</v>
      </c>
      <c r="W626" s="41">
        <v>0</v>
      </c>
      <c r="X626" s="41">
        <v>0</v>
      </c>
      <c r="Y626" s="41">
        <v>0</v>
      </c>
      <c r="Z626" s="41">
        <v>0</v>
      </c>
      <c r="AA626" s="41">
        <v>0</v>
      </c>
      <c r="AB626" s="41">
        <v>0</v>
      </c>
      <c r="AC626" s="41">
        <f>SUM(BASE_INICIATIVAS_CONSOLIDADA!$Q626:$AB626)</f>
        <v>0</v>
      </c>
      <c r="AD626" s="41">
        <v>0</v>
      </c>
      <c r="AE626" s="41">
        <v>0</v>
      </c>
      <c r="AF626" s="41">
        <v>25000000</v>
      </c>
      <c r="AG626" s="41">
        <v>0</v>
      </c>
      <c r="AH626" s="41">
        <v>0</v>
      </c>
      <c r="AI626" s="41">
        <v>0</v>
      </c>
      <c r="AJ626" s="41">
        <f>SUM(BASE_INICIATIVAS_CONSOLIDADA!$AD626:$AI626)</f>
        <v>25000000</v>
      </c>
      <c r="AK626" s="41">
        <v>0</v>
      </c>
      <c r="AL626" s="41">
        <v>0</v>
      </c>
      <c r="AM626" s="41">
        <v>0</v>
      </c>
      <c r="AN626" s="41">
        <v>0</v>
      </c>
      <c r="AO626" s="41">
        <f>SUM(BASE_INICIATIVAS_CONSOLIDADA!$AK626:$AN626)</f>
        <v>0</v>
      </c>
      <c r="AP626" s="41">
        <v>0</v>
      </c>
      <c r="AQ626" s="41">
        <v>0</v>
      </c>
      <c r="AR626" s="41">
        <v>0</v>
      </c>
      <c r="AS626" s="41">
        <v>0</v>
      </c>
      <c r="AT626" s="41">
        <v>0</v>
      </c>
      <c r="AU626" s="41">
        <v>13339309.990000002</v>
      </c>
      <c r="AV626" s="41">
        <f>SUM(BASE_INICIATIVAS_CONSOLIDADA!$AP626:$AU626)</f>
        <v>13339309.990000002</v>
      </c>
      <c r="AW626" s="43">
        <v>0</v>
      </c>
      <c r="AX626" s="43">
        <v>21660690.010000002</v>
      </c>
      <c r="AY626" s="44">
        <f>SUM(BASE_INICIATIVAS_CONSOLIDADA!$AW626:$AX626)</f>
        <v>21660690.010000002</v>
      </c>
      <c r="AZ626" s="45">
        <v>0</v>
      </c>
      <c r="BA626" s="45">
        <f>BASE_INICIATIVAS_CONSOLIDADA!$AZ626</f>
        <v>0</v>
      </c>
      <c r="BB626" s="45">
        <v>0</v>
      </c>
      <c r="BC626" s="45">
        <v>0</v>
      </c>
      <c r="BD626" s="45">
        <f>SUM(BASE_INICIATIVAS_CONSOLIDADA!$BB626:$BC626)</f>
        <v>0</v>
      </c>
    </row>
    <row r="627" spans="1:56" ht="255" x14ac:dyDescent="0.25">
      <c r="A627" s="6" t="s">
        <v>469</v>
      </c>
      <c r="B627" s="6" t="s">
        <v>478</v>
      </c>
      <c r="C627" s="8" t="s">
        <v>70</v>
      </c>
      <c r="D627" s="60" t="s">
        <v>471</v>
      </c>
      <c r="E627" s="8" t="str">
        <f>_xlfn.XLOOKUP(BASE_INICIATIVAS_CONSOLIDADA!$G627,'[1]BASE DE DADOS'!A:A,'[1]BASE DE DADOS'!C:C)</f>
        <v>REBIO DA MATA ESCURA</v>
      </c>
      <c r="F627" s="8" t="str">
        <f>_xlfn.XLOOKUP(BASE_INICIATIVAS_CONSOLIDADA!$G627,[1]!BASE_UCS[COD CNUC],[1]!BASE_UCS[CATEGORIA RESUMIDA])</f>
        <v>REBIO</v>
      </c>
      <c r="G627" s="59" t="s">
        <v>236</v>
      </c>
      <c r="H627" s="8" t="str">
        <f>_xlfn.XLOOKUP(BASE_INICIATIVAS_CONSOLIDADA!$G627,[1]!BASE_UCS[COD CNUC],[1]!BASE_UCS[GERÊNCIA REGIONAL])</f>
        <v>GR4 - Sudeste</v>
      </c>
      <c r="I627" s="8" t="str">
        <f>_xlfn.XLOOKUP(BASE_INICIATIVAS_CONSOLIDADA!$G627,[1]!BASE_UCS[COD CNUC],[1]!BASE_UCS[BIOMAS])</f>
        <v>Mata Atlântica</v>
      </c>
      <c r="J627" s="8" t="str">
        <f>_xlfn.XLOOKUP(BASE_INICIATIVAS_CONSOLIDADA!$G627,[1]!BASE_UCS[COD CNUC],[1]!BASE_UCS[UF])</f>
        <v>MG</v>
      </c>
      <c r="K627" s="8" t="s">
        <v>481</v>
      </c>
      <c r="L627" s="36">
        <v>20000000</v>
      </c>
      <c r="M627" s="36">
        <v>0</v>
      </c>
      <c r="N627" s="36">
        <f>BASE_INICIATIVAS_CONSOLIDADA!$L627-BASE_INICIATIVAS_CONSOLIDADA!$M627</f>
        <v>20000000</v>
      </c>
      <c r="O627" s="37">
        <f>BASE_INICIATIVAS_CONSOLIDADA!$AC627+BASE_INICIATIVAS_CONSOLIDADA!$AJ627+BASE_INICIATIVAS_CONSOLIDADA!$AO627+BASE_INICIATIVAS_CONSOLIDADA!$AV627+BASE_INICIATIVAS_CONSOLIDADA!$AY627+BASE_INICIATIVAS_CONSOLIDADA!$BA627+BASE_INICIATIVAS_CONSOLIDADA!$BD627</f>
        <v>10000000</v>
      </c>
      <c r="P627" s="36">
        <f>IF(BASE_INICIATIVAS_CONSOLIDADA!$N627-BASE_INICIATIVAS_CONSOLIDADA!$O627&lt;0,0,BASE_INICIATIVAS_CONSOLIDADA!$N627-BASE_INICIATIVAS_CONSOLIDADA!$O627)</f>
        <v>10000000</v>
      </c>
      <c r="Q627" s="38">
        <v>0</v>
      </c>
      <c r="R627" s="37">
        <v>0</v>
      </c>
      <c r="S627" s="37">
        <v>0</v>
      </c>
      <c r="T627" s="37">
        <v>0</v>
      </c>
      <c r="U627" s="37">
        <v>0</v>
      </c>
      <c r="V627" s="37">
        <v>0</v>
      </c>
      <c r="W627" s="37">
        <v>0</v>
      </c>
      <c r="X627" s="37">
        <v>0</v>
      </c>
      <c r="Y627" s="37">
        <v>0</v>
      </c>
      <c r="Z627" s="37">
        <v>0</v>
      </c>
      <c r="AA627" s="37">
        <v>0</v>
      </c>
      <c r="AB627" s="37">
        <v>0</v>
      </c>
      <c r="AC627" s="37">
        <f>SUM(BASE_INICIATIVAS_CONSOLIDADA!$Q627:$AB627)</f>
        <v>0</v>
      </c>
      <c r="AD627" s="37">
        <v>0</v>
      </c>
      <c r="AE627" s="37">
        <v>0</v>
      </c>
      <c r="AF627" s="37">
        <v>0</v>
      </c>
      <c r="AG627" s="37">
        <v>0</v>
      </c>
      <c r="AH627" s="37">
        <v>0</v>
      </c>
      <c r="AI627" s="37">
        <v>0</v>
      </c>
      <c r="AJ627" s="37">
        <f>SUM(BASE_INICIATIVAS_CONSOLIDADA!$AD627:$AI627)</f>
        <v>0</v>
      </c>
      <c r="AK627" s="37">
        <v>0</v>
      </c>
      <c r="AL627" s="37">
        <v>0</v>
      </c>
      <c r="AM627" s="37">
        <v>0</v>
      </c>
      <c r="AN627" s="37">
        <v>10000000</v>
      </c>
      <c r="AO627" s="37">
        <f>SUM(BASE_INICIATIVAS_CONSOLIDADA!$AK627:$AN627)</f>
        <v>10000000</v>
      </c>
      <c r="AP627" s="37">
        <v>0</v>
      </c>
      <c r="AQ627" s="37">
        <v>0</v>
      </c>
      <c r="AR627" s="37">
        <v>0</v>
      </c>
      <c r="AS627" s="37">
        <v>0</v>
      </c>
      <c r="AT627" s="37">
        <v>0</v>
      </c>
      <c r="AU627" s="37">
        <v>0</v>
      </c>
      <c r="AV627" s="37">
        <f>SUM(BASE_INICIATIVAS_CONSOLIDADA!$AP627:$AU627)</f>
        <v>0</v>
      </c>
      <c r="AW627" s="39">
        <v>0</v>
      </c>
      <c r="AX627" s="39">
        <v>0</v>
      </c>
      <c r="AY627" s="40">
        <f>SUM(BASE_INICIATIVAS_CONSOLIDADA!$AW627:$AX627)</f>
        <v>0</v>
      </c>
      <c r="AZ627" s="4">
        <v>0</v>
      </c>
      <c r="BA627" s="4">
        <f>BASE_INICIATIVAS_CONSOLIDADA!$AZ627</f>
        <v>0</v>
      </c>
      <c r="BB627" s="4">
        <v>0</v>
      </c>
      <c r="BC627" s="4">
        <v>0</v>
      </c>
      <c r="BD627" s="4">
        <f>SUM(BASE_INICIATIVAS_CONSOLIDADA!$BB627:$BC627)</f>
        <v>0</v>
      </c>
    </row>
    <row r="628" spans="1:56" ht="120" x14ac:dyDescent="0.25">
      <c r="A628" s="61" t="s">
        <v>469</v>
      </c>
      <c r="B628" s="61" t="s">
        <v>478</v>
      </c>
      <c r="C628" s="29" t="s">
        <v>70</v>
      </c>
      <c r="D628" s="62" t="s">
        <v>471</v>
      </c>
      <c r="E628" s="29" t="str">
        <f>_xlfn.XLOOKUP(BASE_INICIATIVAS_CONSOLIDADA!$G628,'[1]BASE DE DADOS'!A:A,'[1]BASE DE DADOS'!C:C)</f>
        <v>ESEC MICO LEÃO PRETO</v>
      </c>
      <c r="F628" s="29" t="str">
        <f>_xlfn.XLOOKUP(BASE_INICIATIVAS_CONSOLIDADA!$G628,[1]!BASE_UCS[COD CNUC],[1]!BASE_UCS[CATEGORIA RESUMIDA])</f>
        <v>ESEC</v>
      </c>
      <c r="G628" s="63" t="s">
        <v>228</v>
      </c>
      <c r="H628" s="29" t="str">
        <f>_xlfn.XLOOKUP(BASE_INICIATIVAS_CONSOLIDADA!$G628,[1]!BASE_UCS[COD CNUC],[1]!BASE_UCS[GERÊNCIA REGIONAL])</f>
        <v>GR4 - Sudeste</v>
      </c>
      <c r="I628" s="29" t="str">
        <f>_xlfn.XLOOKUP(BASE_INICIATIVAS_CONSOLIDADA!$G628,[1]!BASE_UCS[COD CNUC],[1]!BASE_UCS[BIOMAS])</f>
        <v>Mata Atlântica</v>
      </c>
      <c r="J628" s="29" t="str">
        <f>_xlfn.XLOOKUP(BASE_INICIATIVAS_CONSOLIDADA!$G628,[1]!BASE_UCS[COD CNUC],[1]!BASE_UCS[UF])</f>
        <v>SP</v>
      </c>
      <c r="K628" s="29" t="s">
        <v>482</v>
      </c>
      <c r="L628" s="30">
        <v>50000000</v>
      </c>
      <c r="M628" s="30">
        <v>0</v>
      </c>
      <c r="N628" s="30">
        <f>BASE_INICIATIVAS_CONSOLIDADA!$L628-BASE_INICIATIVAS_CONSOLIDADA!$M628</f>
        <v>50000000</v>
      </c>
      <c r="O628" s="41">
        <f>BASE_INICIATIVAS_CONSOLIDADA!$AC628+BASE_INICIATIVAS_CONSOLIDADA!$AJ628+BASE_INICIATIVAS_CONSOLIDADA!$AO628+BASE_INICIATIVAS_CONSOLIDADA!$AV628+BASE_INICIATIVAS_CONSOLIDADA!$AY628+BASE_INICIATIVAS_CONSOLIDADA!$BA628+BASE_INICIATIVAS_CONSOLIDADA!$BD628</f>
        <v>25000000</v>
      </c>
      <c r="P628" s="30">
        <f>IF(BASE_INICIATIVAS_CONSOLIDADA!$N628-BASE_INICIATIVAS_CONSOLIDADA!$O628&lt;0,0,BASE_INICIATIVAS_CONSOLIDADA!$N628-BASE_INICIATIVAS_CONSOLIDADA!$O628)</f>
        <v>25000000</v>
      </c>
      <c r="Q628" s="42">
        <v>0</v>
      </c>
      <c r="R628" s="41">
        <v>0</v>
      </c>
      <c r="S628" s="41">
        <v>0</v>
      </c>
      <c r="T628" s="41">
        <v>0</v>
      </c>
      <c r="U628" s="41">
        <v>0</v>
      </c>
      <c r="V628" s="41">
        <v>0</v>
      </c>
      <c r="W628" s="41">
        <v>0</v>
      </c>
      <c r="X628" s="41">
        <v>0</v>
      </c>
      <c r="Y628" s="41">
        <v>0</v>
      </c>
      <c r="Z628" s="41">
        <v>0</v>
      </c>
      <c r="AA628" s="41">
        <v>0</v>
      </c>
      <c r="AB628" s="41">
        <v>0</v>
      </c>
      <c r="AC628" s="41">
        <f>SUM(BASE_INICIATIVAS_CONSOLIDADA!$Q628:$AB628)</f>
        <v>0</v>
      </c>
      <c r="AD628" s="41">
        <v>0</v>
      </c>
      <c r="AE628" s="41">
        <v>0</v>
      </c>
      <c r="AF628" s="41">
        <v>25000000</v>
      </c>
      <c r="AG628" s="41">
        <v>0</v>
      </c>
      <c r="AH628" s="41">
        <v>0</v>
      </c>
      <c r="AI628" s="41">
        <v>0</v>
      </c>
      <c r="AJ628" s="41">
        <f>SUM(BASE_INICIATIVAS_CONSOLIDADA!$AD628:$AI628)</f>
        <v>25000000</v>
      </c>
      <c r="AK628" s="41">
        <v>0</v>
      </c>
      <c r="AL628" s="41">
        <v>0</v>
      </c>
      <c r="AM628" s="41">
        <v>0</v>
      </c>
      <c r="AN628" s="41">
        <v>0</v>
      </c>
      <c r="AO628" s="41">
        <f>SUM(BASE_INICIATIVAS_CONSOLIDADA!$AK628:$AN628)</f>
        <v>0</v>
      </c>
      <c r="AP628" s="41">
        <v>0</v>
      </c>
      <c r="AQ628" s="41">
        <v>0</v>
      </c>
      <c r="AR628" s="41">
        <v>0</v>
      </c>
      <c r="AS628" s="41">
        <v>0</v>
      </c>
      <c r="AT628" s="41">
        <v>0</v>
      </c>
      <c r="AU628" s="41">
        <v>0</v>
      </c>
      <c r="AV628" s="41">
        <f>SUM(BASE_INICIATIVAS_CONSOLIDADA!$AP628:$AU628)</f>
        <v>0</v>
      </c>
      <c r="AW628" s="43">
        <v>0</v>
      </c>
      <c r="AX628" s="43">
        <v>0</v>
      </c>
      <c r="AY628" s="44">
        <f>SUM(BASE_INICIATIVAS_CONSOLIDADA!$AW628:$AX628)</f>
        <v>0</v>
      </c>
      <c r="AZ628" s="45">
        <v>0</v>
      </c>
      <c r="BA628" s="45">
        <f>BASE_INICIATIVAS_CONSOLIDADA!$AZ628</f>
        <v>0</v>
      </c>
      <c r="BB628" s="45">
        <v>0</v>
      </c>
      <c r="BC628" s="45">
        <v>0</v>
      </c>
      <c r="BD628" s="45">
        <f>SUM(BASE_INICIATIVAS_CONSOLIDADA!$BB628:$BC628)</f>
        <v>0</v>
      </c>
    </row>
    <row r="629" spans="1:56" ht="90" x14ac:dyDescent="0.25">
      <c r="A629" s="6" t="s">
        <v>469</v>
      </c>
      <c r="B629" s="6" t="s">
        <v>478</v>
      </c>
      <c r="C629" s="8" t="s">
        <v>70</v>
      </c>
      <c r="D629" s="60" t="s">
        <v>471</v>
      </c>
      <c r="E629" s="8" t="str">
        <f>_xlfn.XLOOKUP(BASE_INICIATIVAS_CONSOLIDADA!$G629,'[1]BASE DE DADOS'!A:A,'[1]BASE DE DADOS'!C:C)</f>
        <v>REBIO DO JARU</v>
      </c>
      <c r="F629" s="8" t="str">
        <f>_xlfn.XLOOKUP(BASE_INICIATIVAS_CONSOLIDADA!$G629,[1]!BASE_UCS[COD CNUC],[1]!BASE_UCS[CATEGORIA RESUMIDA])</f>
        <v>REBIO</v>
      </c>
      <c r="G629" s="59" t="s">
        <v>199</v>
      </c>
      <c r="H629" s="8" t="str">
        <f>_xlfn.XLOOKUP(BASE_INICIATIVAS_CONSOLIDADA!$G629,[1]!BASE_UCS[COD CNUC],[1]!BASE_UCS[GERÊNCIA REGIONAL])</f>
        <v>GR1 - Norte</v>
      </c>
      <c r="I629" s="8" t="str">
        <f>_xlfn.XLOOKUP(BASE_INICIATIVAS_CONSOLIDADA!$G629,[1]!BASE_UCS[COD CNUC],[1]!BASE_UCS[BIOMAS])</f>
        <v>Amazônia</v>
      </c>
      <c r="J629" s="8" t="str">
        <f>_xlfn.XLOOKUP(BASE_INICIATIVAS_CONSOLIDADA!$G629,[1]!BASE_UCS[COD CNUC],[1]!BASE_UCS[UF])</f>
        <v>RO</v>
      </c>
      <c r="K629" s="8" t="s">
        <v>483</v>
      </c>
      <c r="L629" s="36">
        <v>25000000</v>
      </c>
      <c r="M629" s="36">
        <v>0</v>
      </c>
      <c r="N629" s="36">
        <f>BASE_INICIATIVAS_CONSOLIDADA!$L629-BASE_INICIATIVAS_CONSOLIDADA!$M629</f>
        <v>25000000</v>
      </c>
      <c r="O629" s="37">
        <f>BASE_INICIATIVAS_CONSOLIDADA!$AC629+BASE_INICIATIVAS_CONSOLIDADA!$AJ629+BASE_INICIATIVAS_CONSOLIDADA!$AO629+BASE_INICIATIVAS_CONSOLIDADA!$AV629+BASE_INICIATIVAS_CONSOLIDADA!$AY629+BASE_INICIATIVAS_CONSOLIDADA!$BA629+BASE_INICIATIVAS_CONSOLIDADA!$BD629</f>
        <v>25000000</v>
      </c>
      <c r="P629" s="36">
        <f>IF(BASE_INICIATIVAS_CONSOLIDADA!$N629-BASE_INICIATIVAS_CONSOLIDADA!$O629&lt;0,0,BASE_INICIATIVAS_CONSOLIDADA!$N629-BASE_INICIATIVAS_CONSOLIDADA!$O629)</f>
        <v>0</v>
      </c>
      <c r="Q629" s="38">
        <v>0</v>
      </c>
      <c r="R629" s="37">
        <v>0</v>
      </c>
      <c r="S629" s="37">
        <v>0</v>
      </c>
      <c r="T629" s="37">
        <v>0</v>
      </c>
      <c r="U629" s="37">
        <v>0</v>
      </c>
      <c r="V629" s="37">
        <v>0</v>
      </c>
      <c r="W629" s="37">
        <v>0</v>
      </c>
      <c r="X629" s="37">
        <v>0</v>
      </c>
      <c r="Y629" s="37">
        <v>0</v>
      </c>
      <c r="Z629" s="37">
        <v>0</v>
      </c>
      <c r="AA629" s="37">
        <v>0</v>
      </c>
      <c r="AB629" s="37">
        <v>0</v>
      </c>
      <c r="AC629" s="37">
        <f>SUM(BASE_INICIATIVAS_CONSOLIDADA!$Q629:$AB629)</f>
        <v>0</v>
      </c>
      <c r="AD629" s="37">
        <v>0</v>
      </c>
      <c r="AE629" s="37">
        <v>0</v>
      </c>
      <c r="AF629" s="37">
        <v>0</v>
      </c>
      <c r="AG629" s="37">
        <v>0</v>
      </c>
      <c r="AH629" s="37">
        <v>0</v>
      </c>
      <c r="AI629" s="37">
        <v>0</v>
      </c>
      <c r="AJ629" s="37">
        <f>SUM(BASE_INICIATIVAS_CONSOLIDADA!$AD629:$AI629)</f>
        <v>0</v>
      </c>
      <c r="AK629" s="37">
        <v>0</v>
      </c>
      <c r="AL629" s="37">
        <v>0</v>
      </c>
      <c r="AM629" s="37">
        <v>0</v>
      </c>
      <c r="AN629" s="37">
        <v>0</v>
      </c>
      <c r="AO629" s="37">
        <f>SUM(BASE_INICIATIVAS_CONSOLIDADA!$AK629:$AN629)</f>
        <v>0</v>
      </c>
      <c r="AP629" s="37">
        <v>0</v>
      </c>
      <c r="AQ629" s="37">
        <v>0</v>
      </c>
      <c r="AR629" s="37">
        <v>0</v>
      </c>
      <c r="AS629" s="37">
        <v>0</v>
      </c>
      <c r="AT629" s="37">
        <v>0</v>
      </c>
      <c r="AU629" s="37">
        <v>25000000</v>
      </c>
      <c r="AV629" s="37">
        <f>SUM(BASE_INICIATIVAS_CONSOLIDADA!$AP629:$AU629)</f>
        <v>25000000</v>
      </c>
      <c r="AW629" s="39">
        <v>0</v>
      </c>
      <c r="AX629" s="39">
        <v>0</v>
      </c>
      <c r="AY629" s="40">
        <f>SUM(BASE_INICIATIVAS_CONSOLIDADA!$AW629:$AX629)</f>
        <v>0</v>
      </c>
      <c r="AZ629" s="4">
        <v>0</v>
      </c>
      <c r="BA629" s="4">
        <f>BASE_INICIATIVAS_CONSOLIDADA!$AZ629</f>
        <v>0</v>
      </c>
      <c r="BB629" s="4">
        <v>0</v>
      </c>
      <c r="BC629" s="4">
        <v>0</v>
      </c>
      <c r="BD629" s="4">
        <f>SUM(BASE_INICIATIVAS_CONSOLIDADA!$BB629:$BC629)</f>
        <v>0</v>
      </c>
    </row>
    <row r="630" spans="1:56" ht="165" x14ac:dyDescent="0.25">
      <c r="A630" s="61" t="s">
        <v>469</v>
      </c>
      <c r="B630" s="61" t="s">
        <v>478</v>
      </c>
      <c r="C630" s="29" t="s">
        <v>70</v>
      </c>
      <c r="D630" s="62" t="s">
        <v>471</v>
      </c>
      <c r="E630" s="29" t="str">
        <f>_xlfn.XLOOKUP(BASE_INICIATIVAS_CONSOLIDADA!$G630,'[1]BASE DE DADOS'!A:A,'[1]BASE DE DADOS'!C:C)</f>
        <v>PARNA DO CATIMBAU</v>
      </c>
      <c r="F630" s="29" t="str">
        <f>_xlfn.XLOOKUP(BASE_INICIATIVAS_CONSOLIDADA!$G630,[1]!BASE_UCS[COD CNUC],[1]!BASE_UCS[CATEGORIA RESUMIDA])</f>
        <v>PARNA</v>
      </c>
      <c r="G630" s="63" t="s">
        <v>212</v>
      </c>
      <c r="H630" s="29" t="str">
        <f>_xlfn.XLOOKUP(BASE_INICIATIVAS_CONSOLIDADA!$G630,[1]!BASE_UCS[COD CNUC],[1]!BASE_UCS[GERÊNCIA REGIONAL])</f>
        <v>GR2 - Nordeste</v>
      </c>
      <c r="I630" s="29" t="str">
        <f>_xlfn.XLOOKUP(BASE_INICIATIVAS_CONSOLIDADA!$G630,[1]!BASE_UCS[COD CNUC],[1]!BASE_UCS[BIOMAS])</f>
        <v>Caatinga</v>
      </c>
      <c r="J630" s="29" t="str">
        <f>_xlfn.XLOOKUP(BASE_INICIATIVAS_CONSOLIDADA!$G630,[1]!BASE_UCS[COD CNUC],[1]!BASE_UCS[UF])</f>
        <v>PE</v>
      </c>
      <c r="K630" s="29" t="s">
        <v>484</v>
      </c>
      <c r="L630" s="30">
        <v>14500000</v>
      </c>
      <c r="M630" s="30">
        <v>0</v>
      </c>
      <c r="N630" s="30">
        <f>BASE_INICIATIVAS_CONSOLIDADA!$L630-BASE_INICIATIVAS_CONSOLIDADA!$M630</f>
        <v>14500000</v>
      </c>
      <c r="O630" s="41">
        <f>BASE_INICIATIVAS_CONSOLIDADA!$AC630+BASE_INICIATIVAS_CONSOLIDADA!$AJ630+BASE_INICIATIVAS_CONSOLIDADA!$AO630+BASE_INICIATIVAS_CONSOLIDADA!$AV630+BASE_INICIATIVAS_CONSOLIDADA!$AY630+BASE_INICIATIVAS_CONSOLIDADA!$BA630+BASE_INICIATIVAS_CONSOLIDADA!$BD630</f>
        <v>0</v>
      </c>
      <c r="P630" s="30">
        <f>IF(BASE_INICIATIVAS_CONSOLIDADA!$N630-BASE_INICIATIVAS_CONSOLIDADA!$O630&lt;0,0,BASE_INICIATIVAS_CONSOLIDADA!$N630-BASE_INICIATIVAS_CONSOLIDADA!$O630)</f>
        <v>14500000</v>
      </c>
      <c r="Q630" s="42">
        <v>0</v>
      </c>
      <c r="R630" s="41">
        <v>0</v>
      </c>
      <c r="S630" s="41">
        <v>0</v>
      </c>
      <c r="T630" s="41">
        <v>0</v>
      </c>
      <c r="U630" s="41">
        <v>0</v>
      </c>
      <c r="V630" s="41">
        <v>0</v>
      </c>
      <c r="W630" s="41">
        <v>0</v>
      </c>
      <c r="X630" s="41">
        <v>0</v>
      </c>
      <c r="Y630" s="41">
        <v>0</v>
      </c>
      <c r="Z630" s="41">
        <v>0</v>
      </c>
      <c r="AA630" s="41">
        <v>0</v>
      </c>
      <c r="AB630" s="41">
        <v>0</v>
      </c>
      <c r="AC630" s="41">
        <f>SUM(BASE_INICIATIVAS_CONSOLIDADA!$Q630:$AB630)</f>
        <v>0</v>
      </c>
      <c r="AD630" s="41">
        <v>0</v>
      </c>
      <c r="AE630" s="41">
        <v>0</v>
      </c>
      <c r="AF630" s="41">
        <v>0</v>
      </c>
      <c r="AG630" s="41">
        <v>0</v>
      </c>
      <c r="AH630" s="41">
        <v>0</v>
      </c>
      <c r="AI630" s="41">
        <v>0</v>
      </c>
      <c r="AJ630" s="41">
        <f>SUM(BASE_INICIATIVAS_CONSOLIDADA!$AD630:$AI630)</f>
        <v>0</v>
      </c>
      <c r="AK630" s="41">
        <v>0</v>
      </c>
      <c r="AL630" s="41">
        <v>0</v>
      </c>
      <c r="AM630" s="41">
        <v>0</v>
      </c>
      <c r="AN630" s="41">
        <v>0</v>
      </c>
      <c r="AO630" s="41">
        <f>SUM(BASE_INICIATIVAS_CONSOLIDADA!$AK630:$AN630)</f>
        <v>0</v>
      </c>
      <c r="AP630" s="41">
        <v>0</v>
      </c>
      <c r="AQ630" s="41">
        <v>0</v>
      </c>
      <c r="AR630" s="41">
        <v>0</v>
      </c>
      <c r="AS630" s="41">
        <v>0</v>
      </c>
      <c r="AT630" s="41">
        <v>0</v>
      </c>
      <c r="AU630" s="41">
        <v>0</v>
      </c>
      <c r="AV630" s="41">
        <f>SUM(BASE_INICIATIVAS_CONSOLIDADA!$AP630:$AU630)</f>
        <v>0</v>
      </c>
      <c r="AW630" s="43">
        <v>0</v>
      </c>
      <c r="AX630" s="43">
        <v>0</v>
      </c>
      <c r="AY630" s="44">
        <f>SUM(BASE_INICIATIVAS_CONSOLIDADA!$AW630:$AX630)</f>
        <v>0</v>
      </c>
      <c r="AZ630" s="45">
        <v>0</v>
      </c>
      <c r="BA630" s="45">
        <f>BASE_INICIATIVAS_CONSOLIDADA!$AZ630</f>
        <v>0</v>
      </c>
      <c r="BB630" s="45">
        <v>0</v>
      </c>
      <c r="BC630" s="45">
        <v>0</v>
      </c>
      <c r="BD630" s="45">
        <f>SUM(BASE_INICIATIVAS_CONSOLIDADA!$BB630:$BC630)</f>
        <v>0</v>
      </c>
    </row>
    <row r="631" spans="1:56" ht="60" x14ac:dyDescent="0.25">
      <c r="A631" s="8" t="s">
        <v>469</v>
      </c>
      <c r="B631" s="60" t="s">
        <v>470</v>
      </c>
      <c r="C631" s="8" t="s">
        <v>70</v>
      </c>
      <c r="D631" s="8" t="s">
        <v>471</v>
      </c>
      <c r="E631" s="8" t="str">
        <f>_xlfn.XLOOKUP(BASE_INICIATIVAS_CONSOLIDADA!$G631,'[1]BASE DE DADOS'!A:A,'[1]BASE DE DADOS'!C:C)</f>
        <v>RESEX ITUXí</v>
      </c>
      <c r="F631" s="8" t="str">
        <f>_xlfn.XLOOKUP(BASE_INICIATIVAS_CONSOLIDADA!$G631,[1]!BASE_UCS[COD CNUC],[1]!BASE_UCS[CATEGORIA RESUMIDA])</f>
        <v>RESEX</v>
      </c>
      <c r="G631" s="8" t="s">
        <v>381</v>
      </c>
      <c r="H631" s="8" t="str">
        <f>_xlfn.XLOOKUP(BASE_INICIATIVAS_CONSOLIDADA!$G631,[1]!BASE_UCS[COD CNUC],[1]!BASE_UCS[GERÊNCIA REGIONAL])</f>
        <v>GR1 - Norte</v>
      </c>
      <c r="I631" s="8" t="str">
        <f>_xlfn.XLOOKUP(BASE_INICIATIVAS_CONSOLIDADA!$G631,[1]!BASE_UCS[COD CNUC],[1]!BASE_UCS[BIOMAS])</f>
        <v>Amazônia</v>
      </c>
      <c r="J631" s="8" t="str">
        <f>_xlfn.XLOOKUP(BASE_INICIATIVAS_CONSOLIDADA!$G631,[1]!BASE_UCS[COD CNUC],[1]!BASE_UCS[UF])</f>
        <v>AM</v>
      </c>
      <c r="K631" s="8"/>
      <c r="L631" s="36">
        <v>75234496.5</v>
      </c>
      <c r="M631" s="36">
        <v>0</v>
      </c>
      <c r="N631" s="36">
        <f>BASE_INICIATIVAS_CONSOLIDADA!$L631-BASE_INICIATIVAS_CONSOLIDADA!$M631</f>
        <v>75234496.5</v>
      </c>
      <c r="O631" s="37">
        <f>BASE_INICIATIVAS_CONSOLIDADA!$AC631+BASE_INICIATIVAS_CONSOLIDADA!$AJ631+BASE_INICIATIVAS_CONSOLIDADA!$AO631+BASE_INICIATIVAS_CONSOLIDADA!$AV631+BASE_INICIATIVAS_CONSOLIDADA!$AY631+BASE_INICIATIVAS_CONSOLIDADA!$BA631+BASE_INICIATIVAS_CONSOLIDADA!$BD631</f>
        <v>75234496.5</v>
      </c>
      <c r="P631" s="36">
        <f>IF(BASE_INICIATIVAS_CONSOLIDADA!$N631-BASE_INICIATIVAS_CONSOLIDADA!$O631&lt;0,0,BASE_INICIATIVAS_CONSOLIDADA!$N631-BASE_INICIATIVAS_CONSOLIDADA!$O631)</f>
        <v>0</v>
      </c>
      <c r="Q631" s="64">
        <v>0</v>
      </c>
      <c r="R631" s="65">
        <v>0</v>
      </c>
      <c r="S631" s="65">
        <v>0</v>
      </c>
      <c r="T631" s="65">
        <v>0</v>
      </c>
      <c r="U631" s="65">
        <v>0</v>
      </c>
      <c r="V631" s="65">
        <v>0</v>
      </c>
      <c r="W631" s="65">
        <v>0</v>
      </c>
      <c r="X631" s="65">
        <v>0</v>
      </c>
      <c r="Y631" s="65">
        <v>0</v>
      </c>
      <c r="Z631" s="65">
        <v>0</v>
      </c>
      <c r="AA631" s="36">
        <v>37989389.630000003</v>
      </c>
      <c r="AB631" s="37">
        <v>37245106.869999997</v>
      </c>
      <c r="AC631" s="37">
        <f>SUM(BASE_INICIATIVAS_CONSOLIDADA!$Q631:$AB631)</f>
        <v>75234496.5</v>
      </c>
      <c r="AD631" s="37">
        <v>0</v>
      </c>
      <c r="AE631" s="37">
        <v>0</v>
      </c>
      <c r="AF631" s="37">
        <v>0</v>
      </c>
      <c r="AG631" s="37">
        <v>0</v>
      </c>
      <c r="AH631" s="37">
        <v>0</v>
      </c>
      <c r="AI631" s="37">
        <v>0</v>
      </c>
      <c r="AJ631" s="37">
        <f>SUM(BASE_INICIATIVAS_CONSOLIDADA!$AD631:$AI631)</f>
        <v>0</v>
      </c>
      <c r="AK631" s="37">
        <v>0</v>
      </c>
      <c r="AL631" s="37">
        <v>0</v>
      </c>
      <c r="AM631" s="37">
        <v>0</v>
      </c>
      <c r="AN631" s="37">
        <v>0</v>
      </c>
      <c r="AO631" s="37">
        <f>SUM(BASE_INICIATIVAS_CONSOLIDADA!$AK631:$AN631)</f>
        <v>0</v>
      </c>
      <c r="AP631" s="37">
        <v>0</v>
      </c>
      <c r="AQ631" s="37">
        <v>0</v>
      </c>
      <c r="AR631" s="37">
        <v>0</v>
      </c>
      <c r="AS631" s="37">
        <v>0</v>
      </c>
      <c r="AT631" s="37">
        <v>0</v>
      </c>
      <c r="AU631" s="37">
        <v>0</v>
      </c>
      <c r="AV631" s="37">
        <f>SUM(BASE_INICIATIVAS_CONSOLIDADA!$AP631:$AU631)</f>
        <v>0</v>
      </c>
      <c r="AW631" s="39">
        <v>0</v>
      </c>
      <c r="AX631" s="39">
        <v>0</v>
      </c>
      <c r="AY631" s="40">
        <f>SUM(BASE_INICIATIVAS_CONSOLIDADA!$AW631:$AX631)</f>
        <v>0</v>
      </c>
      <c r="AZ631" s="4">
        <v>0</v>
      </c>
      <c r="BA631" s="4">
        <f>BASE_INICIATIVAS_CONSOLIDADA!$AZ631</f>
        <v>0</v>
      </c>
      <c r="BB631" s="4">
        <v>0</v>
      </c>
      <c r="BC631" s="4">
        <v>0</v>
      </c>
      <c r="BD631" s="4">
        <f>SUM(BASE_INICIATIVAS_CONSOLIDADA!$BB631:$BC631)</f>
        <v>0</v>
      </c>
    </row>
    <row r="632" spans="1:56" ht="60" x14ac:dyDescent="0.25">
      <c r="A632" s="29" t="s">
        <v>469</v>
      </c>
      <c r="B632" s="62" t="s">
        <v>470</v>
      </c>
      <c r="C632" s="29" t="s">
        <v>70</v>
      </c>
      <c r="D632" s="29" t="s">
        <v>471</v>
      </c>
      <c r="E632" s="29" t="str">
        <f>_xlfn.XLOOKUP(BASE_INICIATIVAS_CONSOLIDADA!$G632,'[1]BASE DE DADOS'!A:A,'[1]BASE DE DADOS'!C:C)</f>
        <v>RESEX ARAPIXI</v>
      </c>
      <c r="F632" s="29" t="str">
        <f>_xlfn.XLOOKUP(BASE_INICIATIVAS_CONSOLIDADA!$G632,[1]!BASE_UCS[COD CNUC],[1]!BASE_UCS[CATEGORIA RESUMIDA])</f>
        <v>RESEX</v>
      </c>
      <c r="G632" s="29" t="s">
        <v>345</v>
      </c>
      <c r="H632" s="29" t="str">
        <f>_xlfn.XLOOKUP(BASE_INICIATIVAS_CONSOLIDADA!$G632,[1]!BASE_UCS[COD CNUC],[1]!BASE_UCS[GERÊNCIA REGIONAL])</f>
        <v>GR1 - Norte</v>
      </c>
      <c r="I632" s="29" t="str">
        <f>_xlfn.XLOOKUP(BASE_INICIATIVAS_CONSOLIDADA!$G632,[1]!BASE_UCS[COD CNUC],[1]!BASE_UCS[BIOMAS])</f>
        <v>Amazônia</v>
      </c>
      <c r="J632" s="29" t="str">
        <f>_xlfn.XLOOKUP(BASE_INICIATIVAS_CONSOLIDADA!$G632,[1]!BASE_UCS[COD CNUC],[1]!BASE_UCS[UF])</f>
        <v>AM</v>
      </c>
      <c r="K632" s="29"/>
      <c r="L632" s="30">
        <v>40000000</v>
      </c>
      <c r="M632" s="30">
        <v>0</v>
      </c>
      <c r="N632" s="30">
        <f>BASE_INICIATIVAS_CONSOLIDADA!$L632-BASE_INICIATIVAS_CONSOLIDADA!$M632</f>
        <v>40000000</v>
      </c>
      <c r="O632" s="41">
        <f>BASE_INICIATIVAS_CONSOLIDADA!$AC632+BASE_INICIATIVAS_CONSOLIDADA!$AJ632+BASE_INICIATIVAS_CONSOLIDADA!$AO632+BASE_INICIATIVAS_CONSOLIDADA!$AV632+BASE_INICIATIVAS_CONSOLIDADA!$AY632+BASE_INICIATIVAS_CONSOLIDADA!$BA632+BASE_INICIATIVAS_CONSOLIDADA!$BD632</f>
        <v>40000000</v>
      </c>
      <c r="P632" s="30">
        <f>IF(BASE_INICIATIVAS_CONSOLIDADA!$N632-BASE_INICIATIVAS_CONSOLIDADA!$O632&lt;0,0,BASE_INICIATIVAS_CONSOLIDADA!$N632-BASE_INICIATIVAS_CONSOLIDADA!$O632)</f>
        <v>0</v>
      </c>
      <c r="Q632" s="66">
        <v>0</v>
      </c>
      <c r="R632" s="67">
        <v>0</v>
      </c>
      <c r="S632" s="67">
        <v>0</v>
      </c>
      <c r="T632" s="67">
        <v>0</v>
      </c>
      <c r="U632" s="67">
        <v>0</v>
      </c>
      <c r="V632" s="67">
        <v>0</v>
      </c>
      <c r="W632" s="67">
        <v>0</v>
      </c>
      <c r="X632" s="67">
        <v>0</v>
      </c>
      <c r="Y632" s="67">
        <v>0</v>
      </c>
      <c r="Z632" s="67">
        <v>0</v>
      </c>
      <c r="AA632" s="67">
        <v>0</v>
      </c>
      <c r="AB632" s="68">
        <v>40000000</v>
      </c>
      <c r="AC632" s="41">
        <f>SUM(BASE_INICIATIVAS_CONSOLIDADA!$Q632:$AB632)</f>
        <v>40000000</v>
      </c>
      <c r="AD632" s="41">
        <v>0</v>
      </c>
      <c r="AE632" s="41">
        <v>0</v>
      </c>
      <c r="AF632" s="41">
        <v>0</v>
      </c>
      <c r="AG632" s="41">
        <v>0</v>
      </c>
      <c r="AH632" s="41">
        <v>0</v>
      </c>
      <c r="AI632" s="41">
        <v>0</v>
      </c>
      <c r="AJ632" s="41">
        <f>SUM(BASE_INICIATIVAS_CONSOLIDADA!$AD632:$AI632)</f>
        <v>0</v>
      </c>
      <c r="AK632" s="41">
        <v>0</v>
      </c>
      <c r="AL632" s="41">
        <v>0</v>
      </c>
      <c r="AM632" s="41">
        <v>0</v>
      </c>
      <c r="AN632" s="41">
        <v>0</v>
      </c>
      <c r="AO632" s="41">
        <f>SUM(BASE_INICIATIVAS_CONSOLIDADA!$AK632:$AN632)</f>
        <v>0</v>
      </c>
      <c r="AP632" s="41">
        <v>0</v>
      </c>
      <c r="AQ632" s="41">
        <v>0</v>
      </c>
      <c r="AR632" s="41">
        <v>0</v>
      </c>
      <c r="AS632" s="41">
        <v>0</v>
      </c>
      <c r="AT632" s="41">
        <v>0</v>
      </c>
      <c r="AU632" s="41">
        <v>0</v>
      </c>
      <c r="AV632" s="41">
        <f>SUM(BASE_INICIATIVAS_CONSOLIDADA!$AP632:$AU632)</f>
        <v>0</v>
      </c>
      <c r="AW632" s="43">
        <v>0</v>
      </c>
      <c r="AX632" s="43">
        <v>0</v>
      </c>
      <c r="AY632" s="44">
        <f>SUM(BASE_INICIATIVAS_CONSOLIDADA!$AW632:$AX632)</f>
        <v>0</v>
      </c>
      <c r="AZ632" s="45">
        <v>0</v>
      </c>
      <c r="BA632" s="45">
        <f>BASE_INICIATIVAS_CONSOLIDADA!$AZ632</f>
        <v>0</v>
      </c>
      <c r="BB632" s="45">
        <v>0</v>
      </c>
      <c r="BC632" s="45">
        <v>0</v>
      </c>
      <c r="BD632" s="45">
        <f>SUM(BASE_INICIATIVAS_CONSOLIDADA!$BB632:$BC632)</f>
        <v>0</v>
      </c>
    </row>
    <row r="633" spans="1:56" ht="60" x14ac:dyDescent="0.25">
      <c r="A633" s="8" t="s">
        <v>469</v>
      </c>
      <c r="B633" s="60" t="s">
        <v>470</v>
      </c>
      <c r="C633" s="8" t="s">
        <v>70</v>
      </c>
      <c r="D633" s="8" t="s">
        <v>471</v>
      </c>
      <c r="E633" s="8" t="str">
        <f>_xlfn.XLOOKUP(BASE_INICIATIVAS_CONSOLIDADA!$G633,'[1]BASE DE DADOS'!A:A,'[1]BASE DE DADOS'!C:C)</f>
        <v>RESERVA DE DESENVOLVIMENTO SUSTENTáVEL NASCENTES GERAIZEIRAS</v>
      </c>
      <c r="F633" s="8" t="str">
        <f>_xlfn.XLOOKUP(BASE_INICIATIVAS_CONSOLIDADA!$G633,[1]!BASE_UCS[COD CNUC],[1]!BASE_UCS[CATEGORIA RESUMIDA])</f>
        <v>RDS</v>
      </c>
      <c r="G633" s="8" t="s">
        <v>474</v>
      </c>
      <c r="H633" s="8" t="str">
        <f>_xlfn.XLOOKUP(BASE_INICIATIVAS_CONSOLIDADA!$G633,[1]!BASE_UCS[COD CNUC],[1]!BASE_UCS[GERÊNCIA REGIONAL])</f>
        <v>GR4 - Sudeste</v>
      </c>
      <c r="I633" s="8" t="str">
        <f>_xlfn.XLOOKUP(BASE_INICIATIVAS_CONSOLIDADA!$G633,[1]!BASE_UCS[COD CNUC],[1]!BASE_UCS[BIOMAS])</f>
        <v>Cerrado</v>
      </c>
      <c r="J633" s="8" t="str">
        <f>_xlfn.XLOOKUP(BASE_INICIATIVAS_CONSOLIDADA!$G633,[1]!BASE_UCS[COD CNUC],[1]!BASE_UCS[UF])</f>
        <v>MG</v>
      </c>
      <c r="K633" s="8"/>
      <c r="L633" s="36">
        <v>40000000</v>
      </c>
      <c r="M633" s="36">
        <v>0</v>
      </c>
      <c r="N633" s="36">
        <f>BASE_INICIATIVAS_CONSOLIDADA!$L633-BASE_INICIATIVAS_CONSOLIDADA!$M633</f>
        <v>40000000</v>
      </c>
      <c r="O633" s="37">
        <f>BASE_INICIATIVAS_CONSOLIDADA!$AC633+BASE_INICIATIVAS_CONSOLIDADA!$AJ633+BASE_INICIATIVAS_CONSOLIDADA!$AO633+BASE_INICIATIVAS_CONSOLIDADA!$AV633+BASE_INICIATIVAS_CONSOLIDADA!$AY633+BASE_INICIATIVAS_CONSOLIDADA!$BA633+BASE_INICIATIVAS_CONSOLIDADA!$BD633</f>
        <v>40000000</v>
      </c>
      <c r="P633" s="36">
        <f>IF(BASE_INICIATIVAS_CONSOLIDADA!$N633-BASE_INICIATIVAS_CONSOLIDADA!$O633&lt;0,0,BASE_INICIATIVAS_CONSOLIDADA!$N633-BASE_INICIATIVAS_CONSOLIDADA!$O633)</f>
        <v>0</v>
      </c>
      <c r="Q633" s="64">
        <v>0</v>
      </c>
      <c r="R633" s="69">
        <v>0</v>
      </c>
      <c r="S633" s="69">
        <v>0</v>
      </c>
      <c r="T633" s="69">
        <v>0</v>
      </c>
      <c r="U633" s="69">
        <v>0</v>
      </c>
      <c r="V633" s="69">
        <v>0</v>
      </c>
      <c r="W633" s="69">
        <v>0</v>
      </c>
      <c r="X633" s="69">
        <v>0</v>
      </c>
      <c r="Y633" s="69">
        <v>0</v>
      </c>
      <c r="Z633" s="69">
        <v>0</v>
      </c>
      <c r="AA633" s="69">
        <v>0</v>
      </c>
      <c r="AB633" s="70">
        <v>40000000</v>
      </c>
      <c r="AC633" s="37">
        <f>SUM(BASE_INICIATIVAS_CONSOLIDADA!$Q633:$AB633)</f>
        <v>40000000</v>
      </c>
      <c r="AD633" s="37">
        <v>0</v>
      </c>
      <c r="AE633" s="37">
        <v>0</v>
      </c>
      <c r="AF633" s="37">
        <v>0</v>
      </c>
      <c r="AG633" s="37">
        <v>0</v>
      </c>
      <c r="AH633" s="37">
        <v>0</v>
      </c>
      <c r="AI633" s="37">
        <v>0</v>
      </c>
      <c r="AJ633" s="37">
        <f>SUM(BASE_INICIATIVAS_CONSOLIDADA!$AD633:$AI633)</f>
        <v>0</v>
      </c>
      <c r="AK633" s="37">
        <v>0</v>
      </c>
      <c r="AL633" s="37">
        <v>0</v>
      </c>
      <c r="AM633" s="37">
        <v>0</v>
      </c>
      <c r="AN633" s="37">
        <v>0</v>
      </c>
      <c r="AO633" s="37">
        <f>SUM(BASE_INICIATIVAS_CONSOLIDADA!$AK633:$AN633)</f>
        <v>0</v>
      </c>
      <c r="AP633" s="37">
        <v>0</v>
      </c>
      <c r="AQ633" s="37">
        <v>0</v>
      </c>
      <c r="AR633" s="37">
        <v>0</v>
      </c>
      <c r="AS633" s="37">
        <v>0</v>
      </c>
      <c r="AT633" s="37">
        <v>0</v>
      </c>
      <c r="AU633" s="37">
        <v>0</v>
      </c>
      <c r="AV633" s="37">
        <f>SUM(BASE_INICIATIVAS_CONSOLIDADA!$AP633:$AU633)</f>
        <v>0</v>
      </c>
      <c r="AW633" s="39">
        <v>0</v>
      </c>
      <c r="AX633" s="39">
        <v>0</v>
      </c>
      <c r="AY633" s="40">
        <f>SUM(BASE_INICIATIVAS_CONSOLIDADA!$AW633:$AX633)</f>
        <v>0</v>
      </c>
      <c r="AZ633" s="4">
        <v>0</v>
      </c>
      <c r="BA633" s="4">
        <f>BASE_INICIATIVAS_CONSOLIDADA!$AZ633</f>
        <v>0</v>
      </c>
      <c r="BB633" s="4">
        <v>0</v>
      </c>
      <c r="BC633" s="4">
        <v>0</v>
      </c>
      <c r="BD633" s="4">
        <f>SUM(BASE_INICIATIVAS_CONSOLIDADA!$BB633:$BC633)</f>
        <v>0</v>
      </c>
    </row>
    <row r="634" spans="1:56" ht="60" x14ac:dyDescent="0.25">
      <c r="A634" s="29" t="s">
        <v>469</v>
      </c>
      <c r="B634" s="62" t="s">
        <v>470</v>
      </c>
      <c r="C634" s="29" t="s">
        <v>70</v>
      </c>
      <c r="D634" s="29" t="s">
        <v>471</v>
      </c>
      <c r="E634" s="29" t="str">
        <f>_xlfn.XLOOKUP(BASE_INICIATIVAS_CONSOLIDADA!$G634,'[1]BASE DE DADOS'!A:A,'[1]BASE DE DADOS'!C:C)</f>
        <v>RESEX EXTREMO NORTE DO TOCANTINS</v>
      </c>
      <c r="F634" s="29" t="str">
        <f>_xlfn.XLOOKUP(BASE_INICIATIVAS_CONSOLIDADA!$G634,[1]!BASE_UCS[COD CNUC],[1]!BASE_UCS[CATEGORIA RESUMIDA])</f>
        <v>RESEX</v>
      </c>
      <c r="G634" s="29" t="s">
        <v>452</v>
      </c>
      <c r="H634" s="29" t="str">
        <f>_xlfn.XLOOKUP(BASE_INICIATIVAS_CONSOLIDADA!$G634,[1]!BASE_UCS[COD CNUC],[1]!BASE_UCS[GERÊNCIA REGIONAL])</f>
        <v>GR2 - Nordeste</v>
      </c>
      <c r="I634" s="29" t="str">
        <f>_xlfn.XLOOKUP(BASE_INICIATIVAS_CONSOLIDADA!$G634,[1]!BASE_UCS[COD CNUC],[1]!BASE_UCS[BIOMAS])</f>
        <v>Amazônia</v>
      </c>
      <c r="J634" s="29" t="str">
        <f>_xlfn.XLOOKUP(BASE_INICIATIVAS_CONSOLIDADA!$G634,[1]!BASE_UCS[COD CNUC],[1]!BASE_UCS[UF])</f>
        <v>TO</v>
      </c>
      <c r="K634" s="29"/>
      <c r="L634" s="30">
        <v>33841400</v>
      </c>
      <c r="M634" s="30">
        <v>0</v>
      </c>
      <c r="N634" s="30">
        <f>BASE_INICIATIVAS_CONSOLIDADA!$L634-BASE_INICIATIVAS_CONSOLIDADA!$M634</f>
        <v>33841400</v>
      </c>
      <c r="O634" s="41">
        <f>BASE_INICIATIVAS_CONSOLIDADA!$AC634+BASE_INICIATIVAS_CONSOLIDADA!$AJ634+BASE_INICIATIVAS_CONSOLIDADA!$AO634+BASE_INICIATIVAS_CONSOLIDADA!$AV634+BASE_INICIATIVAS_CONSOLIDADA!$AY634+BASE_INICIATIVAS_CONSOLIDADA!$BA634+BASE_INICIATIVAS_CONSOLIDADA!$BD634</f>
        <v>33841400</v>
      </c>
      <c r="P634" s="30">
        <f>IF(BASE_INICIATIVAS_CONSOLIDADA!$N634-BASE_INICIATIVAS_CONSOLIDADA!$O634&lt;0,0,BASE_INICIATIVAS_CONSOLIDADA!$N634-BASE_INICIATIVAS_CONSOLIDADA!$O634)</f>
        <v>0</v>
      </c>
      <c r="Q634" s="66">
        <v>0</v>
      </c>
      <c r="R634" s="71">
        <v>0</v>
      </c>
      <c r="S634" s="71">
        <v>0</v>
      </c>
      <c r="T634" s="71">
        <v>0</v>
      </c>
      <c r="U634" s="71">
        <v>0</v>
      </c>
      <c r="V634" s="71">
        <v>0</v>
      </c>
      <c r="W634" s="71">
        <v>0</v>
      </c>
      <c r="X634" s="71">
        <v>0</v>
      </c>
      <c r="Y634" s="72">
        <v>33841400</v>
      </c>
      <c r="Z634" s="71">
        <v>0</v>
      </c>
      <c r="AA634" s="71">
        <v>0</v>
      </c>
      <c r="AB634" s="68">
        <v>0</v>
      </c>
      <c r="AC634" s="41">
        <f>SUM(BASE_INICIATIVAS_CONSOLIDADA!$Q634:$AB634)</f>
        <v>33841400</v>
      </c>
      <c r="AD634" s="41">
        <v>0</v>
      </c>
      <c r="AE634" s="41">
        <v>0</v>
      </c>
      <c r="AF634" s="41">
        <v>0</v>
      </c>
      <c r="AG634" s="41">
        <v>0</v>
      </c>
      <c r="AH634" s="41">
        <v>0</v>
      </c>
      <c r="AI634" s="41">
        <v>0</v>
      </c>
      <c r="AJ634" s="41">
        <f>SUM(BASE_INICIATIVAS_CONSOLIDADA!$AD634:$AI634)</f>
        <v>0</v>
      </c>
      <c r="AK634" s="41">
        <v>0</v>
      </c>
      <c r="AL634" s="41">
        <v>0</v>
      </c>
      <c r="AM634" s="41">
        <v>0</v>
      </c>
      <c r="AN634" s="41">
        <v>0</v>
      </c>
      <c r="AO634" s="41">
        <f>SUM(BASE_INICIATIVAS_CONSOLIDADA!$AK634:$AN634)</f>
        <v>0</v>
      </c>
      <c r="AP634" s="41">
        <v>0</v>
      </c>
      <c r="AQ634" s="41">
        <v>0</v>
      </c>
      <c r="AR634" s="41">
        <v>0</v>
      </c>
      <c r="AS634" s="41">
        <v>0</v>
      </c>
      <c r="AT634" s="41">
        <v>0</v>
      </c>
      <c r="AU634" s="41">
        <v>0</v>
      </c>
      <c r="AV634" s="41">
        <f>SUM(BASE_INICIATIVAS_CONSOLIDADA!$AP634:$AU634)</f>
        <v>0</v>
      </c>
      <c r="AW634" s="43">
        <v>0</v>
      </c>
      <c r="AX634" s="43">
        <v>0</v>
      </c>
      <c r="AY634" s="44">
        <f>SUM(BASE_INICIATIVAS_CONSOLIDADA!$AW634:$AX634)</f>
        <v>0</v>
      </c>
      <c r="AZ634" s="45">
        <v>0</v>
      </c>
      <c r="BA634" s="45">
        <f>BASE_INICIATIVAS_CONSOLIDADA!$AZ634</f>
        <v>0</v>
      </c>
      <c r="BB634" s="45">
        <v>0</v>
      </c>
      <c r="BC634" s="45">
        <v>0</v>
      </c>
      <c r="BD634" s="45">
        <f>SUM(BASE_INICIATIVAS_CONSOLIDADA!$BB634:$BC634)</f>
        <v>0</v>
      </c>
    </row>
    <row r="635" spans="1:56" ht="60" x14ac:dyDescent="0.25">
      <c r="A635" s="8" t="s">
        <v>469</v>
      </c>
      <c r="B635" s="60" t="s">
        <v>478</v>
      </c>
      <c r="C635" s="8" t="s">
        <v>70</v>
      </c>
      <c r="D635" s="8" t="s">
        <v>471</v>
      </c>
      <c r="E635" s="8" t="str">
        <f>_xlfn.XLOOKUP(BASE_INICIATIVAS_CONSOLIDADA!$G635,'[1]BASE DE DADOS'!A:A,'[1]BASE DE DADOS'!C:C)</f>
        <v>FLONA DO IQUIRI</v>
      </c>
      <c r="F635" s="8" t="str">
        <f>_xlfn.XLOOKUP(BASE_INICIATIVAS_CONSOLIDADA!$G635,[1]!BASE_UCS[COD CNUC],[1]!BASE_UCS[CATEGORIA RESUMIDA])</f>
        <v>FLONA</v>
      </c>
      <c r="G635" s="8" t="s">
        <v>155</v>
      </c>
      <c r="H635" s="8" t="str">
        <f>_xlfn.XLOOKUP(BASE_INICIATIVAS_CONSOLIDADA!$G635,[1]!BASE_UCS[COD CNUC],[1]!BASE_UCS[GERÊNCIA REGIONAL])</f>
        <v>GR1 - Norte</v>
      </c>
      <c r="I635" s="8" t="str">
        <f>_xlfn.XLOOKUP(BASE_INICIATIVAS_CONSOLIDADA!$G635,[1]!BASE_UCS[COD CNUC],[1]!BASE_UCS[BIOMAS])</f>
        <v>Amazônia</v>
      </c>
      <c r="J635" s="8" t="str">
        <f>_xlfn.XLOOKUP(BASE_INICIATIVAS_CONSOLIDADA!$G635,[1]!BASE_UCS[COD CNUC],[1]!BASE_UCS[UF])</f>
        <v>AM</v>
      </c>
      <c r="K635" s="8"/>
      <c r="L635" s="36">
        <v>25997052.370000001</v>
      </c>
      <c r="M635" s="36">
        <v>0</v>
      </c>
      <c r="N635" s="36">
        <f>BASE_INICIATIVAS_CONSOLIDADA!$L635-BASE_INICIATIVAS_CONSOLIDADA!$M635</f>
        <v>25997052.370000001</v>
      </c>
      <c r="O635" s="37">
        <f>BASE_INICIATIVAS_CONSOLIDADA!$AC635+BASE_INICIATIVAS_CONSOLIDADA!$AJ635+BASE_INICIATIVAS_CONSOLIDADA!$AO635+BASE_INICIATIVAS_CONSOLIDADA!$AV635+BASE_INICIATIVAS_CONSOLIDADA!$AY635+BASE_INICIATIVAS_CONSOLIDADA!$BA635+BASE_INICIATIVAS_CONSOLIDADA!$BD635</f>
        <v>26997052.370000001</v>
      </c>
      <c r="P635" s="36">
        <f>IF(BASE_INICIATIVAS_CONSOLIDADA!$N635-BASE_INICIATIVAS_CONSOLIDADA!$O635&lt;0,0,BASE_INICIATIVAS_CONSOLIDADA!$N635-BASE_INICIATIVAS_CONSOLIDADA!$O635)</f>
        <v>0</v>
      </c>
      <c r="Q635" s="64">
        <v>0</v>
      </c>
      <c r="R635" s="69">
        <v>0</v>
      </c>
      <c r="S635" s="69">
        <v>0</v>
      </c>
      <c r="T635" s="69">
        <v>0</v>
      </c>
      <c r="U635" s="69">
        <v>0</v>
      </c>
      <c r="V635" s="69">
        <v>0</v>
      </c>
      <c r="W635" s="69">
        <v>0</v>
      </c>
      <c r="X635" s="69">
        <v>0</v>
      </c>
      <c r="Y635" s="73">
        <v>0</v>
      </c>
      <c r="Z635" s="72">
        <v>25997052.370000001</v>
      </c>
      <c r="AA635" s="69">
        <v>0</v>
      </c>
      <c r="AB635" s="70">
        <v>0</v>
      </c>
      <c r="AC635" s="37">
        <f>SUM(BASE_INICIATIVAS_CONSOLIDADA!$Q635:$AB635)</f>
        <v>25997052.370000001</v>
      </c>
      <c r="AD635" s="37">
        <v>0</v>
      </c>
      <c r="AE635" s="37">
        <v>0</v>
      </c>
      <c r="AF635" s="37">
        <v>0</v>
      </c>
      <c r="AG635" s="37">
        <v>0</v>
      </c>
      <c r="AH635" s="37">
        <v>0</v>
      </c>
      <c r="AI635" s="37">
        <v>0</v>
      </c>
      <c r="AJ635" s="37">
        <f>SUM(BASE_INICIATIVAS_CONSOLIDADA!$AD635:$AI635)</f>
        <v>0</v>
      </c>
      <c r="AK635" s="37">
        <v>0</v>
      </c>
      <c r="AL635" s="37">
        <v>0</v>
      </c>
      <c r="AM635" s="37">
        <v>0</v>
      </c>
      <c r="AN635" s="37">
        <v>0</v>
      </c>
      <c r="AO635" s="37">
        <f>SUM(BASE_INICIATIVAS_CONSOLIDADA!$AK635:$AN635)</f>
        <v>0</v>
      </c>
      <c r="AP635" s="37">
        <v>0</v>
      </c>
      <c r="AQ635" s="37">
        <v>0</v>
      </c>
      <c r="AR635" s="37">
        <v>0</v>
      </c>
      <c r="AS635" s="37">
        <v>0</v>
      </c>
      <c r="AT635" s="37">
        <v>0</v>
      </c>
      <c r="AU635" s="37">
        <v>0</v>
      </c>
      <c r="AV635" s="37">
        <f>SUM(BASE_INICIATIVAS_CONSOLIDADA!$AP635:$AU635)</f>
        <v>0</v>
      </c>
      <c r="AW635" s="39">
        <v>0</v>
      </c>
      <c r="AX635" s="39">
        <v>0</v>
      </c>
      <c r="AY635" s="40">
        <f>SUM(BASE_INICIATIVAS_CONSOLIDADA!$AW635:$AX635)</f>
        <v>0</v>
      </c>
      <c r="AZ635" s="4">
        <v>1000000</v>
      </c>
      <c r="BA635" s="4">
        <f>BASE_INICIATIVAS_CONSOLIDADA!$AZ635</f>
        <v>1000000</v>
      </c>
      <c r="BB635" s="4">
        <v>0</v>
      </c>
      <c r="BC635" s="4">
        <v>0</v>
      </c>
      <c r="BD635" s="4">
        <f>SUM(BASE_INICIATIVAS_CONSOLIDADA!$BB635:$BC635)</f>
        <v>0</v>
      </c>
    </row>
    <row r="636" spans="1:56" ht="60" x14ac:dyDescent="0.25">
      <c r="A636" s="29" t="s">
        <v>469</v>
      </c>
      <c r="B636" s="62" t="s">
        <v>470</v>
      </c>
      <c r="C636" s="29" t="s">
        <v>70</v>
      </c>
      <c r="D636" s="29" t="s">
        <v>471</v>
      </c>
      <c r="E636" s="29" t="str">
        <f>_xlfn.XLOOKUP(BASE_INICIATIVAS_CONSOLIDADA!$G636,'[1]BASE DE DADOS'!A:A,'[1]BASE DE DADOS'!C:C)</f>
        <v>ESEC DE CARIJÓS</v>
      </c>
      <c r="F636" s="29" t="str">
        <f>_xlfn.XLOOKUP(BASE_INICIATIVAS_CONSOLIDADA!$G636,[1]!BASE_UCS[COD CNUC],[1]!BASE_UCS[CATEGORIA RESUMIDA])</f>
        <v>ESEC</v>
      </c>
      <c r="G636" s="29" t="s">
        <v>416</v>
      </c>
      <c r="H636" s="29" t="str">
        <f>_xlfn.XLOOKUP(BASE_INICIATIVAS_CONSOLIDADA!$G636,[1]!BASE_UCS[COD CNUC],[1]!BASE_UCS[GERÊNCIA REGIONAL])</f>
        <v>GR5 - Sul</v>
      </c>
      <c r="I636" s="29" t="str">
        <f>_xlfn.XLOOKUP(BASE_INICIATIVAS_CONSOLIDADA!$G636,[1]!BASE_UCS[COD CNUC],[1]!BASE_UCS[BIOMAS])</f>
        <v>Área Marinha - Mata Atlântica</v>
      </c>
      <c r="J636" s="29" t="str">
        <f>_xlfn.XLOOKUP(BASE_INICIATIVAS_CONSOLIDADA!$G636,[1]!BASE_UCS[COD CNUC],[1]!BASE_UCS[UF])</f>
        <v>SC</v>
      </c>
      <c r="K636" s="29"/>
      <c r="L636" s="74">
        <v>300000</v>
      </c>
      <c r="M636" s="30">
        <v>0</v>
      </c>
      <c r="N636" s="30">
        <f>BASE_INICIATIVAS_CONSOLIDADA!$L636-BASE_INICIATIVAS_CONSOLIDADA!$M636</f>
        <v>300000</v>
      </c>
      <c r="O636" s="41">
        <f>BASE_INICIATIVAS_CONSOLIDADA!$AC636+BASE_INICIATIVAS_CONSOLIDADA!$AJ636+BASE_INICIATIVAS_CONSOLIDADA!$AO636+BASE_INICIATIVAS_CONSOLIDADA!$AV636+BASE_INICIATIVAS_CONSOLIDADA!$AY636+BASE_INICIATIVAS_CONSOLIDADA!$BA636+BASE_INICIATIVAS_CONSOLIDADA!$BD636</f>
        <v>300000</v>
      </c>
      <c r="P636" s="30">
        <f>IF(BASE_INICIATIVAS_CONSOLIDADA!$N636-BASE_INICIATIVAS_CONSOLIDADA!$O636&lt;0,0,BASE_INICIATIVAS_CONSOLIDADA!$N636-BASE_INICIATIVAS_CONSOLIDADA!$O636)</f>
        <v>0</v>
      </c>
      <c r="Q636" s="66">
        <v>0</v>
      </c>
      <c r="R636" s="67">
        <v>0</v>
      </c>
      <c r="S636" s="67">
        <v>0</v>
      </c>
      <c r="T636" s="67">
        <v>0</v>
      </c>
      <c r="U636" s="67">
        <v>0</v>
      </c>
      <c r="V636" s="67">
        <v>0</v>
      </c>
      <c r="W636" s="67">
        <v>0</v>
      </c>
      <c r="X636" s="67">
        <v>0</v>
      </c>
      <c r="Y636" s="67">
        <v>0</v>
      </c>
      <c r="Z636" s="75">
        <v>0</v>
      </c>
      <c r="AA636" s="67">
        <v>0</v>
      </c>
      <c r="AB636" s="68">
        <v>0</v>
      </c>
      <c r="AC636" s="41">
        <f>SUM(BASE_INICIATIVAS_CONSOLIDADA!$Q636:$AB636)</f>
        <v>0</v>
      </c>
      <c r="AD636" s="41">
        <v>0</v>
      </c>
      <c r="AE636" s="41">
        <v>0</v>
      </c>
      <c r="AF636" s="41">
        <v>0</v>
      </c>
      <c r="AG636" s="57">
        <v>0</v>
      </c>
      <c r="AH636" s="41">
        <v>0</v>
      </c>
      <c r="AI636" s="41">
        <v>0</v>
      </c>
      <c r="AJ636" s="41">
        <f>SUM(BASE_INICIATIVAS_CONSOLIDADA!$AD636:$AI636)</f>
        <v>0</v>
      </c>
      <c r="AK636" s="41">
        <v>0</v>
      </c>
      <c r="AL636" s="41">
        <v>0</v>
      </c>
      <c r="AM636" s="41">
        <v>0</v>
      </c>
      <c r="AN636" s="41">
        <v>0</v>
      </c>
      <c r="AO636" s="41">
        <f>SUM(BASE_INICIATIVAS_CONSOLIDADA!$AK636:$AN636)</f>
        <v>0</v>
      </c>
      <c r="AP636" s="41">
        <v>0</v>
      </c>
      <c r="AQ636" s="41">
        <v>0</v>
      </c>
      <c r="AR636" s="41">
        <v>0</v>
      </c>
      <c r="AS636" s="41">
        <v>0</v>
      </c>
      <c r="AT636" s="41">
        <v>0</v>
      </c>
      <c r="AU636" s="41">
        <v>0</v>
      </c>
      <c r="AV636" s="41">
        <f>SUM(BASE_INICIATIVAS_CONSOLIDADA!$AP636:$AU636)</f>
        <v>0</v>
      </c>
      <c r="AW636" s="43">
        <v>0</v>
      </c>
      <c r="AX636" s="43">
        <v>0</v>
      </c>
      <c r="AY636" s="44">
        <f>SUM(BASE_INICIATIVAS_CONSOLIDADA!$AW636:$AX636)</f>
        <v>0</v>
      </c>
      <c r="AZ636" s="45">
        <v>300000</v>
      </c>
      <c r="BA636" s="45">
        <f>BASE_INICIATIVAS_CONSOLIDADA!$AZ636</f>
        <v>300000</v>
      </c>
      <c r="BB636" s="45">
        <v>0</v>
      </c>
      <c r="BC636" s="45">
        <v>0</v>
      </c>
      <c r="BD636" s="45">
        <f>SUM(BASE_INICIATIVAS_CONSOLIDADA!$BB636:$BC636)</f>
        <v>0</v>
      </c>
    </row>
    <row r="637" spans="1:56" ht="60" x14ac:dyDescent="0.25">
      <c r="A637" s="8" t="s">
        <v>469</v>
      </c>
      <c r="B637" s="60" t="s">
        <v>478</v>
      </c>
      <c r="C637" s="8" t="s">
        <v>70</v>
      </c>
      <c r="D637" s="8" t="s">
        <v>471</v>
      </c>
      <c r="E637" s="8" t="str">
        <f>_xlfn.XLOOKUP(BASE_INICIATIVAS_CONSOLIDADA!$G637,'[1]BASE DE DADOS'!A:A,'[1]BASE DE DADOS'!C:C)</f>
        <v>PARNA DO CATIMBAU</v>
      </c>
      <c r="F637" s="8" t="str">
        <f>_xlfn.XLOOKUP(BASE_INICIATIVAS_CONSOLIDADA!$G637,[1]!BASE_UCS[COD CNUC],[1]!BASE_UCS[CATEGORIA RESUMIDA])</f>
        <v>PARNA</v>
      </c>
      <c r="G637" s="8" t="s">
        <v>212</v>
      </c>
      <c r="H637" s="8" t="str">
        <f>_xlfn.XLOOKUP(BASE_INICIATIVAS_CONSOLIDADA!$G637,[1]!BASE_UCS[COD CNUC],[1]!BASE_UCS[GERÊNCIA REGIONAL])</f>
        <v>GR2 - Nordeste</v>
      </c>
      <c r="I637" s="8" t="str">
        <f>_xlfn.XLOOKUP(BASE_INICIATIVAS_CONSOLIDADA!$G637,[1]!BASE_UCS[COD CNUC],[1]!BASE_UCS[BIOMAS])</f>
        <v>Caatinga</v>
      </c>
      <c r="J637" s="8" t="str">
        <f>_xlfn.XLOOKUP(BASE_INICIATIVAS_CONSOLIDADA!$G637,[1]!BASE_UCS[COD CNUC],[1]!BASE_UCS[UF])</f>
        <v>PE</v>
      </c>
      <c r="K637" s="8"/>
      <c r="L637" s="76">
        <v>6667187.5</v>
      </c>
      <c r="M637" s="36">
        <v>0</v>
      </c>
      <c r="N637" s="36">
        <f>BASE_INICIATIVAS_CONSOLIDADA!$L637-BASE_INICIATIVAS_CONSOLIDADA!$M637</f>
        <v>6667187.5</v>
      </c>
      <c r="O637" s="37">
        <f>BASE_INICIATIVAS_CONSOLIDADA!$AC637+BASE_INICIATIVAS_CONSOLIDADA!$AJ637+BASE_INICIATIVAS_CONSOLIDADA!$AO637+BASE_INICIATIVAS_CONSOLIDADA!$AV637+BASE_INICIATIVAS_CONSOLIDADA!$AY637+BASE_INICIATIVAS_CONSOLIDADA!$BA637+BASE_INICIATIVAS_CONSOLIDADA!$BD637</f>
        <v>6667187.5</v>
      </c>
      <c r="P637" s="36">
        <f>IF(BASE_INICIATIVAS_CONSOLIDADA!$N637-BASE_INICIATIVAS_CONSOLIDADA!$O637&lt;0,0,BASE_INICIATIVAS_CONSOLIDADA!$N637-BASE_INICIATIVAS_CONSOLIDADA!$O637)</f>
        <v>0</v>
      </c>
      <c r="Q637" s="64">
        <v>0</v>
      </c>
      <c r="R637" s="65">
        <v>0</v>
      </c>
      <c r="S637" s="65">
        <v>0</v>
      </c>
      <c r="T637" s="65">
        <v>0</v>
      </c>
      <c r="U637" s="65">
        <v>0</v>
      </c>
      <c r="V637" s="65">
        <v>0</v>
      </c>
      <c r="W637" s="65">
        <v>0</v>
      </c>
      <c r="X637" s="65">
        <v>0</v>
      </c>
      <c r="Y637" s="65">
        <v>0</v>
      </c>
      <c r="Z637" s="65">
        <v>0</v>
      </c>
      <c r="AA637" s="65">
        <v>0</v>
      </c>
      <c r="AB637" s="70">
        <v>0</v>
      </c>
      <c r="AC637" s="37">
        <f>SUM(BASE_INICIATIVAS_CONSOLIDADA!$Q637:$AB637)</f>
        <v>0</v>
      </c>
      <c r="AD637" s="37">
        <v>0</v>
      </c>
      <c r="AE637" s="37">
        <v>0</v>
      </c>
      <c r="AF637" s="37">
        <v>0</v>
      </c>
      <c r="AG637" s="57">
        <v>0</v>
      </c>
      <c r="AH637" s="37">
        <v>0</v>
      </c>
      <c r="AI637" s="37">
        <v>0</v>
      </c>
      <c r="AJ637" s="37">
        <f>SUM(BASE_INICIATIVAS_CONSOLIDADA!$AD637:$AI637)</f>
        <v>0</v>
      </c>
      <c r="AK637" s="37">
        <v>0</v>
      </c>
      <c r="AL637" s="37">
        <v>0</v>
      </c>
      <c r="AM637" s="37">
        <v>0</v>
      </c>
      <c r="AN637" s="37">
        <v>0</v>
      </c>
      <c r="AO637" s="37">
        <f>SUM(BASE_INICIATIVAS_CONSOLIDADA!$AK637:$AN637)</f>
        <v>0</v>
      </c>
      <c r="AP637" s="37">
        <v>0</v>
      </c>
      <c r="AQ637" s="37">
        <v>0</v>
      </c>
      <c r="AR637" s="37">
        <v>0</v>
      </c>
      <c r="AS637" s="37">
        <v>0</v>
      </c>
      <c r="AT637" s="37">
        <v>0</v>
      </c>
      <c r="AU637" s="37">
        <v>0</v>
      </c>
      <c r="AV637" s="37">
        <f>SUM(BASE_INICIATIVAS_CONSOLIDADA!$AP637:$AU637)</f>
        <v>0</v>
      </c>
      <c r="AW637" s="39">
        <v>0</v>
      </c>
      <c r="AX637" s="39">
        <v>0</v>
      </c>
      <c r="AY637" s="40">
        <f>SUM(BASE_INICIATIVAS_CONSOLIDADA!$AW637:$AX637)</f>
        <v>0</v>
      </c>
      <c r="AZ637" s="4">
        <v>6667187.5</v>
      </c>
      <c r="BA637" s="4">
        <f>BASE_INICIATIVAS_CONSOLIDADA!$AZ637</f>
        <v>6667187.5</v>
      </c>
      <c r="BB637" s="4">
        <v>0</v>
      </c>
      <c r="BC637" s="4">
        <v>0</v>
      </c>
      <c r="BD637" s="4">
        <f>SUM(BASE_INICIATIVAS_CONSOLIDADA!$BB637:$BC637)</f>
        <v>0</v>
      </c>
    </row>
    <row r="638" spans="1:56" ht="60" x14ac:dyDescent="0.25">
      <c r="A638" s="29" t="s">
        <v>469</v>
      </c>
      <c r="B638" s="62" t="s">
        <v>470</v>
      </c>
      <c r="C638" s="29" t="s">
        <v>70</v>
      </c>
      <c r="D638" s="29" t="s">
        <v>471</v>
      </c>
      <c r="E638" s="29" t="str">
        <f>_xlfn.XLOOKUP(BASE_INICIATIVAS_CONSOLIDADA!$G638,'[1]BASE DE DADOS'!A:A,'[1]BASE DE DADOS'!C:C)</f>
        <v>RESEX DE CANAVIEIRAS</v>
      </c>
      <c r="F638" s="29" t="str">
        <f>_xlfn.XLOOKUP(BASE_INICIATIVAS_CONSOLIDADA!$G638,[1]!BASE_UCS[COD CNUC],[1]!BASE_UCS[CATEGORIA RESUMIDA])</f>
        <v>RESEX</v>
      </c>
      <c r="G638" s="29" t="s">
        <v>302</v>
      </c>
      <c r="H638" s="29" t="str">
        <f>_xlfn.XLOOKUP(BASE_INICIATIVAS_CONSOLIDADA!$G638,[1]!BASE_UCS[COD CNUC],[1]!BASE_UCS[GERÊNCIA REGIONAL])</f>
        <v>GR2 - Nordeste</v>
      </c>
      <c r="I638" s="29" t="str">
        <f>_xlfn.XLOOKUP(BASE_INICIATIVAS_CONSOLIDADA!$G638,[1]!BASE_UCS[COD CNUC],[1]!BASE_UCS[BIOMAS])</f>
        <v>Área Marinha - Mata Atlântica</v>
      </c>
      <c r="J638" s="29" t="str">
        <f>_xlfn.XLOOKUP(BASE_INICIATIVAS_CONSOLIDADA!$G638,[1]!BASE_UCS[COD CNUC],[1]!BASE_UCS[UF])</f>
        <v>BA</v>
      </c>
      <c r="K638" s="29"/>
      <c r="L638" s="74">
        <v>300000</v>
      </c>
      <c r="M638" s="30">
        <v>0</v>
      </c>
      <c r="N638" s="30">
        <f>BASE_INICIATIVAS_CONSOLIDADA!$L638-BASE_INICIATIVAS_CONSOLIDADA!$M638</f>
        <v>300000</v>
      </c>
      <c r="O638" s="41">
        <f>BASE_INICIATIVAS_CONSOLIDADA!$AC638+BASE_INICIATIVAS_CONSOLIDADA!$AJ638+BASE_INICIATIVAS_CONSOLIDADA!$AO638+BASE_INICIATIVAS_CONSOLIDADA!$AV638+BASE_INICIATIVAS_CONSOLIDADA!$AY638+BASE_INICIATIVAS_CONSOLIDADA!$BA638+BASE_INICIATIVAS_CONSOLIDADA!$BD638</f>
        <v>300000</v>
      </c>
      <c r="P638" s="30">
        <f>IF(BASE_INICIATIVAS_CONSOLIDADA!$N638-BASE_INICIATIVAS_CONSOLIDADA!$O638&lt;0,0,BASE_INICIATIVAS_CONSOLIDADA!$N638-BASE_INICIATIVAS_CONSOLIDADA!$O638)</f>
        <v>0</v>
      </c>
      <c r="Q638" s="66">
        <v>0</v>
      </c>
      <c r="R638" s="67">
        <v>0</v>
      </c>
      <c r="S638" s="67">
        <v>0</v>
      </c>
      <c r="T638" s="67">
        <v>0</v>
      </c>
      <c r="U638" s="67">
        <v>0</v>
      </c>
      <c r="V638" s="67">
        <v>0</v>
      </c>
      <c r="W638" s="67">
        <v>0</v>
      </c>
      <c r="X638" s="67">
        <v>0</v>
      </c>
      <c r="Y638" s="67">
        <v>0</v>
      </c>
      <c r="Z638" s="67">
        <v>0</v>
      </c>
      <c r="AA638" s="67">
        <v>0</v>
      </c>
      <c r="AB638" s="68">
        <v>0</v>
      </c>
      <c r="AC638" s="41">
        <f>SUM(BASE_INICIATIVAS_CONSOLIDADA!$Q638:$AB638)</f>
        <v>0</v>
      </c>
      <c r="AD638" s="41">
        <v>0</v>
      </c>
      <c r="AE638" s="41">
        <v>0</v>
      </c>
      <c r="AF638" s="41">
        <v>0</v>
      </c>
      <c r="AG638" s="57">
        <v>0</v>
      </c>
      <c r="AH638" s="41">
        <v>0</v>
      </c>
      <c r="AI638" s="41">
        <v>0</v>
      </c>
      <c r="AJ638" s="41">
        <f>SUM(BASE_INICIATIVAS_CONSOLIDADA!$AD638:$AI638)</f>
        <v>0</v>
      </c>
      <c r="AK638" s="41">
        <v>0</v>
      </c>
      <c r="AL638" s="41">
        <v>0</v>
      </c>
      <c r="AM638" s="41">
        <v>0</v>
      </c>
      <c r="AN638" s="41">
        <v>0</v>
      </c>
      <c r="AO638" s="41">
        <f>SUM(BASE_INICIATIVAS_CONSOLIDADA!$AK638:$AN638)</f>
        <v>0</v>
      </c>
      <c r="AP638" s="41">
        <v>0</v>
      </c>
      <c r="AQ638" s="41">
        <v>0</v>
      </c>
      <c r="AR638" s="41">
        <v>0</v>
      </c>
      <c r="AS638" s="41">
        <v>0</v>
      </c>
      <c r="AT638" s="41">
        <v>0</v>
      </c>
      <c r="AU638" s="41">
        <v>0</v>
      </c>
      <c r="AV638" s="41">
        <f>SUM(BASE_INICIATIVAS_CONSOLIDADA!$AP638:$AU638)</f>
        <v>0</v>
      </c>
      <c r="AW638" s="43">
        <v>0</v>
      </c>
      <c r="AX638" s="43">
        <v>0</v>
      </c>
      <c r="AY638" s="44">
        <f>SUM(BASE_INICIATIVAS_CONSOLIDADA!$AW638:$AX638)</f>
        <v>0</v>
      </c>
      <c r="AZ638" s="45">
        <v>300000</v>
      </c>
      <c r="BA638" s="45">
        <f>BASE_INICIATIVAS_CONSOLIDADA!$AZ638</f>
        <v>300000</v>
      </c>
      <c r="BB638" s="45">
        <v>0</v>
      </c>
      <c r="BC638" s="45">
        <v>0</v>
      </c>
      <c r="BD638" s="45">
        <f>SUM(BASE_INICIATIVAS_CONSOLIDADA!$BB638:$BC638)</f>
        <v>0</v>
      </c>
    </row>
    <row r="639" spans="1:56" ht="60" x14ac:dyDescent="0.25">
      <c r="A639" s="8" t="s">
        <v>469</v>
      </c>
      <c r="B639" s="60" t="s">
        <v>470</v>
      </c>
      <c r="C639" s="8" t="s">
        <v>70</v>
      </c>
      <c r="D639" s="8" t="s">
        <v>471</v>
      </c>
      <c r="E639" s="8" t="str">
        <f>_xlfn.XLOOKUP(BASE_INICIATIVAS_CONSOLIDADA!$G639,'[1]BASE DE DADOS'!A:A,'[1]BASE DE DADOS'!C:C)</f>
        <v>RESEX CORUMBAU</v>
      </c>
      <c r="F639" s="8" t="str">
        <f>_xlfn.XLOOKUP(BASE_INICIATIVAS_CONSOLIDADA!$G639,[1]!BASE_UCS[COD CNUC],[1]!BASE_UCS[CATEGORIA RESUMIDA])</f>
        <v>RESEX</v>
      </c>
      <c r="G639" s="8" t="s">
        <v>273</v>
      </c>
      <c r="H639" s="8" t="str">
        <f>_xlfn.XLOOKUP(BASE_INICIATIVAS_CONSOLIDADA!$G639,[1]!BASE_UCS[COD CNUC],[1]!BASE_UCS[GERÊNCIA REGIONAL])</f>
        <v>GR2 - Nordeste</v>
      </c>
      <c r="I639" s="8" t="str">
        <f>_xlfn.XLOOKUP(BASE_INICIATIVAS_CONSOLIDADA!$G639,[1]!BASE_UCS[COD CNUC],[1]!BASE_UCS[BIOMAS])</f>
        <v>Área Marinha - Mata Atlântica</v>
      </c>
      <c r="J639" s="8" t="str">
        <f>_xlfn.XLOOKUP(BASE_INICIATIVAS_CONSOLIDADA!$G639,[1]!BASE_UCS[COD CNUC],[1]!BASE_UCS[UF])</f>
        <v>BA</v>
      </c>
      <c r="K639" s="8"/>
      <c r="L639" s="76">
        <v>300000</v>
      </c>
      <c r="M639" s="36">
        <v>0</v>
      </c>
      <c r="N639" s="36">
        <f>BASE_INICIATIVAS_CONSOLIDADA!$L639-BASE_INICIATIVAS_CONSOLIDADA!$M639</f>
        <v>300000</v>
      </c>
      <c r="O639" s="37">
        <f>BASE_INICIATIVAS_CONSOLIDADA!$AC639+BASE_INICIATIVAS_CONSOLIDADA!$AJ639+BASE_INICIATIVAS_CONSOLIDADA!$AO639+BASE_INICIATIVAS_CONSOLIDADA!$AV639+BASE_INICIATIVAS_CONSOLIDADA!$AY639+BASE_INICIATIVAS_CONSOLIDADA!$BA639+BASE_INICIATIVAS_CONSOLIDADA!$BD639</f>
        <v>300000</v>
      </c>
      <c r="P639" s="36">
        <f>IF(BASE_INICIATIVAS_CONSOLIDADA!$N639-BASE_INICIATIVAS_CONSOLIDADA!$O639&lt;0,0,BASE_INICIATIVAS_CONSOLIDADA!$N639-BASE_INICIATIVAS_CONSOLIDADA!$O639)</f>
        <v>0</v>
      </c>
      <c r="Q639" s="64">
        <v>0</v>
      </c>
      <c r="R639" s="65">
        <v>0</v>
      </c>
      <c r="S639" s="65">
        <v>0</v>
      </c>
      <c r="T639" s="65">
        <v>0</v>
      </c>
      <c r="U639" s="65">
        <v>0</v>
      </c>
      <c r="V639" s="65">
        <v>0</v>
      </c>
      <c r="W639" s="65">
        <v>0</v>
      </c>
      <c r="X639" s="65">
        <v>0</v>
      </c>
      <c r="Y639" s="65">
        <v>0</v>
      </c>
      <c r="Z639" s="65">
        <v>0</v>
      </c>
      <c r="AA639" s="65">
        <v>0</v>
      </c>
      <c r="AB639" s="70">
        <v>0</v>
      </c>
      <c r="AC639" s="37">
        <f>SUM(BASE_INICIATIVAS_CONSOLIDADA!$Q639:$AB639)</f>
        <v>0</v>
      </c>
      <c r="AD639" s="37">
        <v>0</v>
      </c>
      <c r="AE639" s="37">
        <v>0</v>
      </c>
      <c r="AF639" s="37">
        <v>0</v>
      </c>
      <c r="AG639" s="57">
        <v>0</v>
      </c>
      <c r="AH639" s="37">
        <v>0</v>
      </c>
      <c r="AI639" s="37">
        <v>0</v>
      </c>
      <c r="AJ639" s="37">
        <f>SUM(BASE_INICIATIVAS_CONSOLIDADA!$AD639:$AI639)</f>
        <v>0</v>
      </c>
      <c r="AK639" s="37">
        <v>0</v>
      </c>
      <c r="AL639" s="37">
        <v>0</v>
      </c>
      <c r="AM639" s="37">
        <v>0</v>
      </c>
      <c r="AN639" s="37">
        <v>0</v>
      </c>
      <c r="AO639" s="37">
        <f>SUM(BASE_INICIATIVAS_CONSOLIDADA!$AK639:$AN639)</f>
        <v>0</v>
      </c>
      <c r="AP639" s="37">
        <v>0</v>
      </c>
      <c r="AQ639" s="37">
        <v>0</v>
      </c>
      <c r="AR639" s="37">
        <v>0</v>
      </c>
      <c r="AS639" s="37">
        <v>0</v>
      </c>
      <c r="AT639" s="37">
        <v>0</v>
      </c>
      <c r="AU639" s="37">
        <v>0</v>
      </c>
      <c r="AV639" s="37">
        <f>SUM(BASE_INICIATIVAS_CONSOLIDADA!$AP639:$AU639)</f>
        <v>0</v>
      </c>
      <c r="AW639" s="39">
        <v>0</v>
      </c>
      <c r="AX639" s="39">
        <v>0</v>
      </c>
      <c r="AY639" s="40">
        <f>SUM(BASE_INICIATIVAS_CONSOLIDADA!$AW639:$AX639)</f>
        <v>0</v>
      </c>
      <c r="AZ639" s="4">
        <v>300000</v>
      </c>
      <c r="BA639" s="4">
        <f>BASE_INICIATIVAS_CONSOLIDADA!$AZ639</f>
        <v>300000</v>
      </c>
      <c r="BB639" s="4">
        <v>0</v>
      </c>
      <c r="BC639" s="4">
        <v>0</v>
      </c>
      <c r="BD639" s="4">
        <f>SUM(BASE_INICIATIVAS_CONSOLIDADA!$BB639:$BC639)</f>
        <v>0</v>
      </c>
    </row>
    <row r="640" spans="1:56" ht="60" x14ac:dyDescent="0.25">
      <c r="A640" s="29" t="s">
        <v>469</v>
      </c>
      <c r="B640" s="62" t="s">
        <v>470</v>
      </c>
      <c r="C640" s="29" t="s">
        <v>70</v>
      </c>
      <c r="D640" s="29" t="s">
        <v>471</v>
      </c>
      <c r="E640" s="29" t="str">
        <f>_xlfn.XLOOKUP(BASE_INICIATIVAS_CONSOLIDADA!$G640,'[1]BASE DE DADOS'!A:A,'[1]BASE DE DADOS'!C:C)</f>
        <v>RESEX DE CASSURUBá</v>
      </c>
      <c r="F640" s="29" t="str">
        <f>_xlfn.XLOOKUP(BASE_INICIATIVAS_CONSOLIDADA!$G640,[1]!BASE_UCS[COD CNUC],[1]!BASE_UCS[CATEGORIA RESUMIDA])</f>
        <v>RESEX</v>
      </c>
      <c r="G640" s="29" t="s">
        <v>337</v>
      </c>
      <c r="H640" s="29" t="str">
        <f>_xlfn.XLOOKUP(BASE_INICIATIVAS_CONSOLIDADA!$G640,[1]!BASE_UCS[COD CNUC],[1]!BASE_UCS[GERÊNCIA REGIONAL])</f>
        <v>GR2 - Nordeste</v>
      </c>
      <c r="I640" s="29" t="str">
        <f>_xlfn.XLOOKUP(BASE_INICIATIVAS_CONSOLIDADA!$G640,[1]!BASE_UCS[COD CNUC],[1]!BASE_UCS[BIOMAS])</f>
        <v>Área Marinha - Mata Atlântica</v>
      </c>
      <c r="J640" s="29" t="str">
        <f>_xlfn.XLOOKUP(BASE_INICIATIVAS_CONSOLIDADA!$G640,[1]!BASE_UCS[COD CNUC],[1]!BASE_UCS[UF])</f>
        <v>BA</v>
      </c>
      <c r="K640" s="29"/>
      <c r="L640" s="74">
        <v>300000</v>
      </c>
      <c r="M640" s="30">
        <v>0</v>
      </c>
      <c r="N640" s="30">
        <f>BASE_INICIATIVAS_CONSOLIDADA!$L640-BASE_INICIATIVAS_CONSOLIDADA!$M640</f>
        <v>300000</v>
      </c>
      <c r="O640" s="41">
        <f>BASE_INICIATIVAS_CONSOLIDADA!$AC640+BASE_INICIATIVAS_CONSOLIDADA!$AJ640+BASE_INICIATIVAS_CONSOLIDADA!$AO640+BASE_INICIATIVAS_CONSOLIDADA!$AV640+BASE_INICIATIVAS_CONSOLIDADA!$AY640+BASE_INICIATIVAS_CONSOLIDADA!$BA640+BASE_INICIATIVAS_CONSOLIDADA!$BD640</f>
        <v>300000</v>
      </c>
      <c r="P640" s="30">
        <f>IF(BASE_INICIATIVAS_CONSOLIDADA!$N640-BASE_INICIATIVAS_CONSOLIDADA!$O640&lt;0,0,BASE_INICIATIVAS_CONSOLIDADA!$N640-BASE_INICIATIVAS_CONSOLIDADA!$O640)</f>
        <v>0</v>
      </c>
      <c r="Q640" s="66">
        <v>0</v>
      </c>
      <c r="R640" s="67">
        <v>0</v>
      </c>
      <c r="S640" s="67">
        <v>0</v>
      </c>
      <c r="T640" s="67">
        <v>0</v>
      </c>
      <c r="U640" s="67">
        <v>0</v>
      </c>
      <c r="V640" s="67">
        <v>0</v>
      </c>
      <c r="W640" s="67">
        <v>0</v>
      </c>
      <c r="X640" s="67">
        <v>0</v>
      </c>
      <c r="Y640" s="67">
        <v>0</v>
      </c>
      <c r="Z640" s="67">
        <v>0</v>
      </c>
      <c r="AA640" s="67">
        <v>0</v>
      </c>
      <c r="AB640" s="68">
        <v>0</v>
      </c>
      <c r="AC640" s="41">
        <f>SUM(BASE_INICIATIVAS_CONSOLIDADA!$Q640:$AB640)</f>
        <v>0</v>
      </c>
      <c r="AD640" s="41">
        <v>0</v>
      </c>
      <c r="AE640" s="41">
        <v>0</v>
      </c>
      <c r="AF640" s="41">
        <v>0</v>
      </c>
      <c r="AG640" s="57">
        <v>0</v>
      </c>
      <c r="AH640" s="41">
        <v>0</v>
      </c>
      <c r="AI640" s="41">
        <v>0</v>
      </c>
      <c r="AJ640" s="41">
        <f>SUM(BASE_INICIATIVAS_CONSOLIDADA!$AD640:$AI640)</f>
        <v>0</v>
      </c>
      <c r="AK640" s="41">
        <v>0</v>
      </c>
      <c r="AL640" s="41">
        <v>0</v>
      </c>
      <c r="AM640" s="41">
        <v>0</v>
      </c>
      <c r="AN640" s="41">
        <v>0</v>
      </c>
      <c r="AO640" s="41">
        <f>SUM(BASE_INICIATIVAS_CONSOLIDADA!$AK640:$AN640)</f>
        <v>0</v>
      </c>
      <c r="AP640" s="41">
        <v>0</v>
      </c>
      <c r="AQ640" s="41">
        <v>0</v>
      </c>
      <c r="AR640" s="41">
        <v>0</v>
      </c>
      <c r="AS640" s="41">
        <v>0</v>
      </c>
      <c r="AT640" s="41">
        <v>0</v>
      </c>
      <c r="AU640" s="41">
        <v>0</v>
      </c>
      <c r="AV640" s="41">
        <f>SUM(BASE_INICIATIVAS_CONSOLIDADA!$AP640:$AU640)</f>
        <v>0</v>
      </c>
      <c r="AW640" s="43">
        <v>0</v>
      </c>
      <c r="AX640" s="43">
        <v>0</v>
      </c>
      <c r="AY640" s="44">
        <f>SUM(BASE_INICIATIVAS_CONSOLIDADA!$AW640:$AX640)</f>
        <v>0</v>
      </c>
      <c r="AZ640" s="45">
        <v>300000</v>
      </c>
      <c r="BA640" s="45">
        <f>BASE_INICIATIVAS_CONSOLIDADA!$AZ640</f>
        <v>300000</v>
      </c>
      <c r="BB640" s="45">
        <v>0</v>
      </c>
      <c r="BC640" s="45">
        <v>0</v>
      </c>
      <c r="BD640" s="45">
        <f>SUM(BASE_INICIATIVAS_CONSOLIDADA!$BB640:$BC640)</f>
        <v>0</v>
      </c>
    </row>
    <row r="641" spans="1:56" ht="60" x14ac:dyDescent="0.25">
      <c r="A641" s="8" t="s">
        <v>469</v>
      </c>
      <c r="B641" s="60" t="s">
        <v>478</v>
      </c>
      <c r="C641" s="8" t="s">
        <v>70</v>
      </c>
      <c r="D641" s="8" t="s">
        <v>471</v>
      </c>
      <c r="E641" s="8" t="str">
        <f>_xlfn.XLOOKUP(BASE_INICIATIVAS_CONSOLIDADA!$G641,'[1]BASE DE DADOS'!A:A,'[1]BASE DE DADOS'!C:C)</f>
        <v>PARNA DA SERRA DE ITABAIANA</v>
      </c>
      <c r="F641" s="8" t="str">
        <f>_xlfn.XLOOKUP(BASE_INICIATIVAS_CONSOLIDADA!$G641,[1]!BASE_UCS[COD CNUC],[1]!BASE_UCS[CATEGORIA RESUMIDA])</f>
        <v>PARNA</v>
      </c>
      <c r="G641" s="8" t="s">
        <v>98</v>
      </c>
      <c r="H641" s="8" t="str">
        <f>_xlfn.XLOOKUP(BASE_INICIATIVAS_CONSOLIDADA!$G641,[1]!BASE_UCS[COD CNUC],[1]!BASE_UCS[GERÊNCIA REGIONAL])</f>
        <v>GR2 - Nordeste</v>
      </c>
      <c r="I641" s="8" t="str">
        <f>_xlfn.XLOOKUP(BASE_INICIATIVAS_CONSOLIDADA!$G641,[1]!BASE_UCS[COD CNUC],[1]!BASE_UCS[BIOMAS])</f>
        <v>Caatinga - Mata Atlântica</v>
      </c>
      <c r="J641" s="8" t="str">
        <f>_xlfn.XLOOKUP(BASE_INICIATIVAS_CONSOLIDADA!$G641,[1]!BASE_UCS[COD CNUC],[1]!BASE_UCS[UF])</f>
        <v>SE</v>
      </c>
      <c r="K641" s="8"/>
      <c r="L641" s="76">
        <v>3966562.5</v>
      </c>
      <c r="M641" s="36">
        <v>0</v>
      </c>
      <c r="N641" s="36">
        <f>BASE_INICIATIVAS_CONSOLIDADA!$L641-BASE_INICIATIVAS_CONSOLIDADA!$M641</f>
        <v>3966562.5</v>
      </c>
      <c r="O641" s="37">
        <f>BASE_INICIATIVAS_CONSOLIDADA!$AC641+BASE_INICIATIVAS_CONSOLIDADA!$AJ641+BASE_INICIATIVAS_CONSOLIDADA!$AO641+BASE_INICIATIVAS_CONSOLIDADA!$AV641+BASE_INICIATIVAS_CONSOLIDADA!$AY641+BASE_INICIATIVAS_CONSOLIDADA!$BA641+BASE_INICIATIVAS_CONSOLIDADA!$BD641</f>
        <v>3966562.5</v>
      </c>
      <c r="P641" s="36">
        <f>IF(BASE_INICIATIVAS_CONSOLIDADA!$N641-BASE_INICIATIVAS_CONSOLIDADA!$O641&lt;0,0,BASE_INICIATIVAS_CONSOLIDADA!$N641-BASE_INICIATIVAS_CONSOLIDADA!$O641)</f>
        <v>0</v>
      </c>
      <c r="Q641" s="64">
        <v>0</v>
      </c>
      <c r="R641" s="65">
        <v>0</v>
      </c>
      <c r="S641" s="65">
        <v>0</v>
      </c>
      <c r="T641" s="65">
        <v>0</v>
      </c>
      <c r="U641" s="65">
        <v>0</v>
      </c>
      <c r="V641" s="65">
        <v>0</v>
      </c>
      <c r="W641" s="65">
        <v>0</v>
      </c>
      <c r="X641" s="65">
        <v>0</v>
      </c>
      <c r="Y641" s="65">
        <v>0</v>
      </c>
      <c r="Z641" s="65">
        <v>0</v>
      </c>
      <c r="AA641" s="65">
        <v>0</v>
      </c>
      <c r="AB641" s="70">
        <v>0</v>
      </c>
      <c r="AC641" s="37">
        <f>SUM(BASE_INICIATIVAS_CONSOLIDADA!$Q641:$AB641)</f>
        <v>0</v>
      </c>
      <c r="AD641" s="37">
        <v>0</v>
      </c>
      <c r="AE641" s="37">
        <v>0</v>
      </c>
      <c r="AF641" s="37">
        <v>0</v>
      </c>
      <c r="AG641" s="57">
        <v>0</v>
      </c>
      <c r="AH641" s="37">
        <v>0</v>
      </c>
      <c r="AI641" s="77">
        <v>0</v>
      </c>
      <c r="AJ641" s="37">
        <f>SUM(BASE_INICIATIVAS_CONSOLIDADA!$AD641:$AI641)</f>
        <v>0</v>
      </c>
      <c r="AK641" s="37">
        <v>0</v>
      </c>
      <c r="AL641" s="37">
        <v>0</v>
      </c>
      <c r="AM641" s="37">
        <v>0</v>
      </c>
      <c r="AN641" s="37">
        <v>0</v>
      </c>
      <c r="AO641" s="37">
        <f>SUM(BASE_INICIATIVAS_CONSOLIDADA!$AK641:$AN641)</f>
        <v>0</v>
      </c>
      <c r="AP641" s="37">
        <v>0</v>
      </c>
      <c r="AQ641" s="37">
        <v>0</v>
      </c>
      <c r="AR641" s="37">
        <v>0</v>
      </c>
      <c r="AS641" s="37">
        <v>0</v>
      </c>
      <c r="AT641" s="37">
        <v>0</v>
      </c>
      <c r="AU641" s="37">
        <v>0</v>
      </c>
      <c r="AV641" s="37">
        <f>SUM(BASE_INICIATIVAS_CONSOLIDADA!$AP641:$AU641)</f>
        <v>0</v>
      </c>
      <c r="AW641" s="39">
        <v>0</v>
      </c>
      <c r="AX641" s="39">
        <v>0</v>
      </c>
      <c r="AY641" s="40">
        <f>SUM(BASE_INICIATIVAS_CONSOLIDADA!$AW641:$AX641)</f>
        <v>0</v>
      </c>
      <c r="AZ641" s="4">
        <v>3966562.5</v>
      </c>
      <c r="BA641" s="4">
        <f>BASE_INICIATIVAS_CONSOLIDADA!$AZ641</f>
        <v>3966562.5</v>
      </c>
      <c r="BB641" s="4">
        <v>0</v>
      </c>
      <c r="BC641" s="4">
        <v>0</v>
      </c>
      <c r="BD641" s="4">
        <f>SUM(BASE_INICIATIVAS_CONSOLIDADA!$BB641:$BC641)</f>
        <v>0</v>
      </c>
    </row>
    <row r="642" spans="1:56" ht="60" x14ac:dyDescent="0.25">
      <c r="A642" s="29" t="s">
        <v>469</v>
      </c>
      <c r="B642" s="62" t="s">
        <v>470</v>
      </c>
      <c r="C642" s="29" t="s">
        <v>70</v>
      </c>
      <c r="D642" s="29" t="s">
        <v>471</v>
      </c>
      <c r="E642" s="29" t="str">
        <f>_xlfn.XLOOKUP(BASE_INICIATIVAS_CONSOLIDADA!$G642,'[1]BASE DE DADOS'!A:A,'[1]BASE DE DADOS'!C:C)</f>
        <v>ESEC DE MURICI</v>
      </c>
      <c r="F642" s="29" t="str">
        <f>_xlfn.XLOOKUP(BASE_INICIATIVAS_CONSOLIDADA!$G642,[1]!BASE_UCS[COD CNUC],[1]!BASE_UCS[CATEGORIA RESUMIDA])</f>
        <v>ESEC</v>
      </c>
      <c r="G642" s="29" t="s">
        <v>200</v>
      </c>
      <c r="H642" s="29" t="str">
        <f>_xlfn.XLOOKUP(BASE_INICIATIVAS_CONSOLIDADA!$G642,[1]!BASE_UCS[COD CNUC],[1]!BASE_UCS[GERÊNCIA REGIONAL])</f>
        <v>GR2 - Nordeste</v>
      </c>
      <c r="I642" s="29" t="str">
        <f>_xlfn.XLOOKUP(BASE_INICIATIVAS_CONSOLIDADA!$G642,[1]!BASE_UCS[COD CNUC],[1]!BASE_UCS[BIOMAS])</f>
        <v>Mata Atlântica</v>
      </c>
      <c r="J642" s="29" t="str">
        <f>_xlfn.XLOOKUP(BASE_INICIATIVAS_CONSOLIDADA!$G642,[1]!BASE_UCS[COD CNUC],[1]!BASE_UCS[UF])</f>
        <v>AL</v>
      </c>
      <c r="K642" s="29"/>
      <c r="L642" s="30">
        <v>15000000</v>
      </c>
      <c r="M642" s="30">
        <v>0</v>
      </c>
      <c r="N642" s="30">
        <f>BASE_INICIATIVAS_CONSOLIDADA!$L642-BASE_INICIATIVAS_CONSOLIDADA!$M642</f>
        <v>15000000</v>
      </c>
      <c r="O642" s="41">
        <f>BASE_INICIATIVAS_CONSOLIDADA!$AC642+BASE_INICIATIVAS_CONSOLIDADA!$AJ642+BASE_INICIATIVAS_CONSOLIDADA!$AO642+BASE_INICIATIVAS_CONSOLIDADA!$AV642+BASE_INICIATIVAS_CONSOLIDADA!$AY642+BASE_INICIATIVAS_CONSOLIDADA!$BA642+BASE_INICIATIVAS_CONSOLIDADA!$BD642</f>
        <v>15000000</v>
      </c>
      <c r="P642" s="30">
        <f>IF(BASE_INICIATIVAS_CONSOLIDADA!$N642-BASE_INICIATIVAS_CONSOLIDADA!$O642&lt;0,0,BASE_INICIATIVAS_CONSOLIDADA!$N642-BASE_INICIATIVAS_CONSOLIDADA!$O642)</f>
        <v>0</v>
      </c>
      <c r="Q642" s="66">
        <v>0</v>
      </c>
      <c r="R642" s="67">
        <v>0</v>
      </c>
      <c r="S642" s="67">
        <v>0</v>
      </c>
      <c r="T642" s="67">
        <v>0</v>
      </c>
      <c r="U642" s="67">
        <v>0</v>
      </c>
      <c r="V642" s="67">
        <v>0</v>
      </c>
      <c r="W642" s="67">
        <v>0</v>
      </c>
      <c r="X642" s="67">
        <v>0</v>
      </c>
      <c r="Y642" s="67">
        <v>0</v>
      </c>
      <c r="Z642" s="67">
        <v>0</v>
      </c>
      <c r="AA642" s="67">
        <v>0</v>
      </c>
      <c r="AB642" s="68">
        <v>0</v>
      </c>
      <c r="AC642" s="41">
        <f>SUM(BASE_INICIATIVAS_CONSOLIDADA!$Q642:$AB642)</f>
        <v>0</v>
      </c>
      <c r="AD642" s="41">
        <v>0</v>
      </c>
      <c r="AE642" s="41">
        <v>0</v>
      </c>
      <c r="AF642" s="41">
        <v>0</v>
      </c>
      <c r="AG642" s="41">
        <v>0</v>
      </c>
      <c r="AH642" s="41">
        <v>0</v>
      </c>
      <c r="AI642" s="41">
        <v>0</v>
      </c>
      <c r="AJ642" s="41">
        <f>SUM(BASE_INICIATIVAS_CONSOLIDADA!$AD642:$AI642)</f>
        <v>0</v>
      </c>
      <c r="AK642" s="41">
        <v>0</v>
      </c>
      <c r="AL642" s="41">
        <v>0</v>
      </c>
      <c r="AM642" s="41">
        <v>0</v>
      </c>
      <c r="AN642" s="41">
        <v>15000000</v>
      </c>
      <c r="AO642" s="41">
        <f>SUM(BASE_INICIATIVAS_CONSOLIDADA!$AK642:$AN642)</f>
        <v>15000000</v>
      </c>
      <c r="AP642" s="41">
        <v>0</v>
      </c>
      <c r="AQ642" s="41">
        <v>0</v>
      </c>
      <c r="AR642" s="41">
        <v>0</v>
      </c>
      <c r="AS642" s="41">
        <v>0</v>
      </c>
      <c r="AT642" s="41">
        <v>0</v>
      </c>
      <c r="AU642" s="41">
        <v>0</v>
      </c>
      <c r="AV642" s="41">
        <f>SUM(BASE_INICIATIVAS_CONSOLIDADA!$AP642:$AU642)</f>
        <v>0</v>
      </c>
      <c r="AW642" s="43">
        <v>0</v>
      </c>
      <c r="AX642" s="43">
        <v>0</v>
      </c>
      <c r="AY642" s="44">
        <f>SUM(BASE_INICIATIVAS_CONSOLIDADA!$AW642:$AX642)</f>
        <v>0</v>
      </c>
      <c r="AZ642" s="45">
        <v>0</v>
      </c>
      <c r="BA642" s="45">
        <f>BASE_INICIATIVAS_CONSOLIDADA!$AZ642</f>
        <v>0</v>
      </c>
      <c r="BB642" s="45">
        <v>0</v>
      </c>
      <c r="BC642" s="45">
        <v>0</v>
      </c>
      <c r="BD642" s="45">
        <f>SUM(BASE_INICIATIVAS_CONSOLIDADA!$BB642:$BC642)</f>
        <v>0</v>
      </c>
    </row>
    <row r="643" spans="1:56" ht="60" x14ac:dyDescent="0.25">
      <c r="A643" s="8" t="s">
        <v>61</v>
      </c>
      <c r="B643" s="8" t="s">
        <v>62</v>
      </c>
      <c r="C643" s="8">
        <v>18327841</v>
      </c>
      <c r="D643" s="8" t="s">
        <v>63</v>
      </c>
      <c r="E643" s="8" t="str">
        <f>_xlfn.XLOOKUP(BASE_INICIATIVAS_CONSOLIDADA!$G643,'[1]BASE DE DADOS'!A:A,'[1]BASE DE DADOS'!C:C)</f>
        <v>ESEC DE NIQUIÁ</v>
      </c>
      <c r="F643" s="8" t="str">
        <f>_xlfn.XLOOKUP(BASE_INICIATIVAS_CONSOLIDADA!$G643,[1]!BASE_UCS[COD CNUC],[1]!BASE_UCS[CATEGORIA RESUMIDA])</f>
        <v>ESEC</v>
      </c>
      <c r="G643" s="8" t="s">
        <v>485</v>
      </c>
      <c r="H643" s="8" t="str">
        <f>_xlfn.XLOOKUP(BASE_INICIATIVAS_CONSOLIDADA!$G643,[1]!BASE_UCS[COD CNUC],[1]!BASE_UCS[GERÊNCIA REGIONAL])</f>
        <v>GR1 - Norte</v>
      </c>
      <c r="I643" s="8" t="str">
        <f>_xlfn.XLOOKUP(BASE_INICIATIVAS_CONSOLIDADA!$G643,[1]!BASE_UCS[COD CNUC],[1]!BASE_UCS[BIOMAS])</f>
        <v>Amazônia</v>
      </c>
      <c r="J643" s="8" t="str">
        <f>_xlfn.XLOOKUP(BASE_INICIATIVAS_CONSOLIDADA!$G643,[1]!BASE_UCS[COD CNUC],[1]!BASE_UCS[UF])</f>
        <v>RR</v>
      </c>
      <c r="K643" s="8"/>
      <c r="L643" s="36">
        <v>1350000</v>
      </c>
      <c r="M643" s="78">
        <v>0</v>
      </c>
      <c r="N643" s="36">
        <f>BASE_INICIATIVAS_CONSOLIDADA!$L643-BASE_INICIATIVAS_CONSOLIDADA!$M643</f>
        <v>1350000</v>
      </c>
      <c r="O643" s="37">
        <f>BASE_INICIATIVAS_CONSOLIDADA!$AC643+BASE_INICIATIVAS_CONSOLIDADA!$AJ643+BASE_INICIATIVAS_CONSOLIDADA!$AO643+BASE_INICIATIVAS_CONSOLIDADA!$AV643+BASE_INICIATIVAS_CONSOLIDADA!$AY643+BASE_INICIATIVAS_CONSOLIDADA!$BA643+BASE_INICIATIVAS_CONSOLIDADA!$BD643</f>
        <v>1350000</v>
      </c>
      <c r="P643" s="36">
        <f>IF(BASE_INICIATIVAS_CONSOLIDADA!$N643-BASE_INICIATIVAS_CONSOLIDADA!$O643&lt;0,0,BASE_INICIATIVAS_CONSOLIDADA!$N643-BASE_INICIATIVAS_CONSOLIDADA!$O643)</f>
        <v>0</v>
      </c>
      <c r="Q643" s="64">
        <v>0</v>
      </c>
      <c r="R643" s="69">
        <v>0</v>
      </c>
      <c r="S643" s="69">
        <v>0</v>
      </c>
      <c r="T643" s="69">
        <v>0</v>
      </c>
      <c r="U643" s="69">
        <v>0</v>
      </c>
      <c r="V643" s="69">
        <v>0</v>
      </c>
      <c r="W643" s="69">
        <v>0</v>
      </c>
      <c r="X643" s="69">
        <v>0</v>
      </c>
      <c r="Y643" s="69">
        <v>0</v>
      </c>
      <c r="Z643" s="69">
        <v>0</v>
      </c>
      <c r="AA643" s="69">
        <v>0</v>
      </c>
      <c r="AB643" s="70">
        <v>0</v>
      </c>
      <c r="AC643" s="37">
        <f>SUM(BASE_INICIATIVAS_CONSOLIDADA!$Q643:$AB643)</f>
        <v>0</v>
      </c>
      <c r="AD643" s="37">
        <v>0</v>
      </c>
      <c r="AE643" s="37">
        <v>0</v>
      </c>
      <c r="AF643" s="37">
        <v>0</v>
      </c>
      <c r="AG643" s="37">
        <v>0</v>
      </c>
      <c r="AH643" s="37">
        <v>0</v>
      </c>
      <c r="AI643" s="37">
        <v>0</v>
      </c>
      <c r="AJ643" s="37">
        <f>SUM(BASE_INICIATIVAS_CONSOLIDADA!$AD643:$AI643)</f>
        <v>0</v>
      </c>
      <c r="AK643" s="37">
        <v>0</v>
      </c>
      <c r="AL643" s="37">
        <v>0</v>
      </c>
      <c r="AM643" s="37">
        <v>0</v>
      </c>
      <c r="AN643" s="37">
        <v>0</v>
      </c>
      <c r="AO643" s="37">
        <f>SUM(BASE_INICIATIVAS_CONSOLIDADA!$AK643:$AN643)</f>
        <v>0</v>
      </c>
      <c r="AP643" s="37">
        <v>0</v>
      </c>
      <c r="AQ643" s="37">
        <v>0</v>
      </c>
      <c r="AR643" s="37">
        <v>0</v>
      </c>
      <c r="AS643" s="37">
        <v>0</v>
      </c>
      <c r="AT643" s="37">
        <v>0</v>
      </c>
      <c r="AU643" s="37">
        <v>0</v>
      </c>
      <c r="AV643" s="37">
        <f>SUM(BASE_INICIATIVAS_CONSOLIDADA!$AP643:$AU643)</f>
        <v>0</v>
      </c>
      <c r="AW643" s="39">
        <v>0</v>
      </c>
      <c r="AX643" s="39">
        <v>0</v>
      </c>
      <c r="AY643" s="40">
        <f>SUM(BASE_INICIATIVAS_CONSOLIDADA!$AW643:$AX643)</f>
        <v>0</v>
      </c>
      <c r="AZ643" s="48">
        <v>1350000</v>
      </c>
      <c r="BA643" s="39">
        <f>BASE_INICIATIVAS_CONSOLIDADA!$AZ643</f>
        <v>1350000</v>
      </c>
      <c r="BB643" s="4">
        <v>0</v>
      </c>
      <c r="BC643" s="4">
        <v>0</v>
      </c>
      <c r="BD643" s="4">
        <f>SUM(BASE_INICIATIVAS_CONSOLIDADA!$BB643:$BC643)</f>
        <v>0</v>
      </c>
    </row>
    <row r="644" spans="1:56" ht="60" x14ac:dyDescent="0.25">
      <c r="A644" s="29" t="s">
        <v>61</v>
      </c>
      <c r="B644" s="29" t="s">
        <v>62</v>
      </c>
      <c r="C644" s="29">
        <v>18327841</v>
      </c>
      <c r="D644" s="29" t="s">
        <v>63</v>
      </c>
      <c r="E644" s="29" t="str">
        <f>_xlfn.XLOOKUP(BASE_INICIATIVAS_CONSOLIDADA!$G644,'[1]BASE DE DADOS'!A:A,'[1]BASE DE DADOS'!C:C)</f>
        <v>ESEC DO CASTANHÃO</v>
      </c>
      <c r="F644" s="29" t="str">
        <f>_xlfn.XLOOKUP(BASE_INICIATIVAS_CONSOLIDADA!$G644,[1]!BASE_UCS[COD CNUC],[1]!BASE_UCS[CATEGORIA RESUMIDA])</f>
        <v>ESEC</v>
      </c>
      <c r="G644" s="29" t="s">
        <v>264</v>
      </c>
      <c r="H644" s="29" t="str">
        <f>_xlfn.XLOOKUP(BASE_INICIATIVAS_CONSOLIDADA!$G644,[1]!BASE_UCS[COD CNUC],[1]!BASE_UCS[GERÊNCIA REGIONAL])</f>
        <v>GR2 - Nordeste</v>
      </c>
      <c r="I644" s="29" t="str">
        <f>_xlfn.XLOOKUP(BASE_INICIATIVAS_CONSOLIDADA!$G644,[1]!BASE_UCS[COD CNUC],[1]!BASE_UCS[BIOMAS])</f>
        <v>Caatinga</v>
      </c>
      <c r="J644" s="29" t="str">
        <f>_xlfn.XLOOKUP(BASE_INICIATIVAS_CONSOLIDADA!$G644,[1]!BASE_UCS[COD CNUC],[1]!BASE_UCS[UF])</f>
        <v>CE</v>
      </c>
      <c r="K644" s="29"/>
      <c r="L644" s="30">
        <v>900000</v>
      </c>
      <c r="M644" s="79">
        <v>0</v>
      </c>
      <c r="N644" s="30">
        <f>BASE_INICIATIVAS_CONSOLIDADA!$L644-BASE_INICIATIVAS_CONSOLIDADA!$M644</f>
        <v>900000</v>
      </c>
      <c r="O644" s="41">
        <f>BASE_INICIATIVAS_CONSOLIDADA!$AC644+BASE_INICIATIVAS_CONSOLIDADA!$AJ644+BASE_INICIATIVAS_CONSOLIDADA!$AO644+BASE_INICIATIVAS_CONSOLIDADA!$AV644+BASE_INICIATIVAS_CONSOLIDADA!$AY644+BASE_INICIATIVAS_CONSOLIDADA!$BA644+BASE_INICIATIVAS_CONSOLIDADA!$BD644</f>
        <v>0</v>
      </c>
      <c r="P644" s="30">
        <f>IF(BASE_INICIATIVAS_CONSOLIDADA!$N644-BASE_INICIATIVAS_CONSOLIDADA!$O644&lt;0,0,BASE_INICIATIVAS_CONSOLIDADA!$N644-BASE_INICIATIVAS_CONSOLIDADA!$O644)</f>
        <v>900000</v>
      </c>
      <c r="Q644" s="66">
        <v>0</v>
      </c>
      <c r="R644" s="71">
        <v>0</v>
      </c>
      <c r="S644" s="71">
        <v>0</v>
      </c>
      <c r="T644" s="71">
        <v>0</v>
      </c>
      <c r="U644" s="71">
        <v>0</v>
      </c>
      <c r="V644" s="71">
        <v>0</v>
      </c>
      <c r="W644" s="71">
        <v>0</v>
      </c>
      <c r="X644" s="71">
        <v>0</v>
      </c>
      <c r="Y644" s="71">
        <v>0</v>
      </c>
      <c r="Z644" s="71">
        <v>0</v>
      </c>
      <c r="AA644" s="71">
        <v>0</v>
      </c>
      <c r="AB644" s="68">
        <v>0</v>
      </c>
      <c r="AC644" s="41">
        <f>SUM(BASE_INICIATIVAS_CONSOLIDADA!$Q644:$AB644)</f>
        <v>0</v>
      </c>
      <c r="AD644" s="41">
        <v>0</v>
      </c>
      <c r="AE644" s="41">
        <v>0</v>
      </c>
      <c r="AF644" s="41">
        <v>0</v>
      </c>
      <c r="AG644" s="41">
        <v>0</v>
      </c>
      <c r="AH644" s="41">
        <v>0</v>
      </c>
      <c r="AI644" s="41">
        <v>0</v>
      </c>
      <c r="AJ644" s="41">
        <f>SUM(BASE_INICIATIVAS_CONSOLIDADA!$AD644:$AI644)</f>
        <v>0</v>
      </c>
      <c r="AK644" s="41">
        <v>0</v>
      </c>
      <c r="AL644" s="41">
        <v>0</v>
      </c>
      <c r="AM644" s="41">
        <v>0</v>
      </c>
      <c r="AN644" s="41">
        <v>0</v>
      </c>
      <c r="AO644" s="41">
        <f>SUM(BASE_INICIATIVAS_CONSOLIDADA!$AK644:$AN644)</f>
        <v>0</v>
      </c>
      <c r="AP644" s="41">
        <v>0</v>
      </c>
      <c r="AQ644" s="41">
        <v>0</v>
      </c>
      <c r="AR644" s="41">
        <v>0</v>
      </c>
      <c r="AS644" s="41">
        <v>0</v>
      </c>
      <c r="AT644" s="41">
        <v>0</v>
      </c>
      <c r="AU644" s="41">
        <v>0</v>
      </c>
      <c r="AV644" s="41">
        <f>SUM(BASE_INICIATIVAS_CONSOLIDADA!$AP644:$AU644)</f>
        <v>0</v>
      </c>
      <c r="AW644" s="43">
        <v>0</v>
      </c>
      <c r="AX644" s="43">
        <v>0</v>
      </c>
      <c r="AY644" s="44">
        <f>SUM(BASE_INICIATIVAS_CONSOLIDADA!$AW644:$AX644)</f>
        <v>0</v>
      </c>
      <c r="AZ644" s="49">
        <v>0</v>
      </c>
      <c r="BA644" s="45">
        <f>BASE_INICIATIVAS_CONSOLIDADA!$AZ644</f>
        <v>0</v>
      </c>
      <c r="BB644" s="45">
        <v>0</v>
      </c>
      <c r="BC644" s="45">
        <v>0</v>
      </c>
      <c r="BD644" s="45">
        <f>SUM(BASE_INICIATIVAS_CONSOLIDADA!$BB644:$BC644)</f>
        <v>0</v>
      </c>
    </row>
    <row r="645" spans="1:56" ht="60" x14ac:dyDescent="0.25">
      <c r="A645" s="8" t="s">
        <v>61</v>
      </c>
      <c r="B645" s="8" t="s">
        <v>62</v>
      </c>
      <c r="C645" s="8">
        <v>18327841</v>
      </c>
      <c r="D645" s="8" t="s">
        <v>63</v>
      </c>
      <c r="E645" s="8" t="str">
        <f>_xlfn.XLOOKUP(BASE_INICIATIVAS_CONSOLIDADA!$G645,'[1]BASE DE DADOS'!A:A,'[1]BASE DE DADOS'!C:C)</f>
        <v>ESEC DO TAIM</v>
      </c>
      <c r="F645" s="8" t="str">
        <f>_xlfn.XLOOKUP(BASE_INICIATIVAS_CONSOLIDADA!$G645,[1]!BASE_UCS[COD CNUC],[1]!BASE_UCS[CATEGORIA RESUMIDA])</f>
        <v>ESEC</v>
      </c>
      <c r="G645" s="8" t="s">
        <v>73</v>
      </c>
      <c r="H645" s="8" t="str">
        <f>_xlfn.XLOOKUP(BASE_INICIATIVAS_CONSOLIDADA!$G645,[1]!BASE_UCS[COD CNUC],[1]!BASE_UCS[GERÊNCIA REGIONAL])</f>
        <v>GR5 - Sul</v>
      </c>
      <c r="I645" s="8" t="str">
        <f>_xlfn.XLOOKUP(BASE_INICIATIVAS_CONSOLIDADA!$G645,[1]!BASE_UCS[COD CNUC],[1]!BASE_UCS[BIOMAS])</f>
        <v>Área Marinha - Pampa</v>
      </c>
      <c r="J645" s="8" t="str">
        <f>_xlfn.XLOOKUP(BASE_INICIATIVAS_CONSOLIDADA!$G645,[1]!BASE_UCS[COD CNUC],[1]!BASE_UCS[UF])</f>
        <v>RS</v>
      </c>
      <c r="K645" s="8"/>
      <c r="L645" s="36">
        <v>900000</v>
      </c>
      <c r="M645" s="80">
        <v>0</v>
      </c>
      <c r="N645" s="36">
        <f>BASE_INICIATIVAS_CONSOLIDADA!$L645-BASE_INICIATIVAS_CONSOLIDADA!$M645</f>
        <v>900000</v>
      </c>
      <c r="O645" s="37">
        <f>BASE_INICIATIVAS_CONSOLIDADA!$AC645+BASE_INICIATIVAS_CONSOLIDADA!$AJ645+BASE_INICIATIVAS_CONSOLIDADA!$AO645+BASE_INICIATIVAS_CONSOLIDADA!$AV645+BASE_INICIATIVAS_CONSOLIDADA!$AY645+BASE_INICIATIVAS_CONSOLIDADA!$BA645+BASE_INICIATIVAS_CONSOLIDADA!$BD645</f>
        <v>900000</v>
      </c>
      <c r="P645" s="36">
        <f>IF(BASE_INICIATIVAS_CONSOLIDADA!$N645-BASE_INICIATIVAS_CONSOLIDADA!$O645&lt;0,0,BASE_INICIATIVAS_CONSOLIDADA!$N645-BASE_INICIATIVAS_CONSOLIDADA!$O645)</f>
        <v>0</v>
      </c>
      <c r="Q645" s="64">
        <v>0</v>
      </c>
      <c r="R645" s="69">
        <v>0</v>
      </c>
      <c r="S645" s="69">
        <v>0</v>
      </c>
      <c r="T645" s="69">
        <v>0</v>
      </c>
      <c r="U645" s="69">
        <v>0</v>
      </c>
      <c r="V645" s="69">
        <v>0</v>
      </c>
      <c r="W645" s="69">
        <v>0</v>
      </c>
      <c r="X645" s="69">
        <v>0</v>
      </c>
      <c r="Y645" s="69">
        <v>0</v>
      </c>
      <c r="Z645" s="69">
        <v>0</v>
      </c>
      <c r="AA645" s="69">
        <v>0</v>
      </c>
      <c r="AB645" s="70">
        <v>0</v>
      </c>
      <c r="AC645" s="37">
        <f>SUM(BASE_INICIATIVAS_CONSOLIDADA!$Q645:$AB645)</f>
        <v>0</v>
      </c>
      <c r="AD645" s="37">
        <v>0</v>
      </c>
      <c r="AE645" s="37">
        <v>0</v>
      </c>
      <c r="AF645" s="37">
        <v>0</v>
      </c>
      <c r="AG645" s="37">
        <v>0</v>
      </c>
      <c r="AH645" s="37">
        <v>0</v>
      </c>
      <c r="AI645" s="37">
        <v>0</v>
      </c>
      <c r="AJ645" s="37">
        <f>SUM(BASE_INICIATIVAS_CONSOLIDADA!$AD645:$AI645)</f>
        <v>0</v>
      </c>
      <c r="AK645" s="37">
        <v>0</v>
      </c>
      <c r="AL645" s="37">
        <v>0</v>
      </c>
      <c r="AM645" s="37">
        <v>0</v>
      </c>
      <c r="AN645" s="37">
        <v>0</v>
      </c>
      <c r="AO645" s="37">
        <f>SUM(BASE_INICIATIVAS_CONSOLIDADA!$AK645:$AN645)</f>
        <v>0</v>
      </c>
      <c r="AP645" s="37">
        <v>0</v>
      </c>
      <c r="AQ645" s="37">
        <v>0</v>
      </c>
      <c r="AR645" s="37">
        <v>0</v>
      </c>
      <c r="AS645" s="37">
        <v>0</v>
      </c>
      <c r="AT645" s="37">
        <v>0</v>
      </c>
      <c r="AU645" s="36">
        <v>900000</v>
      </c>
      <c r="AV645" s="37">
        <f>SUM(BASE_INICIATIVAS_CONSOLIDADA!$AP645:$AU645)</f>
        <v>900000</v>
      </c>
      <c r="AW645" s="39">
        <v>0</v>
      </c>
      <c r="AX645" s="39">
        <v>0</v>
      </c>
      <c r="AY645" s="40">
        <f>SUM(BASE_INICIATIVAS_CONSOLIDADA!$AW645:$AX645)</f>
        <v>0</v>
      </c>
      <c r="AZ645" s="4">
        <v>0</v>
      </c>
      <c r="BA645" s="4">
        <f>BASE_INICIATIVAS_CONSOLIDADA!$AZ645</f>
        <v>0</v>
      </c>
      <c r="BB645" s="4">
        <v>0</v>
      </c>
      <c r="BC645" s="4">
        <v>0</v>
      </c>
      <c r="BD645" s="4">
        <f>SUM(BASE_INICIATIVAS_CONSOLIDADA!$BB645:$BC645)</f>
        <v>0</v>
      </c>
    </row>
    <row r="646" spans="1:56" ht="60" x14ac:dyDescent="0.25">
      <c r="A646" s="29" t="s">
        <v>61</v>
      </c>
      <c r="B646" s="29" t="s">
        <v>62</v>
      </c>
      <c r="C646" s="29">
        <v>18327841</v>
      </c>
      <c r="D646" s="29" t="s">
        <v>63</v>
      </c>
      <c r="E646" s="29" t="str">
        <f>_xlfn.XLOOKUP(BASE_INICIATIVAS_CONSOLIDADA!$G646,'[1]BASE DE DADOS'!A:A,'[1]BASE DE DADOS'!C:C)</f>
        <v>ESEC RIO ACRE</v>
      </c>
      <c r="F646" s="29" t="str">
        <f>_xlfn.XLOOKUP(BASE_INICIATIVAS_CONSOLIDADA!$G646,[1]!BASE_UCS[COD CNUC],[1]!BASE_UCS[CATEGORIA RESUMIDA])</f>
        <v>ESEC</v>
      </c>
      <c r="G646" s="29" t="s">
        <v>486</v>
      </c>
      <c r="H646" s="29" t="str">
        <f>_xlfn.XLOOKUP(BASE_INICIATIVAS_CONSOLIDADA!$G646,[1]!BASE_UCS[COD CNUC],[1]!BASE_UCS[GERÊNCIA REGIONAL])</f>
        <v>GR1 - Norte</v>
      </c>
      <c r="I646" s="29" t="str">
        <f>_xlfn.XLOOKUP(BASE_INICIATIVAS_CONSOLIDADA!$G646,[1]!BASE_UCS[COD CNUC],[1]!BASE_UCS[BIOMAS])</f>
        <v>Amazônia</v>
      </c>
      <c r="J646" s="29" t="str">
        <f>_xlfn.XLOOKUP(BASE_INICIATIVAS_CONSOLIDADA!$G646,[1]!BASE_UCS[COD CNUC],[1]!BASE_UCS[UF])</f>
        <v>AC</v>
      </c>
      <c r="K646" s="29"/>
      <c r="L646" s="30">
        <v>1350000</v>
      </c>
      <c r="M646" s="79">
        <v>0</v>
      </c>
      <c r="N646" s="30">
        <f>BASE_INICIATIVAS_CONSOLIDADA!$L646-BASE_INICIATIVAS_CONSOLIDADA!$M646</f>
        <v>1350000</v>
      </c>
      <c r="O646" s="41">
        <f>BASE_INICIATIVAS_CONSOLIDADA!$AC646+BASE_INICIATIVAS_CONSOLIDADA!$AJ646+BASE_INICIATIVAS_CONSOLIDADA!$AO646+BASE_INICIATIVAS_CONSOLIDADA!$AV646+BASE_INICIATIVAS_CONSOLIDADA!$AY646+BASE_INICIATIVAS_CONSOLIDADA!$BA646+BASE_INICIATIVAS_CONSOLIDADA!$BD646</f>
        <v>0</v>
      </c>
      <c r="P646" s="30">
        <f>IF(BASE_INICIATIVAS_CONSOLIDADA!$N646-BASE_INICIATIVAS_CONSOLIDADA!$O646&lt;0,0,BASE_INICIATIVAS_CONSOLIDADA!$N646-BASE_INICIATIVAS_CONSOLIDADA!$O646)</f>
        <v>1350000</v>
      </c>
      <c r="Q646" s="66">
        <v>0</v>
      </c>
      <c r="R646" s="71">
        <v>0</v>
      </c>
      <c r="S646" s="71">
        <v>0</v>
      </c>
      <c r="T646" s="71">
        <v>0</v>
      </c>
      <c r="U646" s="71">
        <v>0</v>
      </c>
      <c r="V646" s="71">
        <v>0</v>
      </c>
      <c r="W646" s="71">
        <v>0</v>
      </c>
      <c r="X646" s="71">
        <v>0</v>
      </c>
      <c r="Y646" s="71">
        <v>0</v>
      </c>
      <c r="Z646" s="71">
        <v>0</v>
      </c>
      <c r="AA646" s="71">
        <v>0</v>
      </c>
      <c r="AB646" s="68">
        <v>0</v>
      </c>
      <c r="AC646" s="41">
        <f>SUM(BASE_INICIATIVAS_CONSOLIDADA!$Q646:$AB646)</f>
        <v>0</v>
      </c>
      <c r="AD646" s="41">
        <v>0</v>
      </c>
      <c r="AE646" s="41">
        <v>0</v>
      </c>
      <c r="AF646" s="41">
        <v>0</v>
      </c>
      <c r="AG646" s="41">
        <v>0</v>
      </c>
      <c r="AH646" s="41">
        <v>0</v>
      </c>
      <c r="AI646" s="41">
        <v>0</v>
      </c>
      <c r="AJ646" s="41">
        <f>SUM(BASE_INICIATIVAS_CONSOLIDADA!$AD646:$AI646)</f>
        <v>0</v>
      </c>
      <c r="AK646" s="41">
        <v>0</v>
      </c>
      <c r="AL646" s="41">
        <v>0</v>
      </c>
      <c r="AM646" s="41">
        <v>0</v>
      </c>
      <c r="AN646" s="41">
        <v>0</v>
      </c>
      <c r="AO646" s="41">
        <f>SUM(BASE_INICIATIVAS_CONSOLIDADA!$AK646:$AN646)</f>
        <v>0</v>
      </c>
      <c r="AP646" s="41">
        <v>0</v>
      </c>
      <c r="AQ646" s="41">
        <v>0</v>
      </c>
      <c r="AR646" s="41">
        <v>0</v>
      </c>
      <c r="AS646" s="41">
        <v>0</v>
      </c>
      <c r="AT646" s="41">
        <v>0</v>
      </c>
      <c r="AU646" s="46">
        <v>0</v>
      </c>
      <c r="AV646" s="41">
        <f>SUM(BASE_INICIATIVAS_CONSOLIDADA!$AP646:$AU646)</f>
        <v>0</v>
      </c>
      <c r="AW646" s="43">
        <v>0</v>
      </c>
      <c r="AX646" s="43">
        <v>0</v>
      </c>
      <c r="AY646" s="44">
        <f>SUM(BASE_INICIATIVAS_CONSOLIDADA!$AW646:$AX646)</f>
        <v>0</v>
      </c>
      <c r="AZ646" s="50">
        <v>0</v>
      </c>
      <c r="BA646" s="43">
        <f>BASE_INICIATIVAS_CONSOLIDADA!$AZ646</f>
        <v>0</v>
      </c>
      <c r="BB646" s="45">
        <v>0</v>
      </c>
      <c r="BC646" s="45">
        <v>0</v>
      </c>
      <c r="BD646" s="45">
        <f>SUM(BASE_INICIATIVAS_CONSOLIDADA!$BB646:$BC646)</f>
        <v>0</v>
      </c>
    </row>
    <row r="647" spans="1:56" ht="60" x14ac:dyDescent="0.25">
      <c r="A647" s="8" t="s">
        <v>61</v>
      </c>
      <c r="B647" s="8" t="s">
        <v>62</v>
      </c>
      <c r="C647" s="8">
        <v>18327841</v>
      </c>
      <c r="D647" s="8" t="s">
        <v>63</v>
      </c>
      <c r="E647" s="8" t="str">
        <f>_xlfn.XLOOKUP(BASE_INICIATIVAS_CONSOLIDADA!$G647,'[1]BASE DE DADOS'!A:A,'[1]BASE DE DADOS'!C:C)</f>
        <v>REBIO DE SERRA NEGRA</v>
      </c>
      <c r="F647" s="8" t="str">
        <f>_xlfn.XLOOKUP(BASE_INICIATIVAS_CONSOLIDADA!$G647,[1]!BASE_UCS[COD CNUC],[1]!BASE_UCS[CATEGORIA RESUMIDA])</f>
        <v>REBIO</v>
      </c>
      <c r="G647" s="8" t="s">
        <v>223</v>
      </c>
      <c r="H647" s="8" t="str">
        <f>_xlfn.XLOOKUP(BASE_INICIATIVAS_CONSOLIDADA!$G647,[1]!BASE_UCS[COD CNUC],[1]!BASE_UCS[GERÊNCIA REGIONAL])</f>
        <v>GR2 - Nordeste</v>
      </c>
      <c r="I647" s="8" t="str">
        <f>_xlfn.XLOOKUP(BASE_INICIATIVAS_CONSOLIDADA!$G647,[1]!BASE_UCS[COD CNUC],[1]!BASE_UCS[BIOMAS])</f>
        <v>Caatinga</v>
      </c>
      <c r="J647" s="8" t="str">
        <f>_xlfn.XLOOKUP(BASE_INICIATIVAS_CONSOLIDADA!$G647,[1]!BASE_UCS[COD CNUC],[1]!BASE_UCS[UF])</f>
        <v>PE</v>
      </c>
      <c r="K647" s="8"/>
      <c r="L647" s="36">
        <v>900000</v>
      </c>
      <c r="M647" s="80">
        <v>0</v>
      </c>
      <c r="N647" s="36">
        <f>BASE_INICIATIVAS_CONSOLIDADA!$L647-BASE_INICIATIVAS_CONSOLIDADA!$M647</f>
        <v>900000</v>
      </c>
      <c r="O647" s="37">
        <f>BASE_INICIATIVAS_CONSOLIDADA!$AC647+BASE_INICIATIVAS_CONSOLIDADA!$AJ647+BASE_INICIATIVAS_CONSOLIDADA!$AO647+BASE_INICIATIVAS_CONSOLIDADA!$AV647+BASE_INICIATIVAS_CONSOLIDADA!$AY647+BASE_INICIATIVAS_CONSOLIDADA!$BA647+BASE_INICIATIVAS_CONSOLIDADA!$BD647</f>
        <v>0</v>
      </c>
      <c r="P647" s="36">
        <f>IF(BASE_INICIATIVAS_CONSOLIDADA!$N647-BASE_INICIATIVAS_CONSOLIDADA!$O647&lt;0,0,BASE_INICIATIVAS_CONSOLIDADA!$N647-BASE_INICIATIVAS_CONSOLIDADA!$O647)</f>
        <v>900000</v>
      </c>
      <c r="Q647" s="64">
        <v>0</v>
      </c>
      <c r="R647" s="69">
        <v>0</v>
      </c>
      <c r="S647" s="69">
        <v>0</v>
      </c>
      <c r="T647" s="69">
        <v>0</v>
      </c>
      <c r="U647" s="69">
        <v>0</v>
      </c>
      <c r="V647" s="69">
        <v>0</v>
      </c>
      <c r="W647" s="69">
        <v>0</v>
      </c>
      <c r="X647" s="69">
        <v>0</v>
      </c>
      <c r="Y647" s="69">
        <v>0</v>
      </c>
      <c r="Z647" s="69">
        <v>0</v>
      </c>
      <c r="AA647" s="69">
        <v>0</v>
      </c>
      <c r="AB647" s="70">
        <v>0</v>
      </c>
      <c r="AC647" s="37">
        <f>SUM(BASE_INICIATIVAS_CONSOLIDADA!$Q647:$AB647)</f>
        <v>0</v>
      </c>
      <c r="AD647" s="37">
        <v>0</v>
      </c>
      <c r="AE647" s="37">
        <v>0</v>
      </c>
      <c r="AF647" s="37">
        <v>0</v>
      </c>
      <c r="AG647" s="37">
        <v>0</v>
      </c>
      <c r="AH647" s="37">
        <v>0</v>
      </c>
      <c r="AI647" s="37">
        <v>0</v>
      </c>
      <c r="AJ647" s="37">
        <f>SUM(BASE_INICIATIVAS_CONSOLIDADA!$AD647:$AI647)</f>
        <v>0</v>
      </c>
      <c r="AK647" s="37">
        <v>0</v>
      </c>
      <c r="AL647" s="37">
        <v>0</v>
      </c>
      <c r="AM647" s="37">
        <v>0</v>
      </c>
      <c r="AN647" s="37">
        <v>0</v>
      </c>
      <c r="AO647" s="37">
        <f>SUM(BASE_INICIATIVAS_CONSOLIDADA!$AK647:$AN647)</f>
        <v>0</v>
      </c>
      <c r="AP647" s="37">
        <v>0</v>
      </c>
      <c r="AQ647" s="37">
        <v>0</v>
      </c>
      <c r="AR647" s="37">
        <v>0</v>
      </c>
      <c r="AS647" s="37">
        <v>0</v>
      </c>
      <c r="AT647" s="37">
        <v>0</v>
      </c>
      <c r="AU647" s="37">
        <v>0</v>
      </c>
      <c r="AV647" s="37">
        <f>SUM(BASE_INICIATIVAS_CONSOLIDADA!$AP647:$AU647)</f>
        <v>0</v>
      </c>
      <c r="AW647" s="39">
        <v>0</v>
      </c>
      <c r="AX647" s="39">
        <v>0</v>
      </c>
      <c r="AY647" s="40">
        <f>SUM(BASE_INICIATIVAS_CONSOLIDADA!$AW647:$AX647)</f>
        <v>0</v>
      </c>
      <c r="AZ647" s="51">
        <v>0</v>
      </c>
      <c r="BA647" s="4">
        <f>BASE_INICIATIVAS_CONSOLIDADA!$AZ647</f>
        <v>0</v>
      </c>
      <c r="BB647" s="4">
        <v>0</v>
      </c>
      <c r="BC647" s="4">
        <v>0</v>
      </c>
      <c r="BD647" s="4">
        <f>SUM(BASE_INICIATIVAS_CONSOLIDADA!$BB647:$BC647)</f>
        <v>0</v>
      </c>
    </row>
    <row r="648" spans="1:56" ht="60" x14ac:dyDescent="0.25">
      <c r="A648" s="29" t="s">
        <v>61</v>
      </c>
      <c r="B648" s="29" t="s">
        <v>62</v>
      </c>
      <c r="C648" s="29">
        <v>18327841</v>
      </c>
      <c r="D648" s="29" t="s">
        <v>63</v>
      </c>
      <c r="E648" s="29" t="str">
        <f>_xlfn.XLOOKUP(BASE_INICIATIVAS_CONSOLIDADA!$G648,'[1]BASE DE DADOS'!A:A,'[1]BASE DE DADOS'!C:C)</f>
        <v>REBIO DO ABUFARI</v>
      </c>
      <c r="F648" s="29" t="str">
        <f>_xlfn.XLOOKUP(BASE_INICIATIVAS_CONSOLIDADA!$G648,[1]!BASE_UCS[COD CNUC],[1]!BASE_UCS[CATEGORIA RESUMIDA])</f>
        <v>REBIO</v>
      </c>
      <c r="G648" s="29" t="s">
        <v>487</v>
      </c>
      <c r="H648" s="29" t="str">
        <f>_xlfn.XLOOKUP(BASE_INICIATIVAS_CONSOLIDADA!$G648,[1]!BASE_UCS[COD CNUC],[1]!BASE_UCS[GERÊNCIA REGIONAL])</f>
        <v>GR1 - Norte</v>
      </c>
      <c r="I648" s="29" t="str">
        <f>_xlfn.XLOOKUP(BASE_INICIATIVAS_CONSOLIDADA!$G648,[1]!BASE_UCS[COD CNUC],[1]!BASE_UCS[BIOMAS])</f>
        <v>Amazônia</v>
      </c>
      <c r="J648" s="29" t="str">
        <f>_xlfn.XLOOKUP(BASE_INICIATIVAS_CONSOLIDADA!$G648,[1]!BASE_UCS[COD CNUC],[1]!BASE_UCS[UF])</f>
        <v>AM</v>
      </c>
      <c r="K648" s="29"/>
      <c r="L648" s="30">
        <v>1350000</v>
      </c>
      <c r="M648" s="79">
        <v>0</v>
      </c>
      <c r="N648" s="30">
        <f>BASE_INICIATIVAS_CONSOLIDADA!$L648-BASE_INICIATIVAS_CONSOLIDADA!$M648</f>
        <v>1350000</v>
      </c>
      <c r="O648" s="41">
        <f>BASE_INICIATIVAS_CONSOLIDADA!$AC648+BASE_INICIATIVAS_CONSOLIDADA!$AJ648+BASE_INICIATIVAS_CONSOLIDADA!$AO648+BASE_INICIATIVAS_CONSOLIDADA!$AV648+BASE_INICIATIVAS_CONSOLIDADA!$AY648+BASE_INICIATIVAS_CONSOLIDADA!$BA648+BASE_INICIATIVAS_CONSOLIDADA!$BD648</f>
        <v>1350000</v>
      </c>
      <c r="P648" s="30">
        <f>IF(BASE_INICIATIVAS_CONSOLIDADA!$N648-BASE_INICIATIVAS_CONSOLIDADA!$O648&lt;0,0,BASE_INICIATIVAS_CONSOLIDADA!$N648-BASE_INICIATIVAS_CONSOLIDADA!$O648)</f>
        <v>0</v>
      </c>
      <c r="Q648" s="66">
        <v>0</v>
      </c>
      <c r="R648" s="71">
        <v>0</v>
      </c>
      <c r="S648" s="71">
        <v>0</v>
      </c>
      <c r="T648" s="71">
        <v>0</v>
      </c>
      <c r="U648" s="71">
        <v>0</v>
      </c>
      <c r="V648" s="71">
        <v>0</v>
      </c>
      <c r="W648" s="71">
        <v>0</v>
      </c>
      <c r="X648" s="71">
        <v>0</v>
      </c>
      <c r="Y648" s="71">
        <v>0</v>
      </c>
      <c r="Z648" s="71">
        <v>0</v>
      </c>
      <c r="AA648" s="71">
        <v>0</v>
      </c>
      <c r="AB648" s="68">
        <v>0</v>
      </c>
      <c r="AC648" s="41">
        <f>SUM(BASE_INICIATIVAS_CONSOLIDADA!$Q648:$AB648)</f>
        <v>0</v>
      </c>
      <c r="AD648" s="41">
        <v>0</v>
      </c>
      <c r="AE648" s="41">
        <v>0</v>
      </c>
      <c r="AF648" s="41">
        <v>0</v>
      </c>
      <c r="AG648" s="41">
        <v>0</v>
      </c>
      <c r="AH648" s="41">
        <v>0</v>
      </c>
      <c r="AI648" s="41">
        <v>0</v>
      </c>
      <c r="AJ648" s="41">
        <f>SUM(BASE_INICIATIVAS_CONSOLIDADA!$AD648:$AI648)</f>
        <v>0</v>
      </c>
      <c r="AK648" s="41">
        <v>0</v>
      </c>
      <c r="AL648" s="41">
        <v>0</v>
      </c>
      <c r="AM648" s="41">
        <v>0</v>
      </c>
      <c r="AN648" s="41">
        <v>0</v>
      </c>
      <c r="AO648" s="41">
        <f>SUM(BASE_INICIATIVAS_CONSOLIDADA!$AK648:$AN648)</f>
        <v>0</v>
      </c>
      <c r="AP648" s="41">
        <v>0</v>
      </c>
      <c r="AQ648" s="41">
        <v>0</v>
      </c>
      <c r="AR648" s="41">
        <v>0</v>
      </c>
      <c r="AS648" s="41">
        <v>0</v>
      </c>
      <c r="AT648" s="41">
        <v>0</v>
      </c>
      <c r="AU648" s="41">
        <v>0</v>
      </c>
      <c r="AV648" s="41">
        <f>SUM(BASE_INICIATIVAS_CONSOLIDADA!$AP648:$AU648)</f>
        <v>0</v>
      </c>
      <c r="AW648" s="43">
        <v>0</v>
      </c>
      <c r="AX648" s="43">
        <v>0</v>
      </c>
      <c r="AY648" s="44">
        <f>SUM(BASE_INICIATIVAS_CONSOLIDADA!$AW648:$AX648)</f>
        <v>0</v>
      </c>
      <c r="AZ648" s="81">
        <v>1350000</v>
      </c>
      <c r="BA648" s="45">
        <f>BASE_INICIATIVAS_CONSOLIDADA!$AZ648</f>
        <v>1350000</v>
      </c>
      <c r="BB648" s="45">
        <v>0</v>
      </c>
      <c r="BC648" s="45">
        <v>0</v>
      </c>
      <c r="BD648" s="45">
        <f>SUM(BASE_INICIATIVAS_CONSOLIDADA!$BB648:$BC648)</f>
        <v>0</v>
      </c>
    </row>
    <row r="649" spans="1:56" ht="60" x14ac:dyDescent="0.25">
      <c r="A649" s="8" t="s">
        <v>61</v>
      </c>
      <c r="B649" s="8" t="s">
        <v>62</v>
      </c>
      <c r="C649" s="8">
        <v>18327841</v>
      </c>
      <c r="D649" s="8" t="s">
        <v>63</v>
      </c>
      <c r="E649" s="8" t="str">
        <f>_xlfn.XLOOKUP(BASE_INICIATIVAS_CONSOLIDADA!$G649,'[1]BASE DE DADOS'!A:A,'[1]BASE DE DADOS'!C:C)</f>
        <v>REBIO DO JARU</v>
      </c>
      <c r="F649" s="8" t="str">
        <f>_xlfn.XLOOKUP(BASE_INICIATIVAS_CONSOLIDADA!$G649,[1]!BASE_UCS[COD CNUC],[1]!BASE_UCS[CATEGORIA RESUMIDA])</f>
        <v>REBIO</v>
      </c>
      <c r="G649" s="8" t="s">
        <v>199</v>
      </c>
      <c r="H649" s="8" t="str">
        <f>_xlfn.XLOOKUP(BASE_INICIATIVAS_CONSOLIDADA!$G649,[1]!BASE_UCS[COD CNUC],[1]!BASE_UCS[GERÊNCIA REGIONAL])</f>
        <v>GR1 - Norte</v>
      </c>
      <c r="I649" s="8" t="str">
        <f>_xlfn.XLOOKUP(BASE_INICIATIVAS_CONSOLIDADA!$G649,[1]!BASE_UCS[COD CNUC],[1]!BASE_UCS[BIOMAS])</f>
        <v>Amazônia</v>
      </c>
      <c r="J649" s="8" t="str">
        <f>_xlfn.XLOOKUP(BASE_INICIATIVAS_CONSOLIDADA!$G649,[1]!BASE_UCS[COD CNUC],[1]!BASE_UCS[UF])</f>
        <v>RO</v>
      </c>
      <c r="K649" s="8"/>
      <c r="L649" s="36">
        <v>1350000</v>
      </c>
      <c r="M649" s="80">
        <v>0</v>
      </c>
      <c r="N649" s="36">
        <f>BASE_INICIATIVAS_CONSOLIDADA!$L649-BASE_INICIATIVAS_CONSOLIDADA!$M649</f>
        <v>1350000</v>
      </c>
      <c r="O649" s="37">
        <f>BASE_INICIATIVAS_CONSOLIDADA!$AC649+BASE_INICIATIVAS_CONSOLIDADA!$AJ649+BASE_INICIATIVAS_CONSOLIDADA!$AO649+BASE_INICIATIVAS_CONSOLIDADA!$AV649+BASE_INICIATIVAS_CONSOLIDADA!$AY649+BASE_INICIATIVAS_CONSOLIDADA!$BA649+BASE_INICIATIVAS_CONSOLIDADA!$BD649</f>
        <v>0</v>
      </c>
      <c r="P649" s="36">
        <f>IF(BASE_INICIATIVAS_CONSOLIDADA!$N649-BASE_INICIATIVAS_CONSOLIDADA!$O649&lt;0,0,BASE_INICIATIVAS_CONSOLIDADA!$N649-BASE_INICIATIVAS_CONSOLIDADA!$O649)</f>
        <v>1350000</v>
      </c>
      <c r="Q649" s="64">
        <v>0</v>
      </c>
      <c r="R649" s="69">
        <v>0</v>
      </c>
      <c r="S649" s="69">
        <v>0</v>
      </c>
      <c r="T649" s="69">
        <v>0</v>
      </c>
      <c r="U649" s="69">
        <v>0</v>
      </c>
      <c r="V649" s="69">
        <v>0</v>
      </c>
      <c r="W649" s="69">
        <v>0</v>
      </c>
      <c r="X649" s="69">
        <v>0</v>
      </c>
      <c r="Y649" s="69">
        <v>0</v>
      </c>
      <c r="Z649" s="69">
        <v>0</v>
      </c>
      <c r="AA649" s="69">
        <v>0</v>
      </c>
      <c r="AB649" s="70">
        <v>0</v>
      </c>
      <c r="AC649" s="37">
        <f>SUM(BASE_INICIATIVAS_CONSOLIDADA!$Q649:$AB649)</f>
        <v>0</v>
      </c>
      <c r="AD649" s="37">
        <v>0</v>
      </c>
      <c r="AE649" s="37">
        <v>0</v>
      </c>
      <c r="AF649" s="37">
        <v>0</v>
      </c>
      <c r="AG649" s="37">
        <v>0</v>
      </c>
      <c r="AH649" s="37">
        <v>0</v>
      </c>
      <c r="AI649" s="37">
        <v>0</v>
      </c>
      <c r="AJ649" s="37">
        <f>SUM(BASE_INICIATIVAS_CONSOLIDADA!$AD649:$AI649)</f>
        <v>0</v>
      </c>
      <c r="AK649" s="37">
        <v>0</v>
      </c>
      <c r="AL649" s="37">
        <v>0</v>
      </c>
      <c r="AM649" s="37">
        <v>0</v>
      </c>
      <c r="AN649" s="37">
        <v>0</v>
      </c>
      <c r="AO649" s="37">
        <f>SUM(BASE_INICIATIVAS_CONSOLIDADA!$AK649:$AN649)</f>
        <v>0</v>
      </c>
      <c r="AP649" s="37">
        <v>0</v>
      </c>
      <c r="AQ649" s="37">
        <v>0</v>
      </c>
      <c r="AR649" s="37">
        <v>0</v>
      </c>
      <c r="AS649" s="37">
        <v>0</v>
      </c>
      <c r="AT649" s="37">
        <v>0</v>
      </c>
      <c r="AU649" s="37">
        <v>0</v>
      </c>
      <c r="AV649" s="37">
        <f>SUM(BASE_INICIATIVAS_CONSOLIDADA!$AP649:$AU649)</f>
        <v>0</v>
      </c>
      <c r="AW649" s="39">
        <v>0</v>
      </c>
      <c r="AX649" s="39">
        <v>0</v>
      </c>
      <c r="AY649" s="40">
        <f>SUM(BASE_INICIATIVAS_CONSOLIDADA!$AW649:$AX649)</f>
        <v>0</v>
      </c>
      <c r="AZ649" s="48">
        <v>0</v>
      </c>
      <c r="BA649" s="39">
        <f>BASE_INICIATIVAS_CONSOLIDADA!$AZ649</f>
        <v>0</v>
      </c>
      <c r="BB649" s="4">
        <v>0</v>
      </c>
      <c r="BC649" s="4">
        <v>0</v>
      </c>
      <c r="BD649" s="4">
        <f>SUM(BASE_INICIATIVAS_CONSOLIDADA!$BB649:$BC649)</f>
        <v>0</v>
      </c>
    </row>
    <row r="650" spans="1:56" ht="60" x14ac:dyDescent="0.25">
      <c r="A650" s="29" t="s">
        <v>61</v>
      </c>
      <c r="B650" s="29" t="s">
        <v>62</v>
      </c>
      <c r="C650" s="29">
        <v>18327841</v>
      </c>
      <c r="D650" s="29" t="s">
        <v>63</v>
      </c>
      <c r="E650" s="29" t="str">
        <f>_xlfn.XLOOKUP(BASE_INICIATIVAS_CONSOLIDADA!$G650,'[1]BASE DE DADOS'!A:A,'[1]BASE DE DADOS'!C:C)</f>
        <v>REBIO DO UATUMÃ</v>
      </c>
      <c r="F650" s="29" t="str">
        <f>_xlfn.XLOOKUP(BASE_INICIATIVAS_CONSOLIDADA!$G650,[1]!BASE_UCS[COD CNUC],[1]!BASE_UCS[CATEGORIA RESUMIDA])</f>
        <v>REBIO</v>
      </c>
      <c r="G650" s="29" t="s">
        <v>488</v>
      </c>
      <c r="H650" s="29" t="str">
        <f>_xlfn.XLOOKUP(BASE_INICIATIVAS_CONSOLIDADA!$G650,[1]!BASE_UCS[COD CNUC],[1]!BASE_UCS[GERÊNCIA REGIONAL])</f>
        <v>GR1 - Norte</v>
      </c>
      <c r="I650" s="29" t="str">
        <f>_xlfn.XLOOKUP(BASE_INICIATIVAS_CONSOLIDADA!$G650,[1]!BASE_UCS[COD CNUC],[1]!BASE_UCS[BIOMAS])</f>
        <v>Amazônia</v>
      </c>
      <c r="J650" s="29" t="str">
        <f>_xlfn.XLOOKUP(BASE_INICIATIVAS_CONSOLIDADA!$G650,[1]!BASE_UCS[COD CNUC],[1]!BASE_UCS[UF])</f>
        <v>AM</v>
      </c>
      <c r="K650" s="29"/>
      <c r="L650" s="30">
        <v>1350000</v>
      </c>
      <c r="M650" s="79">
        <v>0</v>
      </c>
      <c r="N650" s="30">
        <f>BASE_INICIATIVAS_CONSOLIDADA!$L650-BASE_INICIATIVAS_CONSOLIDADA!$M650</f>
        <v>1350000</v>
      </c>
      <c r="O650" s="41">
        <f>BASE_INICIATIVAS_CONSOLIDADA!$AC650+BASE_INICIATIVAS_CONSOLIDADA!$AJ650+BASE_INICIATIVAS_CONSOLIDADA!$AO650+BASE_INICIATIVAS_CONSOLIDADA!$AV650+BASE_INICIATIVAS_CONSOLIDADA!$AY650+BASE_INICIATIVAS_CONSOLIDADA!$BA650+BASE_INICIATIVAS_CONSOLIDADA!$BD650</f>
        <v>0</v>
      </c>
      <c r="P650" s="30">
        <f>IF(BASE_INICIATIVAS_CONSOLIDADA!$N650-BASE_INICIATIVAS_CONSOLIDADA!$O650&lt;0,0,BASE_INICIATIVAS_CONSOLIDADA!$N650-BASE_INICIATIVAS_CONSOLIDADA!$O650)</f>
        <v>1350000</v>
      </c>
      <c r="Q650" s="66">
        <v>0</v>
      </c>
      <c r="R650" s="71">
        <v>0</v>
      </c>
      <c r="S650" s="71">
        <v>0</v>
      </c>
      <c r="T650" s="71">
        <v>0</v>
      </c>
      <c r="U650" s="71">
        <v>0</v>
      </c>
      <c r="V650" s="71">
        <v>0</v>
      </c>
      <c r="W650" s="71">
        <v>0</v>
      </c>
      <c r="X650" s="71">
        <v>0</v>
      </c>
      <c r="Y650" s="71">
        <v>0</v>
      </c>
      <c r="Z650" s="71">
        <v>0</v>
      </c>
      <c r="AA650" s="71">
        <v>0</v>
      </c>
      <c r="AB650" s="68">
        <v>0</v>
      </c>
      <c r="AC650" s="41">
        <f>SUM(BASE_INICIATIVAS_CONSOLIDADA!$Q650:$AB650)</f>
        <v>0</v>
      </c>
      <c r="AD650" s="41">
        <v>0</v>
      </c>
      <c r="AE650" s="41">
        <v>0</v>
      </c>
      <c r="AF650" s="41">
        <v>0</v>
      </c>
      <c r="AG650" s="41">
        <v>0</v>
      </c>
      <c r="AH650" s="41">
        <v>0</v>
      </c>
      <c r="AI650" s="41">
        <v>0</v>
      </c>
      <c r="AJ650" s="41">
        <f>SUM(BASE_INICIATIVAS_CONSOLIDADA!$AD650:$AI650)</f>
        <v>0</v>
      </c>
      <c r="AK650" s="41">
        <v>0</v>
      </c>
      <c r="AL650" s="41">
        <v>0</v>
      </c>
      <c r="AM650" s="41">
        <v>0</v>
      </c>
      <c r="AN650" s="41">
        <v>0</v>
      </c>
      <c r="AO650" s="41">
        <f>SUM(BASE_INICIATIVAS_CONSOLIDADA!$AK650:$AN650)</f>
        <v>0</v>
      </c>
      <c r="AP650" s="41">
        <v>0</v>
      </c>
      <c r="AQ650" s="41">
        <v>0</v>
      </c>
      <c r="AR650" s="41">
        <v>0</v>
      </c>
      <c r="AS650" s="41">
        <v>0</v>
      </c>
      <c r="AT650" s="41">
        <v>0</v>
      </c>
      <c r="AU650" s="41">
        <v>0</v>
      </c>
      <c r="AV650" s="41">
        <f>SUM(BASE_INICIATIVAS_CONSOLIDADA!$AP650:$AU650)</f>
        <v>0</v>
      </c>
      <c r="AW650" s="43">
        <v>0</v>
      </c>
      <c r="AX650" s="43">
        <v>0</v>
      </c>
      <c r="AY650" s="44">
        <f>SUM(BASE_INICIATIVAS_CONSOLIDADA!$AW650:$AX650)</f>
        <v>0</v>
      </c>
      <c r="AZ650" s="49">
        <v>0</v>
      </c>
      <c r="BA650" s="45">
        <f>BASE_INICIATIVAS_CONSOLIDADA!$AZ650</f>
        <v>0</v>
      </c>
      <c r="BB650" s="45">
        <v>0</v>
      </c>
      <c r="BC650" s="45">
        <v>0</v>
      </c>
      <c r="BD650" s="45">
        <f>SUM(BASE_INICIATIVAS_CONSOLIDADA!$BB650:$BC650)</f>
        <v>0</v>
      </c>
    </row>
    <row r="651" spans="1:56" ht="60" x14ac:dyDescent="0.25">
      <c r="A651" s="8" t="s">
        <v>61</v>
      </c>
      <c r="B651" s="8" t="s">
        <v>62</v>
      </c>
      <c r="C651" s="8">
        <v>18327841</v>
      </c>
      <c r="D651" s="8" t="s">
        <v>63</v>
      </c>
      <c r="E651" s="8" t="str">
        <f>_xlfn.XLOOKUP(BASE_INICIATIVAS_CONSOLIDADA!$G651,'[1]BASE DE DADOS'!A:A,'[1]BASE DE DADOS'!C:C)</f>
        <v>REBIO NASCENTES SERRA DO CACHIMBO</v>
      </c>
      <c r="F651" s="8" t="str">
        <f>_xlfn.XLOOKUP(BASE_INICIATIVAS_CONSOLIDADA!$G651,[1]!BASE_UCS[COD CNUC],[1]!BASE_UCS[CATEGORIA RESUMIDA])</f>
        <v>REBIO</v>
      </c>
      <c r="G651" s="8" t="s">
        <v>287</v>
      </c>
      <c r="H651" s="8" t="str">
        <f>_xlfn.XLOOKUP(BASE_INICIATIVAS_CONSOLIDADA!$G651,[1]!BASE_UCS[COD CNUC],[1]!BASE_UCS[GERÊNCIA REGIONAL])</f>
        <v>GR1 - Norte</v>
      </c>
      <c r="I651" s="8" t="str">
        <f>_xlfn.XLOOKUP(BASE_INICIATIVAS_CONSOLIDADA!$G651,[1]!BASE_UCS[COD CNUC],[1]!BASE_UCS[BIOMAS])</f>
        <v>Amazônia</v>
      </c>
      <c r="J651" s="8" t="str">
        <f>_xlfn.XLOOKUP(BASE_INICIATIVAS_CONSOLIDADA!$G651,[1]!BASE_UCS[COD CNUC],[1]!BASE_UCS[UF])</f>
        <v>PA</v>
      </c>
      <c r="K651" s="8"/>
      <c r="L651" s="36">
        <v>1350000</v>
      </c>
      <c r="M651" s="80">
        <v>0</v>
      </c>
      <c r="N651" s="36">
        <f>BASE_INICIATIVAS_CONSOLIDADA!$L651-BASE_INICIATIVAS_CONSOLIDADA!$M651</f>
        <v>1350000</v>
      </c>
      <c r="O651" s="37">
        <f>BASE_INICIATIVAS_CONSOLIDADA!$AC651+BASE_INICIATIVAS_CONSOLIDADA!$AJ651+BASE_INICIATIVAS_CONSOLIDADA!$AO651+BASE_INICIATIVAS_CONSOLIDADA!$AV651+BASE_INICIATIVAS_CONSOLIDADA!$AY651+BASE_INICIATIVAS_CONSOLIDADA!$BA651+BASE_INICIATIVAS_CONSOLIDADA!$BD651</f>
        <v>0</v>
      </c>
      <c r="P651" s="36">
        <f>IF(BASE_INICIATIVAS_CONSOLIDADA!$N651-BASE_INICIATIVAS_CONSOLIDADA!$O651&lt;0,0,BASE_INICIATIVAS_CONSOLIDADA!$N651-BASE_INICIATIVAS_CONSOLIDADA!$O651)</f>
        <v>1350000</v>
      </c>
      <c r="Q651" s="64">
        <v>0</v>
      </c>
      <c r="R651" s="69">
        <v>0</v>
      </c>
      <c r="S651" s="69">
        <v>0</v>
      </c>
      <c r="T651" s="69">
        <v>0</v>
      </c>
      <c r="U651" s="69">
        <v>0</v>
      </c>
      <c r="V651" s="69">
        <v>0</v>
      </c>
      <c r="W651" s="69">
        <v>0</v>
      </c>
      <c r="X651" s="69">
        <v>0</v>
      </c>
      <c r="Y651" s="69">
        <v>0</v>
      </c>
      <c r="Z651" s="69">
        <v>0</v>
      </c>
      <c r="AA651" s="69">
        <v>0</v>
      </c>
      <c r="AB651" s="70">
        <v>0</v>
      </c>
      <c r="AC651" s="37">
        <f>SUM(BASE_INICIATIVAS_CONSOLIDADA!$Q651:$AB651)</f>
        <v>0</v>
      </c>
      <c r="AD651" s="37">
        <v>0</v>
      </c>
      <c r="AE651" s="37">
        <v>0</v>
      </c>
      <c r="AF651" s="37">
        <v>0</v>
      </c>
      <c r="AG651" s="37">
        <v>0</v>
      </c>
      <c r="AH651" s="37">
        <v>0</v>
      </c>
      <c r="AI651" s="37">
        <v>0</v>
      </c>
      <c r="AJ651" s="37">
        <f>SUM(BASE_INICIATIVAS_CONSOLIDADA!$AD651:$AI651)</f>
        <v>0</v>
      </c>
      <c r="AK651" s="37">
        <v>0</v>
      </c>
      <c r="AL651" s="37">
        <v>0</v>
      </c>
      <c r="AM651" s="37">
        <v>0</v>
      </c>
      <c r="AN651" s="37">
        <v>0</v>
      </c>
      <c r="AO651" s="37">
        <f>SUM(BASE_INICIATIVAS_CONSOLIDADA!$AK651:$AN651)</f>
        <v>0</v>
      </c>
      <c r="AP651" s="37">
        <v>0</v>
      </c>
      <c r="AQ651" s="37">
        <v>0</v>
      </c>
      <c r="AR651" s="37">
        <v>0</v>
      </c>
      <c r="AS651" s="37">
        <v>0</v>
      </c>
      <c r="AT651" s="37">
        <v>0</v>
      </c>
      <c r="AU651" s="37">
        <v>0</v>
      </c>
      <c r="AV651" s="37">
        <f>SUM(BASE_INICIATIVAS_CONSOLIDADA!$AP651:$AU651)</f>
        <v>0</v>
      </c>
      <c r="AW651" s="39">
        <v>0</v>
      </c>
      <c r="AX651" s="39">
        <v>0</v>
      </c>
      <c r="AY651" s="40">
        <f>SUM(BASE_INICIATIVAS_CONSOLIDADA!$AW651:$AX651)</f>
        <v>0</v>
      </c>
      <c r="AZ651" s="4">
        <v>0</v>
      </c>
      <c r="BA651" s="4">
        <f>BASE_INICIATIVAS_CONSOLIDADA!$AZ651</f>
        <v>0</v>
      </c>
      <c r="BB651" s="4">
        <v>0</v>
      </c>
      <c r="BC651" s="4">
        <v>0</v>
      </c>
      <c r="BD651" s="4">
        <f>SUM(BASE_INICIATIVAS_CONSOLIDADA!$BB651:$BC651)</f>
        <v>0</v>
      </c>
    </row>
    <row r="652" spans="1:56" ht="60" x14ac:dyDescent="0.25">
      <c r="A652" s="29" t="s">
        <v>61</v>
      </c>
      <c r="B652" s="29" t="s">
        <v>62</v>
      </c>
      <c r="C652" s="29">
        <v>18327841</v>
      </c>
      <c r="D652" s="29" t="s">
        <v>63</v>
      </c>
      <c r="E652" s="29" t="str">
        <f>_xlfn.XLOOKUP(BASE_INICIATIVAS_CONSOLIDADA!$G652,'[1]BASE DE DADOS'!A:A,'[1]BASE DE DADOS'!C:C)</f>
        <v>APA IBIRAPUITÃ</v>
      </c>
      <c r="F652" s="29" t="str">
        <f>_xlfn.XLOOKUP(BASE_INICIATIVAS_CONSOLIDADA!$G652,[1]!BASE_UCS[COD CNUC],[1]!BASE_UCS[CATEGORIA RESUMIDA])</f>
        <v>APA</v>
      </c>
      <c r="G652" s="29" t="s">
        <v>489</v>
      </c>
      <c r="H652" s="29" t="str">
        <f>_xlfn.XLOOKUP(BASE_INICIATIVAS_CONSOLIDADA!$G652,[1]!BASE_UCS[COD CNUC],[1]!BASE_UCS[GERÊNCIA REGIONAL])</f>
        <v>GR5 - Sul</v>
      </c>
      <c r="I652" s="29" t="str">
        <f>_xlfn.XLOOKUP(BASE_INICIATIVAS_CONSOLIDADA!$G652,[1]!BASE_UCS[COD CNUC],[1]!BASE_UCS[BIOMAS])</f>
        <v>Pampa</v>
      </c>
      <c r="J652" s="29" t="str">
        <f>_xlfn.XLOOKUP(BASE_INICIATIVAS_CONSOLIDADA!$G652,[1]!BASE_UCS[COD CNUC],[1]!BASE_UCS[UF])</f>
        <v>RS</v>
      </c>
      <c r="K652" s="29"/>
      <c r="L652" s="30">
        <v>600000</v>
      </c>
      <c r="M652" s="79">
        <v>0</v>
      </c>
      <c r="N652" s="30">
        <f>BASE_INICIATIVAS_CONSOLIDADA!$L652-BASE_INICIATIVAS_CONSOLIDADA!$M652</f>
        <v>600000</v>
      </c>
      <c r="O652" s="41">
        <f>BASE_INICIATIVAS_CONSOLIDADA!$AC652+BASE_INICIATIVAS_CONSOLIDADA!$AJ652+BASE_INICIATIVAS_CONSOLIDADA!$AO652+BASE_INICIATIVAS_CONSOLIDADA!$AV652+BASE_INICIATIVAS_CONSOLIDADA!$AY652+BASE_INICIATIVAS_CONSOLIDADA!$BA652+BASE_INICIATIVAS_CONSOLIDADA!$BD652</f>
        <v>0</v>
      </c>
      <c r="P652" s="30">
        <f>IF(BASE_INICIATIVAS_CONSOLIDADA!$N652-BASE_INICIATIVAS_CONSOLIDADA!$O652&lt;0,0,BASE_INICIATIVAS_CONSOLIDADA!$N652-BASE_INICIATIVAS_CONSOLIDADA!$O652)</f>
        <v>600000</v>
      </c>
      <c r="Q652" s="66">
        <v>0</v>
      </c>
      <c r="R652" s="71">
        <v>0</v>
      </c>
      <c r="S652" s="71">
        <v>0</v>
      </c>
      <c r="T652" s="71">
        <v>0</v>
      </c>
      <c r="U652" s="71">
        <v>0</v>
      </c>
      <c r="V652" s="71">
        <v>0</v>
      </c>
      <c r="W652" s="71">
        <v>0</v>
      </c>
      <c r="X652" s="71">
        <v>0</v>
      </c>
      <c r="Y652" s="71">
        <v>0</v>
      </c>
      <c r="Z652" s="71">
        <v>0</v>
      </c>
      <c r="AA652" s="71">
        <v>0</v>
      </c>
      <c r="AB652" s="68">
        <v>0</v>
      </c>
      <c r="AC652" s="41">
        <f>SUM(BASE_INICIATIVAS_CONSOLIDADA!$Q652:$AB652)</f>
        <v>0</v>
      </c>
      <c r="AD652" s="41">
        <v>0</v>
      </c>
      <c r="AE652" s="41">
        <v>0</v>
      </c>
      <c r="AF652" s="41">
        <v>0</v>
      </c>
      <c r="AG652" s="41">
        <v>0</v>
      </c>
      <c r="AH652" s="41">
        <v>0</v>
      </c>
      <c r="AI652" s="41">
        <v>0</v>
      </c>
      <c r="AJ652" s="41">
        <f>SUM(BASE_INICIATIVAS_CONSOLIDADA!$AD652:$AI652)</f>
        <v>0</v>
      </c>
      <c r="AK652" s="41">
        <v>0</v>
      </c>
      <c r="AL652" s="41">
        <v>0</v>
      </c>
      <c r="AM652" s="41">
        <v>0</v>
      </c>
      <c r="AN652" s="41">
        <v>0</v>
      </c>
      <c r="AO652" s="41">
        <f>SUM(BASE_INICIATIVAS_CONSOLIDADA!$AK652:$AN652)</f>
        <v>0</v>
      </c>
      <c r="AP652" s="41">
        <v>0</v>
      </c>
      <c r="AQ652" s="41">
        <v>0</v>
      </c>
      <c r="AR652" s="41">
        <v>0</v>
      </c>
      <c r="AS652" s="41">
        <v>0</v>
      </c>
      <c r="AT652" s="41">
        <v>0</v>
      </c>
      <c r="AU652" s="41">
        <v>0</v>
      </c>
      <c r="AV652" s="41">
        <f>SUM(BASE_INICIATIVAS_CONSOLIDADA!$AP652:$AU652)</f>
        <v>0</v>
      </c>
      <c r="AW652" s="43">
        <v>0</v>
      </c>
      <c r="AX652" s="43">
        <v>0</v>
      </c>
      <c r="AY652" s="44">
        <f>SUM(BASE_INICIATIVAS_CONSOLIDADA!$AW652:$AX652)</f>
        <v>0</v>
      </c>
      <c r="AZ652" s="45">
        <v>0</v>
      </c>
      <c r="BA652" s="45">
        <f>BASE_INICIATIVAS_CONSOLIDADA!$AZ652</f>
        <v>0</v>
      </c>
      <c r="BB652" s="45">
        <v>0</v>
      </c>
      <c r="BC652" s="45">
        <v>0</v>
      </c>
      <c r="BD652" s="45">
        <f>SUM(BASE_INICIATIVAS_CONSOLIDADA!$BB652:$BC652)</f>
        <v>0</v>
      </c>
    </row>
    <row r="653" spans="1:56" ht="60" x14ac:dyDescent="0.25">
      <c r="A653" s="8" t="s">
        <v>61</v>
      </c>
      <c r="B653" s="8" t="s">
        <v>62</v>
      </c>
      <c r="C653" s="8">
        <v>18327841</v>
      </c>
      <c r="D653" s="8" t="s">
        <v>63</v>
      </c>
      <c r="E653" s="8" t="str">
        <f>_xlfn.XLOOKUP(BASE_INICIATIVAS_CONSOLIDADA!$G653,'[1]BASE DE DADOS'!A:A,'[1]BASE DE DADOS'!C:C)</f>
        <v>APA SERRA DA IBIAPABA</v>
      </c>
      <c r="F653" s="8" t="str">
        <f>_xlfn.XLOOKUP(BASE_INICIATIVAS_CONSOLIDADA!$G653,[1]!BASE_UCS[COD CNUC],[1]!BASE_UCS[CATEGORIA RESUMIDA])</f>
        <v>APA</v>
      </c>
      <c r="G653" s="8" t="s">
        <v>263</v>
      </c>
      <c r="H653" s="8" t="str">
        <f>_xlfn.XLOOKUP(BASE_INICIATIVAS_CONSOLIDADA!$G653,[1]!BASE_UCS[COD CNUC],[1]!BASE_UCS[GERÊNCIA REGIONAL])</f>
        <v>GR2 - Nordeste</v>
      </c>
      <c r="I653" s="8" t="str">
        <f>_xlfn.XLOOKUP(BASE_INICIATIVAS_CONSOLIDADA!$G653,[1]!BASE_UCS[COD CNUC],[1]!BASE_UCS[BIOMAS])</f>
        <v>Caatinga - Cerrado</v>
      </c>
      <c r="J653" s="8" t="str">
        <f>_xlfn.XLOOKUP(BASE_INICIATIVAS_CONSOLIDADA!$G653,[1]!BASE_UCS[COD CNUC],[1]!BASE_UCS[UF])</f>
        <v>CE/PI</v>
      </c>
      <c r="K653" s="8"/>
      <c r="L653" s="36">
        <v>600000</v>
      </c>
      <c r="M653" s="80">
        <v>0</v>
      </c>
      <c r="N653" s="36">
        <f>BASE_INICIATIVAS_CONSOLIDADA!$L653-BASE_INICIATIVAS_CONSOLIDADA!$M653</f>
        <v>600000</v>
      </c>
      <c r="O653" s="37">
        <f>BASE_INICIATIVAS_CONSOLIDADA!$AC653+BASE_INICIATIVAS_CONSOLIDADA!$AJ653+BASE_INICIATIVAS_CONSOLIDADA!$AO653+BASE_INICIATIVAS_CONSOLIDADA!$AV653+BASE_INICIATIVAS_CONSOLIDADA!$AY653+BASE_INICIATIVAS_CONSOLIDADA!$BA653+BASE_INICIATIVAS_CONSOLIDADA!$BD653</f>
        <v>0</v>
      </c>
      <c r="P653" s="36">
        <f>IF(BASE_INICIATIVAS_CONSOLIDADA!$N653-BASE_INICIATIVAS_CONSOLIDADA!$O653&lt;0,0,BASE_INICIATIVAS_CONSOLIDADA!$N653-BASE_INICIATIVAS_CONSOLIDADA!$O653)</f>
        <v>600000</v>
      </c>
      <c r="Q653" s="64">
        <v>0</v>
      </c>
      <c r="R653" s="69">
        <v>0</v>
      </c>
      <c r="S653" s="69">
        <v>0</v>
      </c>
      <c r="T653" s="69">
        <v>0</v>
      </c>
      <c r="U653" s="69">
        <v>0</v>
      </c>
      <c r="V653" s="69">
        <v>0</v>
      </c>
      <c r="W653" s="69">
        <v>0</v>
      </c>
      <c r="X653" s="69">
        <v>0</v>
      </c>
      <c r="Y653" s="69">
        <v>0</v>
      </c>
      <c r="Z653" s="69">
        <v>0</v>
      </c>
      <c r="AA653" s="69">
        <v>0</v>
      </c>
      <c r="AB653" s="70">
        <v>0</v>
      </c>
      <c r="AC653" s="37">
        <f>SUM(BASE_INICIATIVAS_CONSOLIDADA!$Q653:$AB653)</f>
        <v>0</v>
      </c>
      <c r="AD653" s="37">
        <v>0</v>
      </c>
      <c r="AE653" s="37">
        <v>0</v>
      </c>
      <c r="AF653" s="37">
        <v>0</v>
      </c>
      <c r="AG653" s="37">
        <v>0</v>
      </c>
      <c r="AH653" s="37">
        <v>0</v>
      </c>
      <c r="AI653" s="37">
        <v>0</v>
      </c>
      <c r="AJ653" s="37">
        <f>SUM(BASE_INICIATIVAS_CONSOLIDADA!$AD653:$AI653)</f>
        <v>0</v>
      </c>
      <c r="AK653" s="37">
        <v>0</v>
      </c>
      <c r="AL653" s="37">
        <v>0</v>
      </c>
      <c r="AM653" s="37">
        <v>0</v>
      </c>
      <c r="AN653" s="37">
        <v>0</v>
      </c>
      <c r="AO653" s="37">
        <f>SUM(BASE_INICIATIVAS_CONSOLIDADA!$AK653:$AN653)</f>
        <v>0</v>
      </c>
      <c r="AP653" s="37">
        <v>0</v>
      </c>
      <c r="AQ653" s="37">
        <v>0</v>
      </c>
      <c r="AR653" s="37">
        <v>0</v>
      </c>
      <c r="AS653" s="37">
        <v>0</v>
      </c>
      <c r="AT653" s="37">
        <v>0</v>
      </c>
      <c r="AU653" s="37">
        <v>0</v>
      </c>
      <c r="AV653" s="37">
        <f>SUM(BASE_INICIATIVAS_CONSOLIDADA!$AP653:$AU653)</f>
        <v>0</v>
      </c>
      <c r="AW653" s="39">
        <v>0</v>
      </c>
      <c r="AX653" s="39">
        <v>0</v>
      </c>
      <c r="AY653" s="40">
        <f>SUM(BASE_INICIATIVAS_CONSOLIDADA!$AW653:$AX653)</f>
        <v>0</v>
      </c>
      <c r="AZ653" s="4">
        <v>0</v>
      </c>
      <c r="BA653" s="4">
        <f>BASE_INICIATIVAS_CONSOLIDADA!$AZ653</f>
        <v>0</v>
      </c>
      <c r="BB653" s="4">
        <v>0</v>
      </c>
      <c r="BC653" s="4">
        <v>0</v>
      </c>
      <c r="BD653" s="4">
        <f>SUM(BASE_INICIATIVAS_CONSOLIDADA!$BB653:$BC653)</f>
        <v>0</v>
      </c>
    </row>
    <row r="654" spans="1:56" ht="60" x14ac:dyDescent="0.25">
      <c r="A654" s="29" t="s">
        <v>61</v>
      </c>
      <c r="B654" s="29" t="s">
        <v>62</v>
      </c>
      <c r="C654" s="29">
        <v>18327841</v>
      </c>
      <c r="D654" s="29" t="s">
        <v>63</v>
      </c>
      <c r="E654" s="29" t="str">
        <f>_xlfn.XLOOKUP(BASE_INICIATIVAS_CONSOLIDADA!$G654,'[1]BASE DE DADOS'!A:A,'[1]BASE DE DADOS'!C:C)</f>
        <v>ARIE PROJETO DINÂMICA BIOLÓGICA DE FRAGMENTOS FLORESTAIS</v>
      </c>
      <c r="F654" s="29" t="str">
        <f>_xlfn.XLOOKUP(BASE_INICIATIVAS_CONSOLIDADA!$G654,[1]!BASE_UCS[COD CNUC],[1]!BASE_UCS[CATEGORIA RESUMIDA])</f>
        <v>ARIE</v>
      </c>
      <c r="G654" s="29" t="s">
        <v>490</v>
      </c>
      <c r="H654" s="29" t="str">
        <f>_xlfn.XLOOKUP(BASE_INICIATIVAS_CONSOLIDADA!$G654,[1]!BASE_UCS[COD CNUC],[1]!BASE_UCS[GERÊNCIA REGIONAL])</f>
        <v>GR1 - Norte</v>
      </c>
      <c r="I654" s="29" t="str">
        <f>_xlfn.XLOOKUP(BASE_INICIATIVAS_CONSOLIDADA!$G654,[1]!BASE_UCS[COD CNUC],[1]!BASE_UCS[BIOMAS])</f>
        <v>Amazônia</v>
      </c>
      <c r="J654" s="29" t="str">
        <f>_xlfn.XLOOKUP(BASE_INICIATIVAS_CONSOLIDADA!$G654,[1]!BASE_UCS[COD CNUC],[1]!BASE_UCS[UF])</f>
        <v>AM</v>
      </c>
      <c r="K654" s="29"/>
      <c r="L654" s="30">
        <v>900000</v>
      </c>
      <c r="M654" s="79">
        <v>0</v>
      </c>
      <c r="N654" s="30">
        <f>BASE_INICIATIVAS_CONSOLIDADA!$L654-BASE_INICIATIVAS_CONSOLIDADA!$M654</f>
        <v>900000</v>
      </c>
      <c r="O654" s="41">
        <f>BASE_INICIATIVAS_CONSOLIDADA!$AC654+BASE_INICIATIVAS_CONSOLIDADA!$AJ654+BASE_INICIATIVAS_CONSOLIDADA!$AO654+BASE_INICIATIVAS_CONSOLIDADA!$AV654+BASE_INICIATIVAS_CONSOLIDADA!$AY654+BASE_INICIATIVAS_CONSOLIDADA!$BA654+BASE_INICIATIVAS_CONSOLIDADA!$BD654</f>
        <v>0</v>
      </c>
      <c r="P654" s="30">
        <f>IF(BASE_INICIATIVAS_CONSOLIDADA!$N654-BASE_INICIATIVAS_CONSOLIDADA!$O654&lt;0,0,BASE_INICIATIVAS_CONSOLIDADA!$N654-BASE_INICIATIVAS_CONSOLIDADA!$O654)</f>
        <v>900000</v>
      </c>
      <c r="Q654" s="66">
        <v>0</v>
      </c>
      <c r="R654" s="71">
        <v>0</v>
      </c>
      <c r="S654" s="71">
        <v>0</v>
      </c>
      <c r="T654" s="71">
        <v>0</v>
      </c>
      <c r="U654" s="71">
        <v>0</v>
      </c>
      <c r="V654" s="71">
        <v>0</v>
      </c>
      <c r="W654" s="71">
        <v>0</v>
      </c>
      <c r="X654" s="71">
        <v>0</v>
      </c>
      <c r="Y654" s="71">
        <v>0</v>
      </c>
      <c r="Z654" s="71">
        <v>0</v>
      </c>
      <c r="AA654" s="71">
        <v>0</v>
      </c>
      <c r="AB654" s="68">
        <v>0</v>
      </c>
      <c r="AC654" s="41">
        <f>SUM(BASE_INICIATIVAS_CONSOLIDADA!$Q654:$AB654)</f>
        <v>0</v>
      </c>
      <c r="AD654" s="41">
        <v>0</v>
      </c>
      <c r="AE654" s="41">
        <v>0</v>
      </c>
      <c r="AF654" s="41">
        <v>0</v>
      </c>
      <c r="AG654" s="41">
        <v>0</v>
      </c>
      <c r="AH654" s="41">
        <v>0</v>
      </c>
      <c r="AI654" s="41">
        <v>0</v>
      </c>
      <c r="AJ654" s="41">
        <f>SUM(BASE_INICIATIVAS_CONSOLIDADA!$AD654:$AI654)</f>
        <v>0</v>
      </c>
      <c r="AK654" s="41">
        <v>0</v>
      </c>
      <c r="AL654" s="41">
        <v>0</v>
      </c>
      <c r="AM654" s="41">
        <v>0</v>
      </c>
      <c r="AN654" s="41">
        <v>0</v>
      </c>
      <c r="AO654" s="41">
        <f>SUM(BASE_INICIATIVAS_CONSOLIDADA!$AK654:$AN654)</f>
        <v>0</v>
      </c>
      <c r="AP654" s="41">
        <v>0</v>
      </c>
      <c r="AQ654" s="41">
        <v>0</v>
      </c>
      <c r="AR654" s="41">
        <v>0</v>
      </c>
      <c r="AS654" s="41">
        <v>0</v>
      </c>
      <c r="AT654" s="41">
        <v>0</v>
      </c>
      <c r="AU654" s="41">
        <v>0</v>
      </c>
      <c r="AV654" s="41">
        <f>SUM(BASE_INICIATIVAS_CONSOLIDADA!$AP654:$AU654)</f>
        <v>0</v>
      </c>
      <c r="AW654" s="43">
        <v>0</v>
      </c>
      <c r="AX654" s="43">
        <v>0</v>
      </c>
      <c r="AY654" s="44">
        <f>SUM(BASE_INICIATIVAS_CONSOLIDADA!$AW654:$AX654)</f>
        <v>0</v>
      </c>
      <c r="AZ654" s="45">
        <v>0</v>
      </c>
      <c r="BA654" s="45">
        <f>BASE_INICIATIVAS_CONSOLIDADA!$AZ654</f>
        <v>0</v>
      </c>
      <c r="BB654" s="45">
        <v>0</v>
      </c>
      <c r="BC654" s="45">
        <v>0</v>
      </c>
      <c r="BD654" s="45">
        <f>SUM(BASE_INICIATIVAS_CONSOLIDADA!$BB654:$BC654)</f>
        <v>0</v>
      </c>
    </row>
    <row r="655" spans="1:56" ht="60" x14ac:dyDescent="0.25">
      <c r="A655" s="8" t="s">
        <v>61</v>
      </c>
      <c r="B655" s="8" t="s">
        <v>62</v>
      </c>
      <c r="C655" s="8">
        <v>18327841</v>
      </c>
      <c r="D655" s="8" t="s">
        <v>63</v>
      </c>
      <c r="E655" s="8" t="str">
        <f>_xlfn.XLOOKUP(BASE_INICIATIVAS_CONSOLIDADA!$G655,'[1]BASE DE DADOS'!A:A,'[1]BASE DE DADOS'!C:C)</f>
        <v>ARIE SERINGAL NOVA ESPERANÇA</v>
      </c>
      <c r="F655" s="8" t="str">
        <f>_xlfn.XLOOKUP(BASE_INICIATIVAS_CONSOLIDADA!$G655,[1]!BASE_UCS[COD CNUC],[1]!BASE_UCS[CATEGORIA RESUMIDA])</f>
        <v>ARIE</v>
      </c>
      <c r="G655" s="8" t="s">
        <v>293</v>
      </c>
      <c r="H655" s="8" t="str">
        <f>_xlfn.XLOOKUP(BASE_INICIATIVAS_CONSOLIDADA!$G655,[1]!BASE_UCS[COD CNUC],[1]!BASE_UCS[GERÊNCIA REGIONAL])</f>
        <v>GR1 - Norte</v>
      </c>
      <c r="I655" s="8" t="str">
        <f>_xlfn.XLOOKUP(BASE_INICIATIVAS_CONSOLIDADA!$G655,[1]!BASE_UCS[COD CNUC],[1]!BASE_UCS[BIOMAS])</f>
        <v>Amazônia</v>
      </c>
      <c r="J655" s="8" t="str">
        <f>_xlfn.XLOOKUP(BASE_INICIATIVAS_CONSOLIDADA!$G655,[1]!BASE_UCS[COD CNUC],[1]!BASE_UCS[UF])</f>
        <v>AC</v>
      </c>
      <c r="K655" s="8"/>
      <c r="L655" s="36">
        <v>900000</v>
      </c>
      <c r="M655" s="80">
        <v>0</v>
      </c>
      <c r="N655" s="36">
        <f>BASE_INICIATIVAS_CONSOLIDADA!$L655-BASE_INICIATIVAS_CONSOLIDADA!$M655</f>
        <v>900000</v>
      </c>
      <c r="O655" s="37">
        <f>BASE_INICIATIVAS_CONSOLIDADA!$AC655+BASE_INICIATIVAS_CONSOLIDADA!$AJ655+BASE_INICIATIVAS_CONSOLIDADA!$AO655+BASE_INICIATIVAS_CONSOLIDADA!$AV655+BASE_INICIATIVAS_CONSOLIDADA!$AY655+BASE_INICIATIVAS_CONSOLIDADA!$BA655+BASE_INICIATIVAS_CONSOLIDADA!$BD655</f>
        <v>0</v>
      </c>
      <c r="P655" s="36">
        <f>IF(BASE_INICIATIVAS_CONSOLIDADA!$N655-BASE_INICIATIVAS_CONSOLIDADA!$O655&lt;0,0,BASE_INICIATIVAS_CONSOLIDADA!$N655-BASE_INICIATIVAS_CONSOLIDADA!$O655)</f>
        <v>900000</v>
      </c>
      <c r="Q655" s="64">
        <v>0</v>
      </c>
      <c r="R655" s="69">
        <v>0</v>
      </c>
      <c r="S655" s="69">
        <v>0</v>
      </c>
      <c r="T655" s="69">
        <v>0</v>
      </c>
      <c r="U655" s="69">
        <v>0</v>
      </c>
      <c r="V655" s="69">
        <v>0</v>
      </c>
      <c r="W655" s="69">
        <v>0</v>
      </c>
      <c r="X655" s="69">
        <v>0</v>
      </c>
      <c r="Y655" s="69">
        <v>0</v>
      </c>
      <c r="Z655" s="69">
        <v>0</v>
      </c>
      <c r="AA655" s="69">
        <v>0</v>
      </c>
      <c r="AB655" s="70">
        <v>0</v>
      </c>
      <c r="AC655" s="37">
        <f>SUM(BASE_INICIATIVAS_CONSOLIDADA!$Q655:$AB655)</f>
        <v>0</v>
      </c>
      <c r="AD655" s="37">
        <v>0</v>
      </c>
      <c r="AE655" s="37">
        <v>0</v>
      </c>
      <c r="AF655" s="37">
        <v>0</v>
      </c>
      <c r="AG655" s="37">
        <v>0</v>
      </c>
      <c r="AH655" s="37">
        <v>0</v>
      </c>
      <c r="AI655" s="37">
        <v>0</v>
      </c>
      <c r="AJ655" s="37">
        <f>SUM(BASE_INICIATIVAS_CONSOLIDADA!$AD655:$AI655)</f>
        <v>0</v>
      </c>
      <c r="AK655" s="37">
        <v>0</v>
      </c>
      <c r="AL655" s="37">
        <v>0</v>
      </c>
      <c r="AM655" s="37">
        <v>0</v>
      </c>
      <c r="AN655" s="37">
        <v>0</v>
      </c>
      <c r="AO655" s="37">
        <f>SUM(BASE_INICIATIVAS_CONSOLIDADA!$AK655:$AN655)</f>
        <v>0</v>
      </c>
      <c r="AP655" s="37">
        <v>0</v>
      </c>
      <c r="AQ655" s="37">
        <v>0</v>
      </c>
      <c r="AR655" s="37">
        <v>0</v>
      </c>
      <c r="AS655" s="37">
        <v>0</v>
      </c>
      <c r="AT655" s="37">
        <v>0</v>
      </c>
      <c r="AU655" s="37">
        <v>0</v>
      </c>
      <c r="AV655" s="37">
        <f>SUM(BASE_INICIATIVAS_CONSOLIDADA!$AP655:$AU655)</f>
        <v>0</v>
      </c>
      <c r="AW655" s="39">
        <v>0</v>
      </c>
      <c r="AX655" s="39">
        <v>0</v>
      </c>
      <c r="AY655" s="40">
        <f>SUM(BASE_INICIATIVAS_CONSOLIDADA!$AW655:$AX655)</f>
        <v>0</v>
      </c>
      <c r="AZ655" s="4">
        <v>0</v>
      </c>
      <c r="BA655" s="4">
        <f>BASE_INICIATIVAS_CONSOLIDADA!$AZ655</f>
        <v>0</v>
      </c>
      <c r="BB655" s="4">
        <v>0</v>
      </c>
      <c r="BC655" s="4">
        <v>0</v>
      </c>
      <c r="BD655" s="4">
        <f>SUM(BASE_INICIATIVAS_CONSOLIDADA!$BB655:$BC655)</f>
        <v>0</v>
      </c>
    </row>
    <row r="656" spans="1:56" ht="60" x14ac:dyDescent="0.25">
      <c r="A656" s="29" t="s">
        <v>61</v>
      </c>
      <c r="B656" s="29" t="s">
        <v>62</v>
      </c>
      <c r="C656" s="29">
        <v>18327841</v>
      </c>
      <c r="D656" s="29" t="s">
        <v>63</v>
      </c>
      <c r="E656" s="29" t="str">
        <f>_xlfn.XLOOKUP(BASE_INICIATIVAS_CONSOLIDADA!$G656,'[1]BASE DE DADOS'!A:A,'[1]BASE DE DADOS'!C:C)</f>
        <v>ESEC ALTO MAUéS</v>
      </c>
      <c r="F656" s="29" t="str">
        <f>_xlfn.XLOOKUP(BASE_INICIATIVAS_CONSOLIDADA!$G656,[1]!BASE_UCS[COD CNUC],[1]!BASE_UCS[CATEGORIA RESUMIDA])</f>
        <v>ESEC</v>
      </c>
      <c r="G656" s="29" t="s">
        <v>317</v>
      </c>
      <c r="H656" s="29" t="str">
        <f>_xlfn.XLOOKUP(BASE_INICIATIVAS_CONSOLIDADA!$G656,[1]!BASE_UCS[COD CNUC],[1]!BASE_UCS[GERÊNCIA REGIONAL])</f>
        <v>GR1 - Norte</v>
      </c>
      <c r="I656" s="29" t="str">
        <f>_xlfn.XLOOKUP(BASE_INICIATIVAS_CONSOLIDADA!$G656,[1]!BASE_UCS[COD CNUC],[1]!BASE_UCS[BIOMAS])</f>
        <v>Amazônia</v>
      </c>
      <c r="J656" s="29" t="str">
        <f>_xlfn.XLOOKUP(BASE_INICIATIVAS_CONSOLIDADA!$G656,[1]!BASE_UCS[COD CNUC],[1]!BASE_UCS[UF])</f>
        <v>AM</v>
      </c>
      <c r="K656" s="29"/>
      <c r="L656" s="30">
        <v>900000</v>
      </c>
      <c r="M656" s="79">
        <v>0</v>
      </c>
      <c r="N656" s="30">
        <f>BASE_INICIATIVAS_CONSOLIDADA!$L656-BASE_INICIATIVAS_CONSOLIDADA!$M656</f>
        <v>900000</v>
      </c>
      <c r="O656" s="41">
        <f>BASE_INICIATIVAS_CONSOLIDADA!$AC656+BASE_INICIATIVAS_CONSOLIDADA!$AJ656+BASE_INICIATIVAS_CONSOLIDADA!$AO656+BASE_INICIATIVAS_CONSOLIDADA!$AV656+BASE_INICIATIVAS_CONSOLIDADA!$AY656+BASE_INICIATIVAS_CONSOLIDADA!$BA656+BASE_INICIATIVAS_CONSOLIDADA!$BD656</f>
        <v>0</v>
      </c>
      <c r="P656" s="30">
        <f>IF(BASE_INICIATIVAS_CONSOLIDADA!$N656-BASE_INICIATIVAS_CONSOLIDADA!$O656&lt;0,0,BASE_INICIATIVAS_CONSOLIDADA!$N656-BASE_INICIATIVAS_CONSOLIDADA!$O656)</f>
        <v>900000</v>
      </c>
      <c r="Q656" s="66">
        <v>0</v>
      </c>
      <c r="R656" s="71">
        <v>0</v>
      </c>
      <c r="S656" s="71">
        <v>0</v>
      </c>
      <c r="T656" s="71">
        <v>0</v>
      </c>
      <c r="U656" s="71">
        <v>0</v>
      </c>
      <c r="V656" s="71">
        <v>0</v>
      </c>
      <c r="W656" s="71">
        <v>0</v>
      </c>
      <c r="X656" s="71">
        <v>0</v>
      </c>
      <c r="Y656" s="71">
        <v>0</v>
      </c>
      <c r="Z656" s="71">
        <v>0</v>
      </c>
      <c r="AA656" s="71">
        <v>0</v>
      </c>
      <c r="AB656" s="68">
        <v>0</v>
      </c>
      <c r="AC656" s="41">
        <f>SUM(BASE_INICIATIVAS_CONSOLIDADA!$Q656:$AB656)</f>
        <v>0</v>
      </c>
      <c r="AD656" s="41">
        <v>0</v>
      </c>
      <c r="AE656" s="41">
        <v>0</v>
      </c>
      <c r="AF656" s="41">
        <v>0</v>
      </c>
      <c r="AG656" s="41">
        <v>0</v>
      </c>
      <c r="AH656" s="41">
        <v>0</v>
      </c>
      <c r="AI656" s="41">
        <v>0</v>
      </c>
      <c r="AJ656" s="41">
        <f>SUM(BASE_INICIATIVAS_CONSOLIDADA!$AD656:$AI656)</f>
        <v>0</v>
      </c>
      <c r="AK656" s="41">
        <v>0</v>
      </c>
      <c r="AL656" s="41">
        <v>0</v>
      </c>
      <c r="AM656" s="41">
        <v>0</v>
      </c>
      <c r="AN656" s="41">
        <v>0</v>
      </c>
      <c r="AO656" s="41">
        <f>SUM(BASE_INICIATIVAS_CONSOLIDADA!$AK656:$AN656)</f>
        <v>0</v>
      </c>
      <c r="AP656" s="41">
        <v>0</v>
      </c>
      <c r="AQ656" s="41">
        <v>0</v>
      </c>
      <c r="AR656" s="41">
        <v>0</v>
      </c>
      <c r="AS656" s="41">
        <v>0</v>
      </c>
      <c r="AT656" s="41">
        <v>0</v>
      </c>
      <c r="AU656" s="41">
        <v>0</v>
      </c>
      <c r="AV656" s="41">
        <f>SUM(BASE_INICIATIVAS_CONSOLIDADA!$AP656:$AU656)</f>
        <v>0</v>
      </c>
      <c r="AW656" s="43">
        <v>0</v>
      </c>
      <c r="AX656" s="43">
        <v>0</v>
      </c>
      <c r="AY656" s="44">
        <f>SUM(BASE_INICIATIVAS_CONSOLIDADA!$AW656:$AX656)</f>
        <v>0</v>
      </c>
      <c r="AZ656" s="50">
        <v>0</v>
      </c>
      <c r="BA656" s="43">
        <f>BASE_INICIATIVAS_CONSOLIDADA!$AZ656</f>
        <v>0</v>
      </c>
      <c r="BB656" s="45">
        <v>0</v>
      </c>
      <c r="BC656" s="45">
        <v>0</v>
      </c>
      <c r="BD656" s="45">
        <f>SUM(BASE_INICIATIVAS_CONSOLIDADA!$BB656:$BC656)</f>
        <v>0</v>
      </c>
    </row>
    <row r="657" spans="1:56" ht="60" x14ac:dyDescent="0.25">
      <c r="A657" s="8" t="s">
        <v>61</v>
      </c>
      <c r="B657" s="8" t="s">
        <v>62</v>
      </c>
      <c r="C657" s="8">
        <v>18327841</v>
      </c>
      <c r="D657" s="8" t="s">
        <v>63</v>
      </c>
      <c r="E657" s="8" t="str">
        <f>_xlfn.XLOOKUP(BASE_INICIATIVAS_CONSOLIDADA!$G657,'[1]BASE DE DADOS'!A:A,'[1]BASE DE DADOS'!C:C)</f>
        <v>ESEC DA GUANABARA</v>
      </c>
      <c r="F657" s="8" t="str">
        <f>_xlfn.XLOOKUP(BASE_INICIATIVAS_CONSOLIDADA!$G657,[1]!BASE_UCS[COD CNUC],[1]!BASE_UCS[CATEGORIA RESUMIDA])</f>
        <v>ESEC</v>
      </c>
      <c r="G657" s="8" t="s">
        <v>433</v>
      </c>
      <c r="H657" s="8" t="str">
        <f>_xlfn.XLOOKUP(BASE_INICIATIVAS_CONSOLIDADA!$G657,[1]!BASE_UCS[COD CNUC],[1]!BASE_UCS[GERÊNCIA REGIONAL])</f>
        <v>GR4 - Sudeste</v>
      </c>
      <c r="I657" s="8" t="str">
        <f>_xlfn.XLOOKUP(BASE_INICIATIVAS_CONSOLIDADA!$G657,[1]!BASE_UCS[COD CNUC],[1]!BASE_UCS[BIOMAS])</f>
        <v>Área Marinha - Mata Atlântica</v>
      </c>
      <c r="J657" s="8" t="str">
        <f>_xlfn.XLOOKUP(BASE_INICIATIVAS_CONSOLIDADA!$G657,[1]!BASE_UCS[COD CNUC],[1]!BASE_UCS[UF])</f>
        <v>RJ</v>
      </c>
      <c r="K657" s="8"/>
      <c r="L657" s="36">
        <v>600000</v>
      </c>
      <c r="M657" s="80">
        <v>0</v>
      </c>
      <c r="N657" s="36">
        <f>BASE_INICIATIVAS_CONSOLIDADA!$L657-BASE_INICIATIVAS_CONSOLIDADA!$M657</f>
        <v>600000</v>
      </c>
      <c r="O657" s="37">
        <f>BASE_INICIATIVAS_CONSOLIDADA!$AC657+BASE_INICIATIVAS_CONSOLIDADA!$AJ657+BASE_INICIATIVAS_CONSOLIDADA!$AO657+BASE_INICIATIVAS_CONSOLIDADA!$AV657+BASE_INICIATIVAS_CONSOLIDADA!$AY657+BASE_INICIATIVAS_CONSOLIDADA!$BA657+BASE_INICIATIVAS_CONSOLIDADA!$BD657</f>
        <v>600000</v>
      </c>
      <c r="P657" s="36">
        <f>IF(BASE_INICIATIVAS_CONSOLIDADA!$N657-BASE_INICIATIVAS_CONSOLIDADA!$O657&lt;0,0,BASE_INICIATIVAS_CONSOLIDADA!$N657-BASE_INICIATIVAS_CONSOLIDADA!$O657)</f>
        <v>0</v>
      </c>
      <c r="Q657" s="64">
        <v>0</v>
      </c>
      <c r="R657" s="69">
        <v>0</v>
      </c>
      <c r="S657" s="69">
        <v>0</v>
      </c>
      <c r="T657" s="69">
        <v>0</v>
      </c>
      <c r="U657" s="69">
        <v>0</v>
      </c>
      <c r="V657" s="69">
        <v>0</v>
      </c>
      <c r="W657" s="69">
        <v>0</v>
      </c>
      <c r="X657" s="69">
        <v>0</v>
      </c>
      <c r="Y657" s="69">
        <v>0</v>
      </c>
      <c r="Z657" s="69">
        <v>0</v>
      </c>
      <c r="AA657" s="69">
        <v>0</v>
      </c>
      <c r="AB657" s="70">
        <v>0</v>
      </c>
      <c r="AC657" s="37">
        <f>SUM(BASE_INICIATIVAS_CONSOLIDADA!$Q657:$AB657)</f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f>SUM(BASE_INICIATIVAS_CONSOLIDADA!$AD657:$AI657)</f>
        <v>0</v>
      </c>
      <c r="AK657" s="37">
        <v>0</v>
      </c>
      <c r="AL657" s="37">
        <v>0</v>
      </c>
      <c r="AM657" s="37">
        <v>0</v>
      </c>
      <c r="AN657" s="37">
        <v>0</v>
      </c>
      <c r="AO657" s="37">
        <f>SUM(BASE_INICIATIVAS_CONSOLIDADA!$AK657:$AN657)</f>
        <v>0</v>
      </c>
      <c r="AP657" s="37">
        <v>0</v>
      </c>
      <c r="AQ657" s="37">
        <v>0</v>
      </c>
      <c r="AR657" s="37">
        <v>0</v>
      </c>
      <c r="AS657" s="37">
        <v>0</v>
      </c>
      <c r="AT657" s="37">
        <v>0</v>
      </c>
      <c r="AU657" s="36">
        <v>600000</v>
      </c>
      <c r="AV657" s="37">
        <f>SUM(BASE_INICIATIVAS_CONSOLIDADA!$AP657:$AU657)</f>
        <v>600000</v>
      </c>
      <c r="AW657" s="39">
        <v>0</v>
      </c>
      <c r="AX657" s="39">
        <v>0</v>
      </c>
      <c r="AY657" s="40">
        <f>SUM(BASE_INICIATIVAS_CONSOLIDADA!$AW657:$AX657)</f>
        <v>0</v>
      </c>
      <c r="AZ657" s="51">
        <v>0</v>
      </c>
      <c r="BA657" s="4">
        <f>BASE_INICIATIVAS_CONSOLIDADA!$AZ657</f>
        <v>0</v>
      </c>
      <c r="BB657" s="4">
        <v>0</v>
      </c>
      <c r="BC657" s="4">
        <v>0</v>
      </c>
      <c r="BD657" s="4">
        <f>SUM(BASE_INICIATIVAS_CONSOLIDADA!$BB657:$BC657)</f>
        <v>0</v>
      </c>
    </row>
    <row r="658" spans="1:56" ht="60" x14ac:dyDescent="0.25">
      <c r="A658" s="29" t="s">
        <v>61</v>
      </c>
      <c r="B658" s="29" t="s">
        <v>62</v>
      </c>
      <c r="C658" s="29">
        <v>18327841</v>
      </c>
      <c r="D658" s="29" t="s">
        <v>63</v>
      </c>
      <c r="E658" s="29" t="str">
        <f>_xlfn.XLOOKUP(BASE_INICIATIVAS_CONSOLIDADA!$G658,'[1]BASE DE DADOS'!A:A,'[1]BASE DE DADOS'!C:C)</f>
        <v>ESEC DA SERRA DAS ARARAS</v>
      </c>
      <c r="F658" s="29" t="str">
        <f>_xlfn.XLOOKUP(BASE_INICIATIVAS_CONSOLIDADA!$G658,[1]!BASE_UCS[COD CNUC],[1]!BASE_UCS[CATEGORIA RESUMIDA])</f>
        <v>ESEC</v>
      </c>
      <c r="G658" s="29" t="s">
        <v>180</v>
      </c>
      <c r="H658" s="29" t="str">
        <f>_xlfn.XLOOKUP(BASE_INICIATIVAS_CONSOLIDADA!$G658,[1]!BASE_UCS[COD CNUC],[1]!BASE_UCS[GERÊNCIA REGIONAL])</f>
        <v>GR3 - Centro-Oeste</v>
      </c>
      <c r="I658" s="29" t="str">
        <f>_xlfn.XLOOKUP(BASE_INICIATIVAS_CONSOLIDADA!$G658,[1]!BASE_UCS[COD CNUC],[1]!BASE_UCS[BIOMAS])</f>
        <v>Cerrado</v>
      </c>
      <c r="J658" s="29" t="str">
        <f>_xlfn.XLOOKUP(BASE_INICIATIVAS_CONSOLIDADA!$G658,[1]!BASE_UCS[COD CNUC],[1]!BASE_UCS[UF])</f>
        <v>MT</v>
      </c>
      <c r="K658" s="29"/>
      <c r="L658" s="30">
        <v>600000</v>
      </c>
      <c r="M658" s="79">
        <v>0</v>
      </c>
      <c r="N658" s="30">
        <f>BASE_INICIATIVAS_CONSOLIDADA!$L658-BASE_INICIATIVAS_CONSOLIDADA!$M658</f>
        <v>600000</v>
      </c>
      <c r="O658" s="41">
        <f>BASE_INICIATIVAS_CONSOLIDADA!$AC658+BASE_INICIATIVAS_CONSOLIDADA!$AJ658+BASE_INICIATIVAS_CONSOLIDADA!$AO658+BASE_INICIATIVAS_CONSOLIDADA!$AV658+BASE_INICIATIVAS_CONSOLIDADA!$AY658+BASE_INICIATIVAS_CONSOLIDADA!$BA658+BASE_INICIATIVAS_CONSOLIDADA!$BD658</f>
        <v>0</v>
      </c>
      <c r="P658" s="30">
        <f>IF(BASE_INICIATIVAS_CONSOLIDADA!$N658-BASE_INICIATIVAS_CONSOLIDADA!$O658&lt;0,0,BASE_INICIATIVAS_CONSOLIDADA!$N658-BASE_INICIATIVAS_CONSOLIDADA!$O658)</f>
        <v>600000</v>
      </c>
      <c r="Q658" s="66">
        <v>0</v>
      </c>
      <c r="R658" s="71">
        <v>0</v>
      </c>
      <c r="S658" s="71">
        <v>0</v>
      </c>
      <c r="T658" s="71">
        <v>0</v>
      </c>
      <c r="U658" s="71">
        <v>0</v>
      </c>
      <c r="V658" s="71">
        <v>0</v>
      </c>
      <c r="W658" s="71">
        <v>0</v>
      </c>
      <c r="X658" s="71">
        <v>0</v>
      </c>
      <c r="Y658" s="71">
        <v>0</v>
      </c>
      <c r="Z658" s="71">
        <v>0</v>
      </c>
      <c r="AA658" s="71">
        <v>0</v>
      </c>
      <c r="AB658" s="68">
        <v>0</v>
      </c>
      <c r="AC658" s="41">
        <f>SUM(BASE_INICIATIVAS_CONSOLIDADA!$Q658:$AB658)</f>
        <v>0</v>
      </c>
      <c r="AD658" s="41">
        <v>0</v>
      </c>
      <c r="AE658" s="41">
        <v>0</v>
      </c>
      <c r="AF658" s="41">
        <v>0</v>
      </c>
      <c r="AG658" s="41">
        <v>0</v>
      </c>
      <c r="AH658" s="41">
        <v>0</v>
      </c>
      <c r="AI658" s="41">
        <v>0</v>
      </c>
      <c r="AJ658" s="41">
        <f>SUM(BASE_INICIATIVAS_CONSOLIDADA!$AD658:$AI658)</f>
        <v>0</v>
      </c>
      <c r="AK658" s="41">
        <v>0</v>
      </c>
      <c r="AL658" s="41">
        <v>0</v>
      </c>
      <c r="AM658" s="41">
        <v>0</v>
      </c>
      <c r="AN658" s="41">
        <v>0</v>
      </c>
      <c r="AO658" s="41">
        <f>SUM(BASE_INICIATIVAS_CONSOLIDADA!$AK658:$AN658)</f>
        <v>0</v>
      </c>
      <c r="AP658" s="41">
        <v>0</v>
      </c>
      <c r="AQ658" s="41">
        <v>0</v>
      </c>
      <c r="AR658" s="41">
        <v>0</v>
      </c>
      <c r="AS658" s="41">
        <v>0</v>
      </c>
      <c r="AT658" s="41">
        <v>0</v>
      </c>
      <c r="AU658" s="46">
        <v>0</v>
      </c>
      <c r="AV658" s="41">
        <f>SUM(BASE_INICIATIVAS_CONSOLIDADA!$AP658:$AU658)</f>
        <v>0</v>
      </c>
      <c r="AW658" s="43">
        <v>0</v>
      </c>
      <c r="AX658" s="43">
        <v>0</v>
      </c>
      <c r="AY658" s="44">
        <f>SUM(BASE_INICIATIVAS_CONSOLIDADA!$AW658:$AX658)</f>
        <v>0</v>
      </c>
      <c r="AZ658" s="50">
        <v>0</v>
      </c>
      <c r="BA658" s="43">
        <f>BASE_INICIATIVAS_CONSOLIDADA!$AZ658</f>
        <v>0</v>
      </c>
      <c r="BB658" s="45">
        <v>0</v>
      </c>
      <c r="BC658" s="45">
        <v>0</v>
      </c>
      <c r="BD658" s="45">
        <f>SUM(BASE_INICIATIVAS_CONSOLIDADA!$BB658:$BC658)</f>
        <v>0</v>
      </c>
    </row>
    <row r="659" spans="1:56" ht="60" x14ac:dyDescent="0.25">
      <c r="A659" s="8" t="s">
        <v>61</v>
      </c>
      <c r="B659" s="8" t="s">
        <v>62</v>
      </c>
      <c r="C659" s="8">
        <v>18327841</v>
      </c>
      <c r="D659" s="8" t="s">
        <v>63</v>
      </c>
      <c r="E659" s="8" t="str">
        <f>_xlfn.XLOOKUP(BASE_INICIATIVAS_CONSOLIDADA!$G659,'[1]BASE DE DADOS'!A:A,'[1]BASE DE DADOS'!C:C)</f>
        <v>ESEC DE AIUABA</v>
      </c>
      <c r="F659" s="8" t="str">
        <f>_xlfn.XLOOKUP(BASE_INICIATIVAS_CONSOLIDADA!$G659,[1]!BASE_UCS[COD CNUC],[1]!BASE_UCS[CATEGORIA RESUMIDA])</f>
        <v>ESEC</v>
      </c>
      <c r="G659" s="8" t="s">
        <v>183</v>
      </c>
      <c r="H659" s="8" t="str">
        <f>_xlfn.XLOOKUP(BASE_INICIATIVAS_CONSOLIDADA!$G659,[1]!BASE_UCS[COD CNUC],[1]!BASE_UCS[GERÊNCIA REGIONAL])</f>
        <v>GR2 - Nordeste</v>
      </c>
      <c r="I659" s="8" t="str">
        <f>_xlfn.XLOOKUP(BASE_INICIATIVAS_CONSOLIDADA!$G659,[1]!BASE_UCS[COD CNUC],[1]!BASE_UCS[BIOMAS])</f>
        <v>Caatinga</v>
      </c>
      <c r="J659" s="8" t="str">
        <f>_xlfn.XLOOKUP(BASE_INICIATIVAS_CONSOLIDADA!$G659,[1]!BASE_UCS[COD CNUC],[1]!BASE_UCS[UF])</f>
        <v>CE</v>
      </c>
      <c r="K659" s="8"/>
      <c r="L659" s="36">
        <v>600000</v>
      </c>
      <c r="M659" s="80">
        <v>0</v>
      </c>
      <c r="N659" s="36">
        <f>BASE_INICIATIVAS_CONSOLIDADA!$L659-BASE_INICIATIVAS_CONSOLIDADA!$M659</f>
        <v>600000</v>
      </c>
      <c r="O659" s="37">
        <f>BASE_INICIATIVAS_CONSOLIDADA!$AC659+BASE_INICIATIVAS_CONSOLIDADA!$AJ659+BASE_INICIATIVAS_CONSOLIDADA!$AO659+BASE_INICIATIVAS_CONSOLIDADA!$AV659+BASE_INICIATIVAS_CONSOLIDADA!$AY659+BASE_INICIATIVAS_CONSOLIDADA!$BA659+BASE_INICIATIVAS_CONSOLIDADA!$BD659</f>
        <v>600000</v>
      </c>
      <c r="P659" s="36">
        <f>IF(BASE_INICIATIVAS_CONSOLIDADA!$N659-BASE_INICIATIVAS_CONSOLIDADA!$O659&lt;0,0,BASE_INICIATIVAS_CONSOLIDADA!$N659-BASE_INICIATIVAS_CONSOLIDADA!$O659)</f>
        <v>0</v>
      </c>
      <c r="Q659" s="64">
        <v>0</v>
      </c>
      <c r="R659" s="69">
        <v>0</v>
      </c>
      <c r="S659" s="69">
        <v>0</v>
      </c>
      <c r="T659" s="69">
        <v>0</v>
      </c>
      <c r="U659" s="69">
        <v>0</v>
      </c>
      <c r="V659" s="69">
        <v>0</v>
      </c>
      <c r="W659" s="69">
        <v>0</v>
      </c>
      <c r="X659" s="69">
        <v>0</v>
      </c>
      <c r="Y659" s="69">
        <v>0</v>
      </c>
      <c r="Z659" s="69">
        <v>0</v>
      </c>
      <c r="AA659" s="69">
        <v>0</v>
      </c>
      <c r="AB659" s="70">
        <v>0</v>
      </c>
      <c r="AC659" s="37">
        <f>SUM(BASE_INICIATIVAS_CONSOLIDADA!$Q659:$AB659)</f>
        <v>0</v>
      </c>
      <c r="AD659" s="37">
        <v>0</v>
      </c>
      <c r="AE659" s="37">
        <v>0</v>
      </c>
      <c r="AF659" s="37">
        <v>0</v>
      </c>
      <c r="AG659" s="37">
        <v>0</v>
      </c>
      <c r="AH659" s="37">
        <v>0</v>
      </c>
      <c r="AI659" s="37">
        <v>0</v>
      </c>
      <c r="AJ659" s="37">
        <f>SUM(BASE_INICIATIVAS_CONSOLIDADA!$AD659:$AI659)</f>
        <v>0</v>
      </c>
      <c r="AK659" s="37">
        <v>0</v>
      </c>
      <c r="AL659" s="37">
        <v>0</v>
      </c>
      <c r="AM659" s="37">
        <v>0</v>
      </c>
      <c r="AN659" s="37">
        <v>0</v>
      </c>
      <c r="AO659" s="37">
        <f>SUM(BASE_INICIATIVAS_CONSOLIDADA!$AK659:$AN659)</f>
        <v>0</v>
      </c>
      <c r="AP659" s="37">
        <v>0</v>
      </c>
      <c r="AQ659" s="37">
        <v>0</v>
      </c>
      <c r="AR659" s="37">
        <v>0</v>
      </c>
      <c r="AS659" s="37">
        <v>0</v>
      </c>
      <c r="AT659" s="37">
        <v>0</v>
      </c>
      <c r="AU659" s="37">
        <v>0</v>
      </c>
      <c r="AV659" s="37">
        <f>SUM(BASE_INICIATIVAS_CONSOLIDADA!$AP659:$AU659)</f>
        <v>0</v>
      </c>
      <c r="AW659" s="39">
        <v>0</v>
      </c>
      <c r="AX659" s="39">
        <v>0</v>
      </c>
      <c r="AY659" s="40">
        <f>SUM(BASE_INICIATIVAS_CONSOLIDADA!$AW659:$AX659)</f>
        <v>0</v>
      </c>
      <c r="AZ659" s="48">
        <v>600000</v>
      </c>
      <c r="BA659" s="39">
        <f>BASE_INICIATIVAS_CONSOLIDADA!$AZ659</f>
        <v>600000</v>
      </c>
      <c r="BB659" s="4">
        <v>0</v>
      </c>
      <c r="BC659" s="4">
        <v>0</v>
      </c>
      <c r="BD659" s="4">
        <f>SUM(BASE_INICIATIVAS_CONSOLIDADA!$BB659:$BC659)</f>
        <v>0</v>
      </c>
    </row>
    <row r="660" spans="1:56" ht="60" x14ac:dyDescent="0.25">
      <c r="A660" s="29" t="s">
        <v>61</v>
      </c>
      <c r="B660" s="29" t="s">
        <v>62</v>
      </c>
      <c r="C660" s="29">
        <v>18327841</v>
      </c>
      <c r="D660" s="29" t="s">
        <v>63</v>
      </c>
      <c r="E660" s="29" t="str">
        <f>_xlfn.XLOOKUP(BASE_INICIATIVAS_CONSOLIDADA!$G660,'[1]BASE DE DADOS'!A:A,'[1]BASE DE DADOS'!C:C)</f>
        <v>ESEC DE ARACURI-ESMERALDA</v>
      </c>
      <c r="F660" s="29" t="str">
        <f>_xlfn.XLOOKUP(BASE_INICIATIVAS_CONSOLIDADA!$G660,[1]!BASE_UCS[COD CNUC],[1]!BASE_UCS[CATEGORIA RESUMIDA])</f>
        <v>ESEC</v>
      </c>
      <c r="G660" s="29" t="s">
        <v>415</v>
      </c>
      <c r="H660" s="29" t="str">
        <f>_xlfn.XLOOKUP(BASE_INICIATIVAS_CONSOLIDADA!$G660,[1]!BASE_UCS[COD CNUC],[1]!BASE_UCS[GERÊNCIA REGIONAL])</f>
        <v>GR5 - Sul</v>
      </c>
      <c r="I660" s="29" t="str">
        <f>_xlfn.XLOOKUP(BASE_INICIATIVAS_CONSOLIDADA!$G660,[1]!BASE_UCS[COD CNUC],[1]!BASE_UCS[BIOMAS])</f>
        <v>Mata Atlântica</v>
      </c>
      <c r="J660" s="29" t="str">
        <f>_xlfn.XLOOKUP(BASE_INICIATIVAS_CONSOLIDADA!$G660,[1]!BASE_UCS[COD CNUC],[1]!BASE_UCS[UF])</f>
        <v>RS</v>
      </c>
      <c r="K660" s="29"/>
      <c r="L660" s="30">
        <v>600000</v>
      </c>
      <c r="M660" s="79">
        <v>0</v>
      </c>
      <c r="N660" s="30">
        <f>BASE_INICIATIVAS_CONSOLIDADA!$L660-BASE_INICIATIVAS_CONSOLIDADA!$M660</f>
        <v>600000</v>
      </c>
      <c r="O660" s="41">
        <f>BASE_INICIATIVAS_CONSOLIDADA!$AC660+BASE_INICIATIVAS_CONSOLIDADA!$AJ660+BASE_INICIATIVAS_CONSOLIDADA!$AO660+BASE_INICIATIVAS_CONSOLIDADA!$AV660+BASE_INICIATIVAS_CONSOLIDADA!$AY660+BASE_INICIATIVAS_CONSOLIDADA!$BA660+BASE_INICIATIVAS_CONSOLIDADA!$BD660</f>
        <v>0</v>
      </c>
      <c r="P660" s="30">
        <f>IF(BASE_INICIATIVAS_CONSOLIDADA!$N660-BASE_INICIATIVAS_CONSOLIDADA!$O660&lt;0,0,BASE_INICIATIVAS_CONSOLIDADA!$N660-BASE_INICIATIVAS_CONSOLIDADA!$O660)</f>
        <v>600000</v>
      </c>
      <c r="Q660" s="66">
        <v>0</v>
      </c>
      <c r="R660" s="71">
        <v>0</v>
      </c>
      <c r="S660" s="71">
        <v>0</v>
      </c>
      <c r="T660" s="71">
        <v>0</v>
      </c>
      <c r="U660" s="71">
        <v>0</v>
      </c>
      <c r="V660" s="71">
        <v>0</v>
      </c>
      <c r="W660" s="71">
        <v>0</v>
      </c>
      <c r="X660" s="71">
        <v>0</v>
      </c>
      <c r="Y660" s="71">
        <v>0</v>
      </c>
      <c r="Z660" s="71">
        <v>0</v>
      </c>
      <c r="AA660" s="71">
        <v>0</v>
      </c>
      <c r="AB660" s="68">
        <v>0</v>
      </c>
      <c r="AC660" s="41">
        <f>SUM(BASE_INICIATIVAS_CONSOLIDADA!$Q660:$AB660)</f>
        <v>0</v>
      </c>
      <c r="AD660" s="41">
        <v>0</v>
      </c>
      <c r="AE660" s="41">
        <v>0</v>
      </c>
      <c r="AF660" s="41">
        <v>0</v>
      </c>
      <c r="AG660" s="41">
        <v>0</v>
      </c>
      <c r="AH660" s="41">
        <v>0</v>
      </c>
      <c r="AI660" s="41">
        <v>0</v>
      </c>
      <c r="AJ660" s="41">
        <f>SUM(BASE_INICIATIVAS_CONSOLIDADA!$AD660:$AI660)</f>
        <v>0</v>
      </c>
      <c r="AK660" s="41">
        <v>0</v>
      </c>
      <c r="AL660" s="41">
        <v>0</v>
      </c>
      <c r="AM660" s="41">
        <v>0</v>
      </c>
      <c r="AN660" s="41">
        <v>0</v>
      </c>
      <c r="AO660" s="41">
        <f>SUM(BASE_INICIATIVAS_CONSOLIDADA!$AK660:$AN660)</f>
        <v>0</v>
      </c>
      <c r="AP660" s="41">
        <v>0</v>
      </c>
      <c r="AQ660" s="41">
        <v>0</v>
      </c>
      <c r="AR660" s="41">
        <v>0</v>
      </c>
      <c r="AS660" s="41">
        <v>0</v>
      </c>
      <c r="AT660" s="41">
        <v>0</v>
      </c>
      <c r="AU660" s="41">
        <v>0</v>
      </c>
      <c r="AV660" s="41">
        <f>SUM(BASE_INICIATIVAS_CONSOLIDADA!$AP660:$AU660)</f>
        <v>0</v>
      </c>
      <c r="AW660" s="43">
        <v>0</v>
      </c>
      <c r="AX660" s="43">
        <v>0</v>
      </c>
      <c r="AY660" s="44">
        <f>SUM(BASE_INICIATIVAS_CONSOLIDADA!$AW660:$AX660)</f>
        <v>0</v>
      </c>
      <c r="AZ660" s="49">
        <v>0</v>
      </c>
      <c r="BA660" s="45">
        <f>BASE_INICIATIVAS_CONSOLIDADA!$AZ660</f>
        <v>0</v>
      </c>
      <c r="BB660" s="45">
        <v>0</v>
      </c>
      <c r="BC660" s="45">
        <v>0</v>
      </c>
      <c r="BD660" s="45">
        <f>SUM(BASE_INICIATIVAS_CONSOLIDADA!$BB660:$BC660)</f>
        <v>0</v>
      </c>
    </row>
    <row r="661" spans="1:56" ht="60" x14ac:dyDescent="0.25">
      <c r="A661" s="8" t="s">
        <v>61</v>
      </c>
      <c r="B661" s="8" t="s">
        <v>62</v>
      </c>
      <c r="C661" s="8">
        <v>18327841</v>
      </c>
      <c r="D661" s="8" t="s">
        <v>63</v>
      </c>
      <c r="E661" s="8" t="str">
        <f>_xlfn.XLOOKUP(BASE_INICIATIVAS_CONSOLIDADA!$G661,'[1]BASE DE DADOS'!A:A,'[1]BASE DE DADOS'!C:C)</f>
        <v>ESEC DE CUNIÃ</v>
      </c>
      <c r="F661" s="8" t="str">
        <f>_xlfn.XLOOKUP(BASE_INICIATIVAS_CONSOLIDADA!$G661,[1]!BASE_UCS[COD CNUC],[1]!BASE_UCS[CATEGORIA RESUMIDA])</f>
        <v>ESEC</v>
      </c>
      <c r="G661" s="8" t="s">
        <v>185</v>
      </c>
      <c r="H661" s="8" t="str">
        <f>_xlfn.XLOOKUP(BASE_INICIATIVAS_CONSOLIDADA!$G661,[1]!BASE_UCS[COD CNUC],[1]!BASE_UCS[GERÊNCIA REGIONAL])</f>
        <v>GR1 - Norte</v>
      </c>
      <c r="I661" s="8" t="str">
        <f>_xlfn.XLOOKUP(BASE_INICIATIVAS_CONSOLIDADA!$G661,[1]!BASE_UCS[COD CNUC],[1]!BASE_UCS[BIOMAS])</f>
        <v>Amazônia</v>
      </c>
      <c r="J661" s="8" t="str">
        <f>_xlfn.XLOOKUP(BASE_INICIATIVAS_CONSOLIDADA!$G661,[1]!BASE_UCS[COD CNUC],[1]!BASE_UCS[UF])</f>
        <v>AM/RO</v>
      </c>
      <c r="K661" s="8"/>
      <c r="L661" s="36">
        <v>900000</v>
      </c>
      <c r="M661" s="80">
        <v>0</v>
      </c>
      <c r="N661" s="36">
        <f>BASE_INICIATIVAS_CONSOLIDADA!$L661-BASE_INICIATIVAS_CONSOLIDADA!$M661</f>
        <v>900000</v>
      </c>
      <c r="O661" s="37">
        <f>BASE_INICIATIVAS_CONSOLIDADA!$AC661+BASE_INICIATIVAS_CONSOLIDADA!$AJ661+BASE_INICIATIVAS_CONSOLIDADA!$AO661+BASE_INICIATIVAS_CONSOLIDADA!$AV661+BASE_INICIATIVAS_CONSOLIDADA!$AY661+BASE_INICIATIVAS_CONSOLIDADA!$BA661+BASE_INICIATIVAS_CONSOLIDADA!$BD661</f>
        <v>0</v>
      </c>
      <c r="P661" s="36">
        <f>IF(BASE_INICIATIVAS_CONSOLIDADA!$N661-BASE_INICIATIVAS_CONSOLIDADA!$O661&lt;0,0,BASE_INICIATIVAS_CONSOLIDADA!$N661-BASE_INICIATIVAS_CONSOLIDADA!$O661)</f>
        <v>900000</v>
      </c>
      <c r="Q661" s="64">
        <v>0</v>
      </c>
      <c r="R661" s="69">
        <v>0</v>
      </c>
      <c r="S661" s="69">
        <v>0</v>
      </c>
      <c r="T661" s="69">
        <v>0</v>
      </c>
      <c r="U661" s="69">
        <v>0</v>
      </c>
      <c r="V661" s="69">
        <v>0</v>
      </c>
      <c r="W661" s="69">
        <v>0</v>
      </c>
      <c r="X661" s="69">
        <v>0</v>
      </c>
      <c r="Y661" s="69">
        <v>0</v>
      </c>
      <c r="Z661" s="69">
        <v>0</v>
      </c>
      <c r="AA661" s="69">
        <v>0</v>
      </c>
      <c r="AB661" s="70">
        <v>0</v>
      </c>
      <c r="AC661" s="37">
        <f>SUM(BASE_INICIATIVAS_CONSOLIDADA!$Q661:$AB661)</f>
        <v>0</v>
      </c>
      <c r="AD661" s="37">
        <v>0</v>
      </c>
      <c r="AE661" s="37">
        <v>0</v>
      </c>
      <c r="AF661" s="37">
        <v>0</v>
      </c>
      <c r="AG661" s="37">
        <v>0</v>
      </c>
      <c r="AH661" s="37">
        <v>0</v>
      </c>
      <c r="AI661" s="37">
        <v>0</v>
      </c>
      <c r="AJ661" s="37">
        <f>SUM(BASE_INICIATIVAS_CONSOLIDADA!$AD661:$AI661)</f>
        <v>0</v>
      </c>
      <c r="AK661" s="37">
        <v>0</v>
      </c>
      <c r="AL661" s="37">
        <v>0</v>
      </c>
      <c r="AM661" s="37">
        <v>0</v>
      </c>
      <c r="AN661" s="37">
        <v>0</v>
      </c>
      <c r="AO661" s="37">
        <f>SUM(BASE_INICIATIVAS_CONSOLIDADA!$AK661:$AN661)</f>
        <v>0</v>
      </c>
      <c r="AP661" s="37">
        <v>0</v>
      </c>
      <c r="AQ661" s="37">
        <v>0</v>
      </c>
      <c r="AR661" s="37">
        <v>0</v>
      </c>
      <c r="AS661" s="37">
        <v>0</v>
      </c>
      <c r="AT661" s="37">
        <v>0</v>
      </c>
      <c r="AU661" s="37">
        <v>0</v>
      </c>
      <c r="AV661" s="37">
        <f>SUM(BASE_INICIATIVAS_CONSOLIDADA!$AP661:$AU661)</f>
        <v>0</v>
      </c>
      <c r="AW661" s="39">
        <v>0</v>
      </c>
      <c r="AX661" s="39">
        <v>0</v>
      </c>
      <c r="AY661" s="40">
        <f>SUM(BASE_INICIATIVAS_CONSOLIDADA!$AW661:$AX661)</f>
        <v>0</v>
      </c>
      <c r="AZ661" s="48">
        <v>0</v>
      </c>
      <c r="BA661" s="39">
        <f>BASE_INICIATIVAS_CONSOLIDADA!$AZ661</f>
        <v>0</v>
      </c>
      <c r="BB661" s="4">
        <v>0</v>
      </c>
      <c r="BC661" s="4">
        <v>0</v>
      </c>
      <c r="BD661" s="4">
        <f>SUM(BASE_INICIATIVAS_CONSOLIDADA!$BB661:$BC661)</f>
        <v>0</v>
      </c>
    </row>
    <row r="662" spans="1:56" ht="60" x14ac:dyDescent="0.25">
      <c r="A662" s="29" t="s">
        <v>61</v>
      </c>
      <c r="B662" s="29" t="s">
        <v>62</v>
      </c>
      <c r="C662" s="29">
        <v>18327841</v>
      </c>
      <c r="D662" s="29" t="s">
        <v>63</v>
      </c>
      <c r="E662" s="29" t="str">
        <f>_xlfn.XLOOKUP(BASE_INICIATIVAS_CONSOLIDADA!$G662,'[1]BASE DE DADOS'!A:A,'[1]BASE DE DADOS'!C:C)</f>
        <v>ESEC DE JUTAÍ-SOLIMÕES</v>
      </c>
      <c r="F662" s="29" t="str">
        <f>_xlfn.XLOOKUP(BASE_INICIATIVAS_CONSOLIDADA!$G662,[1]!BASE_UCS[COD CNUC],[1]!BASE_UCS[CATEGORIA RESUMIDA])</f>
        <v>ESEC</v>
      </c>
      <c r="G662" s="29" t="s">
        <v>304</v>
      </c>
      <c r="H662" s="29" t="str">
        <f>_xlfn.XLOOKUP(BASE_INICIATIVAS_CONSOLIDADA!$G662,[1]!BASE_UCS[COD CNUC],[1]!BASE_UCS[GERÊNCIA REGIONAL])</f>
        <v>GR1 - Norte</v>
      </c>
      <c r="I662" s="29" t="str">
        <f>_xlfn.XLOOKUP(BASE_INICIATIVAS_CONSOLIDADA!$G662,[1]!BASE_UCS[COD CNUC],[1]!BASE_UCS[BIOMAS])</f>
        <v>Amazônia</v>
      </c>
      <c r="J662" s="29" t="str">
        <f>_xlfn.XLOOKUP(BASE_INICIATIVAS_CONSOLIDADA!$G662,[1]!BASE_UCS[COD CNUC],[1]!BASE_UCS[UF])</f>
        <v>AM</v>
      </c>
      <c r="K662" s="29"/>
      <c r="L662" s="30">
        <v>900000</v>
      </c>
      <c r="M662" s="79">
        <v>0</v>
      </c>
      <c r="N662" s="30">
        <f>BASE_INICIATIVAS_CONSOLIDADA!$L662-BASE_INICIATIVAS_CONSOLIDADA!$M662</f>
        <v>900000</v>
      </c>
      <c r="O662" s="41">
        <f>BASE_INICIATIVAS_CONSOLIDADA!$AC662+BASE_INICIATIVAS_CONSOLIDADA!$AJ662+BASE_INICIATIVAS_CONSOLIDADA!$AO662+BASE_INICIATIVAS_CONSOLIDADA!$AV662+BASE_INICIATIVAS_CONSOLIDADA!$AY662+BASE_INICIATIVAS_CONSOLIDADA!$BA662+BASE_INICIATIVAS_CONSOLIDADA!$BD662</f>
        <v>0</v>
      </c>
      <c r="P662" s="30">
        <f>IF(BASE_INICIATIVAS_CONSOLIDADA!$N662-BASE_INICIATIVAS_CONSOLIDADA!$O662&lt;0,0,BASE_INICIATIVAS_CONSOLIDADA!$N662-BASE_INICIATIVAS_CONSOLIDADA!$O662)</f>
        <v>900000</v>
      </c>
      <c r="Q662" s="66">
        <v>0</v>
      </c>
      <c r="R662" s="71">
        <v>0</v>
      </c>
      <c r="S662" s="71">
        <v>0</v>
      </c>
      <c r="T662" s="71">
        <v>0</v>
      </c>
      <c r="U662" s="71">
        <v>0</v>
      </c>
      <c r="V662" s="71">
        <v>0</v>
      </c>
      <c r="W662" s="71">
        <v>0</v>
      </c>
      <c r="X662" s="71">
        <v>0</v>
      </c>
      <c r="Y662" s="71">
        <v>0</v>
      </c>
      <c r="Z662" s="71">
        <v>0</v>
      </c>
      <c r="AA662" s="71">
        <v>0</v>
      </c>
      <c r="AB662" s="68">
        <v>0</v>
      </c>
      <c r="AC662" s="41">
        <f>SUM(BASE_INICIATIVAS_CONSOLIDADA!$Q662:$AB662)</f>
        <v>0</v>
      </c>
      <c r="AD662" s="41">
        <v>0</v>
      </c>
      <c r="AE662" s="41">
        <v>0</v>
      </c>
      <c r="AF662" s="41">
        <v>0</v>
      </c>
      <c r="AG662" s="41">
        <v>0</v>
      </c>
      <c r="AH662" s="41">
        <v>0</v>
      </c>
      <c r="AI662" s="41">
        <v>0</v>
      </c>
      <c r="AJ662" s="41">
        <f>SUM(BASE_INICIATIVAS_CONSOLIDADA!$AD662:$AI662)</f>
        <v>0</v>
      </c>
      <c r="AK662" s="41">
        <v>0</v>
      </c>
      <c r="AL662" s="41">
        <v>0</v>
      </c>
      <c r="AM662" s="41">
        <v>0</v>
      </c>
      <c r="AN662" s="41">
        <v>0</v>
      </c>
      <c r="AO662" s="41">
        <f>SUM(BASE_INICIATIVAS_CONSOLIDADA!$AK662:$AN662)</f>
        <v>0</v>
      </c>
      <c r="AP662" s="41">
        <v>0</v>
      </c>
      <c r="AQ662" s="41">
        <v>0</v>
      </c>
      <c r="AR662" s="41">
        <v>0</v>
      </c>
      <c r="AS662" s="41">
        <v>0</v>
      </c>
      <c r="AT662" s="41">
        <v>0</v>
      </c>
      <c r="AU662" s="41">
        <v>0</v>
      </c>
      <c r="AV662" s="41">
        <f>SUM(BASE_INICIATIVAS_CONSOLIDADA!$AP662:$AU662)</f>
        <v>0</v>
      </c>
      <c r="AW662" s="43">
        <v>0</v>
      </c>
      <c r="AX662" s="43">
        <v>0</v>
      </c>
      <c r="AY662" s="44">
        <f>SUM(BASE_INICIATIVAS_CONSOLIDADA!$AW662:$AX662)</f>
        <v>0</v>
      </c>
      <c r="AZ662" s="49">
        <v>0</v>
      </c>
      <c r="BA662" s="45">
        <f>BASE_INICIATIVAS_CONSOLIDADA!$AZ662</f>
        <v>0</v>
      </c>
      <c r="BB662" s="45">
        <v>0</v>
      </c>
      <c r="BC662" s="45">
        <v>0</v>
      </c>
      <c r="BD662" s="45">
        <f>SUM(BASE_INICIATIVAS_CONSOLIDADA!$BB662:$BC662)</f>
        <v>0</v>
      </c>
    </row>
    <row r="663" spans="1:56" ht="60" x14ac:dyDescent="0.25">
      <c r="A663" s="8" t="s">
        <v>61</v>
      </c>
      <c r="B663" s="8" t="s">
        <v>62</v>
      </c>
      <c r="C663" s="8">
        <v>18327841</v>
      </c>
      <c r="D663" s="8" t="s">
        <v>63</v>
      </c>
      <c r="E663" s="8" t="str">
        <f>_xlfn.XLOOKUP(BASE_INICIATIVAS_CONSOLIDADA!$G663,'[1]BASE DE DADOS'!A:A,'[1]BASE DE DADOS'!C:C)</f>
        <v>ESEC DE MURICI</v>
      </c>
      <c r="F663" s="8" t="str">
        <f>_xlfn.XLOOKUP(BASE_INICIATIVAS_CONSOLIDADA!$G663,[1]!BASE_UCS[COD CNUC],[1]!BASE_UCS[CATEGORIA RESUMIDA])</f>
        <v>ESEC</v>
      </c>
      <c r="G663" s="8" t="s">
        <v>200</v>
      </c>
      <c r="H663" s="8" t="str">
        <f>_xlfn.XLOOKUP(BASE_INICIATIVAS_CONSOLIDADA!$G663,[1]!BASE_UCS[COD CNUC],[1]!BASE_UCS[GERÊNCIA REGIONAL])</f>
        <v>GR2 - Nordeste</v>
      </c>
      <c r="I663" s="8" t="str">
        <f>_xlfn.XLOOKUP(BASE_INICIATIVAS_CONSOLIDADA!$G663,[1]!BASE_UCS[COD CNUC],[1]!BASE_UCS[BIOMAS])</f>
        <v>Mata Atlântica</v>
      </c>
      <c r="J663" s="8" t="str">
        <f>_xlfn.XLOOKUP(BASE_INICIATIVAS_CONSOLIDADA!$G663,[1]!BASE_UCS[COD CNUC],[1]!BASE_UCS[UF])</f>
        <v>AL</v>
      </c>
      <c r="K663" s="8"/>
      <c r="L663" s="36">
        <v>600000</v>
      </c>
      <c r="M663" s="80">
        <v>0</v>
      </c>
      <c r="N663" s="36">
        <f>BASE_INICIATIVAS_CONSOLIDADA!$L663-BASE_INICIATIVAS_CONSOLIDADA!$M663</f>
        <v>600000</v>
      </c>
      <c r="O663" s="37">
        <f>BASE_INICIATIVAS_CONSOLIDADA!$AC663+BASE_INICIATIVAS_CONSOLIDADA!$AJ663+BASE_INICIATIVAS_CONSOLIDADA!$AO663+BASE_INICIATIVAS_CONSOLIDADA!$AV663+BASE_INICIATIVAS_CONSOLIDADA!$AY663+BASE_INICIATIVAS_CONSOLIDADA!$BA663+BASE_INICIATIVAS_CONSOLIDADA!$BD663</f>
        <v>600000</v>
      </c>
      <c r="P663" s="36">
        <f>IF(BASE_INICIATIVAS_CONSOLIDADA!$N663-BASE_INICIATIVAS_CONSOLIDADA!$O663&lt;0,0,BASE_INICIATIVAS_CONSOLIDADA!$N663-BASE_INICIATIVAS_CONSOLIDADA!$O663)</f>
        <v>0</v>
      </c>
      <c r="Q663" s="64">
        <v>0</v>
      </c>
      <c r="R663" s="69">
        <v>0</v>
      </c>
      <c r="S663" s="69">
        <v>0</v>
      </c>
      <c r="T663" s="69">
        <v>0</v>
      </c>
      <c r="U663" s="69">
        <v>0</v>
      </c>
      <c r="V663" s="69">
        <v>0</v>
      </c>
      <c r="W663" s="69">
        <v>0</v>
      </c>
      <c r="X663" s="69">
        <v>0</v>
      </c>
      <c r="Y663" s="69">
        <v>0</v>
      </c>
      <c r="Z663" s="69">
        <v>0</v>
      </c>
      <c r="AA663" s="69">
        <v>0</v>
      </c>
      <c r="AB663" s="70">
        <v>0</v>
      </c>
      <c r="AC663" s="37">
        <f>SUM(BASE_INICIATIVAS_CONSOLIDADA!$Q663:$AB663)</f>
        <v>0</v>
      </c>
      <c r="AD663" s="37">
        <v>0</v>
      </c>
      <c r="AE663" s="37">
        <v>0</v>
      </c>
      <c r="AF663" s="37">
        <v>0</v>
      </c>
      <c r="AG663" s="37">
        <v>0</v>
      </c>
      <c r="AH663" s="37">
        <v>0</v>
      </c>
      <c r="AI663" s="37">
        <v>0</v>
      </c>
      <c r="AJ663" s="37">
        <f>SUM(BASE_INICIATIVAS_CONSOLIDADA!$AD663:$AI663)</f>
        <v>0</v>
      </c>
      <c r="AK663" s="37">
        <v>0</v>
      </c>
      <c r="AL663" s="37">
        <v>0</v>
      </c>
      <c r="AM663" s="37">
        <v>0</v>
      </c>
      <c r="AN663" s="37">
        <v>0</v>
      </c>
      <c r="AO663" s="37">
        <f>SUM(BASE_INICIATIVAS_CONSOLIDADA!$AK663:$AN663)</f>
        <v>0</v>
      </c>
      <c r="AP663" s="37">
        <v>0</v>
      </c>
      <c r="AQ663" s="37">
        <v>0</v>
      </c>
      <c r="AR663" s="37">
        <v>0</v>
      </c>
      <c r="AS663" s="37">
        <v>0</v>
      </c>
      <c r="AT663" s="37">
        <v>0</v>
      </c>
      <c r="AU663" s="36">
        <v>600000</v>
      </c>
      <c r="AV663" s="37">
        <f>SUM(BASE_INICIATIVAS_CONSOLIDADA!$AP663:$AU663)</f>
        <v>600000</v>
      </c>
      <c r="AW663" s="39">
        <v>0</v>
      </c>
      <c r="AX663" s="39">
        <v>0</v>
      </c>
      <c r="AY663" s="40">
        <f>SUM(BASE_INICIATIVAS_CONSOLIDADA!$AW663:$AX663)</f>
        <v>0</v>
      </c>
      <c r="AZ663" s="4">
        <v>0</v>
      </c>
      <c r="BA663" s="4">
        <f>BASE_INICIATIVAS_CONSOLIDADA!$AZ663</f>
        <v>0</v>
      </c>
      <c r="BB663" s="4">
        <v>0</v>
      </c>
      <c r="BC663" s="4">
        <v>0</v>
      </c>
      <c r="BD663" s="4">
        <f>SUM(BASE_INICIATIVAS_CONSOLIDADA!$BB663:$BC663)</f>
        <v>0</v>
      </c>
    </row>
    <row r="664" spans="1:56" ht="60" x14ac:dyDescent="0.25">
      <c r="A664" s="29" t="s">
        <v>61</v>
      </c>
      <c r="B664" s="29" t="s">
        <v>62</v>
      </c>
      <c r="C664" s="29">
        <v>18327841</v>
      </c>
      <c r="D664" s="29" t="s">
        <v>63</v>
      </c>
      <c r="E664" s="29" t="str">
        <f>_xlfn.XLOOKUP(BASE_INICIATIVAS_CONSOLIDADA!$G664,'[1]BASE DE DADOS'!A:A,'[1]BASE DE DADOS'!C:C)</f>
        <v>ESEC DE TAIAMÃ</v>
      </c>
      <c r="F664" s="29" t="str">
        <f>_xlfn.XLOOKUP(BASE_INICIATIVAS_CONSOLIDADA!$G664,[1]!BASE_UCS[COD CNUC],[1]!BASE_UCS[CATEGORIA RESUMIDA])</f>
        <v>ESEC</v>
      </c>
      <c r="G664" s="29" t="s">
        <v>224</v>
      </c>
      <c r="H664" s="29" t="str">
        <f>_xlfn.XLOOKUP(BASE_INICIATIVAS_CONSOLIDADA!$G664,[1]!BASE_UCS[COD CNUC],[1]!BASE_UCS[GERÊNCIA REGIONAL])</f>
        <v>GR3 - Centro-Oeste</v>
      </c>
      <c r="I664" s="29" t="str">
        <f>_xlfn.XLOOKUP(BASE_INICIATIVAS_CONSOLIDADA!$G664,[1]!BASE_UCS[COD CNUC],[1]!BASE_UCS[BIOMAS])</f>
        <v>Pantanal</v>
      </c>
      <c r="J664" s="29" t="str">
        <f>_xlfn.XLOOKUP(BASE_INICIATIVAS_CONSOLIDADA!$G664,[1]!BASE_UCS[COD CNUC],[1]!BASE_UCS[UF])</f>
        <v>MT</v>
      </c>
      <c r="K664" s="29"/>
      <c r="L664" s="30">
        <v>600000</v>
      </c>
      <c r="M664" s="79">
        <v>0</v>
      </c>
      <c r="N664" s="30">
        <f>BASE_INICIATIVAS_CONSOLIDADA!$L664-BASE_INICIATIVAS_CONSOLIDADA!$M664</f>
        <v>600000</v>
      </c>
      <c r="O664" s="41">
        <f>BASE_INICIATIVAS_CONSOLIDADA!$AC664+BASE_INICIATIVAS_CONSOLIDADA!$AJ664+BASE_INICIATIVAS_CONSOLIDADA!$AO664+BASE_INICIATIVAS_CONSOLIDADA!$AV664+BASE_INICIATIVAS_CONSOLIDADA!$AY664+BASE_INICIATIVAS_CONSOLIDADA!$BA664+BASE_INICIATIVAS_CONSOLIDADA!$BD664</f>
        <v>600000</v>
      </c>
      <c r="P664" s="30">
        <f>IF(BASE_INICIATIVAS_CONSOLIDADA!$N664-BASE_INICIATIVAS_CONSOLIDADA!$O664&lt;0,0,BASE_INICIATIVAS_CONSOLIDADA!$N664-BASE_INICIATIVAS_CONSOLIDADA!$O664)</f>
        <v>0</v>
      </c>
      <c r="Q664" s="66">
        <v>0</v>
      </c>
      <c r="R664" s="71">
        <v>0</v>
      </c>
      <c r="S664" s="71">
        <v>0</v>
      </c>
      <c r="T664" s="71">
        <v>0</v>
      </c>
      <c r="U664" s="71">
        <v>0</v>
      </c>
      <c r="V664" s="71">
        <v>0</v>
      </c>
      <c r="W664" s="71">
        <v>0</v>
      </c>
      <c r="X664" s="71">
        <v>0</v>
      </c>
      <c r="Y664" s="71">
        <v>0</v>
      </c>
      <c r="Z664" s="71">
        <v>0</v>
      </c>
      <c r="AA664" s="71">
        <v>0</v>
      </c>
      <c r="AB664" s="68">
        <v>0</v>
      </c>
      <c r="AC664" s="41">
        <f>SUM(BASE_INICIATIVAS_CONSOLIDADA!$Q664:$AB664)</f>
        <v>0</v>
      </c>
      <c r="AD664" s="41">
        <v>0</v>
      </c>
      <c r="AE664" s="41">
        <v>0</v>
      </c>
      <c r="AF664" s="41">
        <v>0</v>
      </c>
      <c r="AG664" s="41">
        <v>0</v>
      </c>
      <c r="AH664" s="41">
        <v>0</v>
      </c>
      <c r="AI664" s="41">
        <v>0</v>
      </c>
      <c r="AJ664" s="41">
        <f>SUM(BASE_INICIATIVAS_CONSOLIDADA!$AD664:$AI664)</f>
        <v>0</v>
      </c>
      <c r="AK664" s="41">
        <v>0</v>
      </c>
      <c r="AL664" s="41">
        <v>0</v>
      </c>
      <c r="AM664" s="41">
        <v>0</v>
      </c>
      <c r="AN664" s="41">
        <v>0</v>
      </c>
      <c r="AO664" s="41">
        <f>SUM(BASE_INICIATIVAS_CONSOLIDADA!$AK664:$AN664)</f>
        <v>0</v>
      </c>
      <c r="AP664" s="41">
        <v>0</v>
      </c>
      <c r="AQ664" s="41">
        <v>0</v>
      </c>
      <c r="AR664" s="41">
        <v>0</v>
      </c>
      <c r="AS664" s="41">
        <v>0</v>
      </c>
      <c r="AT664" s="41">
        <v>0</v>
      </c>
      <c r="AU664" s="46">
        <v>0</v>
      </c>
      <c r="AV664" s="41">
        <f>SUM(BASE_INICIATIVAS_CONSOLIDADA!$AP664:$AU664)</f>
        <v>0</v>
      </c>
      <c r="AW664" s="43">
        <v>0</v>
      </c>
      <c r="AX664" s="50">
        <v>600000</v>
      </c>
      <c r="AY664" s="44">
        <f>SUM(BASE_INICIATIVAS_CONSOLIDADA!$AW664:$AX664)</f>
        <v>600000</v>
      </c>
      <c r="AZ664" s="45">
        <v>0</v>
      </c>
      <c r="BA664" s="45">
        <f>BASE_INICIATIVAS_CONSOLIDADA!$AZ664</f>
        <v>0</v>
      </c>
      <c r="BB664" s="45">
        <v>0</v>
      </c>
      <c r="BC664" s="45">
        <v>0</v>
      </c>
      <c r="BD664" s="45">
        <f>SUM(BASE_INICIATIVAS_CONSOLIDADA!$BB664:$BC664)</f>
        <v>0</v>
      </c>
    </row>
    <row r="665" spans="1:56" ht="60" x14ac:dyDescent="0.25">
      <c r="A665" s="8" t="s">
        <v>61</v>
      </c>
      <c r="B665" s="8" t="s">
        <v>62</v>
      </c>
      <c r="C665" s="8">
        <v>18327841</v>
      </c>
      <c r="D665" s="8" t="s">
        <v>63</v>
      </c>
      <c r="E665" s="8" t="str">
        <f>_xlfn.XLOOKUP(BASE_INICIATIVAS_CONSOLIDADA!$G665,'[1]BASE DE DADOS'!A:A,'[1]BASE DE DADOS'!C:C)</f>
        <v>ESEC DE URUÇUÍ-UNA</v>
      </c>
      <c r="F665" s="8" t="str">
        <f>_xlfn.XLOOKUP(BASE_INICIATIVAS_CONSOLIDADA!$G665,[1]!BASE_UCS[COD CNUC],[1]!BASE_UCS[CATEGORIA RESUMIDA])</f>
        <v>ESEC</v>
      </c>
      <c r="G665" s="8" t="s">
        <v>204</v>
      </c>
      <c r="H665" s="8" t="str">
        <f>_xlfn.XLOOKUP(BASE_INICIATIVAS_CONSOLIDADA!$G665,[1]!BASE_UCS[COD CNUC],[1]!BASE_UCS[GERÊNCIA REGIONAL])</f>
        <v>GR2 - Nordeste</v>
      </c>
      <c r="I665" s="8" t="str">
        <f>_xlfn.XLOOKUP(BASE_INICIATIVAS_CONSOLIDADA!$G665,[1]!BASE_UCS[COD CNUC],[1]!BASE_UCS[BIOMAS])</f>
        <v>Cerrado</v>
      </c>
      <c r="J665" s="8" t="str">
        <f>_xlfn.XLOOKUP(BASE_INICIATIVAS_CONSOLIDADA!$G665,[1]!BASE_UCS[COD CNUC],[1]!BASE_UCS[UF])</f>
        <v>PI</v>
      </c>
      <c r="K665" s="8"/>
      <c r="L665" s="36">
        <v>600000</v>
      </c>
      <c r="M665" s="80">
        <v>0</v>
      </c>
      <c r="N665" s="36">
        <f>BASE_INICIATIVAS_CONSOLIDADA!$L665-BASE_INICIATIVAS_CONSOLIDADA!$M665</f>
        <v>600000</v>
      </c>
      <c r="O665" s="37">
        <f>BASE_INICIATIVAS_CONSOLIDADA!$AC665+BASE_INICIATIVAS_CONSOLIDADA!$AJ665+BASE_INICIATIVAS_CONSOLIDADA!$AO665+BASE_INICIATIVAS_CONSOLIDADA!$AV665+BASE_INICIATIVAS_CONSOLIDADA!$AY665+BASE_INICIATIVAS_CONSOLIDADA!$BA665+BASE_INICIATIVAS_CONSOLIDADA!$BD665</f>
        <v>600000</v>
      </c>
      <c r="P665" s="36">
        <f>IF(BASE_INICIATIVAS_CONSOLIDADA!$N665-BASE_INICIATIVAS_CONSOLIDADA!$O665&lt;0,0,BASE_INICIATIVAS_CONSOLIDADA!$N665-BASE_INICIATIVAS_CONSOLIDADA!$O665)</f>
        <v>0</v>
      </c>
      <c r="Q665" s="64">
        <v>0</v>
      </c>
      <c r="R665" s="69">
        <v>0</v>
      </c>
      <c r="S665" s="69">
        <v>0</v>
      </c>
      <c r="T665" s="69">
        <v>0</v>
      </c>
      <c r="U665" s="69">
        <v>0</v>
      </c>
      <c r="V665" s="69">
        <v>0</v>
      </c>
      <c r="W665" s="69">
        <v>0</v>
      </c>
      <c r="X665" s="69">
        <v>0</v>
      </c>
      <c r="Y665" s="69">
        <v>0</v>
      </c>
      <c r="Z665" s="69">
        <v>0</v>
      </c>
      <c r="AA665" s="69">
        <v>0</v>
      </c>
      <c r="AB665" s="70">
        <v>0</v>
      </c>
      <c r="AC665" s="37">
        <f>SUM(BASE_INICIATIVAS_CONSOLIDADA!$Q665:$AB665)</f>
        <v>0</v>
      </c>
      <c r="AD665" s="37">
        <v>0</v>
      </c>
      <c r="AE665" s="37">
        <v>0</v>
      </c>
      <c r="AF665" s="37">
        <v>0</v>
      </c>
      <c r="AG665" s="37">
        <v>0</v>
      </c>
      <c r="AH665" s="37">
        <v>0</v>
      </c>
      <c r="AI665" s="37">
        <v>0</v>
      </c>
      <c r="AJ665" s="37">
        <f>SUM(BASE_INICIATIVAS_CONSOLIDADA!$AD665:$AI665)</f>
        <v>0</v>
      </c>
      <c r="AK665" s="37">
        <v>0</v>
      </c>
      <c r="AL665" s="37">
        <v>0</v>
      </c>
      <c r="AM665" s="37">
        <v>0</v>
      </c>
      <c r="AN665" s="37">
        <v>0</v>
      </c>
      <c r="AO665" s="37">
        <f>SUM(BASE_INICIATIVAS_CONSOLIDADA!$AK665:$AN665)</f>
        <v>0</v>
      </c>
      <c r="AP665" s="37">
        <v>0</v>
      </c>
      <c r="AQ665" s="37">
        <v>0</v>
      </c>
      <c r="AR665" s="37">
        <v>0</v>
      </c>
      <c r="AS665" s="37">
        <v>0</v>
      </c>
      <c r="AT665" s="37">
        <v>0</v>
      </c>
      <c r="AU665" s="37">
        <v>0</v>
      </c>
      <c r="AV665" s="37">
        <f>SUM(BASE_INICIATIVAS_CONSOLIDADA!$AP665:$AU665)</f>
        <v>0</v>
      </c>
      <c r="AW665" s="39">
        <v>0</v>
      </c>
      <c r="AX665" s="48">
        <v>600000</v>
      </c>
      <c r="AY665" s="40">
        <f>SUM(BASE_INICIATIVAS_CONSOLIDADA!$AW665:$AX665)</f>
        <v>600000</v>
      </c>
      <c r="AZ665" s="4">
        <v>0</v>
      </c>
      <c r="BA665" s="4">
        <f>BASE_INICIATIVAS_CONSOLIDADA!$AZ665</f>
        <v>0</v>
      </c>
      <c r="BB665" s="4">
        <v>0</v>
      </c>
      <c r="BC665" s="4">
        <v>0</v>
      </c>
      <c r="BD665" s="4">
        <f>SUM(BASE_INICIATIVAS_CONSOLIDADA!$BB665:$BC665)</f>
        <v>0</v>
      </c>
    </row>
    <row r="666" spans="1:56" ht="60" x14ac:dyDescent="0.25">
      <c r="A666" s="29" t="s">
        <v>61</v>
      </c>
      <c r="B666" s="29" t="s">
        <v>62</v>
      </c>
      <c r="C666" s="29">
        <v>18327841</v>
      </c>
      <c r="D666" s="29" t="s">
        <v>63</v>
      </c>
      <c r="E666" s="29" t="str">
        <f>_xlfn.XLOOKUP(BASE_INICIATIVAS_CONSOLIDADA!$G666,'[1]BASE DE DADOS'!A:A,'[1]BASE DE DADOS'!C:C)</f>
        <v>ESEC DO JARI</v>
      </c>
      <c r="F666" s="29" t="str">
        <f>_xlfn.XLOOKUP(BASE_INICIATIVAS_CONSOLIDADA!$G666,[1]!BASE_UCS[COD CNUC],[1]!BASE_UCS[CATEGORIA RESUMIDA])</f>
        <v>ESEC</v>
      </c>
      <c r="G666" s="29" t="s">
        <v>491</v>
      </c>
      <c r="H666" s="29" t="str">
        <f>_xlfn.XLOOKUP(BASE_INICIATIVAS_CONSOLIDADA!$G666,[1]!BASE_UCS[COD CNUC],[1]!BASE_UCS[GERÊNCIA REGIONAL])</f>
        <v>GR1 - Norte</v>
      </c>
      <c r="I666" s="29" t="str">
        <f>_xlfn.XLOOKUP(BASE_INICIATIVAS_CONSOLIDADA!$G666,[1]!BASE_UCS[COD CNUC],[1]!BASE_UCS[BIOMAS])</f>
        <v>Amazônia</v>
      </c>
      <c r="J666" s="29" t="str">
        <f>_xlfn.XLOOKUP(BASE_INICIATIVAS_CONSOLIDADA!$G666,[1]!BASE_UCS[COD CNUC],[1]!BASE_UCS[UF])</f>
        <v>AM/PA</v>
      </c>
      <c r="K666" s="29"/>
      <c r="L666" s="30">
        <v>900000</v>
      </c>
      <c r="M666" s="79">
        <v>0</v>
      </c>
      <c r="N666" s="30">
        <f>BASE_INICIATIVAS_CONSOLIDADA!$L666-BASE_INICIATIVAS_CONSOLIDADA!$M666</f>
        <v>900000</v>
      </c>
      <c r="O666" s="41">
        <f>BASE_INICIATIVAS_CONSOLIDADA!$AC666+BASE_INICIATIVAS_CONSOLIDADA!$AJ666+BASE_INICIATIVAS_CONSOLIDADA!$AO666+BASE_INICIATIVAS_CONSOLIDADA!$AV666+BASE_INICIATIVAS_CONSOLIDADA!$AY666+BASE_INICIATIVAS_CONSOLIDADA!$BA666+BASE_INICIATIVAS_CONSOLIDADA!$BD666</f>
        <v>0</v>
      </c>
      <c r="P666" s="30">
        <f>IF(BASE_INICIATIVAS_CONSOLIDADA!$N666-BASE_INICIATIVAS_CONSOLIDADA!$O666&lt;0,0,BASE_INICIATIVAS_CONSOLIDADA!$N666-BASE_INICIATIVAS_CONSOLIDADA!$O666)</f>
        <v>900000</v>
      </c>
      <c r="Q666" s="66">
        <v>0</v>
      </c>
      <c r="R666" s="71">
        <v>0</v>
      </c>
      <c r="S666" s="71">
        <v>0</v>
      </c>
      <c r="T666" s="71">
        <v>0</v>
      </c>
      <c r="U666" s="71">
        <v>0</v>
      </c>
      <c r="V666" s="71">
        <v>0</v>
      </c>
      <c r="W666" s="71">
        <v>0</v>
      </c>
      <c r="X666" s="71">
        <v>0</v>
      </c>
      <c r="Y666" s="71">
        <v>0</v>
      </c>
      <c r="Z666" s="71">
        <v>0</v>
      </c>
      <c r="AA666" s="71">
        <v>0</v>
      </c>
      <c r="AB666" s="68">
        <v>0</v>
      </c>
      <c r="AC666" s="41">
        <f>SUM(BASE_INICIATIVAS_CONSOLIDADA!$Q666:$AB666)</f>
        <v>0</v>
      </c>
      <c r="AD666" s="41">
        <v>0</v>
      </c>
      <c r="AE666" s="41">
        <v>0</v>
      </c>
      <c r="AF666" s="41">
        <v>0</v>
      </c>
      <c r="AG666" s="41">
        <v>0</v>
      </c>
      <c r="AH666" s="41">
        <v>0</v>
      </c>
      <c r="AI666" s="41">
        <v>0</v>
      </c>
      <c r="AJ666" s="41">
        <f>SUM(BASE_INICIATIVAS_CONSOLIDADA!$AD666:$AI666)</f>
        <v>0</v>
      </c>
      <c r="AK666" s="41">
        <v>0</v>
      </c>
      <c r="AL666" s="41">
        <v>0</v>
      </c>
      <c r="AM666" s="41">
        <v>0</v>
      </c>
      <c r="AN666" s="41">
        <v>0</v>
      </c>
      <c r="AO666" s="41">
        <f>SUM(BASE_INICIATIVAS_CONSOLIDADA!$AK666:$AN666)</f>
        <v>0</v>
      </c>
      <c r="AP666" s="41">
        <v>0</v>
      </c>
      <c r="AQ666" s="41">
        <v>0</v>
      </c>
      <c r="AR666" s="41">
        <v>0</v>
      </c>
      <c r="AS666" s="41">
        <v>0</v>
      </c>
      <c r="AT666" s="41">
        <v>0</v>
      </c>
      <c r="AU666" s="41">
        <v>0</v>
      </c>
      <c r="AV666" s="41">
        <f>SUM(BASE_INICIATIVAS_CONSOLIDADA!$AP666:$AU666)</f>
        <v>0</v>
      </c>
      <c r="AW666" s="43">
        <v>0</v>
      </c>
      <c r="AX666" s="50">
        <v>0</v>
      </c>
      <c r="AY666" s="44">
        <f>SUM(BASE_INICIATIVAS_CONSOLIDADA!$AW666:$AX666)</f>
        <v>0</v>
      </c>
      <c r="AZ666" s="45">
        <v>0</v>
      </c>
      <c r="BA666" s="45">
        <f>BASE_INICIATIVAS_CONSOLIDADA!$AZ666</f>
        <v>0</v>
      </c>
      <c r="BB666" s="45">
        <v>0</v>
      </c>
      <c r="BC666" s="45">
        <v>0</v>
      </c>
      <c r="BD666" s="45">
        <f>SUM(BASE_INICIATIVAS_CONSOLIDADA!$BB666:$BC666)</f>
        <v>0</v>
      </c>
    </row>
    <row r="667" spans="1:56" ht="60" x14ac:dyDescent="0.25">
      <c r="A667" s="8" t="s">
        <v>61</v>
      </c>
      <c r="B667" s="8" t="s">
        <v>62</v>
      </c>
      <c r="C667" s="8">
        <v>18327841</v>
      </c>
      <c r="D667" s="8" t="s">
        <v>63</v>
      </c>
      <c r="E667" s="8" t="str">
        <f>_xlfn.XLOOKUP(BASE_INICIATIVAS_CONSOLIDADA!$G667,'[1]BASE DE DADOS'!A:A,'[1]BASE DE DADOS'!C:C)</f>
        <v>ESEC MICO LEÃO PRETO</v>
      </c>
      <c r="F667" s="8" t="str">
        <f>_xlfn.XLOOKUP(BASE_INICIATIVAS_CONSOLIDADA!$G667,[1]!BASE_UCS[COD CNUC],[1]!BASE_UCS[CATEGORIA RESUMIDA])</f>
        <v>ESEC</v>
      </c>
      <c r="G667" s="8" t="s">
        <v>228</v>
      </c>
      <c r="H667" s="8" t="str">
        <f>_xlfn.XLOOKUP(BASE_INICIATIVAS_CONSOLIDADA!$G667,[1]!BASE_UCS[COD CNUC],[1]!BASE_UCS[GERÊNCIA REGIONAL])</f>
        <v>GR4 - Sudeste</v>
      </c>
      <c r="I667" s="8" t="str">
        <f>_xlfn.XLOOKUP(BASE_INICIATIVAS_CONSOLIDADA!$G667,[1]!BASE_UCS[COD CNUC],[1]!BASE_UCS[BIOMAS])</f>
        <v>Mata Atlântica</v>
      </c>
      <c r="J667" s="8" t="str">
        <f>_xlfn.XLOOKUP(BASE_INICIATIVAS_CONSOLIDADA!$G667,[1]!BASE_UCS[COD CNUC],[1]!BASE_UCS[UF])</f>
        <v>SP</v>
      </c>
      <c r="K667" s="8"/>
      <c r="L667" s="36">
        <v>600000</v>
      </c>
      <c r="M667" s="80">
        <v>0</v>
      </c>
      <c r="N667" s="36">
        <f>BASE_INICIATIVAS_CONSOLIDADA!$L667-BASE_INICIATIVAS_CONSOLIDADA!$M667</f>
        <v>600000</v>
      </c>
      <c r="O667" s="37">
        <f>BASE_INICIATIVAS_CONSOLIDADA!$AC667+BASE_INICIATIVAS_CONSOLIDADA!$AJ667+BASE_INICIATIVAS_CONSOLIDADA!$AO667+BASE_INICIATIVAS_CONSOLIDADA!$AV667+BASE_INICIATIVAS_CONSOLIDADA!$AY667+BASE_INICIATIVAS_CONSOLIDADA!$BA667+BASE_INICIATIVAS_CONSOLIDADA!$BD667</f>
        <v>0</v>
      </c>
      <c r="P667" s="36">
        <f>IF(BASE_INICIATIVAS_CONSOLIDADA!$N667-BASE_INICIATIVAS_CONSOLIDADA!$O667&lt;0,0,BASE_INICIATIVAS_CONSOLIDADA!$N667-BASE_INICIATIVAS_CONSOLIDADA!$O667)</f>
        <v>600000</v>
      </c>
      <c r="Q667" s="64">
        <v>0</v>
      </c>
      <c r="R667" s="69">
        <v>0</v>
      </c>
      <c r="S667" s="69">
        <v>0</v>
      </c>
      <c r="T667" s="69">
        <v>0</v>
      </c>
      <c r="U667" s="69">
        <v>0</v>
      </c>
      <c r="V667" s="69">
        <v>0</v>
      </c>
      <c r="W667" s="69">
        <v>0</v>
      </c>
      <c r="X667" s="69">
        <v>0</v>
      </c>
      <c r="Y667" s="69">
        <v>0</v>
      </c>
      <c r="Z667" s="69">
        <v>0</v>
      </c>
      <c r="AA667" s="69">
        <v>0</v>
      </c>
      <c r="AB667" s="70">
        <v>0</v>
      </c>
      <c r="AC667" s="37">
        <f>SUM(BASE_INICIATIVAS_CONSOLIDADA!$Q667:$AB667)</f>
        <v>0</v>
      </c>
      <c r="AD667" s="37">
        <v>0</v>
      </c>
      <c r="AE667" s="37">
        <v>0</v>
      </c>
      <c r="AF667" s="37">
        <v>0</v>
      </c>
      <c r="AG667" s="37">
        <v>0</v>
      </c>
      <c r="AH667" s="37">
        <v>0</v>
      </c>
      <c r="AI667" s="37">
        <v>0</v>
      </c>
      <c r="AJ667" s="37">
        <f>SUM(BASE_INICIATIVAS_CONSOLIDADA!$AD667:$AI667)</f>
        <v>0</v>
      </c>
      <c r="AK667" s="37">
        <v>0</v>
      </c>
      <c r="AL667" s="37">
        <v>0</v>
      </c>
      <c r="AM667" s="37">
        <v>0</v>
      </c>
      <c r="AN667" s="37">
        <v>0</v>
      </c>
      <c r="AO667" s="37">
        <f>SUM(BASE_INICIATIVAS_CONSOLIDADA!$AK667:$AN667)</f>
        <v>0</v>
      </c>
      <c r="AP667" s="37">
        <v>0</v>
      </c>
      <c r="AQ667" s="37">
        <v>0</v>
      </c>
      <c r="AR667" s="37">
        <v>0</v>
      </c>
      <c r="AS667" s="37">
        <v>0</v>
      </c>
      <c r="AT667" s="37">
        <v>0</v>
      </c>
      <c r="AU667" s="37">
        <v>0</v>
      </c>
      <c r="AV667" s="37">
        <f>SUM(BASE_INICIATIVAS_CONSOLIDADA!$AP667:$AU667)</f>
        <v>0</v>
      </c>
      <c r="AW667" s="39">
        <v>0</v>
      </c>
      <c r="AX667" s="39">
        <v>0</v>
      </c>
      <c r="AY667" s="40">
        <f>SUM(BASE_INICIATIVAS_CONSOLIDADA!$AW667:$AX667)</f>
        <v>0</v>
      </c>
      <c r="AZ667" s="4">
        <v>0</v>
      </c>
      <c r="BA667" s="4">
        <f>BASE_INICIATIVAS_CONSOLIDADA!$AZ667</f>
        <v>0</v>
      </c>
      <c r="BB667" s="4">
        <v>0</v>
      </c>
      <c r="BC667" s="4">
        <v>0</v>
      </c>
      <c r="BD667" s="4">
        <f>SUM(BASE_INICIATIVAS_CONSOLIDADA!$BB667:$BC667)</f>
        <v>0</v>
      </c>
    </row>
    <row r="668" spans="1:56" ht="60" x14ac:dyDescent="0.25">
      <c r="A668" s="29" t="s">
        <v>61</v>
      </c>
      <c r="B668" s="29" t="s">
        <v>62</v>
      </c>
      <c r="C668" s="29">
        <v>18327841</v>
      </c>
      <c r="D668" s="29" t="s">
        <v>63</v>
      </c>
      <c r="E668" s="29" t="str">
        <f>_xlfn.XLOOKUP(BASE_INICIATIVAS_CONSOLIDADA!$G668,'[1]BASE DE DADOS'!A:A,'[1]BASE DE DADOS'!C:C)</f>
        <v>ESEC RASO DA CATARINA</v>
      </c>
      <c r="F668" s="29" t="str">
        <f>_xlfn.XLOOKUP(BASE_INICIATIVAS_CONSOLIDADA!$G668,[1]!BASE_UCS[COD CNUC],[1]!BASE_UCS[CATEGORIA RESUMIDA])</f>
        <v>ESEC</v>
      </c>
      <c r="G668" s="29" t="s">
        <v>206</v>
      </c>
      <c r="H668" s="29" t="str">
        <f>_xlfn.XLOOKUP(BASE_INICIATIVAS_CONSOLIDADA!$G668,[1]!BASE_UCS[COD CNUC],[1]!BASE_UCS[GERÊNCIA REGIONAL])</f>
        <v>GR2 - Nordeste</v>
      </c>
      <c r="I668" s="29" t="str">
        <f>_xlfn.XLOOKUP(BASE_INICIATIVAS_CONSOLIDADA!$G668,[1]!BASE_UCS[COD CNUC],[1]!BASE_UCS[BIOMAS])</f>
        <v>Caatinga</v>
      </c>
      <c r="J668" s="29" t="str">
        <f>_xlfn.XLOOKUP(BASE_INICIATIVAS_CONSOLIDADA!$G668,[1]!BASE_UCS[COD CNUC],[1]!BASE_UCS[UF])</f>
        <v>BA</v>
      </c>
      <c r="K668" s="29"/>
      <c r="L668" s="30">
        <v>600000</v>
      </c>
      <c r="M668" s="79">
        <v>0</v>
      </c>
      <c r="N668" s="30">
        <f>BASE_INICIATIVAS_CONSOLIDADA!$L668-BASE_INICIATIVAS_CONSOLIDADA!$M668</f>
        <v>600000</v>
      </c>
      <c r="O668" s="41">
        <f>BASE_INICIATIVAS_CONSOLIDADA!$AC668+BASE_INICIATIVAS_CONSOLIDADA!$AJ668+BASE_INICIATIVAS_CONSOLIDADA!$AO668+BASE_INICIATIVAS_CONSOLIDADA!$AV668+BASE_INICIATIVAS_CONSOLIDADA!$AY668+BASE_INICIATIVAS_CONSOLIDADA!$BA668+BASE_INICIATIVAS_CONSOLIDADA!$BD668</f>
        <v>600000</v>
      </c>
      <c r="P668" s="30">
        <f>IF(BASE_INICIATIVAS_CONSOLIDADA!$N668-BASE_INICIATIVAS_CONSOLIDADA!$O668&lt;0,0,BASE_INICIATIVAS_CONSOLIDADA!$N668-BASE_INICIATIVAS_CONSOLIDADA!$O668)</f>
        <v>0</v>
      </c>
      <c r="Q668" s="66">
        <v>0</v>
      </c>
      <c r="R668" s="71">
        <v>0</v>
      </c>
      <c r="S668" s="71">
        <v>0</v>
      </c>
      <c r="T668" s="71">
        <v>0</v>
      </c>
      <c r="U668" s="71">
        <v>0</v>
      </c>
      <c r="V668" s="71">
        <v>0</v>
      </c>
      <c r="W668" s="71">
        <v>0</v>
      </c>
      <c r="X668" s="71">
        <v>0</v>
      </c>
      <c r="Y668" s="71">
        <v>0</v>
      </c>
      <c r="Z668" s="71">
        <v>0</v>
      </c>
      <c r="AA668" s="71">
        <v>0</v>
      </c>
      <c r="AB668" s="68">
        <v>0</v>
      </c>
      <c r="AC668" s="41">
        <f>SUM(BASE_INICIATIVAS_CONSOLIDADA!$Q668:$AB668)</f>
        <v>0</v>
      </c>
      <c r="AD668" s="41">
        <v>0</v>
      </c>
      <c r="AE668" s="41">
        <v>0</v>
      </c>
      <c r="AF668" s="41">
        <v>0</v>
      </c>
      <c r="AG668" s="41">
        <v>0</v>
      </c>
      <c r="AH668" s="41">
        <v>0</v>
      </c>
      <c r="AI668" s="41">
        <v>0</v>
      </c>
      <c r="AJ668" s="41">
        <f>SUM(BASE_INICIATIVAS_CONSOLIDADA!$AD668:$AI668)</f>
        <v>0</v>
      </c>
      <c r="AK668" s="41">
        <v>0</v>
      </c>
      <c r="AL668" s="41">
        <v>0</v>
      </c>
      <c r="AM668" s="41">
        <v>0</v>
      </c>
      <c r="AN668" s="41">
        <v>0</v>
      </c>
      <c r="AO668" s="41">
        <f>SUM(BASE_INICIATIVAS_CONSOLIDADA!$AK668:$AN668)</f>
        <v>0</v>
      </c>
      <c r="AP668" s="30">
        <v>600000</v>
      </c>
      <c r="AQ668" s="41">
        <v>0</v>
      </c>
      <c r="AR668" s="41">
        <v>0</v>
      </c>
      <c r="AS668" s="41">
        <v>0</v>
      </c>
      <c r="AT668" s="41">
        <v>0</v>
      </c>
      <c r="AU668" s="41">
        <v>0</v>
      </c>
      <c r="AV668" s="41">
        <f>SUM(BASE_INICIATIVAS_CONSOLIDADA!$AP668:$AU668)</f>
        <v>600000</v>
      </c>
      <c r="AW668" s="43">
        <v>0</v>
      </c>
      <c r="AX668" s="43">
        <v>0</v>
      </c>
      <c r="AY668" s="44">
        <f>SUM(BASE_INICIATIVAS_CONSOLIDADA!$AW668:$AX668)</f>
        <v>0</v>
      </c>
      <c r="AZ668" s="45">
        <v>0</v>
      </c>
      <c r="BA668" s="45">
        <f>BASE_INICIATIVAS_CONSOLIDADA!$AZ668</f>
        <v>0</v>
      </c>
      <c r="BB668" s="45">
        <v>0</v>
      </c>
      <c r="BC668" s="45">
        <v>0</v>
      </c>
      <c r="BD668" s="45">
        <f>SUM(BASE_INICIATIVAS_CONSOLIDADA!$BB668:$BC668)</f>
        <v>0</v>
      </c>
    </row>
    <row r="669" spans="1:56" ht="60" x14ac:dyDescent="0.25">
      <c r="A669" s="8" t="s">
        <v>61</v>
      </c>
      <c r="B669" s="8" t="s">
        <v>62</v>
      </c>
      <c r="C669" s="8">
        <v>18327841</v>
      </c>
      <c r="D669" s="8" t="s">
        <v>63</v>
      </c>
      <c r="E669" s="8" t="str">
        <f>_xlfn.XLOOKUP(BASE_INICIATIVAS_CONSOLIDADA!$G669,'[1]BASE DE DADOS'!A:A,'[1]BASE DE DADOS'!C:C)</f>
        <v>ESTACAO ECOLOGICA SERRA GERAL DO TOCANTINS</v>
      </c>
      <c r="F669" s="8" t="str">
        <f>_xlfn.XLOOKUP(BASE_INICIATIVAS_CONSOLIDADA!$G669,[1]!BASE_UCS[COD CNUC],[1]!BASE_UCS[CATEGORIA RESUMIDA])</f>
        <v>ESEC</v>
      </c>
      <c r="G669" s="8" t="s">
        <v>225</v>
      </c>
      <c r="H669" s="8" t="str">
        <f>_xlfn.XLOOKUP(BASE_INICIATIVAS_CONSOLIDADA!$G669,[1]!BASE_UCS[COD CNUC],[1]!BASE_UCS[GERÊNCIA REGIONAL])</f>
        <v>GR3 - Centro-Oeste</v>
      </c>
      <c r="I669" s="8" t="str">
        <f>_xlfn.XLOOKUP(BASE_INICIATIVAS_CONSOLIDADA!$G669,[1]!BASE_UCS[COD CNUC],[1]!BASE_UCS[BIOMAS])</f>
        <v>Cerrado</v>
      </c>
      <c r="J669" s="8" t="str">
        <f>_xlfn.XLOOKUP(BASE_INICIATIVAS_CONSOLIDADA!$G669,[1]!BASE_UCS[COD CNUC],[1]!BASE_UCS[UF])</f>
        <v>BA/TO</v>
      </c>
      <c r="K669" s="8"/>
      <c r="L669" s="36">
        <v>600000</v>
      </c>
      <c r="M669" s="80">
        <v>0</v>
      </c>
      <c r="N669" s="36">
        <f>BASE_INICIATIVAS_CONSOLIDADA!$L669-BASE_INICIATIVAS_CONSOLIDADA!$M669</f>
        <v>600000</v>
      </c>
      <c r="O669" s="37">
        <f>BASE_INICIATIVAS_CONSOLIDADA!$AC669+BASE_INICIATIVAS_CONSOLIDADA!$AJ669+BASE_INICIATIVAS_CONSOLIDADA!$AO669+BASE_INICIATIVAS_CONSOLIDADA!$AV669+BASE_INICIATIVAS_CONSOLIDADA!$AY669+BASE_INICIATIVAS_CONSOLIDADA!$BA669+BASE_INICIATIVAS_CONSOLIDADA!$BD669</f>
        <v>611028.47</v>
      </c>
      <c r="P669" s="36">
        <f>IF(BASE_INICIATIVAS_CONSOLIDADA!$N669-BASE_INICIATIVAS_CONSOLIDADA!$O669&lt;0,0,BASE_INICIATIVAS_CONSOLIDADA!$N669-BASE_INICIATIVAS_CONSOLIDADA!$O669)</f>
        <v>0</v>
      </c>
      <c r="Q669" s="64">
        <v>0</v>
      </c>
      <c r="R669" s="69">
        <v>0</v>
      </c>
      <c r="S669" s="69">
        <v>0</v>
      </c>
      <c r="T669" s="69">
        <v>0</v>
      </c>
      <c r="U669" s="69">
        <v>0</v>
      </c>
      <c r="V669" s="69">
        <v>0</v>
      </c>
      <c r="W669" s="69">
        <v>0</v>
      </c>
      <c r="X669" s="69">
        <v>0</v>
      </c>
      <c r="Y669" s="69">
        <v>0</v>
      </c>
      <c r="Z669" s="69">
        <v>0</v>
      </c>
      <c r="AA669" s="69">
        <v>0</v>
      </c>
      <c r="AB669" s="70">
        <v>0</v>
      </c>
      <c r="AC669" s="37">
        <f>SUM(BASE_INICIATIVAS_CONSOLIDADA!$Q669:$AB669)</f>
        <v>0</v>
      </c>
      <c r="AD669" s="37">
        <v>0</v>
      </c>
      <c r="AE669" s="37">
        <v>0</v>
      </c>
      <c r="AF669" s="37">
        <v>0</v>
      </c>
      <c r="AG669" s="37">
        <v>0</v>
      </c>
      <c r="AH669" s="37">
        <v>0</v>
      </c>
      <c r="AI669" s="37">
        <v>0</v>
      </c>
      <c r="AJ669" s="37">
        <f>SUM(BASE_INICIATIVAS_CONSOLIDADA!$AD669:$AI669)</f>
        <v>0</v>
      </c>
      <c r="AK669" s="37">
        <v>0</v>
      </c>
      <c r="AL669" s="37">
        <v>0</v>
      </c>
      <c r="AM669" s="37">
        <v>0</v>
      </c>
      <c r="AN669" s="37">
        <v>0</v>
      </c>
      <c r="AO669" s="37">
        <f>SUM(BASE_INICIATIVAS_CONSOLIDADA!$AK669:$AN669)</f>
        <v>0</v>
      </c>
      <c r="AP669" s="47">
        <v>0</v>
      </c>
      <c r="AQ669" s="37">
        <v>611028.47</v>
      </c>
      <c r="AR669" s="37">
        <v>0</v>
      </c>
      <c r="AS669" s="37">
        <v>0</v>
      </c>
      <c r="AT669" s="37">
        <v>0</v>
      </c>
      <c r="AU669" s="37">
        <v>0</v>
      </c>
      <c r="AV669" s="37">
        <f>SUM(BASE_INICIATIVAS_CONSOLIDADA!$AP669:$AU669)</f>
        <v>611028.47</v>
      </c>
      <c r="AW669" s="39">
        <v>0</v>
      </c>
      <c r="AX669" s="39">
        <v>0</v>
      </c>
      <c r="AY669" s="40">
        <f>SUM(BASE_INICIATIVAS_CONSOLIDADA!$AW669:$AX669)</f>
        <v>0</v>
      </c>
      <c r="AZ669" s="4">
        <v>0</v>
      </c>
      <c r="BA669" s="4">
        <f>BASE_INICIATIVAS_CONSOLIDADA!$AZ669</f>
        <v>0</v>
      </c>
      <c r="BB669" s="4">
        <v>0</v>
      </c>
      <c r="BC669" s="4">
        <v>0</v>
      </c>
      <c r="BD669" s="4">
        <f>SUM(BASE_INICIATIVAS_CONSOLIDADA!$BB669:$BC669)</f>
        <v>0</v>
      </c>
    </row>
    <row r="670" spans="1:56" ht="60" x14ac:dyDescent="0.25">
      <c r="A670" s="29" t="s">
        <v>61</v>
      </c>
      <c r="B670" s="29" t="s">
        <v>62</v>
      </c>
      <c r="C670" s="29">
        <v>18327841</v>
      </c>
      <c r="D670" s="29" t="s">
        <v>63</v>
      </c>
      <c r="E670" s="29" t="str">
        <f>_xlfn.XLOOKUP(BASE_INICIATIVAS_CONSOLIDADA!$G670,'[1]BASE DE DADOS'!A:A,'[1]BASE DE DADOS'!C:C)</f>
        <v>FLONA ALTAMIRA</v>
      </c>
      <c r="F670" s="29" t="str">
        <f>_xlfn.XLOOKUP(BASE_INICIATIVAS_CONSOLIDADA!$G670,[1]!BASE_UCS[COD CNUC],[1]!BASE_UCS[CATEGORIA RESUMIDA])</f>
        <v>FLONA</v>
      </c>
      <c r="G670" s="29" t="s">
        <v>276</v>
      </c>
      <c r="H670" s="29" t="str">
        <f>_xlfn.XLOOKUP(BASE_INICIATIVAS_CONSOLIDADA!$G670,[1]!BASE_UCS[COD CNUC],[1]!BASE_UCS[GERÊNCIA REGIONAL])</f>
        <v>GR1 - Norte</v>
      </c>
      <c r="I670" s="29" t="str">
        <f>_xlfn.XLOOKUP(BASE_INICIATIVAS_CONSOLIDADA!$G670,[1]!BASE_UCS[COD CNUC],[1]!BASE_UCS[BIOMAS])</f>
        <v>Amazônia</v>
      </c>
      <c r="J670" s="29" t="str">
        <f>_xlfn.XLOOKUP(BASE_INICIATIVAS_CONSOLIDADA!$G670,[1]!BASE_UCS[COD CNUC],[1]!BASE_UCS[UF])</f>
        <v>PA</v>
      </c>
      <c r="K670" s="29"/>
      <c r="L670" s="30">
        <v>900000</v>
      </c>
      <c r="M670" s="79">
        <v>0</v>
      </c>
      <c r="N670" s="30">
        <f>BASE_INICIATIVAS_CONSOLIDADA!$L670-BASE_INICIATIVAS_CONSOLIDADA!$M670</f>
        <v>900000</v>
      </c>
      <c r="O670" s="41">
        <f>BASE_INICIATIVAS_CONSOLIDADA!$AC670+BASE_INICIATIVAS_CONSOLIDADA!$AJ670+BASE_INICIATIVAS_CONSOLIDADA!$AO670+BASE_INICIATIVAS_CONSOLIDADA!$AV670+BASE_INICIATIVAS_CONSOLIDADA!$AY670+BASE_INICIATIVAS_CONSOLIDADA!$BA670+BASE_INICIATIVAS_CONSOLIDADA!$BD670</f>
        <v>0</v>
      </c>
      <c r="P670" s="30">
        <f>IF(BASE_INICIATIVAS_CONSOLIDADA!$N670-BASE_INICIATIVAS_CONSOLIDADA!$O670&lt;0,0,BASE_INICIATIVAS_CONSOLIDADA!$N670-BASE_INICIATIVAS_CONSOLIDADA!$O670)</f>
        <v>900000</v>
      </c>
      <c r="Q670" s="66">
        <v>0</v>
      </c>
      <c r="R670" s="71">
        <v>0</v>
      </c>
      <c r="S670" s="71">
        <v>0</v>
      </c>
      <c r="T670" s="71">
        <v>0</v>
      </c>
      <c r="U670" s="71">
        <v>0</v>
      </c>
      <c r="V670" s="71">
        <v>0</v>
      </c>
      <c r="W670" s="71">
        <v>0</v>
      </c>
      <c r="X670" s="71">
        <v>0</v>
      </c>
      <c r="Y670" s="71">
        <v>0</v>
      </c>
      <c r="Z670" s="71">
        <v>0</v>
      </c>
      <c r="AA670" s="71">
        <v>0</v>
      </c>
      <c r="AB670" s="68">
        <v>0</v>
      </c>
      <c r="AC670" s="41">
        <f>SUM(BASE_INICIATIVAS_CONSOLIDADA!$Q670:$AB670)</f>
        <v>0</v>
      </c>
      <c r="AD670" s="41">
        <v>0</v>
      </c>
      <c r="AE670" s="41">
        <v>0</v>
      </c>
      <c r="AF670" s="41">
        <v>0</v>
      </c>
      <c r="AG670" s="41">
        <v>0</v>
      </c>
      <c r="AH670" s="41">
        <v>0</v>
      </c>
      <c r="AI670" s="41">
        <v>0</v>
      </c>
      <c r="AJ670" s="41">
        <f>SUM(BASE_INICIATIVAS_CONSOLIDADA!$AD670:$AI670)</f>
        <v>0</v>
      </c>
      <c r="AK670" s="41">
        <v>0</v>
      </c>
      <c r="AL670" s="41">
        <v>0</v>
      </c>
      <c r="AM670" s="41">
        <v>0</v>
      </c>
      <c r="AN670" s="41">
        <v>0</v>
      </c>
      <c r="AO670" s="41">
        <f>SUM(BASE_INICIATIVAS_CONSOLIDADA!$AK670:$AN670)</f>
        <v>0</v>
      </c>
      <c r="AP670" s="41">
        <v>0</v>
      </c>
      <c r="AQ670" s="41">
        <v>0</v>
      </c>
      <c r="AR670" s="41">
        <v>0</v>
      </c>
      <c r="AS670" s="41">
        <v>0</v>
      </c>
      <c r="AT670" s="41">
        <v>0</v>
      </c>
      <c r="AU670" s="41">
        <v>0</v>
      </c>
      <c r="AV670" s="41">
        <f>SUM(BASE_INICIATIVAS_CONSOLIDADA!$AP670:$AU670)</f>
        <v>0</v>
      </c>
      <c r="AW670" s="43">
        <v>0</v>
      </c>
      <c r="AX670" s="43">
        <v>0</v>
      </c>
      <c r="AY670" s="44">
        <f>SUM(BASE_INICIATIVAS_CONSOLIDADA!$AW670:$AX670)</f>
        <v>0</v>
      </c>
      <c r="AZ670" s="45">
        <v>0</v>
      </c>
      <c r="BA670" s="45">
        <f>BASE_INICIATIVAS_CONSOLIDADA!$AZ670</f>
        <v>0</v>
      </c>
      <c r="BB670" s="45">
        <v>0</v>
      </c>
      <c r="BC670" s="45">
        <v>0</v>
      </c>
      <c r="BD670" s="45">
        <f>SUM(BASE_INICIATIVAS_CONSOLIDADA!$BB670:$BC670)</f>
        <v>0</v>
      </c>
    </row>
    <row r="671" spans="1:56" ht="60" x14ac:dyDescent="0.25">
      <c r="A671" s="8" t="s">
        <v>61</v>
      </c>
      <c r="B671" s="8" t="s">
        <v>62</v>
      </c>
      <c r="C671" s="8">
        <v>18327841</v>
      </c>
      <c r="D671" s="8" t="s">
        <v>63</v>
      </c>
      <c r="E671" s="8" t="str">
        <f>_xlfn.XLOOKUP(BASE_INICIATIVAS_CONSOLIDADA!$G671,'[1]BASE DE DADOS'!A:A,'[1]BASE DE DADOS'!C:C)</f>
        <v>FLONA DE AÇU</v>
      </c>
      <c r="F671" s="8" t="str">
        <f>_xlfn.XLOOKUP(BASE_INICIATIVAS_CONSOLIDADA!$G671,[1]!BASE_UCS[COD CNUC],[1]!BASE_UCS[CATEGORIA RESUMIDA])</f>
        <v>FLONA</v>
      </c>
      <c r="G671" s="8" t="s">
        <v>438</v>
      </c>
      <c r="H671" s="8" t="str">
        <f>_xlfn.XLOOKUP(BASE_INICIATIVAS_CONSOLIDADA!$G671,[1]!BASE_UCS[COD CNUC],[1]!BASE_UCS[GERÊNCIA REGIONAL])</f>
        <v>GR2 - Nordeste</v>
      </c>
      <c r="I671" s="8" t="str">
        <f>_xlfn.XLOOKUP(BASE_INICIATIVAS_CONSOLIDADA!$G671,[1]!BASE_UCS[COD CNUC],[1]!BASE_UCS[BIOMAS])</f>
        <v>Caatinga</v>
      </c>
      <c r="J671" s="8" t="str">
        <f>_xlfn.XLOOKUP(BASE_INICIATIVAS_CONSOLIDADA!$G671,[1]!BASE_UCS[COD CNUC],[1]!BASE_UCS[UF])</f>
        <v>RN</v>
      </c>
      <c r="K671" s="8"/>
      <c r="L671" s="36">
        <v>600000</v>
      </c>
      <c r="M671" s="80">
        <v>0</v>
      </c>
      <c r="N671" s="36">
        <f>BASE_INICIATIVAS_CONSOLIDADA!$L671-BASE_INICIATIVAS_CONSOLIDADA!$M671</f>
        <v>600000</v>
      </c>
      <c r="O671" s="37">
        <f>BASE_INICIATIVAS_CONSOLIDADA!$AC671+BASE_INICIATIVAS_CONSOLIDADA!$AJ671+BASE_INICIATIVAS_CONSOLIDADA!$AO671+BASE_INICIATIVAS_CONSOLIDADA!$AV671+BASE_INICIATIVAS_CONSOLIDADA!$AY671+BASE_INICIATIVAS_CONSOLIDADA!$BA671+BASE_INICIATIVAS_CONSOLIDADA!$BD671</f>
        <v>0</v>
      </c>
      <c r="P671" s="36">
        <f>IF(BASE_INICIATIVAS_CONSOLIDADA!$N671-BASE_INICIATIVAS_CONSOLIDADA!$O671&lt;0,0,BASE_INICIATIVAS_CONSOLIDADA!$N671-BASE_INICIATIVAS_CONSOLIDADA!$O671)</f>
        <v>600000</v>
      </c>
      <c r="Q671" s="64">
        <v>0</v>
      </c>
      <c r="R671" s="69">
        <v>0</v>
      </c>
      <c r="S671" s="69">
        <v>0</v>
      </c>
      <c r="T671" s="69">
        <v>0</v>
      </c>
      <c r="U671" s="69">
        <v>0</v>
      </c>
      <c r="V671" s="69">
        <v>0</v>
      </c>
      <c r="W671" s="69">
        <v>0</v>
      </c>
      <c r="X671" s="69">
        <v>0</v>
      </c>
      <c r="Y671" s="69">
        <v>0</v>
      </c>
      <c r="Z671" s="69">
        <v>0</v>
      </c>
      <c r="AA671" s="69">
        <v>0</v>
      </c>
      <c r="AB671" s="70">
        <v>0</v>
      </c>
      <c r="AC671" s="37">
        <f>SUM(BASE_INICIATIVAS_CONSOLIDADA!$Q671:$AB671)</f>
        <v>0</v>
      </c>
      <c r="AD671" s="37">
        <v>0</v>
      </c>
      <c r="AE671" s="37">
        <v>0</v>
      </c>
      <c r="AF671" s="37">
        <v>0</v>
      </c>
      <c r="AG671" s="37">
        <v>0</v>
      </c>
      <c r="AH671" s="37">
        <v>0</v>
      </c>
      <c r="AI671" s="37">
        <v>0</v>
      </c>
      <c r="AJ671" s="37">
        <f>SUM(BASE_INICIATIVAS_CONSOLIDADA!$AD671:$AI671)</f>
        <v>0</v>
      </c>
      <c r="AK671" s="37">
        <v>0</v>
      </c>
      <c r="AL671" s="37">
        <v>0</v>
      </c>
      <c r="AM671" s="37">
        <v>0</v>
      </c>
      <c r="AN671" s="37">
        <v>0</v>
      </c>
      <c r="AO671" s="37">
        <f>SUM(BASE_INICIATIVAS_CONSOLIDADA!$AK671:$AN671)</f>
        <v>0</v>
      </c>
      <c r="AP671" s="37">
        <v>0</v>
      </c>
      <c r="AQ671" s="37">
        <v>0</v>
      </c>
      <c r="AR671" s="37">
        <v>0</v>
      </c>
      <c r="AS671" s="37">
        <v>0</v>
      </c>
      <c r="AT671" s="37">
        <v>0</v>
      </c>
      <c r="AU671" s="37">
        <v>0</v>
      </c>
      <c r="AV671" s="37">
        <f>SUM(BASE_INICIATIVAS_CONSOLIDADA!$AP671:$AU671)</f>
        <v>0</v>
      </c>
      <c r="AW671" s="39">
        <v>0</v>
      </c>
      <c r="AX671" s="39">
        <v>0</v>
      </c>
      <c r="AY671" s="40">
        <f>SUM(BASE_INICIATIVAS_CONSOLIDADA!$AW671:$AX671)</f>
        <v>0</v>
      </c>
      <c r="AZ671" s="4">
        <v>0</v>
      </c>
      <c r="BA671" s="4">
        <f>BASE_INICIATIVAS_CONSOLIDADA!$AZ671</f>
        <v>0</v>
      </c>
      <c r="BB671" s="4">
        <v>0</v>
      </c>
      <c r="BC671" s="4">
        <v>0</v>
      </c>
      <c r="BD671" s="4">
        <f>SUM(BASE_INICIATIVAS_CONSOLIDADA!$BB671:$BC671)</f>
        <v>0</v>
      </c>
    </row>
    <row r="672" spans="1:56" ht="60" x14ac:dyDescent="0.25">
      <c r="A672" s="29" t="s">
        <v>61</v>
      </c>
      <c r="B672" s="29" t="s">
        <v>62</v>
      </c>
      <c r="C672" s="29">
        <v>18327841</v>
      </c>
      <c r="D672" s="29" t="s">
        <v>63</v>
      </c>
      <c r="E672" s="29" t="str">
        <f>_xlfn.XLOOKUP(BASE_INICIATIVAS_CONSOLIDADA!$G672,'[1]BASE DE DADOS'!A:A,'[1]BASE DE DADOS'!C:C)</f>
        <v>FLONA DE CONTENDAS DO SINCORÁ</v>
      </c>
      <c r="F672" s="29" t="str">
        <f>_xlfn.XLOOKUP(BASE_INICIATIVAS_CONSOLIDADA!$G672,[1]!BASE_UCS[COD CNUC],[1]!BASE_UCS[CATEGORIA RESUMIDA])</f>
        <v>FLONA</v>
      </c>
      <c r="G672" s="29" t="s">
        <v>202</v>
      </c>
      <c r="H672" s="29" t="str">
        <f>_xlfn.XLOOKUP(BASE_INICIATIVAS_CONSOLIDADA!$G672,[1]!BASE_UCS[COD CNUC],[1]!BASE_UCS[GERÊNCIA REGIONAL])</f>
        <v>GR2 - Nordeste</v>
      </c>
      <c r="I672" s="29" t="str">
        <f>_xlfn.XLOOKUP(BASE_INICIATIVAS_CONSOLIDADA!$G672,[1]!BASE_UCS[COD CNUC],[1]!BASE_UCS[BIOMAS])</f>
        <v>Caatinga</v>
      </c>
      <c r="J672" s="29" t="str">
        <f>_xlfn.XLOOKUP(BASE_INICIATIVAS_CONSOLIDADA!$G672,[1]!BASE_UCS[COD CNUC],[1]!BASE_UCS[UF])</f>
        <v>BA</v>
      </c>
      <c r="K672" s="29"/>
      <c r="L672" s="30">
        <v>600000</v>
      </c>
      <c r="M672" s="79">
        <v>0</v>
      </c>
      <c r="N672" s="30">
        <f>BASE_INICIATIVAS_CONSOLIDADA!$L672-BASE_INICIATIVAS_CONSOLIDADA!$M672</f>
        <v>600000</v>
      </c>
      <c r="O672" s="41">
        <f>BASE_INICIATIVAS_CONSOLIDADA!$AC672+BASE_INICIATIVAS_CONSOLIDADA!$AJ672+BASE_INICIATIVAS_CONSOLIDADA!$AO672+BASE_INICIATIVAS_CONSOLIDADA!$AV672+BASE_INICIATIVAS_CONSOLIDADA!$AY672+BASE_INICIATIVAS_CONSOLIDADA!$BA672+BASE_INICIATIVAS_CONSOLIDADA!$BD672</f>
        <v>0</v>
      </c>
      <c r="P672" s="30">
        <f>IF(BASE_INICIATIVAS_CONSOLIDADA!$N672-BASE_INICIATIVAS_CONSOLIDADA!$O672&lt;0,0,BASE_INICIATIVAS_CONSOLIDADA!$N672-BASE_INICIATIVAS_CONSOLIDADA!$O672)</f>
        <v>600000</v>
      </c>
      <c r="Q672" s="66">
        <v>0</v>
      </c>
      <c r="R672" s="71">
        <v>0</v>
      </c>
      <c r="S672" s="71">
        <v>0</v>
      </c>
      <c r="T672" s="71">
        <v>0</v>
      </c>
      <c r="U672" s="71">
        <v>0</v>
      </c>
      <c r="V672" s="71">
        <v>0</v>
      </c>
      <c r="W672" s="71">
        <v>0</v>
      </c>
      <c r="X672" s="71">
        <v>0</v>
      </c>
      <c r="Y672" s="71">
        <v>0</v>
      </c>
      <c r="Z672" s="71">
        <v>0</v>
      </c>
      <c r="AA672" s="71">
        <v>0</v>
      </c>
      <c r="AB672" s="68">
        <v>0</v>
      </c>
      <c r="AC672" s="41">
        <f>SUM(BASE_INICIATIVAS_CONSOLIDADA!$Q672:$AB672)</f>
        <v>0</v>
      </c>
      <c r="AD672" s="41">
        <v>0</v>
      </c>
      <c r="AE672" s="41">
        <v>0</v>
      </c>
      <c r="AF672" s="41">
        <v>0</v>
      </c>
      <c r="AG672" s="41">
        <v>0</v>
      </c>
      <c r="AH672" s="41">
        <v>0</v>
      </c>
      <c r="AI672" s="41">
        <v>0</v>
      </c>
      <c r="AJ672" s="41">
        <f>SUM(BASE_INICIATIVAS_CONSOLIDADA!$AD672:$AI672)</f>
        <v>0</v>
      </c>
      <c r="AK672" s="41">
        <v>0</v>
      </c>
      <c r="AL672" s="41">
        <v>0</v>
      </c>
      <c r="AM672" s="41">
        <v>0</v>
      </c>
      <c r="AN672" s="41">
        <v>0</v>
      </c>
      <c r="AO672" s="41">
        <f>SUM(BASE_INICIATIVAS_CONSOLIDADA!$AK672:$AN672)</f>
        <v>0</v>
      </c>
      <c r="AP672" s="41">
        <v>0</v>
      </c>
      <c r="AQ672" s="41">
        <v>0</v>
      </c>
      <c r="AR672" s="41">
        <v>0</v>
      </c>
      <c r="AS672" s="41">
        <v>0</v>
      </c>
      <c r="AT672" s="41">
        <v>0</v>
      </c>
      <c r="AU672" s="41">
        <v>0</v>
      </c>
      <c r="AV672" s="41">
        <f>SUM(BASE_INICIATIVAS_CONSOLIDADA!$AP672:$AU672)</f>
        <v>0</v>
      </c>
      <c r="AW672" s="43">
        <v>0</v>
      </c>
      <c r="AX672" s="43">
        <v>0</v>
      </c>
      <c r="AY672" s="44">
        <f>SUM(BASE_INICIATIVAS_CONSOLIDADA!$AW672:$AX672)</f>
        <v>0</v>
      </c>
      <c r="AZ672" s="45">
        <v>0</v>
      </c>
      <c r="BA672" s="45">
        <f>BASE_INICIATIVAS_CONSOLIDADA!$AZ672</f>
        <v>0</v>
      </c>
      <c r="BB672" s="45">
        <v>0</v>
      </c>
      <c r="BC672" s="45">
        <v>0</v>
      </c>
      <c r="BD672" s="45">
        <f>SUM(BASE_INICIATIVAS_CONSOLIDADA!$BB672:$BC672)</f>
        <v>0</v>
      </c>
    </row>
    <row r="673" spans="1:56" ht="60" x14ac:dyDescent="0.25">
      <c r="A673" s="8" t="s">
        <v>61</v>
      </c>
      <c r="B673" s="8" t="s">
        <v>62</v>
      </c>
      <c r="C673" s="8">
        <v>18327841</v>
      </c>
      <c r="D673" s="8" t="s">
        <v>63</v>
      </c>
      <c r="E673" s="8" t="str">
        <f>_xlfn.XLOOKUP(BASE_INICIATIVAS_CONSOLIDADA!$G673,'[1]BASE DE DADOS'!A:A,'[1]BASE DE DADOS'!C:C)</f>
        <v>FLONA DE HUMAITÁ</v>
      </c>
      <c r="F673" s="8" t="str">
        <f>_xlfn.XLOOKUP(BASE_INICIATIVAS_CONSOLIDADA!$G673,[1]!BASE_UCS[COD CNUC],[1]!BASE_UCS[CATEGORIA RESUMIDA])</f>
        <v>FLONA</v>
      </c>
      <c r="G673" s="8" t="s">
        <v>412</v>
      </c>
      <c r="H673" s="8" t="str">
        <f>_xlfn.XLOOKUP(BASE_INICIATIVAS_CONSOLIDADA!$G673,[1]!BASE_UCS[COD CNUC],[1]!BASE_UCS[GERÊNCIA REGIONAL])</f>
        <v>GR1 - Norte</v>
      </c>
      <c r="I673" s="8" t="str">
        <f>_xlfn.XLOOKUP(BASE_INICIATIVAS_CONSOLIDADA!$G673,[1]!BASE_UCS[COD CNUC],[1]!BASE_UCS[BIOMAS])</f>
        <v>Amazônia</v>
      </c>
      <c r="J673" s="8" t="str">
        <f>_xlfn.XLOOKUP(BASE_INICIATIVAS_CONSOLIDADA!$G673,[1]!BASE_UCS[COD CNUC],[1]!BASE_UCS[UF])</f>
        <v>AM</v>
      </c>
      <c r="K673" s="8"/>
      <c r="L673" s="36">
        <v>900000</v>
      </c>
      <c r="M673" s="80">
        <v>0</v>
      </c>
      <c r="N673" s="36">
        <f>BASE_INICIATIVAS_CONSOLIDADA!$L673-BASE_INICIATIVAS_CONSOLIDADA!$M673</f>
        <v>900000</v>
      </c>
      <c r="O673" s="37">
        <f>BASE_INICIATIVAS_CONSOLIDADA!$AC673+BASE_INICIATIVAS_CONSOLIDADA!$AJ673+BASE_INICIATIVAS_CONSOLIDADA!$AO673+BASE_INICIATIVAS_CONSOLIDADA!$AV673+BASE_INICIATIVAS_CONSOLIDADA!$AY673+BASE_INICIATIVAS_CONSOLIDADA!$BA673+BASE_INICIATIVAS_CONSOLIDADA!$BD673</f>
        <v>0</v>
      </c>
      <c r="P673" s="36">
        <f>IF(BASE_INICIATIVAS_CONSOLIDADA!$N673-BASE_INICIATIVAS_CONSOLIDADA!$O673&lt;0,0,BASE_INICIATIVAS_CONSOLIDADA!$N673-BASE_INICIATIVAS_CONSOLIDADA!$O673)</f>
        <v>900000</v>
      </c>
      <c r="Q673" s="64">
        <v>0</v>
      </c>
      <c r="R673" s="69">
        <v>0</v>
      </c>
      <c r="S673" s="69">
        <v>0</v>
      </c>
      <c r="T673" s="69">
        <v>0</v>
      </c>
      <c r="U673" s="69">
        <v>0</v>
      </c>
      <c r="V673" s="69">
        <v>0</v>
      </c>
      <c r="W673" s="69">
        <v>0</v>
      </c>
      <c r="X673" s="69">
        <v>0</v>
      </c>
      <c r="Y673" s="69">
        <v>0</v>
      </c>
      <c r="Z673" s="69">
        <v>0</v>
      </c>
      <c r="AA673" s="69">
        <v>0</v>
      </c>
      <c r="AB673" s="70">
        <v>0</v>
      </c>
      <c r="AC673" s="37">
        <f>SUM(BASE_INICIATIVAS_CONSOLIDADA!$Q673:$AB673)</f>
        <v>0</v>
      </c>
      <c r="AD673" s="37">
        <v>0</v>
      </c>
      <c r="AE673" s="37">
        <v>0</v>
      </c>
      <c r="AF673" s="37">
        <v>0</v>
      </c>
      <c r="AG673" s="37">
        <v>0</v>
      </c>
      <c r="AH673" s="37">
        <v>0</v>
      </c>
      <c r="AI673" s="37">
        <v>0</v>
      </c>
      <c r="AJ673" s="37">
        <f>SUM(BASE_INICIATIVAS_CONSOLIDADA!$AD673:$AI673)</f>
        <v>0</v>
      </c>
      <c r="AK673" s="37">
        <v>0</v>
      </c>
      <c r="AL673" s="37">
        <v>0</v>
      </c>
      <c r="AM673" s="37">
        <v>0</v>
      </c>
      <c r="AN673" s="37">
        <v>0</v>
      </c>
      <c r="AO673" s="37">
        <f>SUM(BASE_INICIATIVAS_CONSOLIDADA!$AK673:$AN673)</f>
        <v>0</v>
      </c>
      <c r="AP673" s="37">
        <v>0</v>
      </c>
      <c r="AQ673" s="37">
        <v>0</v>
      </c>
      <c r="AR673" s="37">
        <v>0</v>
      </c>
      <c r="AS673" s="37">
        <v>0</v>
      </c>
      <c r="AT673" s="37">
        <v>0</v>
      </c>
      <c r="AU673" s="37">
        <v>0</v>
      </c>
      <c r="AV673" s="37">
        <f>SUM(BASE_INICIATIVAS_CONSOLIDADA!$AP673:$AU673)</f>
        <v>0</v>
      </c>
      <c r="AW673" s="39">
        <v>0</v>
      </c>
      <c r="AX673" s="39">
        <v>0</v>
      </c>
      <c r="AY673" s="40">
        <f>SUM(BASE_INICIATIVAS_CONSOLIDADA!$AW673:$AX673)</f>
        <v>0</v>
      </c>
      <c r="AZ673" s="48">
        <v>0</v>
      </c>
      <c r="BA673" s="39">
        <f>BASE_INICIATIVAS_CONSOLIDADA!$AZ673</f>
        <v>0</v>
      </c>
      <c r="BB673" s="4">
        <v>0</v>
      </c>
      <c r="BC673" s="4">
        <v>0</v>
      </c>
      <c r="BD673" s="4">
        <f>SUM(BASE_INICIATIVAS_CONSOLIDADA!$BB673:$BC673)</f>
        <v>0</v>
      </c>
    </row>
    <row r="674" spans="1:56" ht="60" x14ac:dyDescent="0.25">
      <c r="A674" s="29" t="s">
        <v>61</v>
      </c>
      <c r="B674" s="29" t="s">
        <v>62</v>
      </c>
      <c r="C674" s="29">
        <v>18327841</v>
      </c>
      <c r="D674" s="29" t="s">
        <v>63</v>
      </c>
      <c r="E674" s="29" t="str">
        <f>_xlfn.XLOOKUP(BASE_INICIATIVAS_CONSOLIDADA!$G674,'[1]BASE DE DADOS'!A:A,'[1]BASE DE DADOS'!C:C)</f>
        <v>FLONA DE ITACAIUNAS</v>
      </c>
      <c r="F674" s="29" t="str">
        <f>_xlfn.XLOOKUP(BASE_INICIATIVAS_CONSOLIDADA!$G674,[1]!BASE_UCS[COD CNUC],[1]!BASE_UCS[CATEGORIA RESUMIDA])</f>
        <v>FLONA</v>
      </c>
      <c r="G674" s="29" t="s">
        <v>320</v>
      </c>
      <c r="H674" s="29" t="str">
        <f>_xlfn.XLOOKUP(BASE_INICIATIVAS_CONSOLIDADA!$G674,[1]!BASE_UCS[COD CNUC],[1]!BASE_UCS[GERÊNCIA REGIONAL])</f>
        <v>GR1 - Norte</v>
      </c>
      <c r="I674" s="29" t="str">
        <f>_xlfn.XLOOKUP(BASE_INICIATIVAS_CONSOLIDADA!$G674,[1]!BASE_UCS[COD CNUC],[1]!BASE_UCS[BIOMAS])</f>
        <v>Amazônia</v>
      </c>
      <c r="J674" s="29" t="str">
        <f>_xlfn.XLOOKUP(BASE_INICIATIVAS_CONSOLIDADA!$G674,[1]!BASE_UCS[COD CNUC],[1]!BASE_UCS[UF])</f>
        <v>PA</v>
      </c>
      <c r="K674" s="29"/>
      <c r="L674" s="30">
        <v>900000</v>
      </c>
      <c r="M674" s="79">
        <v>0</v>
      </c>
      <c r="N674" s="30">
        <f>BASE_INICIATIVAS_CONSOLIDADA!$L674-BASE_INICIATIVAS_CONSOLIDADA!$M674</f>
        <v>900000</v>
      </c>
      <c r="O674" s="41">
        <f>BASE_INICIATIVAS_CONSOLIDADA!$AC674+BASE_INICIATIVAS_CONSOLIDADA!$AJ674+BASE_INICIATIVAS_CONSOLIDADA!$AO674+BASE_INICIATIVAS_CONSOLIDADA!$AV674+BASE_INICIATIVAS_CONSOLIDADA!$AY674+BASE_INICIATIVAS_CONSOLIDADA!$BA674+BASE_INICIATIVAS_CONSOLIDADA!$BD674</f>
        <v>0</v>
      </c>
      <c r="P674" s="30">
        <f>IF(BASE_INICIATIVAS_CONSOLIDADA!$N674-BASE_INICIATIVAS_CONSOLIDADA!$O674&lt;0,0,BASE_INICIATIVAS_CONSOLIDADA!$N674-BASE_INICIATIVAS_CONSOLIDADA!$O674)</f>
        <v>900000</v>
      </c>
      <c r="Q674" s="66">
        <v>0</v>
      </c>
      <c r="R674" s="71">
        <v>0</v>
      </c>
      <c r="S674" s="71">
        <v>0</v>
      </c>
      <c r="T674" s="71">
        <v>0</v>
      </c>
      <c r="U674" s="71">
        <v>0</v>
      </c>
      <c r="V674" s="71">
        <v>0</v>
      </c>
      <c r="W674" s="71">
        <v>0</v>
      </c>
      <c r="X674" s="71">
        <v>0</v>
      </c>
      <c r="Y674" s="71">
        <v>0</v>
      </c>
      <c r="Z674" s="71">
        <v>0</v>
      </c>
      <c r="AA674" s="71">
        <v>0</v>
      </c>
      <c r="AB674" s="68">
        <v>0</v>
      </c>
      <c r="AC674" s="41">
        <f>SUM(BASE_INICIATIVAS_CONSOLIDADA!$Q674:$AB674)</f>
        <v>0</v>
      </c>
      <c r="AD674" s="41">
        <v>0</v>
      </c>
      <c r="AE674" s="41">
        <v>0</v>
      </c>
      <c r="AF674" s="41">
        <v>0</v>
      </c>
      <c r="AG674" s="41">
        <v>0</v>
      </c>
      <c r="AH674" s="41">
        <v>0</v>
      </c>
      <c r="AI674" s="41">
        <v>0</v>
      </c>
      <c r="AJ674" s="41">
        <f>SUM(BASE_INICIATIVAS_CONSOLIDADA!$AD674:$AI674)</f>
        <v>0</v>
      </c>
      <c r="AK674" s="41">
        <v>0</v>
      </c>
      <c r="AL674" s="41">
        <v>0</v>
      </c>
      <c r="AM674" s="41">
        <v>0</v>
      </c>
      <c r="AN674" s="41">
        <v>0</v>
      </c>
      <c r="AO674" s="41">
        <f>SUM(BASE_INICIATIVAS_CONSOLIDADA!$AK674:$AN674)</f>
        <v>0</v>
      </c>
      <c r="AP674" s="41">
        <v>0</v>
      </c>
      <c r="AQ674" s="41">
        <v>0</v>
      </c>
      <c r="AR674" s="41">
        <v>0</v>
      </c>
      <c r="AS674" s="41">
        <v>0</v>
      </c>
      <c r="AT674" s="41">
        <v>0</v>
      </c>
      <c r="AU674" s="41">
        <v>0</v>
      </c>
      <c r="AV674" s="41">
        <f>SUM(BASE_INICIATIVAS_CONSOLIDADA!$AP674:$AU674)</f>
        <v>0</v>
      </c>
      <c r="AW674" s="43">
        <v>0</v>
      </c>
      <c r="AX674" s="43">
        <v>0</v>
      </c>
      <c r="AY674" s="44">
        <f>SUM(BASE_INICIATIVAS_CONSOLIDADA!$AW674:$AX674)</f>
        <v>0</v>
      </c>
      <c r="AZ674" s="50">
        <v>0</v>
      </c>
      <c r="BA674" s="43">
        <f>BASE_INICIATIVAS_CONSOLIDADA!$AZ674</f>
        <v>0</v>
      </c>
      <c r="BB674" s="45">
        <v>0</v>
      </c>
      <c r="BC674" s="45">
        <v>0</v>
      </c>
      <c r="BD674" s="45">
        <f>SUM(BASE_INICIATIVAS_CONSOLIDADA!$BB674:$BC674)</f>
        <v>0</v>
      </c>
    </row>
    <row r="675" spans="1:56" ht="60" x14ac:dyDescent="0.25">
      <c r="A675" s="8" t="s">
        <v>61</v>
      </c>
      <c r="B675" s="8" t="s">
        <v>62</v>
      </c>
      <c r="C675" s="8">
        <v>18327841</v>
      </c>
      <c r="D675" s="8" t="s">
        <v>63</v>
      </c>
      <c r="E675" s="8" t="str">
        <f>_xlfn.XLOOKUP(BASE_INICIATIVAS_CONSOLIDADA!$G675,'[1]BASE DE DADOS'!A:A,'[1]BASE DE DADOS'!C:C)</f>
        <v>FLONA DE JACUNDÁ</v>
      </c>
      <c r="F675" s="8" t="str">
        <f>_xlfn.XLOOKUP(BASE_INICIATIVAS_CONSOLIDADA!$G675,[1]!BASE_UCS[COD CNUC],[1]!BASE_UCS[CATEGORIA RESUMIDA])</f>
        <v>FLONA</v>
      </c>
      <c r="G675" s="8" t="s">
        <v>188</v>
      </c>
      <c r="H675" s="8" t="str">
        <f>_xlfn.XLOOKUP(BASE_INICIATIVAS_CONSOLIDADA!$G675,[1]!BASE_UCS[COD CNUC],[1]!BASE_UCS[GERÊNCIA REGIONAL])</f>
        <v>GR1 - Norte</v>
      </c>
      <c r="I675" s="8" t="str">
        <f>_xlfn.XLOOKUP(BASE_INICIATIVAS_CONSOLIDADA!$G675,[1]!BASE_UCS[COD CNUC],[1]!BASE_UCS[BIOMAS])</f>
        <v>Amazônia</v>
      </c>
      <c r="J675" s="8" t="str">
        <f>_xlfn.XLOOKUP(BASE_INICIATIVAS_CONSOLIDADA!$G675,[1]!BASE_UCS[COD CNUC],[1]!BASE_UCS[UF])</f>
        <v>RO</v>
      </c>
      <c r="K675" s="8"/>
      <c r="L675" s="36">
        <v>900000</v>
      </c>
      <c r="M675" s="80">
        <v>0</v>
      </c>
      <c r="N675" s="36">
        <f>BASE_INICIATIVAS_CONSOLIDADA!$L675-BASE_INICIATIVAS_CONSOLIDADA!$M675</f>
        <v>900000</v>
      </c>
      <c r="O675" s="37">
        <f>BASE_INICIATIVAS_CONSOLIDADA!$AC675+BASE_INICIATIVAS_CONSOLIDADA!$AJ675+BASE_INICIATIVAS_CONSOLIDADA!$AO675+BASE_INICIATIVAS_CONSOLIDADA!$AV675+BASE_INICIATIVAS_CONSOLIDADA!$AY675+BASE_INICIATIVAS_CONSOLIDADA!$BA675+BASE_INICIATIVAS_CONSOLIDADA!$BD675</f>
        <v>900000</v>
      </c>
      <c r="P675" s="36">
        <f>IF(BASE_INICIATIVAS_CONSOLIDADA!$N675-BASE_INICIATIVAS_CONSOLIDADA!$O675&lt;0,0,BASE_INICIATIVAS_CONSOLIDADA!$N675-BASE_INICIATIVAS_CONSOLIDADA!$O675)</f>
        <v>0</v>
      </c>
      <c r="Q675" s="64">
        <v>0</v>
      </c>
      <c r="R675" s="69">
        <v>0</v>
      </c>
      <c r="S675" s="69">
        <v>0</v>
      </c>
      <c r="T675" s="69">
        <v>0</v>
      </c>
      <c r="U675" s="69">
        <v>0</v>
      </c>
      <c r="V675" s="69">
        <v>0</v>
      </c>
      <c r="W675" s="69">
        <v>0</v>
      </c>
      <c r="X675" s="69">
        <v>0</v>
      </c>
      <c r="Y675" s="69">
        <v>0</v>
      </c>
      <c r="Z675" s="69">
        <v>0</v>
      </c>
      <c r="AA675" s="69">
        <v>0</v>
      </c>
      <c r="AB675" s="70">
        <v>0</v>
      </c>
      <c r="AC675" s="37">
        <f>SUM(BASE_INICIATIVAS_CONSOLIDADA!$Q675:$AB675)</f>
        <v>0</v>
      </c>
      <c r="AD675" s="37">
        <v>0</v>
      </c>
      <c r="AE675" s="37">
        <v>0</v>
      </c>
      <c r="AF675" s="37">
        <v>0</v>
      </c>
      <c r="AG675" s="37">
        <v>0</v>
      </c>
      <c r="AH675" s="37">
        <v>0</v>
      </c>
      <c r="AI675" s="37">
        <v>0</v>
      </c>
      <c r="AJ675" s="37">
        <f>SUM(BASE_INICIATIVAS_CONSOLIDADA!$AD675:$AI675)</f>
        <v>0</v>
      </c>
      <c r="AK675" s="37">
        <v>0</v>
      </c>
      <c r="AL675" s="37">
        <v>0</v>
      </c>
      <c r="AM675" s="37">
        <v>0</v>
      </c>
      <c r="AN675" s="37">
        <v>0</v>
      </c>
      <c r="AO675" s="37">
        <f>SUM(BASE_INICIATIVAS_CONSOLIDADA!$AK675:$AN675)</f>
        <v>0</v>
      </c>
      <c r="AP675" s="37">
        <v>0</v>
      </c>
      <c r="AQ675" s="37">
        <v>0</v>
      </c>
      <c r="AR675" s="37">
        <v>0</v>
      </c>
      <c r="AS675" s="37">
        <v>0</v>
      </c>
      <c r="AT675" s="37">
        <v>0</v>
      </c>
      <c r="AU675" s="37">
        <v>0</v>
      </c>
      <c r="AV675" s="37">
        <f>SUM(BASE_INICIATIVAS_CONSOLIDADA!$AP675:$AU675)</f>
        <v>0</v>
      </c>
      <c r="AW675" s="39">
        <v>0</v>
      </c>
      <c r="AX675" s="48">
        <v>900000</v>
      </c>
      <c r="AY675" s="40">
        <f>SUM(BASE_INICIATIVAS_CONSOLIDADA!$AW675:$AX675)</f>
        <v>900000</v>
      </c>
      <c r="AZ675" s="51">
        <v>0</v>
      </c>
      <c r="BA675" s="4">
        <f>BASE_INICIATIVAS_CONSOLIDADA!$AZ675</f>
        <v>0</v>
      </c>
      <c r="BB675" s="4">
        <v>0</v>
      </c>
      <c r="BC675" s="4">
        <v>0</v>
      </c>
      <c r="BD675" s="4">
        <f>SUM(BASE_INICIATIVAS_CONSOLIDADA!$BB675:$BC675)</f>
        <v>0</v>
      </c>
    </row>
    <row r="676" spans="1:56" ht="60" x14ac:dyDescent="0.25">
      <c r="A676" s="29" t="s">
        <v>61</v>
      </c>
      <c r="B676" s="29" t="s">
        <v>62</v>
      </c>
      <c r="C676" s="29">
        <v>18327841</v>
      </c>
      <c r="D676" s="29" t="s">
        <v>63</v>
      </c>
      <c r="E676" s="29" t="str">
        <f>_xlfn.XLOOKUP(BASE_INICIATIVAS_CONSOLIDADA!$G676,'[1]BASE DE DADOS'!A:A,'[1]BASE DE DADOS'!C:C)</f>
        <v>FLONA DE MAPIÁ-INAUINÍ</v>
      </c>
      <c r="F676" s="29" t="str">
        <f>_xlfn.XLOOKUP(BASE_INICIATIVAS_CONSOLIDADA!$G676,[1]!BASE_UCS[COD CNUC],[1]!BASE_UCS[CATEGORIA RESUMIDA])</f>
        <v>FLONA</v>
      </c>
      <c r="G676" s="29" t="s">
        <v>300</v>
      </c>
      <c r="H676" s="29" t="str">
        <f>_xlfn.XLOOKUP(BASE_INICIATIVAS_CONSOLIDADA!$G676,[1]!BASE_UCS[COD CNUC],[1]!BASE_UCS[GERÊNCIA REGIONAL])</f>
        <v>GR1 - Norte</v>
      </c>
      <c r="I676" s="29" t="str">
        <f>_xlfn.XLOOKUP(BASE_INICIATIVAS_CONSOLIDADA!$G676,[1]!BASE_UCS[COD CNUC],[1]!BASE_UCS[BIOMAS])</f>
        <v>Amazônia</v>
      </c>
      <c r="J676" s="29" t="str">
        <f>_xlfn.XLOOKUP(BASE_INICIATIVAS_CONSOLIDADA!$G676,[1]!BASE_UCS[COD CNUC],[1]!BASE_UCS[UF])</f>
        <v>AM</v>
      </c>
      <c r="K676" s="29"/>
      <c r="L676" s="30">
        <v>900000</v>
      </c>
      <c r="M676" s="79">
        <v>0</v>
      </c>
      <c r="N676" s="30">
        <f>BASE_INICIATIVAS_CONSOLIDADA!$L676-BASE_INICIATIVAS_CONSOLIDADA!$M676</f>
        <v>900000</v>
      </c>
      <c r="O676" s="41">
        <f>BASE_INICIATIVAS_CONSOLIDADA!$AC676+BASE_INICIATIVAS_CONSOLIDADA!$AJ676+BASE_INICIATIVAS_CONSOLIDADA!$AO676+BASE_INICIATIVAS_CONSOLIDADA!$AV676+BASE_INICIATIVAS_CONSOLIDADA!$AY676+BASE_INICIATIVAS_CONSOLIDADA!$BA676+BASE_INICIATIVAS_CONSOLIDADA!$BD676</f>
        <v>0</v>
      </c>
      <c r="P676" s="30">
        <f>IF(BASE_INICIATIVAS_CONSOLIDADA!$N676-BASE_INICIATIVAS_CONSOLIDADA!$O676&lt;0,0,BASE_INICIATIVAS_CONSOLIDADA!$N676-BASE_INICIATIVAS_CONSOLIDADA!$O676)</f>
        <v>900000</v>
      </c>
      <c r="Q676" s="66">
        <v>0</v>
      </c>
      <c r="R676" s="71">
        <v>0</v>
      </c>
      <c r="S676" s="71">
        <v>0</v>
      </c>
      <c r="T676" s="71">
        <v>0</v>
      </c>
      <c r="U676" s="71">
        <v>0</v>
      </c>
      <c r="V676" s="71">
        <v>0</v>
      </c>
      <c r="W676" s="71">
        <v>0</v>
      </c>
      <c r="X676" s="71">
        <v>0</v>
      </c>
      <c r="Y676" s="71">
        <v>0</v>
      </c>
      <c r="Z676" s="71">
        <v>0</v>
      </c>
      <c r="AA676" s="71">
        <v>0</v>
      </c>
      <c r="AB676" s="68">
        <v>0</v>
      </c>
      <c r="AC676" s="41">
        <f>SUM(BASE_INICIATIVAS_CONSOLIDADA!$Q676:$AB676)</f>
        <v>0</v>
      </c>
      <c r="AD676" s="41">
        <v>0</v>
      </c>
      <c r="AE676" s="41">
        <v>0</v>
      </c>
      <c r="AF676" s="41">
        <v>0</v>
      </c>
      <c r="AG676" s="41">
        <v>0</v>
      </c>
      <c r="AH676" s="41">
        <v>0</v>
      </c>
      <c r="AI676" s="41">
        <v>0</v>
      </c>
      <c r="AJ676" s="41">
        <f>SUM(BASE_INICIATIVAS_CONSOLIDADA!$AD676:$AI676)</f>
        <v>0</v>
      </c>
      <c r="AK676" s="41">
        <v>0</v>
      </c>
      <c r="AL676" s="41">
        <v>0</v>
      </c>
      <c r="AM676" s="41">
        <v>0</v>
      </c>
      <c r="AN676" s="41">
        <v>0</v>
      </c>
      <c r="AO676" s="41">
        <f>SUM(BASE_INICIATIVAS_CONSOLIDADA!$AK676:$AN676)</f>
        <v>0</v>
      </c>
      <c r="AP676" s="41">
        <v>0</v>
      </c>
      <c r="AQ676" s="41">
        <v>0</v>
      </c>
      <c r="AR676" s="41">
        <v>0</v>
      </c>
      <c r="AS676" s="41">
        <v>0</v>
      </c>
      <c r="AT676" s="41">
        <v>0</v>
      </c>
      <c r="AU676" s="41">
        <v>0</v>
      </c>
      <c r="AV676" s="41">
        <f>SUM(BASE_INICIATIVAS_CONSOLIDADA!$AP676:$AU676)</f>
        <v>0</v>
      </c>
      <c r="AW676" s="43">
        <v>0</v>
      </c>
      <c r="AX676" s="50">
        <v>0</v>
      </c>
      <c r="AY676" s="44">
        <f>SUM(BASE_INICIATIVAS_CONSOLIDADA!$AW676:$AX676)</f>
        <v>0</v>
      </c>
      <c r="AZ676" s="45">
        <v>0</v>
      </c>
      <c r="BA676" s="45">
        <f>BASE_INICIATIVAS_CONSOLIDADA!$AZ676</f>
        <v>0</v>
      </c>
      <c r="BB676" s="45">
        <v>0</v>
      </c>
      <c r="BC676" s="45">
        <v>0</v>
      </c>
      <c r="BD676" s="45">
        <f>SUM(BASE_INICIATIVAS_CONSOLIDADA!$BB676:$BC676)</f>
        <v>0</v>
      </c>
    </row>
    <row r="677" spans="1:56" ht="60" x14ac:dyDescent="0.25">
      <c r="A677" s="8" t="s">
        <v>61</v>
      </c>
      <c r="B677" s="8" t="s">
        <v>62</v>
      </c>
      <c r="C677" s="8">
        <v>18327841</v>
      </c>
      <c r="D677" s="8" t="s">
        <v>63</v>
      </c>
      <c r="E677" s="8" t="str">
        <f>_xlfn.XLOOKUP(BASE_INICIATIVAS_CONSOLIDADA!$G677,'[1]BASE DE DADOS'!A:A,'[1]BASE DE DADOS'!C:C)</f>
        <v>FLONA DE MULATA</v>
      </c>
      <c r="F677" s="8" t="str">
        <f>_xlfn.XLOOKUP(BASE_INICIATIVAS_CONSOLIDADA!$G677,[1]!BASE_UCS[COD CNUC],[1]!BASE_UCS[CATEGORIA RESUMIDA])</f>
        <v>FLONA</v>
      </c>
      <c r="G677" s="8" t="s">
        <v>492</v>
      </c>
      <c r="H677" s="8" t="str">
        <f>_xlfn.XLOOKUP(BASE_INICIATIVAS_CONSOLIDADA!$G677,[1]!BASE_UCS[COD CNUC],[1]!BASE_UCS[GERÊNCIA REGIONAL])</f>
        <v>GR1 - Norte</v>
      </c>
      <c r="I677" s="8" t="str">
        <f>_xlfn.XLOOKUP(BASE_INICIATIVAS_CONSOLIDADA!$G677,[1]!BASE_UCS[COD CNUC],[1]!BASE_UCS[BIOMAS])</f>
        <v>Amazônia</v>
      </c>
      <c r="J677" s="8" t="str">
        <f>_xlfn.XLOOKUP(BASE_INICIATIVAS_CONSOLIDADA!$G677,[1]!BASE_UCS[COD CNUC],[1]!BASE_UCS[UF])</f>
        <v>PA</v>
      </c>
      <c r="K677" s="8"/>
      <c r="L677" s="36">
        <v>900000</v>
      </c>
      <c r="M677" s="80">
        <v>0</v>
      </c>
      <c r="N677" s="36">
        <f>BASE_INICIATIVAS_CONSOLIDADA!$L677-BASE_INICIATIVAS_CONSOLIDADA!$M677</f>
        <v>900000</v>
      </c>
      <c r="O677" s="37">
        <f>BASE_INICIATIVAS_CONSOLIDADA!$AC677+BASE_INICIATIVAS_CONSOLIDADA!$AJ677+BASE_INICIATIVAS_CONSOLIDADA!$AO677+BASE_INICIATIVAS_CONSOLIDADA!$AV677+BASE_INICIATIVAS_CONSOLIDADA!$AY677+BASE_INICIATIVAS_CONSOLIDADA!$BA677+BASE_INICIATIVAS_CONSOLIDADA!$BD677</f>
        <v>0</v>
      </c>
      <c r="P677" s="36">
        <f>IF(BASE_INICIATIVAS_CONSOLIDADA!$N677-BASE_INICIATIVAS_CONSOLIDADA!$O677&lt;0,0,BASE_INICIATIVAS_CONSOLIDADA!$N677-BASE_INICIATIVAS_CONSOLIDADA!$O677)</f>
        <v>900000</v>
      </c>
      <c r="Q677" s="64">
        <v>0</v>
      </c>
      <c r="R677" s="69">
        <v>0</v>
      </c>
      <c r="S677" s="69">
        <v>0</v>
      </c>
      <c r="T677" s="69">
        <v>0</v>
      </c>
      <c r="U677" s="69">
        <v>0</v>
      </c>
      <c r="V677" s="69">
        <v>0</v>
      </c>
      <c r="W677" s="69">
        <v>0</v>
      </c>
      <c r="X677" s="69">
        <v>0</v>
      </c>
      <c r="Y677" s="69">
        <v>0</v>
      </c>
      <c r="Z677" s="69">
        <v>0</v>
      </c>
      <c r="AA677" s="69">
        <v>0</v>
      </c>
      <c r="AB677" s="70">
        <v>0</v>
      </c>
      <c r="AC677" s="37">
        <f>SUM(BASE_INICIATIVAS_CONSOLIDADA!$Q677:$AB677)</f>
        <v>0</v>
      </c>
      <c r="AD677" s="37">
        <v>0</v>
      </c>
      <c r="AE677" s="37">
        <v>0</v>
      </c>
      <c r="AF677" s="37">
        <v>0</v>
      </c>
      <c r="AG677" s="37">
        <v>0</v>
      </c>
      <c r="AH677" s="37">
        <v>0</v>
      </c>
      <c r="AI677" s="37">
        <v>0</v>
      </c>
      <c r="AJ677" s="37">
        <f>SUM(BASE_INICIATIVAS_CONSOLIDADA!$AD677:$AI677)</f>
        <v>0</v>
      </c>
      <c r="AK677" s="37">
        <v>0</v>
      </c>
      <c r="AL677" s="37">
        <v>0</v>
      </c>
      <c r="AM677" s="37">
        <v>0</v>
      </c>
      <c r="AN677" s="37">
        <v>0</v>
      </c>
      <c r="AO677" s="37">
        <f>SUM(BASE_INICIATIVAS_CONSOLIDADA!$AK677:$AN677)</f>
        <v>0</v>
      </c>
      <c r="AP677" s="37">
        <v>0</v>
      </c>
      <c r="AQ677" s="37">
        <v>0</v>
      </c>
      <c r="AR677" s="37">
        <v>0</v>
      </c>
      <c r="AS677" s="37">
        <v>0</v>
      </c>
      <c r="AT677" s="37">
        <v>0</v>
      </c>
      <c r="AU677" s="37">
        <v>0</v>
      </c>
      <c r="AV677" s="37">
        <f>SUM(BASE_INICIATIVAS_CONSOLIDADA!$AP677:$AU677)</f>
        <v>0</v>
      </c>
      <c r="AW677" s="39">
        <v>0</v>
      </c>
      <c r="AX677" s="39">
        <v>0</v>
      </c>
      <c r="AY677" s="40">
        <f>SUM(BASE_INICIATIVAS_CONSOLIDADA!$AW677:$AX677)</f>
        <v>0</v>
      </c>
      <c r="AZ677" s="4">
        <v>0</v>
      </c>
      <c r="BA677" s="4">
        <f>BASE_INICIATIVAS_CONSOLIDADA!$AZ677</f>
        <v>0</v>
      </c>
      <c r="BB677" s="4">
        <v>0</v>
      </c>
      <c r="BC677" s="4">
        <v>0</v>
      </c>
      <c r="BD677" s="4">
        <f>SUM(BASE_INICIATIVAS_CONSOLIDADA!$BB677:$BC677)</f>
        <v>0</v>
      </c>
    </row>
    <row r="678" spans="1:56" ht="60" x14ac:dyDescent="0.25">
      <c r="A678" s="29" t="s">
        <v>61</v>
      </c>
      <c r="B678" s="29" t="s">
        <v>62</v>
      </c>
      <c r="C678" s="29">
        <v>18327841</v>
      </c>
      <c r="D678" s="29" t="s">
        <v>63</v>
      </c>
      <c r="E678" s="29" t="str">
        <f>_xlfn.XLOOKUP(BASE_INICIATIVAS_CONSOLIDADA!$G678,'[1]BASE DE DADOS'!A:A,'[1]BASE DE DADOS'!C:C)</f>
        <v>FLONA DE NEGREIROS</v>
      </c>
      <c r="F678" s="29" t="str">
        <f>_xlfn.XLOOKUP(BASE_INICIATIVAS_CONSOLIDADA!$G678,[1]!BASE_UCS[COD CNUC],[1]!BASE_UCS[CATEGORIA RESUMIDA])</f>
        <v>FLONA</v>
      </c>
      <c r="G678" s="29" t="s">
        <v>203</v>
      </c>
      <c r="H678" s="29" t="str">
        <f>_xlfn.XLOOKUP(BASE_INICIATIVAS_CONSOLIDADA!$G678,[1]!BASE_UCS[COD CNUC],[1]!BASE_UCS[GERÊNCIA REGIONAL])</f>
        <v>GR2 - Nordeste</v>
      </c>
      <c r="I678" s="29" t="str">
        <f>_xlfn.XLOOKUP(BASE_INICIATIVAS_CONSOLIDADA!$G678,[1]!BASE_UCS[COD CNUC],[1]!BASE_UCS[BIOMAS])</f>
        <v>Caatinga</v>
      </c>
      <c r="J678" s="29" t="str">
        <f>_xlfn.XLOOKUP(BASE_INICIATIVAS_CONSOLIDADA!$G678,[1]!BASE_UCS[COD CNUC],[1]!BASE_UCS[UF])</f>
        <v>PE</v>
      </c>
      <c r="K678" s="29"/>
      <c r="L678" s="30">
        <v>600000</v>
      </c>
      <c r="M678" s="79">
        <v>0</v>
      </c>
      <c r="N678" s="30">
        <f>BASE_INICIATIVAS_CONSOLIDADA!$L678-BASE_INICIATIVAS_CONSOLIDADA!$M678</f>
        <v>600000</v>
      </c>
      <c r="O678" s="41">
        <f>BASE_INICIATIVAS_CONSOLIDADA!$AC678+BASE_INICIATIVAS_CONSOLIDADA!$AJ678+BASE_INICIATIVAS_CONSOLIDADA!$AO678+BASE_INICIATIVAS_CONSOLIDADA!$AV678+BASE_INICIATIVAS_CONSOLIDADA!$AY678+BASE_INICIATIVAS_CONSOLIDADA!$BA678+BASE_INICIATIVAS_CONSOLIDADA!$BD678</f>
        <v>0</v>
      </c>
      <c r="P678" s="30">
        <f>IF(BASE_INICIATIVAS_CONSOLIDADA!$N678-BASE_INICIATIVAS_CONSOLIDADA!$O678&lt;0,0,BASE_INICIATIVAS_CONSOLIDADA!$N678-BASE_INICIATIVAS_CONSOLIDADA!$O678)</f>
        <v>600000</v>
      </c>
      <c r="Q678" s="66">
        <v>0</v>
      </c>
      <c r="R678" s="71">
        <v>0</v>
      </c>
      <c r="S678" s="71">
        <v>0</v>
      </c>
      <c r="T678" s="71">
        <v>0</v>
      </c>
      <c r="U678" s="71">
        <v>0</v>
      </c>
      <c r="V678" s="71">
        <v>0</v>
      </c>
      <c r="W678" s="71">
        <v>0</v>
      </c>
      <c r="X678" s="71">
        <v>0</v>
      </c>
      <c r="Y678" s="71">
        <v>0</v>
      </c>
      <c r="Z678" s="71">
        <v>0</v>
      </c>
      <c r="AA678" s="71">
        <v>0</v>
      </c>
      <c r="AB678" s="68">
        <v>0</v>
      </c>
      <c r="AC678" s="41">
        <f>SUM(BASE_INICIATIVAS_CONSOLIDADA!$Q678:$AB678)</f>
        <v>0</v>
      </c>
      <c r="AD678" s="41">
        <v>0</v>
      </c>
      <c r="AE678" s="41">
        <v>0</v>
      </c>
      <c r="AF678" s="41">
        <v>0</v>
      </c>
      <c r="AG678" s="41">
        <v>0</v>
      </c>
      <c r="AH678" s="41">
        <v>0</v>
      </c>
      <c r="AI678" s="41">
        <v>0</v>
      </c>
      <c r="AJ678" s="41">
        <f>SUM(BASE_INICIATIVAS_CONSOLIDADA!$AD678:$AI678)</f>
        <v>0</v>
      </c>
      <c r="AK678" s="41">
        <v>0</v>
      </c>
      <c r="AL678" s="41">
        <v>0</v>
      </c>
      <c r="AM678" s="41">
        <v>0</v>
      </c>
      <c r="AN678" s="41">
        <v>0</v>
      </c>
      <c r="AO678" s="41">
        <f>SUM(BASE_INICIATIVAS_CONSOLIDADA!$AK678:$AN678)</f>
        <v>0</v>
      </c>
      <c r="AP678" s="41">
        <v>0</v>
      </c>
      <c r="AQ678" s="41">
        <v>0</v>
      </c>
      <c r="AR678" s="41">
        <v>0</v>
      </c>
      <c r="AS678" s="41">
        <v>0</v>
      </c>
      <c r="AT678" s="41">
        <v>0</v>
      </c>
      <c r="AU678" s="41">
        <v>0</v>
      </c>
      <c r="AV678" s="41">
        <f>SUM(BASE_INICIATIVAS_CONSOLIDADA!$AP678:$AU678)</f>
        <v>0</v>
      </c>
      <c r="AW678" s="43">
        <v>0</v>
      </c>
      <c r="AX678" s="43">
        <v>0</v>
      </c>
      <c r="AY678" s="44">
        <f>SUM(BASE_INICIATIVAS_CONSOLIDADA!$AW678:$AX678)</f>
        <v>0</v>
      </c>
      <c r="AZ678" s="50">
        <v>0</v>
      </c>
      <c r="BA678" s="43">
        <f>BASE_INICIATIVAS_CONSOLIDADA!$AZ678</f>
        <v>0</v>
      </c>
      <c r="BB678" s="45">
        <v>0</v>
      </c>
      <c r="BC678" s="45">
        <v>0</v>
      </c>
      <c r="BD678" s="45">
        <f>SUM(BASE_INICIATIVAS_CONSOLIDADA!$BB678:$BC678)</f>
        <v>0</v>
      </c>
    </row>
    <row r="679" spans="1:56" ht="60" x14ac:dyDescent="0.25">
      <c r="A679" s="8" t="s">
        <v>61</v>
      </c>
      <c r="B679" s="8" t="s">
        <v>62</v>
      </c>
      <c r="C679" s="8">
        <v>18327841</v>
      </c>
      <c r="D679" s="8" t="s">
        <v>63</v>
      </c>
      <c r="E679" s="8" t="str">
        <f>_xlfn.XLOOKUP(BASE_INICIATIVAS_CONSOLIDADA!$G679,'[1]BASE DE DADOS'!A:A,'[1]BASE DE DADOS'!C:C)</f>
        <v>FLONA DE PURUS</v>
      </c>
      <c r="F679" s="8" t="str">
        <f>_xlfn.XLOOKUP(BASE_INICIATIVAS_CONSOLIDADA!$G679,[1]!BASE_UCS[COD CNUC],[1]!BASE_UCS[CATEGORIA RESUMIDA])</f>
        <v>FLONA</v>
      </c>
      <c r="G679" s="8" t="s">
        <v>299</v>
      </c>
      <c r="H679" s="8" t="str">
        <f>_xlfn.XLOOKUP(BASE_INICIATIVAS_CONSOLIDADA!$G679,[1]!BASE_UCS[COD CNUC],[1]!BASE_UCS[GERÊNCIA REGIONAL])</f>
        <v>GR1 - Norte</v>
      </c>
      <c r="I679" s="8" t="str">
        <f>_xlfn.XLOOKUP(BASE_INICIATIVAS_CONSOLIDADA!$G679,[1]!BASE_UCS[COD CNUC],[1]!BASE_UCS[BIOMAS])</f>
        <v>Amazônia</v>
      </c>
      <c r="J679" s="8" t="str">
        <f>_xlfn.XLOOKUP(BASE_INICIATIVAS_CONSOLIDADA!$G679,[1]!BASE_UCS[COD CNUC],[1]!BASE_UCS[UF])</f>
        <v>AM</v>
      </c>
      <c r="K679" s="8"/>
      <c r="L679" s="36">
        <v>900000</v>
      </c>
      <c r="M679" s="80">
        <v>0</v>
      </c>
      <c r="N679" s="36">
        <f>BASE_INICIATIVAS_CONSOLIDADA!$L679-BASE_INICIATIVAS_CONSOLIDADA!$M679</f>
        <v>900000</v>
      </c>
      <c r="O679" s="37">
        <f>BASE_INICIATIVAS_CONSOLIDADA!$AC679+BASE_INICIATIVAS_CONSOLIDADA!$AJ679+BASE_INICIATIVAS_CONSOLIDADA!$AO679+BASE_INICIATIVAS_CONSOLIDADA!$AV679+BASE_INICIATIVAS_CONSOLIDADA!$AY679+BASE_INICIATIVAS_CONSOLIDADA!$BA679+BASE_INICIATIVAS_CONSOLIDADA!$BD679</f>
        <v>0</v>
      </c>
      <c r="P679" s="36">
        <f>IF(BASE_INICIATIVAS_CONSOLIDADA!$N679-BASE_INICIATIVAS_CONSOLIDADA!$O679&lt;0,0,BASE_INICIATIVAS_CONSOLIDADA!$N679-BASE_INICIATIVAS_CONSOLIDADA!$O679)</f>
        <v>900000</v>
      </c>
      <c r="Q679" s="64">
        <v>0</v>
      </c>
      <c r="R679" s="69">
        <v>0</v>
      </c>
      <c r="S679" s="69">
        <v>0</v>
      </c>
      <c r="T679" s="69">
        <v>0</v>
      </c>
      <c r="U679" s="69">
        <v>0</v>
      </c>
      <c r="V679" s="69">
        <v>0</v>
      </c>
      <c r="W679" s="69">
        <v>0</v>
      </c>
      <c r="X679" s="69">
        <v>0</v>
      </c>
      <c r="Y679" s="69">
        <v>0</v>
      </c>
      <c r="Z679" s="69">
        <v>0</v>
      </c>
      <c r="AA679" s="69">
        <v>0</v>
      </c>
      <c r="AB679" s="70">
        <v>0</v>
      </c>
      <c r="AC679" s="37">
        <f>SUM(BASE_INICIATIVAS_CONSOLIDADA!$Q679:$AB679)</f>
        <v>0</v>
      </c>
      <c r="AD679" s="37">
        <v>0</v>
      </c>
      <c r="AE679" s="37">
        <v>0</v>
      </c>
      <c r="AF679" s="37">
        <v>0</v>
      </c>
      <c r="AG679" s="37">
        <v>0</v>
      </c>
      <c r="AH679" s="37">
        <v>0</v>
      </c>
      <c r="AI679" s="37">
        <v>0</v>
      </c>
      <c r="AJ679" s="37">
        <f>SUM(BASE_INICIATIVAS_CONSOLIDADA!$AD679:$AI679)</f>
        <v>0</v>
      </c>
      <c r="AK679" s="37">
        <v>0</v>
      </c>
      <c r="AL679" s="37">
        <v>0</v>
      </c>
      <c r="AM679" s="37">
        <v>0</v>
      </c>
      <c r="AN679" s="37">
        <v>0</v>
      </c>
      <c r="AO679" s="37">
        <f>SUM(BASE_INICIATIVAS_CONSOLIDADA!$AK679:$AN679)</f>
        <v>0</v>
      </c>
      <c r="AP679" s="37">
        <v>0</v>
      </c>
      <c r="AQ679" s="37">
        <v>0</v>
      </c>
      <c r="AR679" s="37">
        <v>0</v>
      </c>
      <c r="AS679" s="37">
        <v>0</v>
      </c>
      <c r="AT679" s="37">
        <v>0</v>
      </c>
      <c r="AU679" s="37">
        <v>0</v>
      </c>
      <c r="AV679" s="37">
        <f>SUM(BASE_INICIATIVAS_CONSOLIDADA!$AP679:$AU679)</f>
        <v>0</v>
      </c>
      <c r="AW679" s="39">
        <v>0</v>
      </c>
      <c r="AX679" s="39">
        <v>0</v>
      </c>
      <c r="AY679" s="40">
        <f>SUM(BASE_INICIATIVAS_CONSOLIDADA!$AW679:$AX679)</f>
        <v>0</v>
      </c>
      <c r="AZ679" s="51">
        <v>0</v>
      </c>
      <c r="BA679" s="4">
        <f>BASE_INICIATIVAS_CONSOLIDADA!$AZ679</f>
        <v>0</v>
      </c>
      <c r="BB679" s="4">
        <v>0</v>
      </c>
      <c r="BC679" s="4">
        <v>0</v>
      </c>
      <c r="BD679" s="4">
        <f>SUM(BASE_INICIATIVAS_CONSOLIDADA!$BB679:$BC679)</f>
        <v>0</v>
      </c>
    </row>
    <row r="680" spans="1:56" ht="60" x14ac:dyDescent="0.25">
      <c r="A680" s="29" t="s">
        <v>61</v>
      </c>
      <c r="B680" s="29" t="s">
        <v>62</v>
      </c>
      <c r="C680" s="29">
        <v>18327841</v>
      </c>
      <c r="D680" s="29" t="s">
        <v>63</v>
      </c>
      <c r="E680" s="29" t="str">
        <f>_xlfn.XLOOKUP(BASE_INICIATIVAS_CONSOLIDADA!$G680,'[1]BASE DE DADOS'!A:A,'[1]BASE DE DADOS'!C:C)</f>
        <v>FLONA DE SARACÁ-TAQUERA</v>
      </c>
      <c r="F680" s="29" t="str">
        <f>_xlfn.XLOOKUP(BASE_INICIATIVAS_CONSOLIDADA!$G680,[1]!BASE_UCS[COD CNUC],[1]!BASE_UCS[CATEGORIA RESUMIDA])</f>
        <v>FLONA</v>
      </c>
      <c r="G680" s="29" t="s">
        <v>322</v>
      </c>
      <c r="H680" s="29" t="str">
        <f>_xlfn.XLOOKUP(BASE_INICIATIVAS_CONSOLIDADA!$G680,[1]!BASE_UCS[COD CNUC],[1]!BASE_UCS[GERÊNCIA REGIONAL])</f>
        <v>GR1 - Norte</v>
      </c>
      <c r="I680" s="29" t="str">
        <f>_xlfn.XLOOKUP(BASE_INICIATIVAS_CONSOLIDADA!$G680,[1]!BASE_UCS[COD CNUC],[1]!BASE_UCS[BIOMAS])</f>
        <v>Amazônia</v>
      </c>
      <c r="J680" s="29" t="str">
        <f>_xlfn.XLOOKUP(BASE_INICIATIVAS_CONSOLIDADA!$G680,[1]!BASE_UCS[COD CNUC],[1]!BASE_UCS[UF])</f>
        <v>PA</v>
      </c>
      <c r="K680" s="29"/>
      <c r="L680" s="30">
        <v>900000</v>
      </c>
      <c r="M680" s="79">
        <v>0</v>
      </c>
      <c r="N680" s="30">
        <f>BASE_INICIATIVAS_CONSOLIDADA!$L680-BASE_INICIATIVAS_CONSOLIDADA!$M680</f>
        <v>900000</v>
      </c>
      <c r="O680" s="41">
        <f>BASE_INICIATIVAS_CONSOLIDADA!$AC680+BASE_INICIATIVAS_CONSOLIDADA!$AJ680+BASE_INICIATIVAS_CONSOLIDADA!$AO680+BASE_INICIATIVAS_CONSOLIDADA!$AV680+BASE_INICIATIVAS_CONSOLIDADA!$AY680+BASE_INICIATIVAS_CONSOLIDADA!$BA680+BASE_INICIATIVAS_CONSOLIDADA!$BD680</f>
        <v>0</v>
      </c>
      <c r="P680" s="30">
        <f>IF(BASE_INICIATIVAS_CONSOLIDADA!$N680-BASE_INICIATIVAS_CONSOLIDADA!$O680&lt;0,0,BASE_INICIATIVAS_CONSOLIDADA!$N680-BASE_INICIATIVAS_CONSOLIDADA!$O680)</f>
        <v>900000</v>
      </c>
      <c r="Q680" s="66">
        <v>0</v>
      </c>
      <c r="R680" s="71">
        <v>0</v>
      </c>
      <c r="S680" s="71">
        <v>0</v>
      </c>
      <c r="T680" s="71">
        <v>0</v>
      </c>
      <c r="U680" s="71">
        <v>0</v>
      </c>
      <c r="V680" s="71">
        <v>0</v>
      </c>
      <c r="W680" s="71">
        <v>0</v>
      </c>
      <c r="X680" s="71">
        <v>0</v>
      </c>
      <c r="Y680" s="71">
        <v>0</v>
      </c>
      <c r="Z680" s="71">
        <v>0</v>
      </c>
      <c r="AA680" s="71">
        <v>0</v>
      </c>
      <c r="AB680" s="68">
        <v>0</v>
      </c>
      <c r="AC680" s="41">
        <f>SUM(BASE_INICIATIVAS_CONSOLIDADA!$Q680:$AB680)</f>
        <v>0</v>
      </c>
      <c r="AD680" s="41">
        <v>0</v>
      </c>
      <c r="AE680" s="41">
        <v>0</v>
      </c>
      <c r="AF680" s="41">
        <v>0</v>
      </c>
      <c r="AG680" s="41">
        <v>0</v>
      </c>
      <c r="AH680" s="41">
        <v>0</v>
      </c>
      <c r="AI680" s="41">
        <v>0</v>
      </c>
      <c r="AJ680" s="41">
        <f>SUM(BASE_INICIATIVAS_CONSOLIDADA!$AD680:$AI680)</f>
        <v>0</v>
      </c>
      <c r="AK680" s="41">
        <v>0</v>
      </c>
      <c r="AL680" s="41">
        <v>0</v>
      </c>
      <c r="AM680" s="41">
        <v>0</v>
      </c>
      <c r="AN680" s="41">
        <v>0</v>
      </c>
      <c r="AO680" s="41">
        <f>SUM(BASE_INICIATIVAS_CONSOLIDADA!$AK680:$AN680)</f>
        <v>0</v>
      </c>
      <c r="AP680" s="41">
        <v>0</v>
      </c>
      <c r="AQ680" s="41">
        <v>0</v>
      </c>
      <c r="AR680" s="41">
        <v>0</v>
      </c>
      <c r="AS680" s="41">
        <v>0</v>
      </c>
      <c r="AT680" s="41">
        <v>0</v>
      </c>
      <c r="AU680" s="41">
        <v>0</v>
      </c>
      <c r="AV680" s="41">
        <f>SUM(BASE_INICIATIVAS_CONSOLIDADA!$AP680:$AU680)</f>
        <v>0</v>
      </c>
      <c r="AW680" s="43">
        <v>0</v>
      </c>
      <c r="AX680" s="43">
        <v>0</v>
      </c>
      <c r="AY680" s="44">
        <f>SUM(BASE_INICIATIVAS_CONSOLIDADA!$AW680:$AX680)</f>
        <v>0</v>
      </c>
      <c r="AZ680" s="50">
        <v>0</v>
      </c>
      <c r="BA680" s="43">
        <f>BASE_INICIATIVAS_CONSOLIDADA!$AZ680</f>
        <v>0</v>
      </c>
      <c r="BB680" s="45">
        <v>0</v>
      </c>
      <c r="BC680" s="45">
        <v>0</v>
      </c>
      <c r="BD680" s="45">
        <f>SUM(BASE_INICIATIVAS_CONSOLIDADA!$BB680:$BC680)</f>
        <v>0</v>
      </c>
    </row>
    <row r="681" spans="1:56" ht="60" x14ac:dyDescent="0.25">
      <c r="A681" s="8" t="s">
        <v>61</v>
      </c>
      <c r="B681" s="8" t="s">
        <v>62</v>
      </c>
      <c r="C681" s="8">
        <v>18327841</v>
      </c>
      <c r="D681" s="8" t="s">
        <v>63</v>
      </c>
      <c r="E681" s="8" t="str">
        <f>_xlfn.XLOOKUP(BASE_INICIATIVAS_CONSOLIDADA!$G681,'[1]BASE DE DADOS'!A:A,'[1]BASE DE DADOS'!C:C)</f>
        <v>FLONA DO AMAZONAS</v>
      </c>
      <c r="F681" s="8" t="str">
        <f>_xlfn.XLOOKUP(BASE_INICIATIVAS_CONSOLIDADA!$G681,[1]!BASE_UCS[COD CNUC],[1]!BASE_UCS[CATEGORIA RESUMIDA])</f>
        <v>FLONA</v>
      </c>
      <c r="G681" s="8" t="s">
        <v>493</v>
      </c>
      <c r="H681" s="8" t="str">
        <f>_xlfn.XLOOKUP(BASE_INICIATIVAS_CONSOLIDADA!$G681,[1]!BASE_UCS[COD CNUC],[1]!BASE_UCS[GERÊNCIA REGIONAL])</f>
        <v>GR1 - Norte</v>
      </c>
      <c r="I681" s="8" t="str">
        <f>_xlfn.XLOOKUP(BASE_INICIATIVAS_CONSOLIDADA!$G681,[1]!BASE_UCS[COD CNUC],[1]!BASE_UCS[BIOMAS])</f>
        <v>Amazônia</v>
      </c>
      <c r="J681" s="8" t="str">
        <f>_xlfn.XLOOKUP(BASE_INICIATIVAS_CONSOLIDADA!$G681,[1]!BASE_UCS[COD CNUC],[1]!BASE_UCS[UF])</f>
        <v>AM</v>
      </c>
      <c r="K681" s="8"/>
      <c r="L681" s="36">
        <v>900000</v>
      </c>
      <c r="M681" s="80">
        <v>0</v>
      </c>
      <c r="N681" s="36">
        <f>BASE_INICIATIVAS_CONSOLIDADA!$L681-BASE_INICIATIVAS_CONSOLIDADA!$M681</f>
        <v>900000</v>
      </c>
      <c r="O681" s="37">
        <f>BASE_INICIATIVAS_CONSOLIDADA!$AC681+BASE_INICIATIVAS_CONSOLIDADA!$AJ681+BASE_INICIATIVAS_CONSOLIDADA!$AO681+BASE_INICIATIVAS_CONSOLIDADA!$AV681+BASE_INICIATIVAS_CONSOLIDADA!$AY681+BASE_INICIATIVAS_CONSOLIDADA!$BA681+BASE_INICIATIVAS_CONSOLIDADA!$BD681</f>
        <v>0</v>
      </c>
      <c r="P681" s="36">
        <f>IF(BASE_INICIATIVAS_CONSOLIDADA!$N681-BASE_INICIATIVAS_CONSOLIDADA!$O681&lt;0,0,BASE_INICIATIVAS_CONSOLIDADA!$N681-BASE_INICIATIVAS_CONSOLIDADA!$O681)</f>
        <v>900000</v>
      </c>
      <c r="Q681" s="64">
        <v>0</v>
      </c>
      <c r="R681" s="69">
        <v>0</v>
      </c>
      <c r="S681" s="69">
        <v>0</v>
      </c>
      <c r="T681" s="69">
        <v>0</v>
      </c>
      <c r="U681" s="69">
        <v>0</v>
      </c>
      <c r="V681" s="69">
        <v>0</v>
      </c>
      <c r="W681" s="69">
        <v>0</v>
      </c>
      <c r="X681" s="69">
        <v>0</v>
      </c>
      <c r="Y681" s="69">
        <v>0</v>
      </c>
      <c r="Z681" s="69">
        <v>0</v>
      </c>
      <c r="AA681" s="69">
        <v>0</v>
      </c>
      <c r="AB681" s="70">
        <v>0</v>
      </c>
      <c r="AC681" s="37">
        <f>SUM(BASE_INICIATIVAS_CONSOLIDADA!$Q681:$AB681)</f>
        <v>0</v>
      </c>
      <c r="AD681" s="37">
        <v>0</v>
      </c>
      <c r="AE681" s="37">
        <v>0</v>
      </c>
      <c r="AF681" s="37">
        <v>0</v>
      </c>
      <c r="AG681" s="37">
        <v>0</v>
      </c>
      <c r="AH681" s="37">
        <v>0</v>
      </c>
      <c r="AI681" s="37">
        <v>0</v>
      </c>
      <c r="AJ681" s="37">
        <f>SUM(BASE_INICIATIVAS_CONSOLIDADA!$AD681:$AI681)</f>
        <v>0</v>
      </c>
      <c r="AK681" s="37">
        <v>0</v>
      </c>
      <c r="AL681" s="37">
        <v>0</v>
      </c>
      <c r="AM681" s="37">
        <v>0</v>
      </c>
      <c r="AN681" s="37">
        <v>0</v>
      </c>
      <c r="AO681" s="37">
        <f>SUM(BASE_INICIATIVAS_CONSOLIDADA!$AK681:$AN681)</f>
        <v>0</v>
      </c>
      <c r="AP681" s="37">
        <v>0</v>
      </c>
      <c r="AQ681" s="37">
        <v>0</v>
      </c>
      <c r="AR681" s="37">
        <v>0</v>
      </c>
      <c r="AS681" s="37">
        <v>0</v>
      </c>
      <c r="AT681" s="37">
        <v>0</v>
      </c>
      <c r="AU681" s="37">
        <v>0</v>
      </c>
      <c r="AV681" s="37">
        <f>SUM(BASE_INICIATIVAS_CONSOLIDADA!$AP681:$AU681)</f>
        <v>0</v>
      </c>
      <c r="AW681" s="39">
        <v>0</v>
      </c>
      <c r="AX681" s="39">
        <v>0</v>
      </c>
      <c r="AY681" s="40">
        <f>SUM(BASE_INICIATIVAS_CONSOLIDADA!$AW681:$AX681)</f>
        <v>0</v>
      </c>
      <c r="AZ681" s="51">
        <v>0</v>
      </c>
      <c r="BA681" s="4">
        <f>BASE_INICIATIVAS_CONSOLIDADA!$AZ681</f>
        <v>0</v>
      </c>
      <c r="BB681" s="4">
        <v>0</v>
      </c>
      <c r="BC681" s="4">
        <v>0</v>
      </c>
      <c r="BD681" s="4">
        <f>SUM(BASE_INICIATIVAS_CONSOLIDADA!$BB681:$BC681)</f>
        <v>0</v>
      </c>
    </row>
    <row r="682" spans="1:56" ht="60" x14ac:dyDescent="0.25">
      <c r="A682" s="29" t="s">
        <v>61</v>
      </c>
      <c r="B682" s="29" t="s">
        <v>62</v>
      </c>
      <c r="C682" s="29">
        <v>18327841</v>
      </c>
      <c r="D682" s="29" t="s">
        <v>63</v>
      </c>
      <c r="E682" s="29" t="str">
        <f>_xlfn.XLOOKUP(BASE_INICIATIVAS_CONSOLIDADA!$G682,'[1]BASE DE DADOS'!A:A,'[1]BASE DE DADOS'!C:C)</f>
        <v>FLONA DO ARARIPE-APODI</v>
      </c>
      <c r="F682" s="29" t="str">
        <f>_xlfn.XLOOKUP(BASE_INICIATIVAS_CONSOLIDADA!$G682,[1]!BASE_UCS[COD CNUC],[1]!BASE_UCS[CATEGORIA RESUMIDA])</f>
        <v>FLONA</v>
      </c>
      <c r="G682" s="29" t="s">
        <v>201</v>
      </c>
      <c r="H682" s="29" t="str">
        <f>_xlfn.XLOOKUP(BASE_INICIATIVAS_CONSOLIDADA!$G682,[1]!BASE_UCS[COD CNUC],[1]!BASE_UCS[GERÊNCIA REGIONAL])</f>
        <v>GR2 - Nordeste</v>
      </c>
      <c r="I682" s="29" t="str">
        <f>_xlfn.XLOOKUP(BASE_INICIATIVAS_CONSOLIDADA!$G682,[1]!BASE_UCS[COD CNUC],[1]!BASE_UCS[BIOMAS])</f>
        <v>Caatinga</v>
      </c>
      <c r="J682" s="29" t="str">
        <f>_xlfn.XLOOKUP(BASE_INICIATIVAS_CONSOLIDADA!$G682,[1]!BASE_UCS[COD CNUC],[1]!BASE_UCS[UF])</f>
        <v>CE</v>
      </c>
      <c r="K682" s="29"/>
      <c r="L682" s="30">
        <v>600000</v>
      </c>
      <c r="M682" s="79">
        <v>0</v>
      </c>
      <c r="N682" s="30">
        <f>BASE_INICIATIVAS_CONSOLIDADA!$L682-BASE_INICIATIVAS_CONSOLIDADA!$M682</f>
        <v>600000</v>
      </c>
      <c r="O682" s="41">
        <f>BASE_INICIATIVAS_CONSOLIDADA!$AC682+BASE_INICIATIVAS_CONSOLIDADA!$AJ682+BASE_INICIATIVAS_CONSOLIDADA!$AO682+BASE_INICIATIVAS_CONSOLIDADA!$AV682+BASE_INICIATIVAS_CONSOLIDADA!$AY682+BASE_INICIATIVAS_CONSOLIDADA!$BA682+BASE_INICIATIVAS_CONSOLIDADA!$BD682</f>
        <v>0</v>
      </c>
      <c r="P682" s="30">
        <f>IF(BASE_INICIATIVAS_CONSOLIDADA!$N682-BASE_INICIATIVAS_CONSOLIDADA!$O682&lt;0,0,BASE_INICIATIVAS_CONSOLIDADA!$N682-BASE_INICIATIVAS_CONSOLIDADA!$O682)</f>
        <v>600000</v>
      </c>
      <c r="Q682" s="66">
        <v>0</v>
      </c>
      <c r="R682" s="71">
        <v>0</v>
      </c>
      <c r="S682" s="71">
        <v>0</v>
      </c>
      <c r="T682" s="71">
        <v>0</v>
      </c>
      <c r="U682" s="71">
        <v>0</v>
      </c>
      <c r="V682" s="71">
        <v>0</v>
      </c>
      <c r="W682" s="71">
        <v>0</v>
      </c>
      <c r="X682" s="71">
        <v>0</v>
      </c>
      <c r="Y682" s="71">
        <v>0</v>
      </c>
      <c r="Z682" s="71">
        <v>0</v>
      </c>
      <c r="AA682" s="71">
        <v>0</v>
      </c>
      <c r="AB682" s="68">
        <v>0</v>
      </c>
      <c r="AC682" s="41">
        <f>SUM(BASE_INICIATIVAS_CONSOLIDADA!$Q682:$AB682)</f>
        <v>0</v>
      </c>
      <c r="AD682" s="41">
        <v>0</v>
      </c>
      <c r="AE682" s="41">
        <v>0</v>
      </c>
      <c r="AF682" s="41">
        <v>0</v>
      </c>
      <c r="AG682" s="41">
        <v>0</v>
      </c>
      <c r="AH682" s="41">
        <v>0</v>
      </c>
      <c r="AI682" s="41">
        <v>0</v>
      </c>
      <c r="AJ682" s="41">
        <f>SUM(BASE_INICIATIVAS_CONSOLIDADA!$AD682:$AI682)</f>
        <v>0</v>
      </c>
      <c r="AK682" s="41">
        <v>0</v>
      </c>
      <c r="AL682" s="41">
        <v>0</v>
      </c>
      <c r="AM682" s="41">
        <v>0</v>
      </c>
      <c r="AN682" s="41">
        <v>0</v>
      </c>
      <c r="AO682" s="41">
        <f>SUM(BASE_INICIATIVAS_CONSOLIDADA!$AK682:$AN682)</f>
        <v>0</v>
      </c>
      <c r="AP682" s="41">
        <v>0</v>
      </c>
      <c r="AQ682" s="41">
        <v>0</v>
      </c>
      <c r="AR682" s="41">
        <v>0</v>
      </c>
      <c r="AS682" s="41">
        <v>0</v>
      </c>
      <c r="AT682" s="41">
        <v>0</v>
      </c>
      <c r="AU682" s="41">
        <v>0</v>
      </c>
      <c r="AV682" s="41">
        <f>SUM(BASE_INICIATIVAS_CONSOLIDADA!$AP682:$AU682)</f>
        <v>0</v>
      </c>
      <c r="AW682" s="43">
        <v>0</v>
      </c>
      <c r="AX682" s="43">
        <v>0</v>
      </c>
      <c r="AY682" s="44">
        <f>SUM(BASE_INICIATIVAS_CONSOLIDADA!$AW682:$AX682)</f>
        <v>0</v>
      </c>
      <c r="AZ682" s="45">
        <v>0</v>
      </c>
      <c r="BA682" s="45">
        <f>BASE_INICIATIVAS_CONSOLIDADA!$AZ682</f>
        <v>0</v>
      </c>
      <c r="BB682" s="45">
        <v>0</v>
      </c>
      <c r="BC682" s="45">
        <v>0</v>
      </c>
      <c r="BD682" s="45">
        <f>SUM(BASE_INICIATIVAS_CONSOLIDADA!$BB682:$BC682)</f>
        <v>0</v>
      </c>
    </row>
    <row r="683" spans="1:56" ht="60" x14ac:dyDescent="0.25">
      <c r="A683" s="8" t="s">
        <v>61</v>
      </c>
      <c r="B683" s="8" t="s">
        <v>62</v>
      </c>
      <c r="C683" s="8">
        <v>18327841</v>
      </c>
      <c r="D683" s="8" t="s">
        <v>63</v>
      </c>
      <c r="E683" s="8" t="str">
        <f>_xlfn.XLOOKUP(BASE_INICIATIVAS_CONSOLIDADA!$G683,'[1]BASE DE DADOS'!A:A,'[1]BASE DE DADOS'!C:C)</f>
        <v>FLONA DO CREPORI</v>
      </c>
      <c r="F683" s="8" t="str">
        <f>_xlfn.XLOOKUP(BASE_INICIATIVAS_CONSOLIDADA!$G683,[1]!BASE_UCS[COD CNUC],[1]!BASE_UCS[CATEGORIA RESUMIDA])</f>
        <v>FLONA</v>
      </c>
      <c r="G683" s="8" t="s">
        <v>277</v>
      </c>
      <c r="H683" s="8" t="str">
        <f>_xlfn.XLOOKUP(BASE_INICIATIVAS_CONSOLIDADA!$G683,[1]!BASE_UCS[COD CNUC],[1]!BASE_UCS[GERÊNCIA REGIONAL])</f>
        <v>GR1 - Norte</v>
      </c>
      <c r="I683" s="8" t="str">
        <f>_xlfn.XLOOKUP(BASE_INICIATIVAS_CONSOLIDADA!$G683,[1]!BASE_UCS[COD CNUC],[1]!BASE_UCS[BIOMAS])</f>
        <v>Amazônia</v>
      </c>
      <c r="J683" s="8" t="str">
        <f>_xlfn.XLOOKUP(BASE_INICIATIVAS_CONSOLIDADA!$G683,[1]!BASE_UCS[COD CNUC],[1]!BASE_UCS[UF])</f>
        <v>PA</v>
      </c>
      <c r="K683" s="8"/>
      <c r="L683" s="36">
        <v>900000</v>
      </c>
      <c r="M683" s="80">
        <v>0</v>
      </c>
      <c r="N683" s="36">
        <f>BASE_INICIATIVAS_CONSOLIDADA!$L683-BASE_INICIATIVAS_CONSOLIDADA!$M683</f>
        <v>900000</v>
      </c>
      <c r="O683" s="37">
        <f>BASE_INICIATIVAS_CONSOLIDADA!$AC683+BASE_INICIATIVAS_CONSOLIDADA!$AJ683+BASE_INICIATIVAS_CONSOLIDADA!$AO683+BASE_INICIATIVAS_CONSOLIDADA!$AV683+BASE_INICIATIVAS_CONSOLIDADA!$AY683+BASE_INICIATIVAS_CONSOLIDADA!$BA683+BASE_INICIATIVAS_CONSOLIDADA!$BD683</f>
        <v>0</v>
      </c>
      <c r="P683" s="36">
        <f>IF(BASE_INICIATIVAS_CONSOLIDADA!$N683-BASE_INICIATIVAS_CONSOLIDADA!$O683&lt;0,0,BASE_INICIATIVAS_CONSOLIDADA!$N683-BASE_INICIATIVAS_CONSOLIDADA!$O683)</f>
        <v>900000</v>
      </c>
      <c r="Q683" s="64">
        <v>0</v>
      </c>
      <c r="R683" s="69">
        <v>0</v>
      </c>
      <c r="S683" s="69">
        <v>0</v>
      </c>
      <c r="T683" s="69">
        <v>0</v>
      </c>
      <c r="U683" s="69">
        <v>0</v>
      </c>
      <c r="V683" s="69">
        <v>0</v>
      </c>
      <c r="W683" s="69">
        <v>0</v>
      </c>
      <c r="X683" s="69">
        <v>0</v>
      </c>
      <c r="Y683" s="69">
        <v>0</v>
      </c>
      <c r="Z683" s="69">
        <v>0</v>
      </c>
      <c r="AA683" s="69">
        <v>0</v>
      </c>
      <c r="AB683" s="70">
        <v>0</v>
      </c>
      <c r="AC683" s="37">
        <f>SUM(BASE_INICIATIVAS_CONSOLIDADA!$Q683:$AB683)</f>
        <v>0</v>
      </c>
      <c r="AD683" s="37">
        <v>0</v>
      </c>
      <c r="AE683" s="37">
        <v>0</v>
      </c>
      <c r="AF683" s="37">
        <v>0</v>
      </c>
      <c r="AG683" s="37">
        <v>0</v>
      </c>
      <c r="AH683" s="37">
        <v>0</v>
      </c>
      <c r="AI683" s="37">
        <v>0</v>
      </c>
      <c r="AJ683" s="37">
        <f>SUM(BASE_INICIATIVAS_CONSOLIDADA!$AD683:$AI683)</f>
        <v>0</v>
      </c>
      <c r="AK683" s="37">
        <v>0</v>
      </c>
      <c r="AL683" s="37">
        <v>0</v>
      </c>
      <c r="AM683" s="37">
        <v>0</v>
      </c>
      <c r="AN683" s="37">
        <v>0</v>
      </c>
      <c r="AO683" s="37">
        <f>SUM(BASE_INICIATIVAS_CONSOLIDADA!$AK683:$AN683)</f>
        <v>0</v>
      </c>
      <c r="AP683" s="37">
        <v>0</v>
      </c>
      <c r="AQ683" s="37">
        <v>0</v>
      </c>
      <c r="AR683" s="37">
        <v>0</v>
      </c>
      <c r="AS683" s="37">
        <v>0</v>
      </c>
      <c r="AT683" s="37">
        <v>0</v>
      </c>
      <c r="AU683" s="37">
        <v>0</v>
      </c>
      <c r="AV683" s="37">
        <f>SUM(BASE_INICIATIVAS_CONSOLIDADA!$AP683:$AU683)</f>
        <v>0</v>
      </c>
      <c r="AW683" s="39">
        <v>0</v>
      </c>
      <c r="AX683" s="39">
        <v>0</v>
      </c>
      <c r="AY683" s="40">
        <f>SUM(BASE_INICIATIVAS_CONSOLIDADA!$AW683:$AX683)</f>
        <v>0</v>
      </c>
      <c r="AZ683" s="4">
        <v>0</v>
      </c>
      <c r="BA683" s="4">
        <f>BASE_INICIATIVAS_CONSOLIDADA!$AZ683</f>
        <v>0</v>
      </c>
      <c r="BB683" s="4">
        <v>0</v>
      </c>
      <c r="BC683" s="4">
        <v>0</v>
      </c>
      <c r="BD683" s="4">
        <f>SUM(BASE_INICIATIVAS_CONSOLIDADA!$BB683:$BC683)</f>
        <v>0</v>
      </c>
    </row>
    <row r="684" spans="1:56" ht="60" x14ac:dyDescent="0.25">
      <c r="A684" s="29" t="s">
        <v>61</v>
      </c>
      <c r="B684" s="29" t="s">
        <v>62</v>
      </c>
      <c r="C684" s="29">
        <v>18327841</v>
      </c>
      <c r="D684" s="29" t="s">
        <v>63</v>
      </c>
      <c r="E684" s="29" t="str">
        <f>_xlfn.XLOOKUP(BASE_INICIATIVAS_CONSOLIDADA!$G684,'[1]BASE DE DADOS'!A:A,'[1]BASE DE DADOS'!C:C)</f>
        <v>FLONA DO IQUIRI</v>
      </c>
      <c r="F684" s="29" t="str">
        <f>_xlfn.XLOOKUP(BASE_INICIATIVAS_CONSOLIDADA!$G684,[1]!BASE_UCS[COD CNUC],[1]!BASE_UCS[CATEGORIA RESUMIDA])</f>
        <v>FLONA</v>
      </c>
      <c r="G684" s="29" t="s">
        <v>155</v>
      </c>
      <c r="H684" s="29" t="str">
        <f>_xlfn.XLOOKUP(BASE_INICIATIVAS_CONSOLIDADA!$G684,[1]!BASE_UCS[COD CNUC],[1]!BASE_UCS[GERÊNCIA REGIONAL])</f>
        <v>GR1 - Norte</v>
      </c>
      <c r="I684" s="29" t="str">
        <f>_xlfn.XLOOKUP(BASE_INICIATIVAS_CONSOLIDADA!$G684,[1]!BASE_UCS[COD CNUC],[1]!BASE_UCS[BIOMAS])</f>
        <v>Amazônia</v>
      </c>
      <c r="J684" s="29" t="str">
        <f>_xlfn.XLOOKUP(BASE_INICIATIVAS_CONSOLIDADA!$G684,[1]!BASE_UCS[COD CNUC],[1]!BASE_UCS[UF])</f>
        <v>AM</v>
      </c>
      <c r="K684" s="29"/>
      <c r="L684" s="30">
        <v>900000</v>
      </c>
      <c r="M684" s="79">
        <v>0</v>
      </c>
      <c r="N684" s="30">
        <f>BASE_INICIATIVAS_CONSOLIDADA!$L684-BASE_INICIATIVAS_CONSOLIDADA!$M684</f>
        <v>900000</v>
      </c>
      <c r="O684" s="41">
        <f>BASE_INICIATIVAS_CONSOLIDADA!$AC684+BASE_INICIATIVAS_CONSOLIDADA!$AJ684+BASE_INICIATIVAS_CONSOLIDADA!$AO684+BASE_INICIATIVAS_CONSOLIDADA!$AV684+BASE_INICIATIVAS_CONSOLIDADA!$AY684+BASE_INICIATIVAS_CONSOLIDADA!$BA684+BASE_INICIATIVAS_CONSOLIDADA!$BD684</f>
        <v>0</v>
      </c>
      <c r="P684" s="30">
        <f>IF(BASE_INICIATIVAS_CONSOLIDADA!$N684-BASE_INICIATIVAS_CONSOLIDADA!$O684&lt;0,0,BASE_INICIATIVAS_CONSOLIDADA!$N684-BASE_INICIATIVAS_CONSOLIDADA!$O684)</f>
        <v>900000</v>
      </c>
      <c r="Q684" s="66">
        <v>0</v>
      </c>
      <c r="R684" s="71">
        <v>0</v>
      </c>
      <c r="S684" s="71">
        <v>0</v>
      </c>
      <c r="T684" s="71">
        <v>0</v>
      </c>
      <c r="U684" s="71">
        <v>0</v>
      </c>
      <c r="V684" s="71">
        <v>0</v>
      </c>
      <c r="W684" s="71">
        <v>0</v>
      </c>
      <c r="X684" s="71">
        <v>0</v>
      </c>
      <c r="Y684" s="71">
        <v>0</v>
      </c>
      <c r="Z684" s="71">
        <v>0</v>
      </c>
      <c r="AA684" s="71">
        <v>0</v>
      </c>
      <c r="AB684" s="68">
        <v>0</v>
      </c>
      <c r="AC684" s="41">
        <f>SUM(BASE_INICIATIVAS_CONSOLIDADA!$Q684:$AB684)</f>
        <v>0</v>
      </c>
      <c r="AD684" s="41">
        <v>0</v>
      </c>
      <c r="AE684" s="41">
        <v>0</v>
      </c>
      <c r="AF684" s="41">
        <v>0</v>
      </c>
      <c r="AG684" s="41">
        <v>0</v>
      </c>
      <c r="AH684" s="41">
        <v>0</v>
      </c>
      <c r="AI684" s="41">
        <v>0</v>
      </c>
      <c r="AJ684" s="41">
        <f>SUM(BASE_INICIATIVAS_CONSOLIDADA!$AD684:$AI684)</f>
        <v>0</v>
      </c>
      <c r="AK684" s="41">
        <v>0</v>
      </c>
      <c r="AL684" s="41">
        <v>0</v>
      </c>
      <c r="AM684" s="41">
        <v>0</v>
      </c>
      <c r="AN684" s="41">
        <v>0</v>
      </c>
      <c r="AO684" s="41">
        <f>SUM(BASE_INICIATIVAS_CONSOLIDADA!$AK684:$AN684)</f>
        <v>0</v>
      </c>
      <c r="AP684" s="41">
        <v>0</v>
      </c>
      <c r="AQ684" s="41">
        <v>0</v>
      </c>
      <c r="AR684" s="41">
        <v>0</v>
      </c>
      <c r="AS684" s="41">
        <v>0</v>
      </c>
      <c r="AT684" s="41">
        <v>0</v>
      </c>
      <c r="AU684" s="41">
        <v>0</v>
      </c>
      <c r="AV684" s="41">
        <f>SUM(BASE_INICIATIVAS_CONSOLIDADA!$AP684:$AU684)</f>
        <v>0</v>
      </c>
      <c r="AW684" s="43">
        <v>0</v>
      </c>
      <c r="AX684" s="43">
        <v>0</v>
      </c>
      <c r="AY684" s="44">
        <f>SUM(BASE_INICIATIVAS_CONSOLIDADA!$AW684:$AX684)</f>
        <v>0</v>
      </c>
      <c r="AZ684" s="45">
        <v>0</v>
      </c>
      <c r="BA684" s="45">
        <f>BASE_INICIATIVAS_CONSOLIDADA!$AZ684</f>
        <v>0</v>
      </c>
      <c r="BB684" s="45">
        <v>0</v>
      </c>
      <c r="BC684" s="45">
        <v>0</v>
      </c>
      <c r="BD684" s="45">
        <f>SUM(BASE_INICIATIVAS_CONSOLIDADA!$BB684:$BC684)</f>
        <v>0</v>
      </c>
    </row>
    <row r="685" spans="1:56" ht="60" x14ac:dyDescent="0.25">
      <c r="A685" s="8" t="s">
        <v>61</v>
      </c>
      <c r="B685" s="8" t="s">
        <v>62</v>
      </c>
      <c r="C685" s="8">
        <v>18327841</v>
      </c>
      <c r="D685" s="8" t="s">
        <v>63</v>
      </c>
      <c r="E685" s="8" t="str">
        <f>_xlfn.XLOOKUP(BASE_INICIATIVAS_CONSOLIDADA!$G685,'[1]BASE DE DADOS'!A:A,'[1]BASE DE DADOS'!C:C)</f>
        <v>FLONA DO JAMARI</v>
      </c>
      <c r="F685" s="8" t="str">
        <f>_xlfn.XLOOKUP(BASE_INICIATIVAS_CONSOLIDADA!$G685,[1]!BASE_UCS[COD CNUC],[1]!BASE_UCS[CATEGORIA RESUMIDA])</f>
        <v>FLONA</v>
      </c>
      <c r="G685" s="8" t="s">
        <v>189</v>
      </c>
      <c r="H685" s="8" t="str">
        <f>_xlfn.XLOOKUP(BASE_INICIATIVAS_CONSOLIDADA!$G685,[1]!BASE_UCS[COD CNUC],[1]!BASE_UCS[GERÊNCIA REGIONAL])</f>
        <v>GR1 - Norte</v>
      </c>
      <c r="I685" s="8" t="str">
        <f>_xlfn.XLOOKUP(BASE_INICIATIVAS_CONSOLIDADA!$G685,[1]!BASE_UCS[COD CNUC],[1]!BASE_UCS[BIOMAS])</f>
        <v>Amazônia</v>
      </c>
      <c r="J685" s="8" t="str">
        <f>_xlfn.XLOOKUP(BASE_INICIATIVAS_CONSOLIDADA!$G685,[1]!BASE_UCS[COD CNUC],[1]!BASE_UCS[UF])</f>
        <v>RO</v>
      </c>
      <c r="K685" s="8"/>
      <c r="L685" s="36">
        <v>900000</v>
      </c>
      <c r="M685" s="80">
        <v>0</v>
      </c>
      <c r="N685" s="36">
        <f>BASE_INICIATIVAS_CONSOLIDADA!$L685-BASE_INICIATIVAS_CONSOLIDADA!$M685</f>
        <v>900000</v>
      </c>
      <c r="O685" s="37">
        <f>BASE_INICIATIVAS_CONSOLIDADA!$AC685+BASE_INICIATIVAS_CONSOLIDADA!$AJ685+BASE_INICIATIVAS_CONSOLIDADA!$AO685+BASE_INICIATIVAS_CONSOLIDADA!$AV685+BASE_INICIATIVAS_CONSOLIDADA!$AY685+BASE_INICIATIVAS_CONSOLIDADA!$BA685+BASE_INICIATIVAS_CONSOLIDADA!$BD685</f>
        <v>0</v>
      </c>
      <c r="P685" s="36">
        <f>IF(BASE_INICIATIVAS_CONSOLIDADA!$N685-BASE_INICIATIVAS_CONSOLIDADA!$O685&lt;0,0,BASE_INICIATIVAS_CONSOLIDADA!$N685-BASE_INICIATIVAS_CONSOLIDADA!$O685)</f>
        <v>900000</v>
      </c>
      <c r="Q685" s="64">
        <v>0</v>
      </c>
      <c r="R685" s="69">
        <v>0</v>
      </c>
      <c r="S685" s="69">
        <v>0</v>
      </c>
      <c r="T685" s="69">
        <v>0</v>
      </c>
      <c r="U685" s="69">
        <v>0</v>
      </c>
      <c r="V685" s="69">
        <v>0</v>
      </c>
      <c r="W685" s="69">
        <v>0</v>
      </c>
      <c r="X685" s="69">
        <v>0</v>
      </c>
      <c r="Y685" s="69">
        <v>0</v>
      </c>
      <c r="Z685" s="69">
        <v>0</v>
      </c>
      <c r="AA685" s="69">
        <v>0</v>
      </c>
      <c r="AB685" s="70">
        <v>0</v>
      </c>
      <c r="AC685" s="37">
        <f>SUM(BASE_INICIATIVAS_CONSOLIDADA!$Q685:$AB685)</f>
        <v>0</v>
      </c>
      <c r="AD685" s="37">
        <v>0</v>
      </c>
      <c r="AE685" s="37">
        <v>0</v>
      </c>
      <c r="AF685" s="37">
        <v>0</v>
      </c>
      <c r="AG685" s="37">
        <v>0</v>
      </c>
      <c r="AH685" s="37">
        <v>0</v>
      </c>
      <c r="AI685" s="37">
        <v>0</v>
      </c>
      <c r="AJ685" s="37">
        <f>SUM(BASE_INICIATIVAS_CONSOLIDADA!$AD685:$AI685)</f>
        <v>0</v>
      </c>
      <c r="AK685" s="37">
        <v>0</v>
      </c>
      <c r="AL685" s="37">
        <v>0</v>
      </c>
      <c r="AM685" s="37">
        <v>0</v>
      </c>
      <c r="AN685" s="37">
        <v>0</v>
      </c>
      <c r="AO685" s="37">
        <f>SUM(BASE_INICIATIVAS_CONSOLIDADA!$AK685:$AN685)</f>
        <v>0</v>
      </c>
      <c r="AP685" s="37">
        <v>0</v>
      </c>
      <c r="AQ685" s="37">
        <v>0</v>
      </c>
      <c r="AR685" s="37">
        <v>0</v>
      </c>
      <c r="AS685" s="37">
        <v>0</v>
      </c>
      <c r="AT685" s="37">
        <v>0</v>
      </c>
      <c r="AU685" s="37">
        <v>0</v>
      </c>
      <c r="AV685" s="37">
        <f>SUM(BASE_INICIATIVAS_CONSOLIDADA!$AP685:$AU685)</f>
        <v>0</v>
      </c>
      <c r="AW685" s="39">
        <v>0</v>
      </c>
      <c r="AX685" s="39">
        <v>0</v>
      </c>
      <c r="AY685" s="40">
        <f>SUM(BASE_INICIATIVAS_CONSOLIDADA!$AW685:$AX685)</f>
        <v>0</v>
      </c>
      <c r="AZ685" s="4">
        <v>0</v>
      </c>
      <c r="BA685" s="4">
        <f>BASE_INICIATIVAS_CONSOLIDADA!$AZ685</f>
        <v>0</v>
      </c>
      <c r="BB685" s="4">
        <v>0</v>
      </c>
      <c r="BC685" s="4">
        <v>0</v>
      </c>
      <c r="BD685" s="4">
        <f>SUM(BASE_INICIATIVAS_CONSOLIDADA!$BB685:$BC685)</f>
        <v>0</v>
      </c>
    </row>
    <row r="686" spans="1:56" ht="60" x14ac:dyDescent="0.25">
      <c r="A686" s="29" t="s">
        <v>61</v>
      </c>
      <c r="B686" s="29" t="s">
        <v>62</v>
      </c>
      <c r="C686" s="29">
        <v>18327841</v>
      </c>
      <c r="D686" s="29" t="s">
        <v>63</v>
      </c>
      <c r="E686" s="29" t="str">
        <f>_xlfn.XLOOKUP(BASE_INICIATIVAS_CONSOLIDADA!$G686,'[1]BASE DE DADOS'!A:A,'[1]BASE DE DADOS'!C:C)</f>
        <v>FLONA DE JATUARANA</v>
      </c>
      <c r="F686" s="29" t="str">
        <f>_xlfn.XLOOKUP(BASE_INICIATIVAS_CONSOLIDADA!$G686,[1]!BASE_UCS[COD CNUC],[1]!BASE_UCS[CATEGORIA RESUMIDA])</f>
        <v>FLONA</v>
      </c>
      <c r="G686" s="29" t="s">
        <v>297</v>
      </c>
      <c r="H686" s="29" t="str">
        <f>_xlfn.XLOOKUP(BASE_INICIATIVAS_CONSOLIDADA!$G686,[1]!BASE_UCS[COD CNUC],[1]!BASE_UCS[GERÊNCIA REGIONAL])</f>
        <v>GR1 - Norte</v>
      </c>
      <c r="I686" s="29" t="str">
        <f>_xlfn.XLOOKUP(BASE_INICIATIVAS_CONSOLIDADA!$G686,[1]!BASE_UCS[COD CNUC],[1]!BASE_UCS[BIOMAS])</f>
        <v>Amazônia</v>
      </c>
      <c r="J686" s="29" t="str">
        <f>_xlfn.XLOOKUP(BASE_INICIATIVAS_CONSOLIDADA!$G686,[1]!BASE_UCS[COD CNUC],[1]!BASE_UCS[UF])</f>
        <v>AM</v>
      </c>
      <c r="K686" s="29"/>
      <c r="L686" s="30">
        <v>900000</v>
      </c>
      <c r="M686" s="79">
        <v>0</v>
      </c>
      <c r="N686" s="30">
        <f>BASE_INICIATIVAS_CONSOLIDADA!$L686-BASE_INICIATIVAS_CONSOLIDADA!$M686</f>
        <v>900000</v>
      </c>
      <c r="O686" s="41">
        <f>BASE_INICIATIVAS_CONSOLIDADA!$AC686+BASE_INICIATIVAS_CONSOLIDADA!$AJ686+BASE_INICIATIVAS_CONSOLIDADA!$AO686+BASE_INICIATIVAS_CONSOLIDADA!$AV686+BASE_INICIATIVAS_CONSOLIDADA!$AY686+BASE_INICIATIVAS_CONSOLIDADA!$BA686+BASE_INICIATIVAS_CONSOLIDADA!$BD686</f>
        <v>0</v>
      </c>
      <c r="P686" s="30">
        <f>IF(BASE_INICIATIVAS_CONSOLIDADA!$N686-BASE_INICIATIVAS_CONSOLIDADA!$O686&lt;0,0,BASE_INICIATIVAS_CONSOLIDADA!$N686-BASE_INICIATIVAS_CONSOLIDADA!$O686)</f>
        <v>900000</v>
      </c>
      <c r="Q686" s="66">
        <v>0</v>
      </c>
      <c r="R686" s="71">
        <v>0</v>
      </c>
      <c r="S686" s="71">
        <v>0</v>
      </c>
      <c r="T686" s="71">
        <v>0</v>
      </c>
      <c r="U686" s="71">
        <v>0</v>
      </c>
      <c r="V686" s="71">
        <v>0</v>
      </c>
      <c r="W686" s="71">
        <v>0</v>
      </c>
      <c r="X686" s="71">
        <v>0</v>
      </c>
      <c r="Y686" s="71">
        <v>0</v>
      </c>
      <c r="Z686" s="71">
        <v>0</v>
      </c>
      <c r="AA686" s="71">
        <v>0</v>
      </c>
      <c r="AB686" s="68">
        <v>0</v>
      </c>
      <c r="AC686" s="41">
        <f>SUM(BASE_INICIATIVAS_CONSOLIDADA!$Q686:$AB686)</f>
        <v>0</v>
      </c>
      <c r="AD686" s="41">
        <v>0</v>
      </c>
      <c r="AE686" s="41">
        <v>0</v>
      </c>
      <c r="AF686" s="41">
        <v>0</v>
      </c>
      <c r="AG686" s="41">
        <v>0</v>
      </c>
      <c r="AH686" s="41">
        <v>0</v>
      </c>
      <c r="AI686" s="41">
        <v>0</v>
      </c>
      <c r="AJ686" s="41">
        <f>SUM(BASE_INICIATIVAS_CONSOLIDADA!$AD686:$AI686)</f>
        <v>0</v>
      </c>
      <c r="AK686" s="41">
        <v>0</v>
      </c>
      <c r="AL686" s="41">
        <v>0</v>
      </c>
      <c r="AM686" s="41">
        <v>0</v>
      </c>
      <c r="AN686" s="41">
        <v>0</v>
      </c>
      <c r="AO686" s="41">
        <f>SUM(BASE_INICIATIVAS_CONSOLIDADA!$AK686:$AN686)</f>
        <v>0</v>
      </c>
      <c r="AP686" s="41">
        <v>0</v>
      </c>
      <c r="AQ686" s="41">
        <v>0</v>
      </c>
      <c r="AR686" s="41">
        <v>0</v>
      </c>
      <c r="AS686" s="41">
        <v>0</v>
      </c>
      <c r="AT686" s="41">
        <v>0</v>
      </c>
      <c r="AU686" s="41">
        <v>0</v>
      </c>
      <c r="AV686" s="41">
        <f>SUM(BASE_INICIATIVAS_CONSOLIDADA!$AP686:$AU686)</f>
        <v>0</v>
      </c>
      <c r="AW686" s="43">
        <v>0</v>
      </c>
      <c r="AX686" s="43">
        <v>0</v>
      </c>
      <c r="AY686" s="44">
        <f>SUM(BASE_INICIATIVAS_CONSOLIDADA!$AW686:$AX686)</f>
        <v>0</v>
      </c>
      <c r="AZ686" s="45">
        <v>0</v>
      </c>
      <c r="BA686" s="45">
        <f>BASE_INICIATIVAS_CONSOLIDADA!$AZ686</f>
        <v>0</v>
      </c>
      <c r="BB686" s="45">
        <v>0</v>
      </c>
      <c r="BC686" s="45">
        <v>0</v>
      </c>
      <c r="BD686" s="45">
        <f>SUM(BASE_INICIATIVAS_CONSOLIDADA!$BB686:$BC686)</f>
        <v>0</v>
      </c>
    </row>
    <row r="687" spans="1:56" ht="60" x14ac:dyDescent="0.25">
      <c r="A687" s="8" t="s">
        <v>61</v>
      </c>
      <c r="B687" s="8" t="s">
        <v>62</v>
      </c>
      <c r="C687" s="8">
        <v>18327841</v>
      </c>
      <c r="D687" s="8" t="s">
        <v>63</v>
      </c>
      <c r="E687" s="8" t="str">
        <f>_xlfn.XLOOKUP(BASE_INICIATIVAS_CONSOLIDADA!$G687,'[1]BASE DE DADOS'!A:A,'[1]BASE DE DADOS'!C:C)</f>
        <v>FLONA DO PARIMA</v>
      </c>
      <c r="F687" s="8" t="str">
        <f>_xlfn.XLOOKUP(BASE_INICIATIVAS_CONSOLIDADA!$G687,[1]!BASE_UCS[COD CNUC],[1]!BASE_UCS[CATEGORIA RESUMIDA])</f>
        <v>FLONA</v>
      </c>
      <c r="G687" s="8" t="s">
        <v>494</v>
      </c>
      <c r="H687" s="8" t="str">
        <f>_xlfn.XLOOKUP(BASE_INICIATIVAS_CONSOLIDADA!$G687,[1]!BASE_UCS[COD CNUC],[1]!BASE_UCS[GERÊNCIA REGIONAL])</f>
        <v>GR1 - Norte</v>
      </c>
      <c r="I687" s="8" t="str">
        <f>_xlfn.XLOOKUP(BASE_INICIATIVAS_CONSOLIDADA!$G687,[1]!BASE_UCS[COD CNUC],[1]!BASE_UCS[BIOMAS])</f>
        <v>Amazônia</v>
      </c>
      <c r="J687" s="8" t="str">
        <f>_xlfn.XLOOKUP(BASE_INICIATIVAS_CONSOLIDADA!$G687,[1]!BASE_UCS[COD CNUC],[1]!BASE_UCS[UF])</f>
        <v>RR</v>
      </c>
      <c r="K687" s="8"/>
      <c r="L687" s="36">
        <v>900000</v>
      </c>
      <c r="M687" s="80">
        <v>0</v>
      </c>
      <c r="N687" s="36">
        <f>BASE_INICIATIVAS_CONSOLIDADA!$L687-BASE_INICIATIVAS_CONSOLIDADA!$M687</f>
        <v>900000</v>
      </c>
      <c r="O687" s="37">
        <f>BASE_INICIATIVAS_CONSOLIDADA!$AC687+BASE_INICIATIVAS_CONSOLIDADA!$AJ687+BASE_INICIATIVAS_CONSOLIDADA!$AO687+BASE_INICIATIVAS_CONSOLIDADA!$AV687+BASE_INICIATIVAS_CONSOLIDADA!$AY687+BASE_INICIATIVAS_CONSOLIDADA!$BA687+BASE_INICIATIVAS_CONSOLIDADA!$BD687</f>
        <v>0</v>
      </c>
      <c r="P687" s="36">
        <f>IF(BASE_INICIATIVAS_CONSOLIDADA!$N687-BASE_INICIATIVAS_CONSOLIDADA!$O687&lt;0,0,BASE_INICIATIVAS_CONSOLIDADA!$N687-BASE_INICIATIVAS_CONSOLIDADA!$O687)</f>
        <v>900000</v>
      </c>
      <c r="Q687" s="64">
        <v>0</v>
      </c>
      <c r="R687" s="69">
        <v>0</v>
      </c>
      <c r="S687" s="69">
        <v>0</v>
      </c>
      <c r="T687" s="69">
        <v>0</v>
      </c>
      <c r="U687" s="69">
        <v>0</v>
      </c>
      <c r="V687" s="69">
        <v>0</v>
      </c>
      <c r="W687" s="69">
        <v>0</v>
      </c>
      <c r="X687" s="69">
        <v>0</v>
      </c>
      <c r="Y687" s="69">
        <v>0</v>
      </c>
      <c r="Z687" s="69">
        <v>0</v>
      </c>
      <c r="AA687" s="69">
        <v>0</v>
      </c>
      <c r="AB687" s="70">
        <v>0</v>
      </c>
      <c r="AC687" s="37">
        <f>SUM(BASE_INICIATIVAS_CONSOLIDADA!$Q687:$AB687)</f>
        <v>0</v>
      </c>
      <c r="AD687" s="37">
        <v>0</v>
      </c>
      <c r="AE687" s="37">
        <v>0</v>
      </c>
      <c r="AF687" s="37">
        <v>0</v>
      </c>
      <c r="AG687" s="37">
        <v>0</v>
      </c>
      <c r="AH687" s="37">
        <v>0</v>
      </c>
      <c r="AI687" s="37">
        <v>0</v>
      </c>
      <c r="AJ687" s="37">
        <f>SUM(BASE_INICIATIVAS_CONSOLIDADA!$AD687:$AI687)</f>
        <v>0</v>
      </c>
      <c r="AK687" s="37">
        <v>0</v>
      </c>
      <c r="AL687" s="37">
        <v>0</v>
      </c>
      <c r="AM687" s="37">
        <v>0</v>
      </c>
      <c r="AN687" s="37">
        <v>0</v>
      </c>
      <c r="AO687" s="37">
        <f>SUM(BASE_INICIATIVAS_CONSOLIDADA!$AK687:$AN687)</f>
        <v>0</v>
      </c>
      <c r="AP687" s="37">
        <v>0</v>
      </c>
      <c r="AQ687" s="37">
        <v>0</v>
      </c>
      <c r="AR687" s="37">
        <v>0</v>
      </c>
      <c r="AS687" s="37">
        <v>0</v>
      </c>
      <c r="AT687" s="37">
        <v>0</v>
      </c>
      <c r="AU687" s="37">
        <v>0</v>
      </c>
      <c r="AV687" s="37">
        <f>SUM(BASE_INICIATIVAS_CONSOLIDADA!$AP687:$AU687)</f>
        <v>0</v>
      </c>
      <c r="AW687" s="39">
        <v>0</v>
      </c>
      <c r="AX687" s="39">
        <v>0</v>
      </c>
      <c r="AY687" s="40">
        <f>SUM(BASE_INICIATIVAS_CONSOLIDADA!$AW687:$AX687)</f>
        <v>0</v>
      </c>
      <c r="AZ687" s="4">
        <v>0</v>
      </c>
      <c r="BA687" s="4">
        <f>BASE_INICIATIVAS_CONSOLIDADA!$AZ687</f>
        <v>0</v>
      </c>
      <c r="BB687" s="4">
        <v>0</v>
      </c>
      <c r="BC687" s="4">
        <v>0</v>
      </c>
      <c r="BD687" s="4">
        <f>SUM(BASE_INICIATIVAS_CONSOLIDADA!$BB687:$BC687)</f>
        <v>0</v>
      </c>
    </row>
    <row r="688" spans="1:56" ht="60" x14ac:dyDescent="0.25">
      <c r="A688" s="29" t="s">
        <v>61</v>
      </c>
      <c r="B688" s="29" t="s">
        <v>62</v>
      </c>
      <c r="C688" s="29">
        <v>18327841</v>
      </c>
      <c r="D688" s="29" t="s">
        <v>63</v>
      </c>
      <c r="E688" s="29" t="str">
        <f>_xlfn.XLOOKUP(BASE_INICIATIVAS_CONSOLIDADA!$G688,'[1]BASE DE DADOS'!A:A,'[1]BASE DE DADOS'!C:C)</f>
        <v>FLONA DE TAPAJÓS</v>
      </c>
      <c r="F688" s="29" t="str">
        <f>_xlfn.XLOOKUP(BASE_INICIATIVAS_CONSOLIDADA!$G688,[1]!BASE_UCS[COD CNUC],[1]!BASE_UCS[CATEGORIA RESUMIDA])</f>
        <v>FLONA</v>
      </c>
      <c r="G688" s="29" t="s">
        <v>190</v>
      </c>
      <c r="H688" s="29" t="str">
        <f>_xlfn.XLOOKUP(BASE_INICIATIVAS_CONSOLIDADA!$G688,[1]!BASE_UCS[COD CNUC],[1]!BASE_UCS[GERÊNCIA REGIONAL])</f>
        <v>GR1 - Norte</v>
      </c>
      <c r="I688" s="29" t="str">
        <f>_xlfn.XLOOKUP(BASE_INICIATIVAS_CONSOLIDADA!$G688,[1]!BASE_UCS[COD CNUC],[1]!BASE_UCS[BIOMAS])</f>
        <v>Amazônia</v>
      </c>
      <c r="J688" s="29" t="str">
        <f>_xlfn.XLOOKUP(BASE_INICIATIVAS_CONSOLIDADA!$G688,[1]!BASE_UCS[COD CNUC],[1]!BASE_UCS[UF])</f>
        <v>PA</v>
      </c>
      <c r="K688" s="29"/>
      <c r="L688" s="30">
        <v>900000</v>
      </c>
      <c r="M688" s="79">
        <v>0</v>
      </c>
      <c r="N688" s="30">
        <f>BASE_INICIATIVAS_CONSOLIDADA!$L688-BASE_INICIATIVAS_CONSOLIDADA!$M688</f>
        <v>900000</v>
      </c>
      <c r="O688" s="41">
        <f>BASE_INICIATIVAS_CONSOLIDADA!$AC688+BASE_INICIATIVAS_CONSOLIDADA!$AJ688+BASE_INICIATIVAS_CONSOLIDADA!$AO688+BASE_INICIATIVAS_CONSOLIDADA!$AV688+BASE_INICIATIVAS_CONSOLIDADA!$AY688+BASE_INICIATIVAS_CONSOLIDADA!$BA688+BASE_INICIATIVAS_CONSOLIDADA!$BD688</f>
        <v>900000</v>
      </c>
      <c r="P688" s="30">
        <f>IF(BASE_INICIATIVAS_CONSOLIDADA!$N688-BASE_INICIATIVAS_CONSOLIDADA!$O688&lt;0,0,BASE_INICIATIVAS_CONSOLIDADA!$N688-BASE_INICIATIVAS_CONSOLIDADA!$O688)</f>
        <v>0</v>
      </c>
      <c r="Q688" s="66">
        <v>0</v>
      </c>
      <c r="R688" s="71">
        <v>0</v>
      </c>
      <c r="S688" s="71">
        <v>0</v>
      </c>
      <c r="T688" s="71">
        <v>0</v>
      </c>
      <c r="U688" s="71">
        <v>0</v>
      </c>
      <c r="V688" s="71">
        <v>0</v>
      </c>
      <c r="W688" s="71">
        <v>0</v>
      </c>
      <c r="X688" s="71">
        <v>0</v>
      </c>
      <c r="Y688" s="71">
        <v>0</v>
      </c>
      <c r="Z688" s="71">
        <v>0</v>
      </c>
      <c r="AA688" s="71">
        <v>0</v>
      </c>
      <c r="AB688" s="68">
        <v>0</v>
      </c>
      <c r="AC688" s="41">
        <f>SUM(BASE_INICIATIVAS_CONSOLIDADA!$Q688:$AB688)</f>
        <v>0</v>
      </c>
      <c r="AD688" s="41">
        <v>0</v>
      </c>
      <c r="AE688" s="41">
        <v>0</v>
      </c>
      <c r="AF688" s="41">
        <v>0</v>
      </c>
      <c r="AG688" s="41">
        <v>0</v>
      </c>
      <c r="AH688" s="41">
        <v>0</v>
      </c>
      <c r="AI688" s="41">
        <v>0</v>
      </c>
      <c r="AJ688" s="41">
        <f>SUM(BASE_INICIATIVAS_CONSOLIDADA!$AD688:$AI688)</f>
        <v>0</v>
      </c>
      <c r="AK688" s="41">
        <v>0</v>
      </c>
      <c r="AL688" s="41">
        <v>0</v>
      </c>
      <c r="AM688" s="41">
        <v>0</v>
      </c>
      <c r="AN688" s="41">
        <v>0</v>
      </c>
      <c r="AO688" s="41">
        <f>SUM(BASE_INICIATIVAS_CONSOLIDADA!$AK688:$AN688)</f>
        <v>0</v>
      </c>
      <c r="AP688" s="41">
        <v>0</v>
      </c>
      <c r="AQ688" s="41">
        <v>0</v>
      </c>
      <c r="AR688" s="41">
        <v>0</v>
      </c>
      <c r="AS688" s="41">
        <v>0</v>
      </c>
      <c r="AT688" s="41">
        <v>0</v>
      </c>
      <c r="AU688" s="41">
        <v>0</v>
      </c>
      <c r="AV688" s="41">
        <f>SUM(BASE_INICIATIVAS_CONSOLIDADA!$AP688:$AU688)</f>
        <v>0</v>
      </c>
      <c r="AW688" s="43">
        <v>0</v>
      </c>
      <c r="AX688" s="50">
        <v>900000</v>
      </c>
      <c r="AY688" s="44">
        <f>SUM(BASE_INICIATIVAS_CONSOLIDADA!$AW688:$AX688)</f>
        <v>900000</v>
      </c>
      <c r="AZ688" s="45">
        <v>0</v>
      </c>
      <c r="BA688" s="45">
        <f>BASE_INICIATIVAS_CONSOLIDADA!$AZ688</f>
        <v>0</v>
      </c>
      <c r="BB688" s="45">
        <v>0</v>
      </c>
      <c r="BC688" s="45">
        <v>0</v>
      </c>
      <c r="BD688" s="45">
        <f>SUM(BASE_INICIATIVAS_CONSOLIDADA!$BB688:$BC688)</f>
        <v>0</v>
      </c>
    </row>
    <row r="689" spans="1:56" ht="60" x14ac:dyDescent="0.25">
      <c r="A689" s="8" t="s">
        <v>61</v>
      </c>
      <c r="B689" s="8" t="s">
        <v>62</v>
      </c>
      <c r="C689" s="8">
        <v>18327841</v>
      </c>
      <c r="D689" s="8" t="s">
        <v>63</v>
      </c>
      <c r="E689" s="8" t="str">
        <f>_xlfn.XLOOKUP(BASE_INICIATIVAS_CONSOLIDADA!$G689,'[1]BASE DE DADOS'!A:A,'[1]BASE DE DADOS'!C:C)</f>
        <v>FLONA DO TRAIRÃO</v>
      </c>
      <c r="F689" s="8" t="str">
        <f>_xlfn.XLOOKUP(BASE_INICIATIVAS_CONSOLIDADA!$G689,[1]!BASE_UCS[COD CNUC],[1]!BASE_UCS[CATEGORIA RESUMIDA])</f>
        <v>FLONA</v>
      </c>
      <c r="G689" s="8" t="s">
        <v>280</v>
      </c>
      <c r="H689" s="8" t="str">
        <f>_xlfn.XLOOKUP(BASE_INICIATIVAS_CONSOLIDADA!$G689,[1]!BASE_UCS[COD CNUC],[1]!BASE_UCS[GERÊNCIA REGIONAL])</f>
        <v>GR1 - Norte</v>
      </c>
      <c r="I689" s="8" t="str">
        <f>_xlfn.XLOOKUP(BASE_INICIATIVAS_CONSOLIDADA!$G689,[1]!BASE_UCS[COD CNUC],[1]!BASE_UCS[BIOMAS])</f>
        <v>Amazônia</v>
      </c>
      <c r="J689" s="8" t="str">
        <f>_xlfn.XLOOKUP(BASE_INICIATIVAS_CONSOLIDADA!$G689,[1]!BASE_UCS[COD CNUC],[1]!BASE_UCS[UF])</f>
        <v>PA</v>
      </c>
      <c r="K689" s="8"/>
      <c r="L689" s="36">
        <v>900000</v>
      </c>
      <c r="M689" s="80">
        <v>0</v>
      </c>
      <c r="N689" s="36">
        <f>BASE_INICIATIVAS_CONSOLIDADA!$L689-BASE_INICIATIVAS_CONSOLIDADA!$M689</f>
        <v>900000</v>
      </c>
      <c r="O689" s="37">
        <f>BASE_INICIATIVAS_CONSOLIDADA!$AC689+BASE_INICIATIVAS_CONSOLIDADA!$AJ689+BASE_INICIATIVAS_CONSOLIDADA!$AO689+BASE_INICIATIVAS_CONSOLIDADA!$AV689+BASE_INICIATIVAS_CONSOLIDADA!$AY689+BASE_INICIATIVAS_CONSOLIDADA!$BA689+BASE_INICIATIVAS_CONSOLIDADA!$BD689</f>
        <v>900000</v>
      </c>
      <c r="P689" s="36">
        <f>IF(BASE_INICIATIVAS_CONSOLIDADA!$N689-BASE_INICIATIVAS_CONSOLIDADA!$O689&lt;0,0,BASE_INICIATIVAS_CONSOLIDADA!$N689-BASE_INICIATIVAS_CONSOLIDADA!$O689)</f>
        <v>0</v>
      </c>
      <c r="Q689" s="64">
        <v>0</v>
      </c>
      <c r="R689" s="69">
        <v>0</v>
      </c>
      <c r="S689" s="69">
        <v>0</v>
      </c>
      <c r="T689" s="69">
        <v>0</v>
      </c>
      <c r="U689" s="69">
        <v>0</v>
      </c>
      <c r="V689" s="69">
        <v>0</v>
      </c>
      <c r="W689" s="69">
        <v>0</v>
      </c>
      <c r="X689" s="69">
        <v>0</v>
      </c>
      <c r="Y689" s="69">
        <v>0</v>
      </c>
      <c r="Z689" s="69">
        <v>0</v>
      </c>
      <c r="AA689" s="69">
        <v>0</v>
      </c>
      <c r="AB689" s="70">
        <v>0</v>
      </c>
      <c r="AC689" s="37">
        <f>SUM(BASE_INICIATIVAS_CONSOLIDADA!$Q689:$AB689)</f>
        <v>0</v>
      </c>
      <c r="AD689" s="37">
        <v>0</v>
      </c>
      <c r="AE689" s="37">
        <v>0</v>
      </c>
      <c r="AF689" s="37">
        <v>0</v>
      </c>
      <c r="AG689" s="37">
        <v>0</v>
      </c>
      <c r="AH689" s="37">
        <v>0</v>
      </c>
      <c r="AI689" s="37">
        <v>0</v>
      </c>
      <c r="AJ689" s="37">
        <f>SUM(BASE_INICIATIVAS_CONSOLIDADA!$AD689:$AI689)</f>
        <v>0</v>
      </c>
      <c r="AK689" s="37">
        <v>0</v>
      </c>
      <c r="AL689" s="37">
        <v>0</v>
      </c>
      <c r="AM689" s="37">
        <v>0</v>
      </c>
      <c r="AN689" s="37">
        <v>0</v>
      </c>
      <c r="AO689" s="37">
        <f>SUM(BASE_INICIATIVAS_CONSOLIDADA!$AK689:$AN689)</f>
        <v>0</v>
      </c>
      <c r="AP689" s="37">
        <v>0</v>
      </c>
      <c r="AQ689" s="37">
        <v>0</v>
      </c>
      <c r="AR689" s="37">
        <v>0</v>
      </c>
      <c r="AS689" s="37">
        <v>0</v>
      </c>
      <c r="AT689" s="37">
        <v>0</v>
      </c>
      <c r="AU689" s="37">
        <v>0</v>
      </c>
      <c r="AV689" s="37">
        <f>SUM(BASE_INICIATIVAS_CONSOLIDADA!$AP689:$AU689)</f>
        <v>0</v>
      </c>
      <c r="AW689" s="39">
        <v>0</v>
      </c>
      <c r="AX689" s="48">
        <v>900000</v>
      </c>
      <c r="AY689" s="40">
        <f>SUM(BASE_INICIATIVAS_CONSOLIDADA!$AW689:$AX689)</f>
        <v>900000</v>
      </c>
      <c r="AZ689" s="4">
        <v>0</v>
      </c>
      <c r="BA689" s="4">
        <f>BASE_INICIATIVAS_CONSOLIDADA!$AZ689</f>
        <v>0</v>
      </c>
      <c r="BB689" s="4">
        <v>0</v>
      </c>
      <c r="BC689" s="4">
        <v>0</v>
      </c>
      <c r="BD689" s="4">
        <f>SUM(BASE_INICIATIVAS_CONSOLIDADA!$BB689:$BC689)</f>
        <v>0</v>
      </c>
    </row>
    <row r="690" spans="1:56" ht="60" x14ac:dyDescent="0.25">
      <c r="A690" s="29" t="s">
        <v>61</v>
      </c>
      <c r="B690" s="29" t="s">
        <v>62</v>
      </c>
      <c r="C690" s="29">
        <v>18327841</v>
      </c>
      <c r="D690" s="29" t="s">
        <v>63</v>
      </c>
      <c r="E690" s="29" t="str">
        <f>_xlfn.XLOOKUP(BASE_INICIATIVAS_CONSOLIDADA!$G690,'[1]BASE DE DADOS'!A:A,'[1]BASE DE DADOS'!C:C)</f>
        <v>PARNA DA AMAZÔNIA</v>
      </c>
      <c r="F690" s="29" t="str">
        <f>_xlfn.XLOOKUP(BASE_INICIATIVAS_CONSOLIDADA!$G690,[1]!BASE_UCS[COD CNUC],[1]!BASE_UCS[CATEGORIA RESUMIDA])</f>
        <v>PARNA</v>
      </c>
      <c r="G690" s="29" t="s">
        <v>283</v>
      </c>
      <c r="H690" s="29" t="str">
        <f>_xlfn.XLOOKUP(BASE_INICIATIVAS_CONSOLIDADA!$G690,[1]!BASE_UCS[COD CNUC],[1]!BASE_UCS[GERÊNCIA REGIONAL])</f>
        <v>GR1 - Norte</v>
      </c>
      <c r="I690" s="29" t="str">
        <f>_xlfn.XLOOKUP(BASE_INICIATIVAS_CONSOLIDADA!$G690,[1]!BASE_UCS[COD CNUC],[1]!BASE_UCS[BIOMAS])</f>
        <v>Amazônia</v>
      </c>
      <c r="J690" s="29" t="str">
        <f>_xlfn.XLOOKUP(BASE_INICIATIVAS_CONSOLIDADA!$G690,[1]!BASE_UCS[COD CNUC],[1]!BASE_UCS[UF])</f>
        <v>AM/PA</v>
      </c>
      <c r="K690" s="29"/>
      <c r="L690" s="30">
        <v>900000</v>
      </c>
      <c r="M690" s="79">
        <v>0</v>
      </c>
      <c r="N690" s="30">
        <f>BASE_INICIATIVAS_CONSOLIDADA!$L690-BASE_INICIATIVAS_CONSOLIDADA!$M690</f>
        <v>900000</v>
      </c>
      <c r="O690" s="41">
        <f>BASE_INICIATIVAS_CONSOLIDADA!$AC690+BASE_INICIATIVAS_CONSOLIDADA!$AJ690+BASE_INICIATIVAS_CONSOLIDADA!$AO690+BASE_INICIATIVAS_CONSOLIDADA!$AV690+BASE_INICIATIVAS_CONSOLIDADA!$AY690+BASE_INICIATIVAS_CONSOLIDADA!$BA690+BASE_INICIATIVAS_CONSOLIDADA!$BD690</f>
        <v>0</v>
      </c>
      <c r="P690" s="30">
        <f>IF(BASE_INICIATIVAS_CONSOLIDADA!$N690-BASE_INICIATIVAS_CONSOLIDADA!$O690&lt;0,0,BASE_INICIATIVAS_CONSOLIDADA!$N690-BASE_INICIATIVAS_CONSOLIDADA!$O690)</f>
        <v>900000</v>
      </c>
      <c r="Q690" s="66">
        <v>0</v>
      </c>
      <c r="R690" s="71">
        <v>0</v>
      </c>
      <c r="S690" s="71">
        <v>0</v>
      </c>
      <c r="T690" s="71">
        <v>0</v>
      </c>
      <c r="U690" s="71">
        <v>0</v>
      </c>
      <c r="V690" s="71">
        <v>0</v>
      </c>
      <c r="W690" s="71">
        <v>0</v>
      </c>
      <c r="X690" s="71">
        <v>0</v>
      </c>
      <c r="Y690" s="71">
        <v>0</v>
      </c>
      <c r="Z690" s="71">
        <v>0</v>
      </c>
      <c r="AA690" s="71">
        <v>0</v>
      </c>
      <c r="AB690" s="68">
        <v>0</v>
      </c>
      <c r="AC690" s="41">
        <f>SUM(BASE_INICIATIVAS_CONSOLIDADA!$Q690:$AB690)</f>
        <v>0</v>
      </c>
      <c r="AD690" s="41">
        <v>0</v>
      </c>
      <c r="AE690" s="41">
        <v>0</v>
      </c>
      <c r="AF690" s="41">
        <v>0</v>
      </c>
      <c r="AG690" s="41">
        <v>0</v>
      </c>
      <c r="AH690" s="41">
        <v>0</v>
      </c>
      <c r="AI690" s="41">
        <v>0</v>
      </c>
      <c r="AJ690" s="41">
        <f>SUM(BASE_INICIATIVAS_CONSOLIDADA!$AD690:$AI690)</f>
        <v>0</v>
      </c>
      <c r="AK690" s="41">
        <v>0</v>
      </c>
      <c r="AL690" s="41">
        <v>0</v>
      </c>
      <c r="AM690" s="41">
        <v>0</v>
      </c>
      <c r="AN690" s="41">
        <v>0</v>
      </c>
      <c r="AO690" s="41">
        <f>SUM(BASE_INICIATIVAS_CONSOLIDADA!$AK690:$AN690)</f>
        <v>0</v>
      </c>
      <c r="AP690" s="41">
        <v>0</v>
      </c>
      <c r="AQ690" s="41">
        <v>0</v>
      </c>
      <c r="AR690" s="41">
        <v>0</v>
      </c>
      <c r="AS690" s="41">
        <v>0</v>
      </c>
      <c r="AT690" s="41">
        <v>0</v>
      </c>
      <c r="AU690" s="41">
        <v>0</v>
      </c>
      <c r="AV690" s="41">
        <f>SUM(BASE_INICIATIVAS_CONSOLIDADA!$AP690:$AU690)</f>
        <v>0</v>
      </c>
      <c r="AW690" s="43">
        <v>0</v>
      </c>
      <c r="AX690" s="50">
        <v>0</v>
      </c>
      <c r="AY690" s="44">
        <f>SUM(BASE_INICIATIVAS_CONSOLIDADA!$AW690:$AX690)</f>
        <v>0</v>
      </c>
      <c r="AZ690" s="45">
        <v>0</v>
      </c>
      <c r="BA690" s="45">
        <f>BASE_INICIATIVAS_CONSOLIDADA!$AZ690</f>
        <v>0</v>
      </c>
      <c r="BB690" s="45">
        <v>0</v>
      </c>
      <c r="BC690" s="45">
        <v>0</v>
      </c>
      <c r="BD690" s="45">
        <f>SUM(BASE_INICIATIVAS_CONSOLIDADA!$BB690:$BC690)</f>
        <v>0</v>
      </c>
    </row>
    <row r="691" spans="1:56" ht="60" x14ac:dyDescent="0.25">
      <c r="A691" s="8" t="s">
        <v>61</v>
      </c>
      <c r="B691" s="8" t="s">
        <v>62</v>
      </c>
      <c r="C691" s="8">
        <v>18327841</v>
      </c>
      <c r="D691" s="8" t="s">
        <v>63</v>
      </c>
      <c r="E691" s="8" t="str">
        <f>_xlfn.XLOOKUP(BASE_INICIATIVAS_CONSOLIDADA!$G691,'[1]BASE DE DADOS'!A:A,'[1]BASE DE DADOS'!C:C)</f>
        <v>PARNA DA FURNA FEIA</v>
      </c>
      <c r="F691" s="8" t="str">
        <f>_xlfn.XLOOKUP(BASE_INICIATIVAS_CONSOLIDADA!$G691,[1]!BASE_UCS[COD CNUC],[1]!BASE_UCS[CATEGORIA RESUMIDA])</f>
        <v>PARNA</v>
      </c>
      <c r="G691" s="8" t="s">
        <v>214</v>
      </c>
      <c r="H691" s="8" t="str">
        <f>_xlfn.XLOOKUP(BASE_INICIATIVAS_CONSOLIDADA!$G691,[1]!BASE_UCS[COD CNUC],[1]!BASE_UCS[GERÊNCIA REGIONAL])</f>
        <v>GR2 - Nordeste</v>
      </c>
      <c r="I691" s="8" t="str">
        <f>_xlfn.XLOOKUP(BASE_INICIATIVAS_CONSOLIDADA!$G691,[1]!BASE_UCS[COD CNUC],[1]!BASE_UCS[BIOMAS])</f>
        <v>Caatinga</v>
      </c>
      <c r="J691" s="8" t="str">
        <f>_xlfn.XLOOKUP(BASE_INICIATIVAS_CONSOLIDADA!$G691,[1]!BASE_UCS[COD CNUC],[1]!BASE_UCS[UF])</f>
        <v>RN</v>
      </c>
      <c r="K691" s="8"/>
      <c r="L691" s="36">
        <v>600000</v>
      </c>
      <c r="M691" s="80">
        <v>0</v>
      </c>
      <c r="N691" s="36">
        <f>BASE_INICIATIVAS_CONSOLIDADA!$L691-BASE_INICIATIVAS_CONSOLIDADA!$M691</f>
        <v>600000</v>
      </c>
      <c r="O691" s="37">
        <f>BASE_INICIATIVAS_CONSOLIDADA!$AC691+BASE_INICIATIVAS_CONSOLIDADA!$AJ691+BASE_INICIATIVAS_CONSOLIDADA!$AO691+BASE_INICIATIVAS_CONSOLIDADA!$AV691+BASE_INICIATIVAS_CONSOLIDADA!$AY691+BASE_INICIATIVAS_CONSOLIDADA!$BA691+BASE_INICIATIVAS_CONSOLIDADA!$BD691</f>
        <v>600000</v>
      </c>
      <c r="P691" s="36">
        <f>IF(BASE_INICIATIVAS_CONSOLIDADA!$N691-BASE_INICIATIVAS_CONSOLIDADA!$O691&lt;0,0,BASE_INICIATIVAS_CONSOLIDADA!$N691-BASE_INICIATIVAS_CONSOLIDADA!$O691)</f>
        <v>0</v>
      </c>
      <c r="Q691" s="64">
        <v>0</v>
      </c>
      <c r="R691" s="69">
        <v>0</v>
      </c>
      <c r="S691" s="69">
        <v>0</v>
      </c>
      <c r="T691" s="69">
        <v>0</v>
      </c>
      <c r="U691" s="69">
        <v>0</v>
      </c>
      <c r="V691" s="69">
        <v>0</v>
      </c>
      <c r="W691" s="69">
        <v>0</v>
      </c>
      <c r="X691" s="69">
        <v>0</v>
      </c>
      <c r="Y691" s="69">
        <v>0</v>
      </c>
      <c r="Z691" s="69">
        <v>0</v>
      </c>
      <c r="AA691" s="69">
        <v>0</v>
      </c>
      <c r="AB691" s="70">
        <v>0</v>
      </c>
      <c r="AC691" s="37">
        <f>SUM(BASE_INICIATIVAS_CONSOLIDADA!$Q691:$AB691)</f>
        <v>0</v>
      </c>
      <c r="AD691" s="37">
        <v>0</v>
      </c>
      <c r="AE691" s="37">
        <v>0</v>
      </c>
      <c r="AF691" s="37">
        <v>0</v>
      </c>
      <c r="AG691" s="37">
        <v>0</v>
      </c>
      <c r="AH691" s="37">
        <v>0</v>
      </c>
      <c r="AI691" s="37">
        <v>0</v>
      </c>
      <c r="AJ691" s="37">
        <f>SUM(BASE_INICIATIVAS_CONSOLIDADA!$AD691:$AI691)</f>
        <v>0</v>
      </c>
      <c r="AK691" s="37">
        <v>0</v>
      </c>
      <c r="AL691" s="37">
        <v>0</v>
      </c>
      <c r="AM691" s="37">
        <v>0</v>
      </c>
      <c r="AN691" s="37">
        <v>0</v>
      </c>
      <c r="AO691" s="37">
        <f>SUM(BASE_INICIATIVAS_CONSOLIDADA!$AK691:$AN691)</f>
        <v>0</v>
      </c>
      <c r="AP691" s="37">
        <v>0</v>
      </c>
      <c r="AQ691" s="37">
        <v>0</v>
      </c>
      <c r="AR691" s="37">
        <v>0</v>
      </c>
      <c r="AS691" s="37">
        <v>0</v>
      </c>
      <c r="AT691" s="37">
        <v>0</v>
      </c>
      <c r="AU691" s="36">
        <v>600000</v>
      </c>
      <c r="AV691" s="37">
        <f>SUM(BASE_INICIATIVAS_CONSOLIDADA!$AP691:$AU691)</f>
        <v>600000</v>
      </c>
      <c r="AW691" s="39">
        <v>0</v>
      </c>
      <c r="AX691" s="39">
        <v>0</v>
      </c>
      <c r="AY691" s="40">
        <f>SUM(BASE_INICIATIVAS_CONSOLIDADA!$AW691:$AX691)</f>
        <v>0</v>
      </c>
      <c r="AZ691" s="4">
        <v>0</v>
      </c>
      <c r="BA691" s="4">
        <f>BASE_INICIATIVAS_CONSOLIDADA!$AZ691</f>
        <v>0</v>
      </c>
      <c r="BB691" s="4">
        <v>0</v>
      </c>
      <c r="BC691" s="4">
        <v>0</v>
      </c>
      <c r="BD691" s="4">
        <f>SUM(BASE_INICIATIVAS_CONSOLIDADA!$BB691:$BC691)</f>
        <v>0</v>
      </c>
    </row>
    <row r="692" spans="1:56" ht="60" x14ac:dyDescent="0.25">
      <c r="A692" s="29" t="s">
        <v>61</v>
      </c>
      <c r="B692" s="29" t="s">
        <v>62</v>
      </c>
      <c r="C692" s="29">
        <v>18327841</v>
      </c>
      <c r="D692" s="29" t="s">
        <v>63</v>
      </c>
      <c r="E692" s="29" t="str">
        <f>_xlfn.XLOOKUP(BASE_INICIATIVAS_CONSOLIDADA!$G692,'[1]BASE DE DADOS'!A:A,'[1]BASE DE DADOS'!C:C)</f>
        <v>PARNA DA SERRA DA CUTIA</v>
      </c>
      <c r="F692" s="29" t="str">
        <f>_xlfn.XLOOKUP(BASE_INICIATIVAS_CONSOLIDADA!$G692,[1]!BASE_UCS[COD CNUC],[1]!BASE_UCS[CATEGORIA RESUMIDA])</f>
        <v>PARNA</v>
      </c>
      <c r="G692" s="29" t="s">
        <v>495</v>
      </c>
      <c r="H692" s="29" t="str">
        <f>_xlfn.XLOOKUP(BASE_INICIATIVAS_CONSOLIDADA!$G692,[1]!BASE_UCS[COD CNUC],[1]!BASE_UCS[GERÊNCIA REGIONAL])</f>
        <v>GR1 - Norte</v>
      </c>
      <c r="I692" s="29" t="str">
        <f>_xlfn.XLOOKUP(BASE_INICIATIVAS_CONSOLIDADA!$G692,[1]!BASE_UCS[COD CNUC],[1]!BASE_UCS[BIOMAS])</f>
        <v>Amazônia</v>
      </c>
      <c r="J692" s="29" t="str">
        <f>_xlfn.XLOOKUP(BASE_INICIATIVAS_CONSOLIDADA!$G692,[1]!BASE_UCS[COD CNUC],[1]!BASE_UCS[UF])</f>
        <v>RO</v>
      </c>
      <c r="K692" s="29"/>
      <c r="L692" s="30">
        <v>900000</v>
      </c>
      <c r="M692" s="79">
        <v>0</v>
      </c>
      <c r="N692" s="30">
        <f>BASE_INICIATIVAS_CONSOLIDADA!$L692-BASE_INICIATIVAS_CONSOLIDADA!$M692</f>
        <v>900000</v>
      </c>
      <c r="O692" s="41">
        <f>BASE_INICIATIVAS_CONSOLIDADA!$AC692+BASE_INICIATIVAS_CONSOLIDADA!$AJ692+BASE_INICIATIVAS_CONSOLIDADA!$AO692+BASE_INICIATIVAS_CONSOLIDADA!$AV692+BASE_INICIATIVAS_CONSOLIDADA!$AY692+BASE_INICIATIVAS_CONSOLIDADA!$BA692+BASE_INICIATIVAS_CONSOLIDADA!$BD692</f>
        <v>0</v>
      </c>
      <c r="P692" s="30">
        <f>IF(BASE_INICIATIVAS_CONSOLIDADA!$N692-BASE_INICIATIVAS_CONSOLIDADA!$O692&lt;0,0,BASE_INICIATIVAS_CONSOLIDADA!$N692-BASE_INICIATIVAS_CONSOLIDADA!$O692)</f>
        <v>900000</v>
      </c>
      <c r="Q692" s="66">
        <v>0</v>
      </c>
      <c r="R692" s="71">
        <v>0</v>
      </c>
      <c r="S692" s="71">
        <v>0</v>
      </c>
      <c r="T692" s="71">
        <v>0</v>
      </c>
      <c r="U692" s="71">
        <v>0</v>
      </c>
      <c r="V692" s="71">
        <v>0</v>
      </c>
      <c r="W692" s="71">
        <v>0</v>
      </c>
      <c r="X692" s="71">
        <v>0</v>
      </c>
      <c r="Y692" s="71">
        <v>0</v>
      </c>
      <c r="Z692" s="71">
        <v>0</v>
      </c>
      <c r="AA692" s="71">
        <v>0</v>
      </c>
      <c r="AB692" s="68">
        <v>0</v>
      </c>
      <c r="AC692" s="41">
        <f>SUM(BASE_INICIATIVAS_CONSOLIDADA!$Q692:$AB692)</f>
        <v>0</v>
      </c>
      <c r="AD692" s="41">
        <v>0</v>
      </c>
      <c r="AE692" s="41">
        <v>0</v>
      </c>
      <c r="AF692" s="41">
        <v>0</v>
      </c>
      <c r="AG692" s="41">
        <v>0</v>
      </c>
      <c r="AH692" s="41">
        <v>0</v>
      </c>
      <c r="AI692" s="41">
        <v>0</v>
      </c>
      <c r="AJ692" s="41">
        <f>SUM(BASE_INICIATIVAS_CONSOLIDADA!$AD692:$AI692)</f>
        <v>0</v>
      </c>
      <c r="AK692" s="41">
        <v>0</v>
      </c>
      <c r="AL692" s="41">
        <v>0</v>
      </c>
      <c r="AM692" s="41">
        <v>0</v>
      </c>
      <c r="AN692" s="41">
        <v>0</v>
      </c>
      <c r="AO692" s="41">
        <f>SUM(BASE_INICIATIVAS_CONSOLIDADA!$AK692:$AN692)</f>
        <v>0</v>
      </c>
      <c r="AP692" s="41">
        <v>0</v>
      </c>
      <c r="AQ692" s="41">
        <v>0</v>
      </c>
      <c r="AR692" s="41">
        <v>0</v>
      </c>
      <c r="AS692" s="41">
        <v>0</v>
      </c>
      <c r="AT692" s="41">
        <v>0</v>
      </c>
      <c r="AU692" s="46">
        <v>0</v>
      </c>
      <c r="AV692" s="41">
        <f>SUM(BASE_INICIATIVAS_CONSOLIDADA!$AP692:$AU692)</f>
        <v>0</v>
      </c>
      <c r="AW692" s="43">
        <v>0</v>
      </c>
      <c r="AX692" s="43">
        <v>0</v>
      </c>
      <c r="AY692" s="44">
        <f>SUM(BASE_INICIATIVAS_CONSOLIDADA!$AW692:$AX692)</f>
        <v>0</v>
      </c>
      <c r="AZ692" s="45">
        <v>0</v>
      </c>
      <c r="BA692" s="45">
        <f>BASE_INICIATIVAS_CONSOLIDADA!$AZ692</f>
        <v>0</v>
      </c>
      <c r="BB692" s="45">
        <v>0</v>
      </c>
      <c r="BC692" s="45">
        <v>0</v>
      </c>
      <c r="BD692" s="45">
        <f>SUM(BASE_INICIATIVAS_CONSOLIDADA!$BB692:$BC692)</f>
        <v>0</v>
      </c>
    </row>
    <row r="693" spans="1:56" ht="60" x14ac:dyDescent="0.25">
      <c r="A693" s="8" t="s">
        <v>61</v>
      </c>
      <c r="B693" s="8" t="s">
        <v>62</v>
      </c>
      <c r="C693" s="8">
        <v>18327841</v>
      </c>
      <c r="D693" s="8" t="s">
        <v>63</v>
      </c>
      <c r="E693" s="8" t="str">
        <f>_xlfn.XLOOKUP(BASE_INICIATIVAS_CONSOLIDADA!$G693,'[1]BASE DE DADOS'!A:A,'[1]BASE DE DADOS'!C:C)</f>
        <v>PARNA DA SERRA DO DIVISOR</v>
      </c>
      <c r="F693" s="8" t="str">
        <f>_xlfn.XLOOKUP(BASE_INICIATIVAS_CONSOLIDADA!$G693,[1]!BASE_UCS[COD CNUC],[1]!BASE_UCS[CATEGORIA RESUMIDA])</f>
        <v>PARNA</v>
      </c>
      <c r="G693" s="8" t="s">
        <v>330</v>
      </c>
      <c r="H693" s="8" t="str">
        <f>_xlfn.XLOOKUP(BASE_INICIATIVAS_CONSOLIDADA!$G693,[1]!BASE_UCS[COD CNUC],[1]!BASE_UCS[GERÊNCIA REGIONAL])</f>
        <v>GR1 - Norte</v>
      </c>
      <c r="I693" s="8" t="str">
        <f>_xlfn.XLOOKUP(BASE_INICIATIVAS_CONSOLIDADA!$G693,[1]!BASE_UCS[COD CNUC],[1]!BASE_UCS[BIOMAS])</f>
        <v>Amazônia</v>
      </c>
      <c r="J693" s="8" t="str">
        <f>_xlfn.XLOOKUP(BASE_INICIATIVAS_CONSOLIDADA!$G693,[1]!BASE_UCS[COD CNUC],[1]!BASE_UCS[UF])</f>
        <v>AC</v>
      </c>
      <c r="K693" s="8"/>
      <c r="L693" s="36">
        <v>900000</v>
      </c>
      <c r="M693" s="80">
        <v>0</v>
      </c>
      <c r="N693" s="36">
        <f>BASE_INICIATIVAS_CONSOLIDADA!$L693-BASE_INICIATIVAS_CONSOLIDADA!$M693</f>
        <v>900000</v>
      </c>
      <c r="O693" s="37">
        <f>BASE_INICIATIVAS_CONSOLIDADA!$AC693+BASE_INICIATIVAS_CONSOLIDADA!$AJ693+BASE_INICIATIVAS_CONSOLIDADA!$AO693+BASE_INICIATIVAS_CONSOLIDADA!$AV693+BASE_INICIATIVAS_CONSOLIDADA!$AY693+BASE_INICIATIVAS_CONSOLIDADA!$BA693+BASE_INICIATIVAS_CONSOLIDADA!$BD693</f>
        <v>0</v>
      </c>
      <c r="P693" s="36">
        <f>IF(BASE_INICIATIVAS_CONSOLIDADA!$N693-BASE_INICIATIVAS_CONSOLIDADA!$O693&lt;0,0,BASE_INICIATIVAS_CONSOLIDADA!$N693-BASE_INICIATIVAS_CONSOLIDADA!$O693)</f>
        <v>900000</v>
      </c>
      <c r="Q693" s="64">
        <v>0</v>
      </c>
      <c r="R693" s="69">
        <v>0</v>
      </c>
      <c r="S693" s="69">
        <v>0</v>
      </c>
      <c r="T693" s="69">
        <v>0</v>
      </c>
      <c r="U693" s="69">
        <v>0</v>
      </c>
      <c r="V693" s="69">
        <v>0</v>
      </c>
      <c r="W693" s="69">
        <v>0</v>
      </c>
      <c r="X693" s="69">
        <v>0</v>
      </c>
      <c r="Y693" s="69">
        <v>0</v>
      </c>
      <c r="Z693" s="69">
        <v>0</v>
      </c>
      <c r="AA693" s="69">
        <v>0</v>
      </c>
      <c r="AB693" s="70">
        <v>0</v>
      </c>
      <c r="AC693" s="37">
        <f>SUM(BASE_INICIATIVAS_CONSOLIDADA!$Q693:$AB693)</f>
        <v>0</v>
      </c>
      <c r="AD693" s="37">
        <v>0</v>
      </c>
      <c r="AE693" s="37">
        <v>0</v>
      </c>
      <c r="AF693" s="37">
        <v>0</v>
      </c>
      <c r="AG693" s="37">
        <v>0</v>
      </c>
      <c r="AH693" s="37">
        <v>0</v>
      </c>
      <c r="AI693" s="37">
        <v>0</v>
      </c>
      <c r="AJ693" s="37">
        <f>SUM(BASE_INICIATIVAS_CONSOLIDADA!$AD693:$AI693)</f>
        <v>0</v>
      </c>
      <c r="AK693" s="37">
        <v>0</v>
      </c>
      <c r="AL693" s="37">
        <v>0</v>
      </c>
      <c r="AM693" s="37">
        <v>0</v>
      </c>
      <c r="AN693" s="37">
        <v>0</v>
      </c>
      <c r="AO693" s="37">
        <f>SUM(BASE_INICIATIVAS_CONSOLIDADA!$AK693:$AN693)</f>
        <v>0</v>
      </c>
      <c r="AP693" s="37">
        <v>0</v>
      </c>
      <c r="AQ693" s="37">
        <v>0</v>
      </c>
      <c r="AR693" s="37">
        <v>0</v>
      </c>
      <c r="AS693" s="37">
        <v>0</v>
      </c>
      <c r="AT693" s="37">
        <v>0</v>
      </c>
      <c r="AU693" s="37">
        <v>0</v>
      </c>
      <c r="AV693" s="37">
        <f>SUM(BASE_INICIATIVAS_CONSOLIDADA!$AP693:$AU693)</f>
        <v>0</v>
      </c>
      <c r="AW693" s="39">
        <v>0</v>
      </c>
      <c r="AX693" s="39">
        <v>0</v>
      </c>
      <c r="AY693" s="40">
        <f>SUM(BASE_INICIATIVAS_CONSOLIDADA!$AW693:$AX693)</f>
        <v>0</v>
      </c>
      <c r="AZ693" s="48">
        <v>0</v>
      </c>
      <c r="BA693" s="39">
        <f>BASE_INICIATIVAS_CONSOLIDADA!$AZ693</f>
        <v>0</v>
      </c>
      <c r="BB693" s="4">
        <v>0</v>
      </c>
      <c r="BC693" s="4">
        <v>0</v>
      </c>
      <c r="BD693" s="4">
        <f>SUM(BASE_INICIATIVAS_CONSOLIDADA!$BB693:$BC693)</f>
        <v>0</v>
      </c>
    </row>
    <row r="694" spans="1:56" ht="60" x14ac:dyDescent="0.25">
      <c r="A694" s="29" t="s">
        <v>61</v>
      </c>
      <c r="B694" s="29" t="s">
        <v>62</v>
      </c>
      <c r="C694" s="29">
        <v>18327841</v>
      </c>
      <c r="D694" s="29" t="s">
        <v>63</v>
      </c>
      <c r="E694" s="29" t="str">
        <f>_xlfn.XLOOKUP(BASE_INICIATIVAS_CONSOLIDADA!$G694,'[1]BASE DE DADOS'!A:A,'[1]BASE DE DADOS'!C:C)</f>
        <v>PARNA DA SERRA DO TEIXEIRA</v>
      </c>
      <c r="F694" s="29" t="str">
        <f>_xlfn.XLOOKUP(BASE_INICIATIVAS_CONSOLIDADA!$G694,[1]!BASE_UCS[COD CNUC],[1]!BASE_UCS[CATEGORIA RESUMIDA])</f>
        <v>PARNA</v>
      </c>
      <c r="G694" s="29" t="s">
        <v>496</v>
      </c>
      <c r="H694" s="29" t="str">
        <f>_xlfn.XLOOKUP(BASE_INICIATIVAS_CONSOLIDADA!$G694,[1]!BASE_UCS[COD CNUC],[1]!BASE_UCS[GERÊNCIA REGIONAL])</f>
        <v>GR2 - Nordeste</v>
      </c>
      <c r="I694" s="29" t="str">
        <f>_xlfn.XLOOKUP(BASE_INICIATIVAS_CONSOLIDADA!$G694,[1]!BASE_UCS[COD CNUC],[1]!BASE_UCS[BIOMAS])</f>
        <v>Caatinga</v>
      </c>
      <c r="J694" s="29" t="str">
        <f>_xlfn.XLOOKUP(BASE_INICIATIVAS_CONSOLIDADA!$G694,[1]!BASE_UCS[COD CNUC],[1]!BASE_UCS[UF])</f>
        <v>PB</v>
      </c>
      <c r="K694" s="29"/>
      <c r="L694" s="30">
        <v>600000</v>
      </c>
      <c r="M694" s="79">
        <v>0</v>
      </c>
      <c r="N694" s="30">
        <f>BASE_INICIATIVAS_CONSOLIDADA!$L694-BASE_INICIATIVAS_CONSOLIDADA!$M694</f>
        <v>600000</v>
      </c>
      <c r="O694" s="41">
        <f>BASE_INICIATIVAS_CONSOLIDADA!$AC694+BASE_INICIATIVAS_CONSOLIDADA!$AJ694+BASE_INICIATIVAS_CONSOLIDADA!$AO694+BASE_INICIATIVAS_CONSOLIDADA!$AV694+BASE_INICIATIVAS_CONSOLIDADA!$AY694+BASE_INICIATIVAS_CONSOLIDADA!$BA694+BASE_INICIATIVAS_CONSOLIDADA!$BD694</f>
        <v>0</v>
      </c>
      <c r="P694" s="30">
        <f>IF(BASE_INICIATIVAS_CONSOLIDADA!$N694-BASE_INICIATIVAS_CONSOLIDADA!$O694&lt;0,0,BASE_INICIATIVAS_CONSOLIDADA!$N694-BASE_INICIATIVAS_CONSOLIDADA!$O694)</f>
        <v>600000</v>
      </c>
      <c r="Q694" s="66">
        <v>0</v>
      </c>
      <c r="R694" s="71">
        <v>0</v>
      </c>
      <c r="S694" s="71">
        <v>0</v>
      </c>
      <c r="T694" s="71">
        <v>0</v>
      </c>
      <c r="U694" s="71">
        <v>0</v>
      </c>
      <c r="V694" s="71">
        <v>0</v>
      </c>
      <c r="W694" s="71">
        <v>0</v>
      </c>
      <c r="X694" s="71">
        <v>0</v>
      </c>
      <c r="Y694" s="71">
        <v>0</v>
      </c>
      <c r="Z694" s="71">
        <v>0</v>
      </c>
      <c r="AA694" s="71">
        <v>0</v>
      </c>
      <c r="AB694" s="68">
        <v>0</v>
      </c>
      <c r="AC694" s="41">
        <f>SUM(BASE_INICIATIVAS_CONSOLIDADA!$Q694:$AB694)</f>
        <v>0</v>
      </c>
      <c r="AD694" s="41">
        <v>0</v>
      </c>
      <c r="AE694" s="41">
        <v>0</v>
      </c>
      <c r="AF694" s="41">
        <v>0</v>
      </c>
      <c r="AG694" s="41">
        <v>0</v>
      </c>
      <c r="AH694" s="41">
        <v>0</v>
      </c>
      <c r="AI694" s="41">
        <v>0</v>
      </c>
      <c r="AJ694" s="41">
        <f>SUM(BASE_INICIATIVAS_CONSOLIDADA!$AD694:$AI694)</f>
        <v>0</v>
      </c>
      <c r="AK694" s="41">
        <v>0</v>
      </c>
      <c r="AL694" s="41">
        <v>0</v>
      </c>
      <c r="AM694" s="41">
        <v>0</v>
      </c>
      <c r="AN694" s="41">
        <v>0</v>
      </c>
      <c r="AO694" s="41">
        <f>SUM(BASE_INICIATIVAS_CONSOLIDADA!$AK694:$AN694)</f>
        <v>0</v>
      </c>
      <c r="AP694" s="41">
        <v>0</v>
      </c>
      <c r="AQ694" s="41">
        <v>0</v>
      </c>
      <c r="AR694" s="41">
        <v>0</v>
      </c>
      <c r="AS694" s="41">
        <v>0</v>
      </c>
      <c r="AT694" s="41">
        <v>0</v>
      </c>
      <c r="AU694" s="41">
        <v>0</v>
      </c>
      <c r="AV694" s="41">
        <f>SUM(BASE_INICIATIVAS_CONSOLIDADA!$AP694:$AU694)</f>
        <v>0</v>
      </c>
      <c r="AW694" s="43">
        <v>0</v>
      </c>
      <c r="AX694" s="43">
        <v>0</v>
      </c>
      <c r="AY694" s="44">
        <f>SUM(BASE_INICIATIVAS_CONSOLIDADA!$AW694:$AX694)</f>
        <v>0</v>
      </c>
      <c r="AZ694" s="49">
        <v>0</v>
      </c>
      <c r="BA694" s="45">
        <f>BASE_INICIATIVAS_CONSOLIDADA!$AZ694</f>
        <v>0</v>
      </c>
      <c r="BB694" s="45">
        <v>0</v>
      </c>
      <c r="BC694" s="45">
        <v>0</v>
      </c>
      <c r="BD694" s="45">
        <f>SUM(BASE_INICIATIVAS_CONSOLIDADA!$BB694:$BC694)</f>
        <v>0</v>
      </c>
    </row>
    <row r="695" spans="1:56" ht="60" x14ac:dyDescent="0.25">
      <c r="A695" s="8" t="s">
        <v>61</v>
      </c>
      <c r="B695" s="8" t="s">
        <v>62</v>
      </c>
      <c r="C695" s="8">
        <v>18327841</v>
      </c>
      <c r="D695" s="8" t="s">
        <v>63</v>
      </c>
      <c r="E695" s="8" t="str">
        <f>_xlfn.XLOOKUP(BASE_INICIATIVAS_CONSOLIDADA!$G695,'[1]BASE DE DADOS'!A:A,'[1]BASE DE DADOS'!C:C)</f>
        <v>PARNA DE PACAÁS NOVOS</v>
      </c>
      <c r="F695" s="8" t="str">
        <f>_xlfn.XLOOKUP(BASE_INICIATIVAS_CONSOLIDADA!$G695,[1]!BASE_UCS[COD CNUC],[1]!BASE_UCS[CATEGORIA RESUMIDA])</f>
        <v>PARNA</v>
      </c>
      <c r="G695" s="8" t="s">
        <v>198</v>
      </c>
      <c r="H695" s="8" t="str">
        <f>_xlfn.XLOOKUP(BASE_INICIATIVAS_CONSOLIDADA!$G695,[1]!BASE_UCS[COD CNUC],[1]!BASE_UCS[GERÊNCIA REGIONAL])</f>
        <v>GR1 - Norte</v>
      </c>
      <c r="I695" s="8" t="str">
        <f>_xlfn.XLOOKUP(BASE_INICIATIVAS_CONSOLIDADA!$G695,[1]!BASE_UCS[COD CNUC],[1]!BASE_UCS[BIOMAS])</f>
        <v>Amazônia</v>
      </c>
      <c r="J695" s="8" t="str">
        <f>_xlfn.XLOOKUP(BASE_INICIATIVAS_CONSOLIDADA!$G695,[1]!BASE_UCS[COD CNUC],[1]!BASE_UCS[UF])</f>
        <v>RO</v>
      </c>
      <c r="K695" s="8"/>
      <c r="L695" s="36">
        <v>900000</v>
      </c>
      <c r="M695" s="80">
        <v>0</v>
      </c>
      <c r="N695" s="36">
        <f>BASE_INICIATIVAS_CONSOLIDADA!$L695-BASE_INICIATIVAS_CONSOLIDADA!$M695</f>
        <v>900000</v>
      </c>
      <c r="O695" s="37">
        <f>BASE_INICIATIVAS_CONSOLIDADA!$AC695+BASE_INICIATIVAS_CONSOLIDADA!$AJ695+BASE_INICIATIVAS_CONSOLIDADA!$AO695+BASE_INICIATIVAS_CONSOLIDADA!$AV695+BASE_INICIATIVAS_CONSOLIDADA!$AY695+BASE_INICIATIVAS_CONSOLIDADA!$BA695+BASE_INICIATIVAS_CONSOLIDADA!$BD695</f>
        <v>0</v>
      </c>
      <c r="P695" s="36">
        <f>IF(BASE_INICIATIVAS_CONSOLIDADA!$N695-BASE_INICIATIVAS_CONSOLIDADA!$O695&lt;0,0,BASE_INICIATIVAS_CONSOLIDADA!$N695-BASE_INICIATIVAS_CONSOLIDADA!$O695)</f>
        <v>900000</v>
      </c>
      <c r="Q695" s="64">
        <v>0</v>
      </c>
      <c r="R695" s="69">
        <v>0</v>
      </c>
      <c r="S695" s="69">
        <v>0</v>
      </c>
      <c r="T695" s="69">
        <v>0</v>
      </c>
      <c r="U695" s="69">
        <v>0</v>
      </c>
      <c r="V695" s="69">
        <v>0</v>
      </c>
      <c r="W695" s="69">
        <v>0</v>
      </c>
      <c r="X695" s="69">
        <v>0</v>
      </c>
      <c r="Y695" s="69">
        <v>0</v>
      </c>
      <c r="Z695" s="69">
        <v>0</v>
      </c>
      <c r="AA695" s="69">
        <v>0</v>
      </c>
      <c r="AB695" s="70">
        <v>0</v>
      </c>
      <c r="AC695" s="37">
        <f>SUM(BASE_INICIATIVAS_CONSOLIDADA!$Q695:$AB695)</f>
        <v>0</v>
      </c>
      <c r="AD695" s="37">
        <v>0</v>
      </c>
      <c r="AE695" s="37">
        <v>0</v>
      </c>
      <c r="AF695" s="37">
        <v>0</v>
      </c>
      <c r="AG695" s="37">
        <v>0</v>
      </c>
      <c r="AH695" s="37">
        <v>0</v>
      </c>
      <c r="AI695" s="37">
        <v>0</v>
      </c>
      <c r="AJ695" s="37">
        <f>SUM(BASE_INICIATIVAS_CONSOLIDADA!$AD695:$AI695)</f>
        <v>0</v>
      </c>
      <c r="AK695" s="37">
        <v>0</v>
      </c>
      <c r="AL695" s="37">
        <v>0</v>
      </c>
      <c r="AM695" s="37">
        <v>0</v>
      </c>
      <c r="AN695" s="37">
        <v>0</v>
      </c>
      <c r="AO695" s="37">
        <f>SUM(BASE_INICIATIVAS_CONSOLIDADA!$AK695:$AN695)</f>
        <v>0</v>
      </c>
      <c r="AP695" s="37">
        <v>0</v>
      </c>
      <c r="AQ695" s="37">
        <v>0</v>
      </c>
      <c r="AR695" s="37">
        <v>0</v>
      </c>
      <c r="AS695" s="37">
        <v>0</v>
      </c>
      <c r="AT695" s="37">
        <v>0</v>
      </c>
      <c r="AU695" s="37">
        <v>0</v>
      </c>
      <c r="AV695" s="37">
        <f>SUM(BASE_INICIATIVAS_CONSOLIDADA!$AP695:$AU695)</f>
        <v>0</v>
      </c>
      <c r="AW695" s="39">
        <v>0</v>
      </c>
      <c r="AX695" s="39">
        <v>0</v>
      </c>
      <c r="AY695" s="40">
        <f>SUM(BASE_INICIATIVAS_CONSOLIDADA!$AW695:$AX695)</f>
        <v>0</v>
      </c>
      <c r="AZ695" s="4">
        <v>0</v>
      </c>
      <c r="BA695" s="4">
        <f>BASE_INICIATIVAS_CONSOLIDADA!$AZ695</f>
        <v>0</v>
      </c>
      <c r="BB695" s="4">
        <v>0</v>
      </c>
      <c r="BC695" s="4">
        <v>0</v>
      </c>
      <c r="BD695" s="4">
        <f>SUM(BASE_INICIATIVAS_CONSOLIDADA!$BB695:$BC695)</f>
        <v>0</v>
      </c>
    </row>
    <row r="696" spans="1:56" ht="60" x14ac:dyDescent="0.25">
      <c r="A696" s="29" t="s">
        <v>61</v>
      </c>
      <c r="B696" s="29" t="s">
        <v>62</v>
      </c>
      <c r="C696" s="29">
        <v>18327841</v>
      </c>
      <c r="D696" s="29" t="s">
        <v>63</v>
      </c>
      <c r="E696" s="29" t="str">
        <f>_xlfn.XLOOKUP(BASE_INICIATIVAS_CONSOLIDADA!$G696,'[1]BASE DE DADOS'!A:A,'[1]BASE DE DADOS'!C:C)</f>
        <v>PARNA DO BOQUEIRÃO DA ONÇA</v>
      </c>
      <c r="F696" s="29" t="str">
        <f>_xlfn.XLOOKUP(BASE_INICIATIVAS_CONSOLIDADA!$G696,[1]!BASE_UCS[COD CNUC],[1]!BASE_UCS[CATEGORIA RESUMIDA])</f>
        <v>PARNA</v>
      </c>
      <c r="G696" s="29" t="s">
        <v>209</v>
      </c>
      <c r="H696" s="29" t="str">
        <f>_xlfn.XLOOKUP(BASE_INICIATIVAS_CONSOLIDADA!$G696,[1]!BASE_UCS[COD CNUC],[1]!BASE_UCS[GERÊNCIA REGIONAL])</f>
        <v>GR2 - Nordeste</v>
      </c>
      <c r="I696" s="29" t="str">
        <f>_xlfn.XLOOKUP(BASE_INICIATIVAS_CONSOLIDADA!$G696,[1]!BASE_UCS[COD CNUC],[1]!BASE_UCS[BIOMAS])</f>
        <v>Caatinga</v>
      </c>
      <c r="J696" s="29" t="str">
        <f>_xlfn.XLOOKUP(BASE_INICIATIVAS_CONSOLIDADA!$G696,[1]!BASE_UCS[COD CNUC],[1]!BASE_UCS[UF])</f>
        <v>BA</v>
      </c>
      <c r="K696" s="29"/>
      <c r="L696" s="30">
        <v>600000</v>
      </c>
      <c r="M696" s="79">
        <v>0</v>
      </c>
      <c r="N696" s="30">
        <f>BASE_INICIATIVAS_CONSOLIDADA!$L696-BASE_INICIATIVAS_CONSOLIDADA!$M696</f>
        <v>600000</v>
      </c>
      <c r="O696" s="41">
        <f>BASE_INICIATIVAS_CONSOLIDADA!$AC696+BASE_INICIATIVAS_CONSOLIDADA!$AJ696+BASE_INICIATIVAS_CONSOLIDADA!$AO696+BASE_INICIATIVAS_CONSOLIDADA!$AV696+BASE_INICIATIVAS_CONSOLIDADA!$AY696+BASE_INICIATIVAS_CONSOLIDADA!$BA696+BASE_INICIATIVAS_CONSOLIDADA!$BD696</f>
        <v>600000</v>
      </c>
      <c r="P696" s="30">
        <f>IF(BASE_INICIATIVAS_CONSOLIDADA!$N696-BASE_INICIATIVAS_CONSOLIDADA!$O696&lt;0,0,BASE_INICIATIVAS_CONSOLIDADA!$N696-BASE_INICIATIVAS_CONSOLIDADA!$O696)</f>
        <v>0</v>
      </c>
      <c r="Q696" s="66">
        <v>0</v>
      </c>
      <c r="R696" s="71">
        <v>0</v>
      </c>
      <c r="S696" s="71">
        <v>0</v>
      </c>
      <c r="T696" s="71">
        <v>0</v>
      </c>
      <c r="U696" s="71">
        <v>0</v>
      </c>
      <c r="V696" s="71">
        <v>0</v>
      </c>
      <c r="W696" s="71">
        <v>0</v>
      </c>
      <c r="X696" s="71">
        <v>0</v>
      </c>
      <c r="Y696" s="71">
        <v>0</v>
      </c>
      <c r="Z696" s="71">
        <v>0</v>
      </c>
      <c r="AA696" s="71">
        <v>0</v>
      </c>
      <c r="AB696" s="68">
        <v>0</v>
      </c>
      <c r="AC696" s="41">
        <f>SUM(BASE_INICIATIVAS_CONSOLIDADA!$Q696:$AB696)</f>
        <v>0</v>
      </c>
      <c r="AD696" s="41">
        <v>0</v>
      </c>
      <c r="AE696" s="41">
        <v>0</v>
      </c>
      <c r="AF696" s="41">
        <v>0</v>
      </c>
      <c r="AG696" s="41">
        <v>0</v>
      </c>
      <c r="AH696" s="41">
        <v>0</v>
      </c>
      <c r="AI696" s="41">
        <v>0</v>
      </c>
      <c r="AJ696" s="41">
        <f>SUM(BASE_INICIATIVAS_CONSOLIDADA!$AD696:$AI696)</f>
        <v>0</v>
      </c>
      <c r="AK696" s="41">
        <v>0</v>
      </c>
      <c r="AL696" s="41">
        <v>0</v>
      </c>
      <c r="AM696" s="41">
        <v>0</v>
      </c>
      <c r="AN696" s="41">
        <v>0</v>
      </c>
      <c r="AO696" s="41">
        <f>SUM(BASE_INICIATIVAS_CONSOLIDADA!$AK696:$AN696)</f>
        <v>0</v>
      </c>
      <c r="AP696" s="41">
        <v>0</v>
      </c>
      <c r="AQ696" s="41">
        <v>0</v>
      </c>
      <c r="AR696" s="41">
        <v>0</v>
      </c>
      <c r="AS696" s="41">
        <v>0</v>
      </c>
      <c r="AT696" s="41">
        <v>0</v>
      </c>
      <c r="AU696" s="41">
        <v>0</v>
      </c>
      <c r="AV696" s="41">
        <f>SUM(BASE_INICIATIVAS_CONSOLIDADA!$AP696:$AU696)</f>
        <v>0</v>
      </c>
      <c r="AW696" s="43">
        <v>0</v>
      </c>
      <c r="AX696" s="50">
        <v>600000</v>
      </c>
      <c r="AY696" s="44">
        <f>SUM(BASE_INICIATIVAS_CONSOLIDADA!$AW696:$AX696)</f>
        <v>600000</v>
      </c>
      <c r="AZ696" s="45">
        <v>0</v>
      </c>
      <c r="BA696" s="45">
        <f>BASE_INICIATIVAS_CONSOLIDADA!$AZ696</f>
        <v>0</v>
      </c>
      <c r="BB696" s="45">
        <v>0</v>
      </c>
      <c r="BC696" s="45">
        <v>0</v>
      </c>
      <c r="BD696" s="45">
        <f>SUM(BASE_INICIATIVAS_CONSOLIDADA!$BB696:$BC696)</f>
        <v>0</v>
      </c>
    </row>
    <row r="697" spans="1:56" ht="60" x14ac:dyDescent="0.25">
      <c r="A697" s="8" t="s">
        <v>61</v>
      </c>
      <c r="B697" s="8" t="s">
        <v>62</v>
      </c>
      <c r="C697" s="8">
        <v>18327841</v>
      </c>
      <c r="D697" s="8" t="s">
        <v>63</v>
      </c>
      <c r="E697" s="8" t="str">
        <f>_xlfn.XLOOKUP(BASE_INICIATIVAS_CONSOLIDADA!$G697,'[1]BASE DE DADOS'!A:A,'[1]BASE DE DADOS'!C:C)</f>
        <v>PARNA DO PICO DA NEBLINA</v>
      </c>
      <c r="F697" s="8" t="str">
        <f>_xlfn.XLOOKUP(BASE_INICIATIVAS_CONSOLIDADA!$G697,[1]!BASE_UCS[COD CNUC],[1]!BASE_UCS[CATEGORIA RESUMIDA])</f>
        <v>PARNA</v>
      </c>
      <c r="G697" s="8" t="s">
        <v>497</v>
      </c>
      <c r="H697" s="8" t="str">
        <f>_xlfn.XLOOKUP(BASE_INICIATIVAS_CONSOLIDADA!$G697,[1]!BASE_UCS[COD CNUC],[1]!BASE_UCS[GERÊNCIA REGIONAL])</f>
        <v>GR1 - Norte</v>
      </c>
      <c r="I697" s="8" t="str">
        <f>_xlfn.XLOOKUP(BASE_INICIATIVAS_CONSOLIDADA!$G697,[1]!BASE_UCS[COD CNUC],[1]!BASE_UCS[BIOMAS])</f>
        <v>Amazônia</v>
      </c>
      <c r="J697" s="8" t="str">
        <f>_xlfn.XLOOKUP(BASE_INICIATIVAS_CONSOLIDADA!$G697,[1]!BASE_UCS[COD CNUC],[1]!BASE_UCS[UF])</f>
        <v>AM</v>
      </c>
      <c r="K697" s="8"/>
      <c r="L697" s="36">
        <v>900000</v>
      </c>
      <c r="M697" s="80">
        <v>0</v>
      </c>
      <c r="N697" s="36">
        <f>BASE_INICIATIVAS_CONSOLIDADA!$L697-BASE_INICIATIVAS_CONSOLIDADA!$M697</f>
        <v>900000</v>
      </c>
      <c r="O697" s="37">
        <f>BASE_INICIATIVAS_CONSOLIDADA!$AC697+BASE_INICIATIVAS_CONSOLIDADA!$AJ697+BASE_INICIATIVAS_CONSOLIDADA!$AO697+BASE_INICIATIVAS_CONSOLIDADA!$AV697+BASE_INICIATIVAS_CONSOLIDADA!$AY697+BASE_INICIATIVAS_CONSOLIDADA!$BA697+BASE_INICIATIVAS_CONSOLIDADA!$BD697</f>
        <v>0</v>
      </c>
      <c r="P697" s="36">
        <f>IF(BASE_INICIATIVAS_CONSOLIDADA!$N697-BASE_INICIATIVAS_CONSOLIDADA!$O697&lt;0,0,BASE_INICIATIVAS_CONSOLIDADA!$N697-BASE_INICIATIVAS_CONSOLIDADA!$O697)</f>
        <v>900000</v>
      </c>
      <c r="Q697" s="64">
        <v>0</v>
      </c>
      <c r="R697" s="69">
        <v>0</v>
      </c>
      <c r="S697" s="69">
        <v>0</v>
      </c>
      <c r="T697" s="69">
        <v>0</v>
      </c>
      <c r="U697" s="69">
        <v>0</v>
      </c>
      <c r="V697" s="69">
        <v>0</v>
      </c>
      <c r="W697" s="69">
        <v>0</v>
      </c>
      <c r="X697" s="69">
        <v>0</v>
      </c>
      <c r="Y697" s="69">
        <v>0</v>
      </c>
      <c r="Z697" s="69">
        <v>0</v>
      </c>
      <c r="AA697" s="69">
        <v>0</v>
      </c>
      <c r="AB697" s="70">
        <v>0</v>
      </c>
      <c r="AC697" s="37">
        <f>SUM(BASE_INICIATIVAS_CONSOLIDADA!$Q697:$AB697)</f>
        <v>0</v>
      </c>
      <c r="AD697" s="37">
        <v>0</v>
      </c>
      <c r="AE697" s="37">
        <v>0</v>
      </c>
      <c r="AF697" s="37">
        <v>0</v>
      </c>
      <c r="AG697" s="37">
        <v>0</v>
      </c>
      <c r="AH697" s="37">
        <v>0</v>
      </c>
      <c r="AI697" s="37">
        <v>0</v>
      </c>
      <c r="AJ697" s="37">
        <f>SUM(BASE_INICIATIVAS_CONSOLIDADA!$AD697:$AI697)</f>
        <v>0</v>
      </c>
      <c r="AK697" s="37">
        <v>0</v>
      </c>
      <c r="AL697" s="37">
        <v>0</v>
      </c>
      <c r="AM697" s="37">
        <v>0</v>
      </c>
      <c r="AN697" s="37">
        <v>0</v>
      </c>
      <c r="AO697" s="37">
        <f>SUM(BASE_INICIATIVAS_CONSOLIDADA!$AK697:$AN697)</f>
        <v>0</v>
      </c>
      <c r="AP697" s="37">
        <v>0</v>
      </c>
      <c r="AQ697" s="37">
        <v>0</v>
      </c>
      <c r="AR697" s="37">
        <v>0</v>
      </c>
      <c r="AS697" s="37">
        <v>0</v>
      </c>
      <c r="AT697" s="37">
        <v>0</v>
      </c>
      <c r="AU697" s="37">
        <v>0</v>
      </c>
      <c r="AV697" s="37">
        <f>SUM(BASE_INICIATIVAS_CONSOLIDADA!$AP697:$AU697)</f>
        <v>0</v>
      </c>
      <c r="AW697" s="39">
        <v>0</v>
      </c>
      <c r="AX697" s="48">
        <v>0</v>
      </c>
      <c r="AY697" s="40">
        <f>SUM(BASE_INICIATIVAS_CONSOLIDADA!$AW697:$AX697)</f>
        <v>0</v>
      </c>
      <c r="AZ697" s="48">
        <v>0</v>
      </c>
      <c r="BA697" s="39">
        <f>BASE_INICIATIVAS_CONSOLIDADA!$AZ697</f>
        <v>0</v>
      </c>
      <c r="BB697" s="4">
        <v>0</v>
      </c>
      <c r="BC697" s="4">
        <v>0</v>
      </c>
      <c r="BD697" s="4">
        <f>SUM(BASE_INICIATIVAS_CONSOLIDADA!$BB697:$BC697)</f>
        <v>0</v>
      </c>
    </row>
    <row r="698" spans="1:56" ht="60" x14ac:dyDescent="0.25">
      <c r="A698" s="29" t="s">
        <v>61</v>
      </c>
      <c r="B698" s="29" t="s">
        <v>62</v>
      </c>
      <c r="C698" s="29">
        <v>18327841</v>
      </c>
      <c r="D698" s="29" t="s">
        <v>63</v>
      </c>
      <c r="E698" s="29" t="str">
        <f>_xlfn.XLOOKUP(BASE_INICIATIVAS_CONSOLIDADA!$G698,'[1]BASE DE DADOS'!A:A,'[1]BASE DE DADOS'!C:C)</f>
        <v>PARNA NASCENTES DO LAGO JARI</v>
      </c>
      <c r="F698" s="29" t="str">
        <f>_xlfn.XLOOKUP(BASE_INICIATIVAS_CONSOLIDADA!$G698,[1]!BASE_UCS[COD CNUC],[1]!BASE_UCS[CATEGORIA RESUMIDA])</f>
        <v>PARNA</v>
      </c>
      <c r="G698" s="29" t="s">
        <v>289</v>
      </c>
      <c r="H698" s="29" t="str">
        <f>_xlfn.XLOOKUP(BASE_INICIATIVAS_CONSOLIDADA!$G698,[1]!BASE_UCS[COD CNUC],[1]!BASE_UCS[GERÊNCIA REGIONAL])</f>
        <v>GR1 - Norte</v>
      </c>
      <c r="I698" s="29" t="str">
        <f>_xlfn.XLOOKUP(BASE_INICIATIVAS_CONSOLIDADA!$G698,[1]!BASE_UCS[COD CNUC],[1]!BASE_UCS[BIOMAS])</f>
        <v>Amazônia</v>
      </c>
      <c r="J698" s="29" t="str">
        <f>_xlfn.XLOOKUP(BASE_INICIATIVAS_CONSOLIDADA!$G698,[1]!BASE_UCS[COD CNUC],[1]!BASE_UCS[UF])</f>
        <v>AM</v>
      </c>
      <c r="K698" s="29"/>
      <c r="L698" s="30">
        <v>900000</v>
      </c>
      <c r="M698" s="79">
        <v>0</v>
      </c>
      <c r="N698" s="30">
        <f>BASE_INICIATIVAS_CONSOLIDADA!$L698-BASE_INICIATIVAS_CONSOLIDADA!$M698</f>
        <v>900000</v>
      </c>
      <c r="O698" s="41">
        <f>BASE_INICIATIVAS_CONSOLIDADA!$AC698+BASE_INICIATIVAS_CONSOLIDADA!$AJ698+BASE_INICIATIVAS_CONSOLIDADA!$AO698+BASE_INICIATIVAS_CONSOLIDADA!$AV698+BASE_INICIATIVAS_CONSOLIDADA!$AY698+BASE_INICIATIVAS_CONSOLIDADA!$BA698+BASE_INICIATIVAS_CONSOLIDADA!$BD698</f>
        <v>0</v>
      </c>
      <c r="P698" s="30">
        <f>IF(BASE_INICIATIVAS_CONSOLIDADA!$N698-BASE_INICIATIVAS_CONSOLIDADA!$O698&lt;0,0,BASE_INICIATIVAS_CONSOLIDADA!$N698-BASE_INICIATIVAS_CONSOLIDADA!$O698)</f>
        <v>900000</v>
      </c>
      <c r="Q698" s="66">
        <v>0</v>
      </c>
      <c r="R698" s="71">
        <v>0</v>
      </c>
      <c r="S698" s="71">
        <v>0</v>
      </c>
      <c r="T698" s="71">
        <v>0</v>
      </c>
      <c r="U698" s="71">
        <v>0</v>
      </c>
      <c r="V698" s="71">
        <v>0</v>
      </c>
      <c r="W698" s="71">
        <v>0</v>
      </c>
      <c r="X698" s="71">
        <v>0</v>
      </c>
      <c r="Y698" s="71">
        <v>0</v>
      </c>
      <c r="Z698" s="71">
        <v>0</v>
      </c>
      <c r="AA698" s="71">
        <v>0</v>
      </c>
      <c r="AB698" s="68">
        <v>0</v>
      </c>
      <c r="AC698" s="41">
        <f>SUM(BASE_INICIATIVAS_CONSOLIDADA!$Q698:$AB698)</f>
        <v>0</v>
      </c>
      <c r="AD698" s="41">
        <v>0</v>
      </c>
      <c r="AE698" s="41">
        <v>0</v>
      </c>
      <c r="AF698" s="41">
        <v>0</v>
      </c>
      <c r="AG698" s="41">
        <v>0</v>
      </c>
      <c r="AH698" s="41">
        <v>0</v>
      </c>
      <c r="AI698" s="41">
        <v>0</v>
      </c>
      <c r="AJ698" s="41">
        <f>SUM(BASE_INICIATIVAS_CONSOLIDADA!$AD698:$AI698)</f>
        <v>0</v>
      </c>
      <c r="AK698" s="41">
        <v>0</v>
      </c>
      <c r="AL698" s="41">
        <v>0</v>
      </c>
      <c r="AM698" s="41">
        <v>0</v>
      </c>
      <c r="AN698" s="41">
        <v>0</v>
      </c>
      <c r="AO698" s="41">
        <f>SUM(BASE_INICIATIVAS_CONSOLIDADA!$AK698:$AN698)</f>
        <v>0</v>
      </c>
      <c r="AP698" s="41">
        <v>0</v>
      </c>
      <c r="AQ698" s="41">
        <v>0</v>
      </c>
      <c r="AR698" s="41">
        <v>0</v>
      </c>
      <c r="AS698" s="41">
        <v>0</v>
      </c>
      <c r="AT698" s="41">
        <v>0</v>
      </c>
      <c r="AU698" s="41">
        <v>0</v>
      </c>
      <c r="AV698" s="41">
        <f>SUM(BASE_INICIATIVAS_CONSOLIDADA!$AP698:$AU698)</f>
        <v>0</v>
      </c>
      <c r="AW698" s="43">
        <v>0</v>
      </c>
      <c r="AX698" s="43">
        <v>0</v>
      </c>
      <c r="AY698" s="44">
        <f>SUM(BASE_INICIATIVAS_CONSOLIDADA!$AW698:$AX698)</f>
        <v>0</v>
      </c>
      <c r="AZ698" s="49">
        <v>0</v>
      </c>
      <c r="BA698" s="45">
        <f>BASE_INICIATIVAS_CONSOLIDADA!$AZ698</f>
        <v>0</v>
      </c>
      <c r="BB698" s="45">
        <v>0</v>
      </c>
      <c r="BC698" s="45">
        <v>0</v>
      </c>
      <c r="BD698" s="45">
        <f>SUM(BASE_INICIATIVAS_CONSOLIDADA!$BB698:$BC698)</f>
        <v>0</v>
      </c>
    </row>
    <row r="699" spans="1:56" ht="60" x14ac:dyDescent="0.25">
      <c r="A699" s="8" t="s">
        <v>61</v>
      </c>
      <c r="B699" s="8" t="s">
        <v>62</v>
      </c>
      <c r="C699" s="8">
        <v>18327841</v>
      </c>
      <c r="D699" s="8" t="s">
        <v>63</v>
      </c>
      <c r="E699" s="8" t="str">
        <f>_xlfn.XLOOKUP(BASE_INICIATIVAS_CONSOLIDADA!$G699,'[1]BASE DE DADOS'!A:A,'[1]BASE DE DADOS'!C:C)</f>
        <v>PARNA SERRA DA MOCIDADE</v>
      </c>
      <c r="F699" s="8" t="str">
        <f>_xlfn.XLOOKUP(BASE_INICIATIVAS_CONSOLIDADA!$G699,[1]!BASE_UCS[COD CNUC],[1]!BASE_UCS[CATEGORIA RESUMIDA])</f>
        <v>PARNA</v>
      </c>
      <c r="G699" s="8" t="s">
        <v>498</v>
      </c>
      <c r="H699" s="8" t="str">
        <f>_xlfn.XLOOKUP(BASE_INICIATIVAS_CONSOLIDADA!$G699,[1]!BASE_UCS[COD CNUC],[1]!BASE_UCS[GERÊNCIA REGIONAL])</f>
        <v>GR1 - Norte</v>
      </c>
      <c r="I699" s="8" t="str">
        <f>_xlfn.XLOOKUP(BASE_INICIATIVAS_CONSOLIDADA!$G699,[1]!BASE_UCS[COD CNUC],[1]!BASE_UCS[BIOMAS])</f>
        <v>Amazônia</v>
      </c>
      <c r="J699" s="8" t="str">
        <f>_xlfn.XLOOKUP(BASE_INICIATIVAS_CONSOLIDADA!$G699,[1]!BASE_UCS[COD CNUC],[1]!BASE_UCS[UF])</f>
        <v>AM/RO</v>
      </c>
      <c r="K699" s="8"/>
      <c r="L699" s="36">
        <v>900000</v>
      </c>
      <c r="M699" s="80">
        <v>0</v>
      </c>
      <c r="N699" s="36">
        <f>BASE_INICIATIVAS_CONSOLIDADA!$L699-BASE_INICIATIVAS_CONSOLIDADA!$M699</f>
        <v>900000</v>
      </c>
      <c r="O699" s="37">
        <f>BASE_INICIATIVAS_CONSOLIDADA!$AC699+BASE_INICIATIVAS_CONSOLIDADA!$AJ699+BASE_INICIATIVAS_CONSOLIDADA!$AO699+BASE_INICIATIVAS_CONSOLIDADA!$AV699+BASE_INICIATIVAS_CONSOLIDADA!$AY699+BASE_INICIATIVAS_CONSOLIDADA!$BA699+BASE_INICIATIVAS_CONSOLIDADA!$BD699</f>
        <v>0</v>
      </c>
      <c r="P699" s="36">
        <f>IF(BASE_INICIATIVAS_CONSOLIDADA!$N699-BASE_INICIATIVAS_CONSOLIDADA!$O699&lt;0,0,BASE_INICIATIVAS_CONSOLIDADA!$N699-BASE_INICIATIVAS_CONSOLIDADA!$O699)</f>
        <v>900000</v>
      </c>
      <c r="Q699" s="64">
        <v>0</v>
      </c>
      <c r="R699" s="69">
        <v>0</v>
      </c>
      <c r="S699" s="69">
        <v>0</v>
      </c>
      <c r="T699" s="69">
        <v>0</v>
      </c>
      <c r="U699" s="69">
        <v>0</v>
      </c>
      <c r="V699" s="69">
        <v>0</v>
      </c>
      <c r="W699" s="69">
        <v>0</v>
      </c>
      <c r="X699" s="69">
        <v>0</v>
      </c>
      <c r="Y699" s="69">
        <v>0</v>
      </c>
      <c r="Z699" s="69">
        <v>0</v>
      </c>
      <c r="AA699" s="69">
        <v>0</v>
      </c>
      <c r="AB699" s="70">
        <v>0</v>
      </c>
      <c r="AC699" s="37">
        <f>SUM(BASE_INICIATIVAS_CONSOLIDADA!$Q699:$AB699)</f>
        <v>0</v>
      </c>
      <c r="AD699" s="37">
        <v>0</v>
      </c>
      <c r="AE699" s="37">
        <v>0</v>
      </c>
      <c r="AF699" s="37">
        <v>0</v>
      </c>
      <c r="AG699" s="37">
        <v>0</v>
      </c>
      <c r="AH699" s="37">
        <v>0</v>
      </c>
      <c r="AI699" s="37">
        <v>0</v>
      </c>
      <c r="AJ699" s="37">
        <f>SUM(BASE_INICIATIVAS_CONSOLIDADA!$AD699:$AI699)</f>
        <v>0</v>
      </c>
      <c r="AK699" s="37">
        <v>0</v>
      </c>
      <c r="AL699" s="37">
        <v>0</v>
      </c>
      <c r="AM699" s="37">
        <v>0</v>
      </c>
      <c r="AN699" s="37">
        <v>0</v>
      </c>
      <c r="AO699" s="37">
        <f>SUM(BASE_INICIATIVAS_CONSOLIDADA!$AK699:$AN699)</f>
        <v>0</v>
      </c>
      <c r="AP699" s="37">
        <v>0</v>
      </c>
      <c r="AQ699" s="37">
        <v>0</v>
      </c>
      <c r="AR699" s="37">
        <v>0</v>
      </c>
      <c r="AS699" s="37">
        <v>0</v>
      </c>
      <c r="AT699" s="37">
        <v>0</v>
      </c>
      <c r="AU699" s="37">
        <v>0</v>
      </c>
      <c r="AV699" s="37">
        <f>SUM(BASE_INICIATIVAS_CONSOLIDADA!$AP699:$AU699)</f>
        <v>0</v>
      </c>
      <c r="AW699" s="39">
        <v>0</v>
      </c>
      <c r="AX699" s="39">
        <v>0</v>
      </c>
      <c r="AY699" s="40">
        <f>SUM(BASE_INICIATIVAS_CONSOLIDADA!$AW699:$AX699)</f>
        <v>0</v>
      </c>
      <c r="AZ699" s="4">
        <v>0</v>
      </c>
      <c r="BA699" s="4">
        <f>BASE_INICIATIVAS_CONSOLIDADA!$AZ699</f>
        <v>0</v>
      </c>
      <c r="BB699" s="4">
        <v>0</v>
      </c>
      <c r="BC699" s="4">
        <v>0</v>
      </c>
      <c r="BD699" s="4">
        <f>SUM(BASE_INICIATIVAS_CONSOLIDADA!$BB699:$BC699)</f>
        <v>0</v>
      </c>
    </row>
    <row r="700" spans="1:56" ht="60" x14ac:dyDescent="0.25">
      <c r="A700" s="29" t="s">
        <v>61</v>
      </c>
      <c r="B700" s="29" t="s">
        <v>62</v>
      </c>
      <c r="C700" s="29">
        <v>18327841</v>
      </c>
      <c r="D700" s="29" t="s">
        <v>63</v>
      </c>
      <c r="E700" s="29" t="str">
        <f>_xlfn.XLOOKUP(BASE_INICIATIVAS_CONSOLIDADA!$G700,'[1]BASE DE DADOS'!A:A,'[1]BASE DE DADOS'!C:C)</f>
        <v>PARNA VIRUÁ</v>
      </c>
      <c r="F700" s="29" t="str">
        <f>_xlfn.XLOOKUP(BASE_INICIATIVAS_CONSOLIDADA!$G700,[1]!BASE_UCS[COD CNUC],[1]!BASE_UCS[CATEGORIA RESUMIDA])</f>
        <v>PARNA</v>
      </c>
      <c r="G700" s="29" t="s">
        <v>193</v>
      </c>
      <c r="H700" s="29" t="str">
        <f>_xlfn.XLOOKUP(BASE_INICIATIVAS_CONSOLIDADA!$G700,[1]!BASE_UCS[COD CNUC],[1]!BASE_UCS[GERÊNCIA REGIONAL])</f>
        <v>GR1 - Norte</v>
      </c>
      <c r="I700" s="29" t="str">
        <f>_xlfn.XLOOKUP(BASE_INICIATIVAS_CONSOLIDADA!$G700,[1]!BASE_UCS[COD CNUC],[1]!BASE_UCS[BIOMAS])</f>
        <v>Amazônia</v>
      </c>
      <c r="J700" s="29" t="str">
        <f>_xlfn.XLOOKUP(BASE_INICIATIVAS_CONSOLIDADA!$G700,[1]!BASE_UCS[COD CNUC],[1]!BASE_UCS[UF])</f>
        <v>RR</v>
      </c>
      <c r="K700" s="29"/>
      <c r="L700" s="30">
        <v>900000</v>
      </c>
      <c r="M700" s="79">
        <v>0</v>
      </c>
      <c r="N700" s="30">
        <f>BASE_INICIATIVAS_CONSOLIDADA!$L700-BASE_INICIATIVAS_CONSOLIDADA!$M700</f>
        <v>900000</v>
      </c>
      <c r="O700" s="41">
        <f>BASE_INICIATIVAS_CONSOLIDADA!$AC700+BASE_INICIATIVAS_CONSOLIDADA!$AJ700+BASE_INICIATIVAS_CONSOLIDADA!$AO700+BASE_INICIATIVAS_CONSOLIDADA!$AV700+BASE_INICIATIVAS_CONSOLIDADA!$AY700+BASE_INICIATIVAS_CONSOLIDADA!$BA700+BASE_INICIATIVAS_CONSOLIDADA!$BD700</f>
        <v>0</v>
      </c>
      <c r="P700" s="30">
        <f>IF(BASE_INICIATIVAS_CONSOLIDADA!$N700-BASE_INICIATIVAS_CONSOLIDADA!$O700&lt;0,0,BASE_INICIATIVAS_CONSOLIDADA!$N700-BASE_INICIATIVAS_CONSOLIDADA!$O700)</f>
        <v>900000</v>
      </c>
      <c r="Q700" s="66">
        <v>0</v>
      </c>
      <c r="R700" s="71">
        <v>0</v>
      </c>
      <c r="S700" s="71">
        <v>0</v>
      </c>
      <c r="T700" s="71">
        <v>0</v>
      </c>
      <c r="U700" s="71">
        <v>0</v>
      </c>
      <c r="V700" s="71">
        <v>0</v>
      </c>
      <c r="W700" s="71">
        <v>0</v>
      </c>
      <c r="X700" s="71">
        <v>0</v>
      </c>
      <c r="Y700" s="71">
        <v>0</v>
      </c>
      <c r="Z700" s="71">
        <v>0</v>
      </c>
      <c r="AA700" s="71">
        <v>0</v>
      </c>
      <c r="AB700" s="68">
        <v>0</v>
      </c>
      <c r="AC700" s="41">
        <f>SUM(BASE_INICIATIVAS_CONSOLIDADA!$Q700:$AB700)</f>
        <v>0</v>
      </c>
      <c r="AD700" s="41">
        <v>0</v>
      </c>
      <c r="AE700" s="41">
        <v>0</v>
      </c>
      <c r="AF700" s="41">
        <v>0</v>
      </c>
      <c r="AG700" s="41">
        <v>0</v>
      </c>
      <c r="AH700" s="41">
        <v>0</v>
      </c>
      <c r="AI700" s="41">
        <v>0</v>
      </c>
      <c r="AJ700" s="41">
        <f>SUM(BASE_INICIATIVAS_CONSOLIDADA!$AD700:$AI700)</f>
        <v>0</v>
      </c>
      <c r="AK700" s="41">
        <v>0</v>
      </c>
      <c r="AL700" s="41">
        <v>0</v>
      </c>
      <c r="AM700" s="41">
        <v>0</v>
      </c>
      <c r="AN700" s="41">
        <v>0</v>
      </c>
      <c r="AO700" s="41">
        <f>SUM(BASE_INICIATIVAS_CONSOLIDADA!$AK700:$AN700)</f>
        <v>0</v>
      </c>
      <c r="AP700" s="41">
        <v>0</v>
      </c>
      <c r="AQ700" s="41">
        <v>0</v>
      </c>
      <c r="AR700" s="41">
        <v>0</v>
      </c>
      <c r="AS700" s="41">
        <v>0</v>
      </c>
      <c r="AT700" s="41">
        <v>0</v>
      </c>
      <c r="AU700" s="41">
        <v>0</v>
      </c>
      <c r="AV700" s="41">
        <f>SUM(BASE_INICIATIVAS_CONSOLIDADA!$AP700:$AU700)</f>
        <v>0</v>
      </c>
      <c r="AW700" s="43">
        <v>0</v>
      </c>
      <c r="AX700" s="43">
        <v>0</v>
      </c>
      <c r="AY700" s="44">
        <f>SUM(BASE_INICIATIVAS_CONSOLIDADA!$AW700:$AX700)</f>
        <v>0</v>
      </c>
      <c r="AZ700" s="50">
        <v>0</v>
      </c>
      <c r="BA700" s="43">
        <f>BASE_INICIATIVAS_CONSOLIDADA!$AZ700</f>
        <v>0</v>
      </c>
      <c r="BB700" s="45">
        <v>0</v>
      </c>
      <c r="BC700" s="45">
        <v>0</v>
      </c>
      <c r="BD700" s="45">
        <f>SUM(BASE_INICIATIVAS_CONSOLIDADA!$BB700:$BC700)</f>
        <v>0</v>
      </c>
    </row>
    <row r="701" spans="1:56" ht="60" x14ac:dyDescent="0.25">
      <c r="A701" s="8" t="s">
        <v>61</v>
      </c>
      <c r="B701" s="8" t="s">
        <v>62</v>
      </c>
      <c r="C701" s="8">
        <v>18327841</v>
      </c>
      <c r="D701" s="8" t="s">
        <v>63</v>
      </c>
      <c r="E701" s="8" t="str">
        <f>_xlfn.XLOOKUP(BASE_INICIATIVAS_CONSOLIDADA!$G701,'[1]BASE DE DADOS'!A:A,'[1]BASE DE DADOS'!C:C)</f>
        <v>REBIO DAS PEROBAS</v>
      </c>
      <c r="F701" s="8" t="str">
        <f>_xlfn.XLOOKUP(BASE_INICIATIVAS_CONSOLIDADA!$G701,[1]!BASE_UCS[COD CNUC],[1]!BASE_UCS[CATEGORIA RESUMIDA])</f>
        <v>REBIO</v>
      </c>
      <c r="G701" s="8" t="s">
        <v>499</v>
      </c>
      <c r="H701" s="8" t="str">
        <f>_xlfn.XLOOKUP(BASE_INICIATIVAS_CONSOLIDADA!$G701,[1]!BASE_UCS[COD CNUC],[1]!BASE_UCS[GERÊNCIA REGIONAL])</f>
        <v>GR5 - Sul</v>
      </c>
      <c r="I701" s="8" t="str">
        <f>_xlfn.XLOOKUP(BASE_INICIATIVAS_CONSOLIDADA!$G701,[1]!BASE_UCS[COD CNUC],[1]!BASE_UCS[BIOMAS])</f>
        <v>Mata Atlântica</v>
      </c>
      <c r="J701" s="8" t="str">
        <f>_xlfn.XLOOKUP(BASE_INICIATIVAS_CONSOLIDADA!$G701,[1]!BASE_UCS[COD CNUC],[1]!BASE_UCS[UF])</f>
        <v>PR</v>
      </c>
      <c r="K701" s="8"/>
      <c r="L701" s="36">
        <v>600000</v>
      </c>
      <c r="M701" s="80">
        <v>0</v>
      </c>
      <c r="N701" s="36">
        <f>BASE_INICIATIVAS_CONSOLIDADA!$L701-BASE_INICIATIVAS_CONSOLIDADA!$M701</f>
        <v>600000</v>
      </c>
      <c r="O701" s="37">
        <f>BASE_INICIATIVAS_CONSOLIDADA!$AC701+BASE_INICIATIVAS_CONSOLIDADA!$AJ701+BASE_INICIATIVAS_CONSOLIDADA!$AO701+BASE_INICIATIVAS_CONSOLIDADA!$AV701+BASE_INICIATIVAS_CONSOLIDADA!$AY701+BASE_INICIATIVAS_CONSOLIDADA!$BA701+BASE_INICIATIVAS_CONSOLIDADA!$BD701</f>
        <v>0</v>
      </c>
      <c r="P701" s="36">
        <f>IF(BASE_INICIATIVAS_CONSOLIDADA!$N701-BASE_INICIATIVAS_CONSOLIDADA!$O701&lt;0,0,BASE_INICIATIVAS_CONSOLIDADA!$N701-BASE_INICIATIVAS_CONSOLIDADA!$O701)</f>
        <v>600000</v>
      </c>
      <c r="Q701" s="64">
        <v>0</v>
      </c>
      <c r="R701" s="69">
        <v>0</v>
      </c>
      <c r="S701" s="69">
        <v>0</v>
      </c>
      <c r="T701" s="69">
        <v>0</v>
      </c>
      <c r="U701" s="69">
        <v>0</v>
      </c>
      <c r="V701" s="69">
        <v>0</v>
      </c>
      <c r="W701" s="69">
        <v>0</v>
      </c>
      <c r="X701" s="69">
        <v>0</v>
      </c>
      <c r="Y701" s="69">
        <v>0</v>
      </c>
      <c r="Z701" s="69">
        <v>0</v>
      </c>
      <c r="AA701" s="69">
        <v>0</v>
      </c>
      <c r="AB701" s="70">
        <v>0</v>
      </c>
      <c r="AC701" s="37">
        <f>SUM(BASE_INICIATIVAS_CONSOLIDADA!$Q701:$AB701)</f>
        <v>0</v>
      </c>
      <c r="AD701" s="37">
        <v>0</v>
      </c>
      <c r="AE701" s="37">
        <v>0</v>
      </c>
      <c r="AF701" s="37">
        <v>0</v>
      </c>
      <c r="AG701" s="37">
        <v>0</v>
      </c>
      <c r="AH701" s="37">
        <v>0</v>
      </c>
      <c r="AI701" s="37">
        <v>0</v>
      </c>
      <c r="AJ701" s="37">
        <f>SUM(BASE_INICIATIVAS_CONSOLIDADA!$AD701:$AI701)</f>
        <v>0</v>
      </c>
      <c r="AK701" s="37">
        <v>0</v>
      </c>
      <c r="AL701" s="37">
        <v>0</v>
      </c>
      <c r="AM701" s="37">
        <v>0</v>
      </c>
      <c r="AN701" s="37">
        <v>0</v>
      </c>
      <c r="AO701" s="37">
        <f>SUM(BASE_INICIATIVAS_CONSOLIDADA!$AK701:$AN701)</f>
        <v>0</v>
      </c>
      <c r="AP701" s="37">
        <v>0</v>
      </c>
      <c r="AQ701" s="37">
        <v>0</v>
      </c>
      <c r="AR701" s="37">
        <v>0</v>
      </c>
      <c r="AS701" s="37">
        <v>0</v>
      </c>
      <c r="AT701" s="37">
        <v>0</v>
      </c>
      <c r="AU701" s="37">
        <v>0</v>
      </c>
      <c r="AV701" s="37">
        <f>SUM(BASE_INICIATIVAS_CONSOLIDADA!$AP701:$AU701)</f>
        <v>0</v>
      </c>
      <c r="AW701" s="39">
        <v>0</v>
      </c>
      <c r="AX701" s="39">
        <v>0</v>
      </c>
      <c r="AY701" s="40">
        <f>SUM(BASE_INICIATIVAS_CONSOLIDADA!$AW701:$AX701)</f>
        <v>0</v>
      </c>
      <c r="AZ701" s="51">
        <v>0</v>
      </c>
      <c r="BA701" s="4">
        <f>BASE_INICIATIVAS_CONSOLIDADA!$AZ701</f>
        <v>0</v>
      </c>
      <c r="BB701" s="4">
        <v>0</v>
      </c>
      <c r="BC701" s="4">
        <v>0</v>
      </c>
      <c r="BD701" s="4">
        <f>SUM(BASE_INICIATIVAS_CONSOLIDADA!$BB701:$BC701)</f>
        <v>0</v>
      </c>
    </row>
    <row r="702" spans="1:56" ht="60" x14ac:dyDescent="0.25">
      <c r="A702" s="29" t="s">
        <v>61</v>
      </c>
      <c r="B702" s="29" t="s">
        <v>62</v>
      </c>
      <c r="C702" s="29">
        <v>18327841</v>
      </c>
      <c r="D702" s="29" t="s">
        <v>63</v>
      </c>
      <c r="E702" s="29" t="str">
        <f>_xlfn.XLOOKUP(BASE_INICIATIVAS_CONSOLIDADA!$G702,'[1]BASE DE DADOS'!A:A,'[1]BASE DE DADOS'!C:C)</f>
        <v>REBIO DE UNA</v>
      </c>
      <c r="F702" s="29" t="str">
        <f>_xlfn.XLOOKUP(BASE_INICIATIVAS_CONSOLIDADA!$G702,[1]!BASE_UCS[COD CNUC],[1]!BASE_UCS[CATEGORIA RESUMIDA])</f>
        <v>REBIO</v>
      </c>
      <c r="G702" s="29" t="s">
        <v>332</v>
      </c>
      <c r="H702" s="29" t="str">
        <f>_xlfn.XLOOKUP(BASE_INICIATIVAS_CONSOLIDADA!$G702,[1]!BASE_UCS[COD CNUC],[1]!BASE_UCS[GERÊNCIA REGIONAL])</f>
        <v>GR2 - Nordeste</v>
      </c>
      <c r="I702" s="29" t="str">
        <f>_xlfn.XLOOKUP(BASE_INICIATIVAS_CONSOLIDADA!$G702,[1]!BASE_UCS[COD CNUC],[1]!BASE_UCS[BIOMAS])</f>
        <v>Mata Atlântica</v>
      </c>
      <c r="J702" s="29" t="str">
        <f>_xlfn.XLOOKUP(BASE_INICIATIVAS_CONSOLIDADA!$G702,[1]!BASE_UCS[COD CNUC],[1]!BASE_UCS[UF])</f>
        <v>BA</v>
      </c>
      <c r="K702" s="29"/>
      <c r="L702" s="30">
        <v>600000</v>
      </c>
      <c r="M702" s="79">
        <v>0</v>
      </c>
      <c r="N702" s="30">
        <f>BASE_INICIATIVAS_CONSOLIDADA!$L702-BASE_INICIATIVAS_CONSOLIDADA!$M702</f>
        <v>600000</v>
      </c>
      <c r="O702" s="41">
        <f>BASE_INICIATIVAS_CONSOLIDADA!$AC702+BASE_INICIATIVAS_CONSOLIDADA!$AJ702+BASE_INICIATIVAS_CONSOLIDADA!$AO702+BASE_INICIATIVAS_CONSOLIDADA!$AV702+BASE_INICIATIVAS_CONSOLIDADA!$AY702+BASE_INICIATIVAS_CONSOLIDADA!$BA702+BASE_INICIATIVAS_CONSOLIDADA!$BD702</f>
        <v>0</v>
      </c>
      <c r="P702" s="30">
        <f>IF(BASE_INICIATIVAS_CONSOLIDADA!$N702-BASE_INICIATIVAS_CONSOLIDADA!$O702&lt;0,0,BASE_INICIATIVAS_CONSOLIDADA!$N702-BASE_INICIATIVAS_CONSOLIDADA!$O702)</f>
        <v>600000</v>
      </c>
      <c r="Q702" s="66">
        <v>0</v>
      </c>
      <c r="R702" s="71">
        <v>0</v>
      </c>
      <c r="S702" s="71">
        <v>0</v>
      </c>
      <c r="T702" s="71">
        <v>0</v>
      </c>
      <c r="U702" s="71">
        <v>0</v>
      </c>
      <c r="V702" s="71">
        <v>0</v>
      </c>
      <c r="W702" s="71">
        <v>0</v>
      </c>
      <c r="X702" s="71">
        <v>0</v>
      </c>
      <c r="Y702" s="71">
        <v>0</v>
      </c>
      <c r="Z702" s="71">
        <v>0</v>
      </c>
      <c r="AA702" s="71">
        <v>0</v>
      </c>
      <c r="AB702" s="68">
        <v>0</v>
      </c>
      <c r="AC702" s="41">
        <f>SUM(BASE_INICIATIVAS_CONSOLIDADA!$Q702:$AB702)</f>
        <v>0</v>
      </c>
      <c r="AD702" s="41">
        <v>0</v>
      </c>
      <c r="AE702" s="41">
        <v>0</v>
      </c>
      <c r="AF702" s="41">
        <v>0</v>
      </c>
      <c r="AG702" s="41">
        <v>0</v>
      </c>
      <c r="AH702" s="41">
        <v>0</v>
      </c>
      <c r="AI702" s="41">
        <v>0</v>
      </c>
      <c r="AJ702" s="41">
        <f>SUM(BASE_INICIATIVAS_CONSOLIDADA!$AD702:$AI702)</f>
        <v>0</v>
      </c>
      <c r="AK702" s="41">
        <v>0</v>
      </c>
      <c r="AL702" s="41">
        <v>0</v>
      </c>
      <c r="AM702" s="41">
        <v>0</v>
      </c>
      <c r="AN702" s="41">
        <v>0</v>
      </c>
      <c r="AO702" s="41">
        <f>SUM(BASE_INICIATIVAS_CONSOLIDADA!$AK702:$AN702)</f>
        <v>0</v>
      </c>
      <c r="AP702" s="41">
        <v>0</v>
      </c>
      <c r="AQ702" s="41">
        <v>0</v>
      </c>
      <c r="AR702" s="41">
        <v>0</v>
      </c>
      <c r="AS702" s="41">
        <v>0</v>
      </c>
      <c r="AT702" s="41">
        <v>0</v>
      </c>
      <c r="AU702" s="41">
        <v>0</v>
      </c>
      <c r="AV702" s="41">
        <f>SUM(BASE_INICIATIVAS_CONSOLIDADA!$AP702:$AU702)</f>
        <v>0</v>
      </c>
      <c r="AW702" s="43">
        <v>0</v>
      </c>
      <c r="AX702" s="43">
        <v>0</v>
      </c>
      <c r="AY702" s="44">
        <f>SUM(BASE_INICIATIVAS_CONSOLIDADA!$AW702:$AX702)</f>
        <v>0</v>
      </c>
      <c r="AZ702" s="45">
        <v>0</v>
      </c>
      <c r="BA702" s="45">
        <f>BASE_INICIATIVAS_CONSOLIDADA!$AZ702</f>
        <v>0</v>
      </c>
      <c r="BB702" s="45">
        <v>0</v>
      </c>
      <c r="BC702" s="45">
        <v>0</v>
      </c>
      <c r="BD702" s="45">
        <f>SUM(BASE_INICIATIVAS_CONSOLIDADA!$BB702:$BC702)</f>
        <v>0</v>
      </c>
    </row>
    <row r="703" spans="1:56" ht="60" x14ac:dyDescent="0.25">
      <c r="A703" s="8" t="s">
        <v>61</v>
      </c>
      <c r="B703" s="8" t="s">
        <v>62</v>
      </c>
      <c r="C703" s="8">
        <v>18327841</v>
      </c>
      <c r="D703" s="8" t="s">
        <v>63</v>
      </c>
      <c r="E703" s="8" t="str">
        <f>_xlfn.XLOOKUP(BASE_INICIATIVAS_CONSOLIDADA!$G703,'[1]BASE DE DADOS'!A:A,'[1]BASE DE DADOS'!C:C)</f>
        <v>REBIO DO GUAPORÉ</v>
      </c>
      <c r="F703" s="8" t="str">
        <f>_xlfn.XLOOKUP(BASE_INICIATIVAS_CONSOLIDADA!$G703,[1]!BASE_UCS[COD CNUC],[1]!BASE_UCS[CATEGORIA RESUMIDA])</f>
        <v>REBIO</v>
      </c>
      <c r="G703" s="8" t="s">
        <v>191</v>
      </c>
      <c r="H703" s="8" t="str">
        <f>_xlfn.XLOOKUP(BASE_INICIATIVAS_CONSOLIDADA!$G703,[1]!BASE_UCS[COD CNUC],[1]!BASE_UCS[GERÊNCIA REGIONAL])</f>
        <v>GR1 - Norte</v>
      </c>
      <c r="I703" s="8" t="str">
        <f>_xlfn.XLOOKUP(BASE_INICIATIVAS_CONSOLIDADA!$G703,[1]!BASE_UCS[COD CNUC],[1]!BASE_UCS[BIOMAS])</f>
        <v>Amazônia</v>
      </c>
      <c r="J703" s="8" t="str">
        <f>_xlfn.XLOOKUP(BASE_INICIATIVAS_CONSOLIDADA!$G703,[1]!BASE_UCS[COD CNUC],[1]!BASE_UCS[UF])</f>
        <v>RO</v>
      </c>
      <c r="K703" s="8"/>
      <c r="L703" s="36">
        <v>900000</v>
      </c>
      <c r="M703" s="80">
        <v>0</v>
      </c>
      <c r="N703" s="36">
        <f>BASE_INICIATIVAS_CONSOLIDADA!$L703-BASE_INICIATIVAS_CONSOLIDADA!$M703</f>
        <v>900000</v>
      </c>
      <c r="O703" s="37">
        <f>BASE_INICIATIVAS_CONSOLIDADA!$AC703+BASE_INICIATIVAS_CONSOLIDADA!$AJ703+BASE_INICIATIVAS_CONSOLIDADA!$AO703+BASE_INICIATIVAS_CONSOLIDADA!$AV703+BASE_INICIATIVAS_CONSOLIDADA!$AY703+BASE_INICIATIVAS_CONSOLIDADA!$BA703+BASE_INICIATIVAS_CONSOLIDADA!$BD703</f>
        <v>0</v>
      </c>
      <c r="P703" s="36">
        <f>IF(BASE_INICIATIVAS_CONSOLIDADA!$N703-BASE_INICIATIVAS_CONSOLIDADA!$O703&lt;0,0,BASE_INICIATIVAS_CONSOLIDADA!$N703-BASE_INICIATIVAS_CONSOLIDADA!$O703)</f>
        <v>900000</v>
      </c>
      <c r="Q703" s="64">
        <v>0</v>
      </c>
      <c r="R703" s="69">
        <v>0</v>
      </c>
      <c r="S703" s="69">
        <v>0</v>
      </c>
      <c r="T703" s="69">
        <v>0</v>
      </c>
      <c r="U703" s="69">
        <v>0</v>
      </c>
      <c r="V703" s="69">
        <v>0</v>
      </c>
      <c r="W703" s="69">
        <v>0</v>
      </c>
      <c r="X703" s="69">
        <v>0</v>
      </c>
      <c r="Y703" s="69">
        <v>0</v>
      </c>
      <c r="Z703" s="69">
        <v>0</v>
      </c>
      <c r="AA703" s="69">
        <v>0</v>
      </c>
      <c r="AB703" s="70">
        <v>0</v>
      </c>
      <c r="AC703" s="37">
        <f>SUM(BASE_INICIATIVAS_CONSOLIDADA!$Q703:$AB703)</f>
        <v>0</v>
      </c>
      <c r="AD703" s="37">
        <v>0</v>
      </c>
      <c r="AE703" s="37">
        <v>0</v>
      </c>
      <c r="AF703" s="37">
        <v>0</v>
      </c>
      <c r="AG703" s="37">
        <v>0</v>
      </c>
      <c r="AH703" s="37">
        <v>0</v>
      </c>
      <c r="AI703" s="37">
        <v>0</v>
      </c>
      <c r="AJ703" s="37">
        <f>SUM(BASE_INICIATIVAS_CONSOLIDADA!$AD703:$AI703)</f>
        <v>0</v>
      </c>
      <c r="AK703" s="37">
        <v>0</v>
      </c>
      <c r="AL703" s="37">
        <v>0</v>
      </c>
      <c r="AM703" s="37">
        <v>0</v>
      </c>
      <c r="AN703" s="37">
        <v>0</v>
      </c>
      <c r="AO703" s="37">
        <f>SUM(BASE_INICIATIVAS_CONSOLIDADA!$AK703:$AN703)</f>
        <v>0</v>
      </c>
      <c r="AP703" s="37">
        <v>0</v>
      </c>
      <c r="AQ703" s="37">
        <v>0</v>
      </c>
      <c r="AR703" s="37">
        <v>0</v>
      </c>
      <c r="AS703" s="37">
        <v>0</v>
      </c>
      <c r="AT703" s="37">
        <v>0</v>
      </c>
      <c r="AU703" s="37">
        <v>0</v>
      </c>
      <c r="AV703" s="37">
        <f>SUM(BASE_INICIATIVAS_CONSOLIDADA!$AP703:$AU703)</f>
        <v>0</v>
      </c>
      <c r="AW703" s="39">
        <v>0</v>
      </c>
      <c r="AX703" s="39">
        <v>0</v>
      </c>
      <c r="AY703" s="40">
        <f>SUM(BASE_INICIATIVAS_CONSOLIDADA!$AW703:$AX703)</f>
        <v>0</v>
      </c>
      <c r="AZ703" s="4">
        <v>0</v>
      </c>
      <c r="BA703" s="4">
        <f>BASE_INICIATIVAS_CONSOLIDADA!$AZ703</f>
        <v>0</v>
      </c>
      <c r="BB703" s="4">
        <v>0</v>
      </c>
      <c r="BC703" s="4">
        <v>0</v>
      </c>
      <c r="BD703" s="4">
        <f>SUM(BASE_INICIATIVAS_CONSOLIDADA!$BB703:$BC703)</f>
        <v>0</v>
      </c>
    </row>
    <row r="704" spans="1:56" ht="60" x14ac:dyDescent="0.25">
      <c r="A704" s="29" t="s">
        <v>61</v>
      </c>
      <c r="B704" s="29" t="s">
        <v>62</v>
      </c>
      <c r="C704" s="29">
        <v>18327841</v>
      </c>
      <c r="D704" s="29" t="s">
        <v>63</v>
      </c>
      <c r="E704" s="29" t="str">
        <f>_xlfn.XLOOKUP(BASE_INICIATIVAS_CONSOLIDADA!$G704,'[1]BASE DE DADOS'!A:A,'[1]BASE DE DADOS'!C:C)</f>
        <v>REBIO DO MANICORÉ</v>
      </c>
      <c r="F704" s="29" t="str">
        <f>_xlfn.XLOOKUP(BASE_INICIATIVAS_CONSOLIDADA!$G704,[1]!BASE_UCS[COD CNUC],[1]!BASE_UCS[CATEGORIA RESUMIDA])</f>
        <v>REBIO</v>
      </c>
      <c r="G704" s="29" t="s">
        <v>500</v>
      </c>
      <c r="H704" s="29" t="str">
        <f>_xlfn.XLOOKUP(BASE_INICIATIVAS_CONSOLIDADA!$G704,[1]!BASE_UCS[COD CNUC],[1]!BASE_UCS[GERÊNCIA REGIONAL])</f>
        <v>GR1 - Norte</v>
      </c>
      <c r="I704" s="29" t="str">
        <f>_xlfn.XLOOKUP(BASE_INICIATIVAS_CONSOLIDADA!$G704,[1]!BASE_UCS[COD CNUC],[1]!BASE_UCS[BIOMAS])</f>
        <v>Amazônia</v>
      </c>
      <c r="J704" s="29" t="str">
        <f>_xlfn.XLOOKUP(BASE_INICIATIVAS_CONSOLIDADA!$G704,[1]!BASE_UCS[COD CNUC],[1]!BASE_UCS[UF])</f>
        <v>AM</v>
      </c>
      <c r="K704" s="29"/>
      <c r="L704" s="30">
        <v>900000</v>
      </c>
      <c r="M704" s="79">
        <v>0</v>
      </c>
      <c r="N704" s="30">
        <f>BASE_INICIATIVAS_CONSOLIDADA!$L704-BASE_INICIATIVAS_CONSOLIDADA!$M704</f>
        <v>900000</v>
      </c>
      <c r="O704" s="41">
        <f>BASE_INICIATIVAS_CONSOLIDADA!$AC704+BASE_INICIATIVAS_CONSOLIDADA!$AJ704+BASE_INICIATIVAS_CONSOLIDADA!$AO704+BASE_INICIATIVAS_CONSOLIDADA!$AV704+BASE_INICIATIVAS_CONSOLIDADA!$AY704+BASE_INICIATIVAS_CONSOLIDADA!$BA704+BASE_INICIATIVAS_CONSOLIDADA!$BD704</f>
        <v>0</v>
      </c>
      <c r="P704" s="30">
        <f>IF(BASE_INICIATIVAS_CONSOLIDADA!$N704-BASE_INICIATIVAS_CONSOLIDADA!$O704&lt;0,0,BASE_INICIATIVAS_CONSOLIDADA!$N704-BASE_INICIATIVAS_CONSOLIDADA!$O704)</f>
        <v>900000</v>
      </c>
      <c r="Q704" s="66">
        <v>0</v>
      </c>
      <c r="R704" s="71">
        <v>0</v>
      </c>
      <c r="S704" s="71">
        <v>0</v>
      </c>
      <c r="T704" s="71">
        <v>0</v>
      </c>
      <c r="U704" s="71">
        <v>0</v>
      </c>
      <c r="V704" s="71">
        <v>0</v>
      </c>
      <c r="W704" s="71">
        <v>0</v>
      </c>
      <c r="X704" s="71">
        <v>0</v>
      </c>
      <c r="Y704" s="71">
        <v>0</v>
      </c>
      <c r="Z704" s="71">
        <v>0</v>
      </c>
      <c r="AA704" s="71">
        <v>0</v>
      </c>
      <c r="AB704" s="68">
        <v>0</v>
      </c>
      <c r="AC704" s="41">
        <f>SUM(BASE_INICIATIVAS_CONSOLIDADA!$Q704:$AB704)</f>
        <v>0</v>
      </c>
      <c r="AD704" s="41">
        <v>0</v>
      </c>
      <c r="AE704" s="41">
        <v>0</v>
      </c>
      <c r="AF704" s="41">
        <v>0</v>
      </c>
      <c r="AG704" s="41">
        <v>0</v>
      </c>
      <c r="AH704" s="41">
        <v>0</v>
      </c>
      <c r="AI704" s="41">
        <v>0</v>
      </c>
      <c r="AJ704" s="41">
        <f>SUM(BASE_INICIATIVAS_CONSOLIDADA!$AD704:$AI704)</f>
        <v>0</v>
      </c>
      <c r="AK704" s="41">
        <v>0</v>
      </c>
      <c r="AL704" s="41">
        <v>0</v>
      </c>
      <c r="AM704" s="41">
        <v>0</v>
      </c>
      <c r="AN704" s="41">
        <v>0</v>
      </c>
      <c r="AO704" s="41">
        <f>SUM(BASE_INICIATIVAS_CONSOLIDADA!$AK704:$AN704)</f>
        <v>0</v>
      </c>
      <c r="AP704" s="41">
        <v>0</v>
      </c>
      <c r="AQ704" s="41">
        <v>0</v>
      </c>
      <c r="AR704" s="41">
        <v>0</v>
      </c>
      <c r="AS704" s="41">
        <v>0</v>
      </c>
      <c r="AT704" s="41">
        <v>0</v>
      </c>
      <c r="AU704" s="41">
        <v>0</v>
      </c>
      <c r="AV704" s="41">
        <f>SUM(BASE_INICIATIVAS_CONSOLIDADA!$AP704:$AU704)</f>
        <v>0</v>
      </c>
      <c r="AW704" s="43">
        <v>0</v>
      </c>
      <c r="AX704" s="43">
        <v>0</v>
      </c>
      <c r="AY704" s="44">
        <f>SUM(BASE_INICIATIVAS_CONSOLIDADA!$AW704:$AX704)</f>
        <v>0</v>
      </c>
      <c r="AZ704" s="45">
        <v>0</v>
      </c>
      <c r="BA704" s="45">
        <f>BASE_INICIATIVAS_CONSOLIDADA!$AZ704</f>
        <v>0</v>
      </c>
      <c r="BB704" s="45">
        <v>0</v>
      </c>
      <c r="BC704" s="45">
        <v>0</v>
      </c>
      <c r="BD704" s="45">
        <f>SUM(BASE_INICIATIVAS_CONSOLIDADA!$BB704:$BC704)</f>
        <v>0</v>
      </c>
    </row>
    <row r="705" spans="1:56" ht="60" x14ac:dyDescent="0.25">
      <c r="A705" s="8" t="s">
        <v>61</v>
      </c>
      <c r="B705" s="8" t="s">
        <v>62</v>
      </c>
      <c r="C705" s="8">
        <v>18327841</v>
      </c>
      <c r="D705" s="8" t="s">
        <v>63</v>
      </c>
      <c r="E705" s="8" t="str">
        <f>_xlfn.XLOOKUP(BASE_INICIATIVAS_CONSOLIDADA!$G705,'[1]BASE DE DADOS'!A:A,'[1]BASE DE DADOS'!C:C)</f>
        <v>RESERVA DE DESENVOLVIMENTO SUSTENTáVEL  ITATUPã-BAQUIá</v>
      </c>
      <c r="F705" s="8" t="str">
        <f>_xlfn.XLOOKUP(BASE_INICIATIVAS_CONSOLIDADA!$G705,[1]!BASE_UCS[COD CNUC],[1]!BASE_UCS[CATEGORIA RESUMIDA])</f>
        <v>RDS</v>
      </c>
      <c r="G705" s="8" t="s">
        <v>501</v>
      </c>
      <c r="H705" s="8" t="str">
        <f>_xlfn.XLOOKUP(BASE_INICIATIVAS_CONSOLIDADA!$G705,[1]!BASE_UCS[COD CNUC],[1]!BASE_UCS[GERÊNCIA REGIONAL])</f>
        <v>GR1 - Norte</v>
      </c>
      <c r="I705" s="8" t="str">
        <f>_xlfn.XLOOKUP(BASE_INICIATIVAS_CONSOLIDADA!$G705,[1]!BASE_UCS[COD CNUC],[1]!BASE_UCS[BIOMAS])</f>
        <v>Amazônia</v>
      </c>
      <c r="J705" s="8" t="str">
        <f>_xlfn.XLOOKUP(BASE_INICIATIVAS_CONSOLIDADA!$G705,[1]!BASE_UCS[COD CNUC],[1]!BASE_UCS[UF])</f>
        <v>PA</v>
      </c>
      <c r="K705" s="8"/>
      <c r="L705" s="36">
        <v>900000</v>
      </c>
      <c r="M705" s="80">
        <v>0</v>
      </c>
      <c r="N705" s="36">
        <f>BASE_INICIATIVAS_CONSOLIDADA!$L705-BASE_INICIATIVAS_CONSOLIDADA!$M705</f>
        <v>900000</v>
      </c>
      <c r="O705" s="37">
        <f>BASE_INICIATIVAS_CONSOLIDADA!$AC705+BASE_INICIATIVAS_CONSOLIDADA!$AJ705+BASE_INICIATIVAS_CONSOLIDADA!$AO705+BASE_INICIATIVAS_CONSOLIDADA!$AV705+BASE_INICIATIVAS_CONSOLIDADA!$AY705+BASE_INICIATIVAS_CONSOLIDADA!$BA705+BASE_INICIATIVAS_CONSOLIDADA!$BD705</f>
        <v>0</v>
      </c>
      <c r="P705" s="36">
        <f>IF(BASE_INICIATIVAS_CONSOLIDADA!$N705-BASE_INICIATIVAS_CONSOLIDADA!$O705&lt;0,0,BASE_INICIATIVAS_CONSOLIDADA!$N705-BASE_INICIATIVAS_CONSOLIDADA!$O705)</f>
        <v>900000</v>
      </c>
      <c r="Q705" s="64">
        <v>0</v>
      </c>
      <c r="R705" s="69">
        <v>0</v>
      </c>
      <c r="S705" s="69">
        <v>0</v>
      </c>
      <c r="T705" s="69">
        <v>0</v>
      </c>
      <c r="U705" s="69">
        <v>0</v>
      </c>
      <c r="V705" s="69">
        <v>0</v>
      </c>
      <c r="W705" s="69">
        <v>0</v>
      </c>
      <c r="X705" s="69">
        <v>0</v>
      </c>
      <c r="Y705" s="69">
        <v>0</v>
      </c>
      <c r="Z705" s="69">
        <v>0</v>
      </c>
      <c r="AA705" s="69">
        <v>0</v>
      </c>
      <c r="AB705" s="70">
        <v>0</v>
      </c>
      <c r="AC705" s="37">
        <f>SUM(BASE_INICIATIVAS_CONSOLIDADA!$Q705:$AB705)</f>
        <v>0</v>
      </c>
      <c r="AD705" s="37">
        <v>0</v>
      </c>
      <c r="AE705" s="37">
        <v>0</v>
      </c>
      <c r="AF705" s="37">
        <v>0</v>
      </c>
      <c r="AG705" s="37">
        <v>0</v>
      </c>
      <c r="AH705" s="37">
        <v>0</v>
      </c>
      <c r="AI705" s="37">
        <v>0</v>
      </c>
      <c r="AJ705" s="37">
        <f>SUM(BASE_INICIATIVAS_CONSOLIDADA!$AD705:$AI705)</f>
        <v>0</v>
      </c>
      <c r="AK705" s="37">
        <v>0</v>
      </c>
      <c r="AL705" s="37">
        <v>0</v>
      </c>
      <c r="AM705" s="37">
        <v>0</v>
      </c>
      <c r="AN705" s="37">
        <v>0</v>
      </c>
      <c r="AO705" s="37">
        <f>SUM(BASE_INICIATIVAS_CONSOLIDADA!$AK705:$AN705)</f>
        <v>0</v>
      </c>
      <c r="AP705" s="37">
        <v>0</v>
      </c>
      <c r="AQ705" s="37">
        <v>0</v>
      </c>
      <c r="AR705" s="37">
        <v>0</v>
      </c>
      <c r="AS705" s="37">
        <v>0</v>
      </c>
      <c r="AT705" s="37">
        <v>0</v>
      </c>
      <c r="AU705" s="37">
        <v>0</v>
      </c>
      <c r="AV705" s="37">
        <f>SUM(BASE_INICIATIVAS_CONSOLIDADA!$AP705:$AU705)</f>
        <v>0</v>
      </c>
      <c r="AW705" s="39">
        <v>0</v>
      </c>
      <c r="AX705" s="39">
        <v>0</v>
      </c>
      <c r="AY705" s="40">
        <f>SUM(BASE_INICIATIVAS_CONSOLIDADA!$AW705:$AX705)</f>
        <v>0</v>
      </c>
      <c r="AZ705" s="4">
        <v>0</v>
      </c>
      <c r="BA705" s="4">
        <f>BASE_INICIATIVAS_CONSOLIDADA!$AZ705</f>
        <v>0</v>
      </c>
      <c r="BB705" s="4">
        <v>0</v>
      </c>
      <c r="BC705" s="4">
        <v>0</v>
      </c>
      <c r="BD705" s="4">
        <f>SUM(BASE_INICIATIVAS_CONSOLIDADA!$BB705:$BC705)</f>
        <v>0</v>
      </c>
    </row>
    <row r="706" spans="1:56" ht="60" x14ac:dyDescent="0.25">
      <c r="A706" s="29" t="s">
        <v>61</v>
      </c>
      <c r="B706" s="29" t="s">
        <v>62</v>
      </c>
      <c r="C706" s="29">
        <v>18327841</v>
      </c>
      <c r="D706" s="29" t="s">
        <v>63</v>
      </c>
      <c r="E706" s="29" t="str">
        <f>_xlfn.XLOOKUP(BASE_INICIATIVAS_CONSOLIDADA!$G706,'[1]BASE DE DADOS'!A:A,'[1]BASE DE DADOS'!C:C)</f>
        <v>RESEX ARAPIXI</v>
      </c>
      <c r="F706" s="29" t="str">
        <f>_xlfn.XLOOKUP(BASE_INICIATIVAS_CONSOLIDADA!$G706,[1]!BASE_UCS[COD CNUC],[1]!BASE_UCS[CATEGORIA RESUMIDA])</f>
        <v>RESEX</v>
      </c>
      <c r="G706" s="29" t="s">
        <v>345</v>
      </c>
      <c r="H706" s="29" t="str">
        <f>_xlfn.XLOOKUP(BASE_INICIATIVAS_CONSOLIDADA!$G706,[1]!BASE_UCS[COD CNUC],[1]!BASE_UCS[GERÊNCIA REGIONAL])</f>
        <v>GR1 - Norte</v>
      </c>
      <c r="I706" s="29" t="str">
        <f>_xlfn.XLOOKUP(BASE_INICIATIVAS_CONSOLIDADA!$G706,[1]!BASE_UCS[COD CNUC],[1]!BASE_UCS[BIOMAS])</f>
        <v>Amazônia</v>
      </c>
      <c r="J706" s="29" t="str">
        <f>_xlfn.XLOOKUP(BASE_INICIATIVAS_CONSOLIDADA!$G706,[1]!BASE_UCS[COD CNUC],[1]!BASE_UCS[UF])</f>
        <v>AM</v>
      </c>
      <c r="K706" s="29"/>
      <c r="L706" s="30">
        <v>900000</v>
      </c>
      <c r="M706" s="79">
        <v>0</v>
      </c>
      <c r="N706" s="30">
        <f>BASE_INICIATIVAS_CONSOLIDADA!$L706-BASE_INICIATIVAS_CONSOLIDADA!$M706</f>
        <v>900000</v>
      </c>
      <c r="O706" s="41">
        <f>BASE_INICIATIVAS_CONSOLIDADA!$AC706+BASE_INICIATIVAS_CONSOLIDADA!$AJ706+BASE_INICIATIVAS_CONSOLIDADA!$AO706+BASE_INICIATIVAS_CONSOLIDADA!$AV706+BASE_INICIATIVAS_CONSOLIDADA!$AY706+BASE_INICIATIVAS_CONSOLIDADA!$BA706+BASE_INICIATIVAS_CONSOLIDADA!$BD706</f>
        <v>0</v>
      </c>
      <c r="P706" s="30">
        <f>IF(BASE_INICIATIVAS_CONSOLIDADA!$N706-BASE_INICIATIVAS_CONSOLIDADA!$O706&lt;0,0,BASE_INICIATIVAS_CONSOLIDADA!$N706-BASE_INICIATIVAS_CONSOLIDADA!$O706)</f>
        <v>900000</v>
      </c>
      <c r="Q706" s="66">
        <v>0</v>
      </c>
      <c r="R706" s="71">
        <v>0</v>
      </c>
      <c r="S706" s="71">
        <v>0</v>
      </c>
      <c r="T706" s="71">
        <v>0</v>
      </c>
      <c r="U706" s="71">
        <v>0</v>
      </c>
      <c r="V706" s="71">
        <v>0</v>
      </c>
      <c r="W706" s="71">
        <v>0</v>
      </c>
      <c r="X706" s="71">
        <v>0</v>
      </c>
      <c r="Y706" s="71">
        <v>0</v>
      </c>
      <c r="Z706" s="71">
        <v>0</v>
      </c>
      <c r="AA706" s="71">
        <v>0</v>
      </c>
      <c r="AB706" s="68">
        <v>0</v>
      </c>
      <c r="AC706" s="41">
        <f>SUM(BASE_INICIATIVAS_CONSOLIDADA!$Q706:$AB706)</f>
        <v>0</v>
      </c>
      <c r="AD706" s="41">
        <v>0</v>
      </c>
      <c r="AE706" s="41">
        <v>0</v>
      </c>
      <c r="AF706" s="41">
        <v>0</v>
      </c>
      <c r="AG706" s="41">
        <v>0</v>
      </c>
      <c r="AH706" s="41">
        <v>0</v>
      </c>
      <c r="AI706" s="41">
        <v>0</v>
      </c>
      <c r="AJ706" s="41">
        <f>SUM(BASE_INICIATIVAS_CONSOLIDADA!$AD706:$AI706)</f>
        <v>0</v>
      </c>
      <c r="AK706" s="41">
        <v>0</v>
      </c>
      <c r="AL706" s="41">
        <v>0</v>
      </c>
      <c r="AM706" s="41">
        <v>0</v>
      </c>
      <c r="AN706" s="41">
        <v>0</v>
      </c>
      <c r="AO706" s="41">
        <f>SUM(BASE_INICIATIVAS_CONSOLIDADA!$AK706:$AN706)</f>
        <v>0</v>
      </c>
      <c r="AP706" s="41">
        <v>0</v>
      </c>
      <c r="AQ706" s="41">
        <v>0</v>
      </c>
      <c r="AR706" s="41">
        <v>0</v>
      </c>
      <c r="AS706" s="41">
        <v>0</v>
      </c>
      <c r="AT706" s="41">
        <v>0</v>
      </c>
      <c r="AU706" s="41">
        <v>0</v>
      </c>
      <c r="AV706" s="41">
        <f>SUM(BASE_INICIATIVAS_CONSOLIDADA!$AP706:$AU706)</f>
        <v>0</v>
      </c>
      <c r="AW706" s="43">
        <v>0</v>
      </c>
      <c r="AX706" s="43">
        <v>0</v>
      </c>
      <c r="AY706" s="44">
        <f>SUM(BASE_INICIATIVAS_CONSOLIDADA!$AW706:$AX706)</f>
        <v>0</v>
      </c>
      <c r="AZ706" s="45">
        <v>0</v>
      </c>
      <c r="BA706" s="45">
        <f>BASE_INICIATIVAS_CONSOLIDADA!$AZ706</f>
        <v>0</v>
      </c>
      <c r="BB706" s="45">
        <v>0</v>
      </c>
      <c r="BC706" s="45">
        <v>0</v>
      </c>
      <c r="BD706" s="45">
        <f>SUM(BASE_INICIATIVAS_CONSOLIDADA!$BB706:$BC706)</f>
        <v>0</v>
      </c>
    </row>
    <row r="707" spans="1:56" ht="60" x14ac:dyDescent="0.25">
      <c r="A707" s="8" t="s">
        <v>61</v>
      </c>
      <c r="B707" s="8" t="s">
        <v>62</v>
      </c>
      <c r="C707" s="8">
        <v>18327841</v>
      </c>
      <c r="D707" s="8" t="s">
        <v>63</v>
      </c>
      <c r="E707" s="8" t="str">
        <f>_xlfn.XLOOKUP(BASE_INICIATIVAS_CONSOLIDADA!$G707,'[1]BASE DE DADOS'!A:A,'[1]BASE DE DADOS'!C:C)</f>
        <v>RESEX BAIXO RIO BRANCO-JAUAPERI</v>
      </c>
      <c r="F707" s="8" t="str">
        <f>_xlfn.XLOOKUP(BASE_INICIATIVAS_CONSOLIDADA!$G707,[1]!BASE_UCS[COD CNUC],[1]!BASE_UCS[CATEGORIA RESUMIDA])</f>
        <v>RESEX</v>
      </c>
      <c r="G707" s="8" t="s">
        <v>136</v>
      </c>
      <c r="H707" s="8" t="str">
        <f>_xlfn.XLOOKUP(BASE_INICIATIVAS_CONSOLIDADA!$G707,[1]!BASE_UCS[COD CNUC],[1]!BASE_UCS[GERÊNCIA REGIONAL])</f>
        <v>GR1 - Norte</v>
      </c>
      <c r="I707" s="8" t="str">
        <f>_xlfn.XLOOKUP(BASE_INICIATIVAS_CONSOLIDADA!$G707,[1]!BASE_UCS[COD CNUC],[1]!BASE_UCS[BIOMAS])</f>
        <v>Amazônia</v>
      </c>
      <c r="J707" s="8" t="str">
        <f>_xlfn.XLOOKUP(BASE_INICIATIVAS_CONSOLIDADA!$G707,[1]!BASE_UCS[COD CNUC],[1]!BASE_UCS[UF])</f>
        <v>AM/RO</v>
      </c>
      <c r="K707" s="8"/>
      <c r="L707" s="36">
        <v>900000</v>
      </c>
      <c r="M707" s="80">
        <v>0</v>
      </c>
      <c r="N707" s="36">
        <f>BASE_INICIATIVAS_CONSOLIDADA!$L707-BASE_INICIATIVAS_CONSOLIDADA!$M707</f>
        <v>900000</v>
      </c>
      <c r="O707" s="37">
        <f>BASE_INICIATIVAS_CONSOLIDADA!$AC707+BASE_INICIATIVAS_CONSOLIDADA!$AJ707+BASE_INICIATIVAS_CONSOLIDADA!$AO707+BASE_INICIATIVAS_CONSOLIDADA!$AV707+BASE_INICIATIVAS_CONSOLIDADA!$AY707+BASE_INICIATIVAS_CONSOLIDADA!$BA707+BASE_INICIATIVAS_CONSOLIDADA!$BD707</f>
        <v>900000</v>
      </c>
      <c r="P707" s="36">
        <f>IF(BASE_INICIATIVAS_CONSOLIDADA!$N707-BASE_INICIATIVAS_CONSOLIDADA!$O707&lt;0,0,BASE_INICIATIVAS_CONSOLIDADA!$N707-BASE_INICIATIVAS_CONSOLIDADA!$O707)</f>
        <v>0</v>
      </c>
      <c r="Q707" s="64">
        <v>0</v>
      </c>
      <c r="R707" s="69">
        <v>0</v>
      </c>
      <c r="S707" s="69">
        <v>0</v>
      </c>
      <c r="T707" s="69">
        <v>0</v>
      </c>
      <c r="U707" s="69">
        <v>0</v>
      </c>
      <c r="V707" s="69">
        <v>0</v>
      </c>
      <c r="W707" s="69">
        <v>0</v>
      </c>
      <c r="X707" s="69">
        <v>0</v>
      </c>
      <c r="Y707" s="69">
        <v>0</v>
      </c>
      <c r="Z707" s="69">
        <v>0</v>
      </c>
      <c r="AA707" s="69">
        <v>0</v>
      </c>
      <c r="AB707" s="70">
        <v>0</v>
      </c>
      <c r="AC707" s="37">
        <f>SUM(BASE_INICIATIVAS_CONSOLIDADA!$Q707:$AB707)</f>
        <v>0</v>
      </c>
      <c r="AD707" s="37">
        <v>0</v>
      </c>
      <c r="AE707" s="37">
        <v>0</v>
      </c>
      <c r="AF707" s="37">
        <v>0</v>
      </c>
      <c r="AG707" s="37">
        <v>0</v>
      </c>
      <c r="AH707" s="37">
        <v>0</v>
      </c>
      <c r="AI707" s="37">
        <v>0</v>
      </c>
      <c r="AJ707" s="37">
        <f>SUM(BASE_INICIATIVAS_CONSOLIDADA!$AD707:$AI707)</f>
        <v>0</v>
      </c>
      <c r="AK707" s="37">
        <v>0</v>
      </c>
      <c r="AL707" s="37">
        <v>0</v>
      </c>
      <c r="AM707" s="37">
        <v>0</v>
      </c>
      <c r="AN707" s="37">
        <v>0</v>
      </c>
      <c r="AO707" s="37">
        <f>SUM(BASE_INICIATIVAS_CONSOLIDADA!$AK707:$AN707)</f>
        <v>0</v>
      </c>
      <c r="AP707" s="37">
        <v>0</v>
      </c>
      <c r="AQ707" s="37">
        <v>0</v>
      </c>
      <c r="AR707" s="37">
        <v>0</v>
      </c>
      <c r="AS707" s="37">
        <v>0</v>
      </c>
      <c r="AT707" s="37">
        <v>0</v>
      </c>
      <c r="AU707" s="37">
        <v>0</v>
      </c>
      <c r="AV707" s="37">
        <f>SUM(BASE_INICIATIVAS_CONSOLIDADA!$AP707:$AU707)</f>
        <v>0</v>
      </c>
      <c r="AW707" s="39">
        <v>0</v>
      </c>
      <c r="AX707" s="48">
        <v>900000</v>
      </c>
      <c r="AY707" s="40">
        <f>SUM(BASE_INICIATIVAS_CONSOLIDADA!$AW707:$AX707)</f>
        <v>900000</v>
      </c>
      <c r="AZ707" s="4">
        <v>0</v>
      </c>
      <c r="BA707" s="4">
        <f>BASE_INICIATIVAS_CONSOLIDADA!$AZ707</f>
        <v>0</v>
      </c>
      <c r="BB707" s="4">
        <v>0</v>
      </c>
      <c r="BC707" s="4">
        <v>0</v>
      </c>
      <c r="BD707" s="4">
        <f>SUM(BASE_INICIATIVAS_CONSOLIDADA!$BB707:$BC707)</f>
        <v>0</v>
      </c>
    </row>
    <row r="708" spans="1:56" ht="60" x14ac:dyDescent="0.25">
      <c r="A708" s="29" t="s">
        <v>61</v>
      </c>
      <c r="B708" s="29" t="s">
        <v>62</v>
      </c>
      <c r="C708" s="29">
        <v>18327841</v>
      </c>
      <c r="D708" s="29" t="s">
        <v>63</v>
      </c>
      <c r="E708" s="29" t="str">
        <f>_xlfn.XLOOKUP(BASE_INICIATIVAS_CONSOLIDADA!$G708,'[1]BASE DE DADOS'!A:A,'[1]BASE DE DADOS'!C:C)</f>
        <v>RESEX BARREIRO DAS ANTAS</v>
      </c>
      <c r="F708" s="29" t="str">
        <f>_xlfn.XLOOKUP(BASE_INICIATIVAS_CONSOLIDADA!$G708,[1]!BASE_UCS[COD CNUC],[1]!BASE_UCS[CATEGORIA RESUMIDA])</f>
        <v>RESEX</v>
      </c>
      <c r="G708" s="29" t="s">
        <v>167</v>
      </c>
      <c r="H708" s="29" t="str">
        <f>_xlfn.XLOOKUP(BASE_INICIATIVAS_CONSOLIDADA!$G708,[1]!BASE_UCS[COD CNUC],[1]!BASE_UCS[GERÊNCIA REGIONAL])</f>
        <v>GR1 - Norte</v>
      </c>
      <c r="I708" s="29" t="str">
        <f>_xlfn.XLOOKUP(BASE_INICIATIVAS_CONSOLIDADA!$G708,[1]!BASE_UCS[COD CNUC],[1]!BASE_UCS[BIOMAS])</f>
        <v>Amazônia</v>
      </c>
      <c r="J708" s="29" t="str">
        <f>_xlfn.XLOOKUP(BASE_INICIATIVAS_CONSOLIDADA!$G708,[1]!BASE_UCS[COD CNUC],[1]!BASE_UCS[UF])</f>
        <v>RO</v>
      </c>
      <c r="K708" s="29"/>
      <c r="L708" s="30">
        <v>900000</v>
      </c>
      <c r="M708" s="79">
        <v>0</v>
      </c>
      <c r="N708" s="30">
        <f>BASE_INICIATIVAS_CONSOLIDADA!$L708-BASE_INICIATIVAS_CONSOLIDADA!$M708</f>
        <v>900000</v>
      </c>
      <c r="O708" s="41">
        <f>BASE_INICIATIVAS_CONSOLIDADA!$AC708+BASE_INICIATIVAS_CONSOLIDADA!$AJ708+BASE_INICIATIVAS_CONSOLIDADA!$AO708+BASE_INICIATIVAS_CONSOLIDADA!$AV708+BASE_INICIATIVAS_CONSOLIDADA!$AY708+BASE_INICIATIVAS_CONSOLIDADA!$BA708+BASE_INICIATIVAS_CONSOLIDADA!$BD708</f>
        <v>900000</v>
      </c>
      <c r="P708" s="30">
        <f>IF(BASE_INICIATIVAS_CONSOLIDADA!$N708-BASE_INICIATIVAS_CONSOLIDADA!$O708&lt;0,0,BASE_INICIATIVAS_CONSOLIDADA!$N708-BASE_INICIATIVAS_CONSOLIDADA!$O708)</f>
        <v>0</v>
      </c>
      <c r="Q708" s="66">
        <v>0</v>
      </c>
      <c r="R708" s="71">
        <v>0</v>
      </c>
      <c r="S708" s="71">
        <v>0</v>
      </c>
      <c r="T708" s="71">
        <v>0</v>
      </c>
      <c r="U708" s="71">
        <v>0</v>
      </c>
      <c r="V708" s="71">
        <v>0</v>
      </c>
      <c r="W708" s="71">
        <v>0</v>
      </c>
      <c r="X708" s="71">
        <v>0</v>
      </c>
      <c r="Y708" s="71">
        <v>0</v>
      </c>
      <c r="Z708" s="71">
        <v>0</v>
      </c>
      <c r="AA708" s="71">
        <v>0</v>
      </c>
      <c r="AB708" s="68">
        <v>0</v>
      </c>
      <c r="AC708" s="41">
        <f>SUM(BASE_INICIATIVAS_CONSOLIDADA!$Q708:$AB708)</f>
        <v>0</v>
      </c>
      <c r="AD708" s="41">
        <v>0</v>
      </c>
      <c r="AE708" s="41">
        <v>0</v>
      </c>
      <c r="AF708" s="41">
        <v>0</v>
      </c>
      <c r="AG708" s="41">
        <v>0</v>
      </c>
      <c r="AH708" s="41">
        <v>0</v>
      </c>
      <c r="AI708" s="41">
        <v>0</v>
      </c>
      <c r="AJ708" s="41">
        <f>SUM(BASE_INICIATIVAS_CONSOLIDADA!$AD708:$AI708)</f>
        <v>0</v>
      </c>
      <c r="AK708" s="41">
        <v>0</v>
      </c>
      <c r="AL708" s="41">
        <v>0</v>
      </c>
      <c r="AM708" s="41">
        <v>0</v>
      </c>
      <c r="AN708" s="41">
        <v>0</v>
      </c>
      <c r="AO708" s="41">
        <f>SUM(BASE_INICIATIVAS_CONSOLIDADA!$AK708:$AN708)</f>
        <v>0</v>
      </c>
      <c r="AP708" s="41">
        <v>0</v>
      </c>
      <c r="AQ708" s="41">
        <v>0</v>
      </c>
      <c r="AR708" s="41">
        <v>0</v>
      </c>
      <c r="AS708" s="41">
        <v>0</v>
      </c>
      <c r="AT708" s="41">
        <v>0</v>
      </c>
      <c r="AU708" s="41">
        <v>0</v>
      </c>
      <c r="AV708" s="41">
        <f>SUM(BASE_INICIATIVAS_CONSOLIDADA!$AP708:$AU708)</f>
        <v>0</v>
      </c>
      <c r="AW708" s="43">
        <v>0</v>
      </c>
      <c r="AX708" s="50">
        <v>900000</v>
      </c>
      <c r="AY708" s="44">
        <f>SUM(BASE_INICIATIVAS_CONSOLIDADA!$AW708:$AX708)</f>
        <v>900000</v>
      </c>
      <c r="AZ708" s="45">
        <v>0</v>
      </c>
      <c r="BA708" s="45">
        <f>BASE_INICIATIVAS_CONSOLIDADA!$AZ708</f>
        <v>0</v>
      </c>
      <c r="BB708" s="45">
        <v>0</v>
      </c>
      <c r="BC708" s="45">
        <v>0</v>
      </c>
      <c r="BD708" s="45">
        <f>SUM(BASE_INICIATIVAS_CONSOLIDADA!$BB708:$BC708)</f>
        <v>0</v>
      </c>
    </row>
    <row r="709" spans="1:56" ht="60" x14ac:dyDescent="0.25">
      <c r="A709" s="8" t="s">
        <v>61</v>
      </c>
      <c r="B709" s="8" t="s">
        <v>62</v>
      </c>
      <c r="C709" s="8">
        <v>18327841</v>
      </c>
      <c r="D709" s="8" t="s">
        <v>63</v>
      </c>
      <c r="E709" s="8" t="str">
        <f>_xlfn.XLOOKUP(BASE_INICIATIVAS_CONSOLIDADA!$G709,'[1]BASE DE DADOS'!A:A,'[1]BASE DE DADOS'!C:C)</f>
        <v>RESEX ALTO TARAUACÁ</v>
      </c>
      <c r="F709" s="8" t="str">
        <f>_xlfn.XLOOKUP(BASE_INICIATIVAS_CONSOLIDADA!$G709,[1]!BASE_UCS[COD CNUC],[1]!BASE_UCS[CATEGORIA RESUMIDA])</f>
        <v>RESEX</v>
      </c>
      <c r="G709" s="8" t="s">
        <v>139</v>
      </c>
      <c r="H709" s="8" t="str">
        <f>_xlfn.XLOOKUP(BASE_INICIATIVAS_CONSOLIDADA!$G709,[1]!BASE_UCS[COD CNUC],[1]!BASE_UCS[GERÊNCIA REGIONAL])</f>
        <v>GR1 - Norte</v>
      </c>
      <c r="I709" s="8" t="str">
        <f>_xlfn.XLOOKUP(BASE_INICIATIVAS_CONSOLIDADA!$G709,[1]!BASE_UCS[COD CNUC],[1]!BASE_UCS[BIOMAS])</f>
        <v>Amazônia</v>
      </c>
      <c r="J709" s="8" t="str">
        <f>_xlfn.XLOOKUP(BASE_INICIATIVAS_CONSOLIDADA!$G709,[1]!BASE_UCS[COD CNUC],[1]!BASE_UCS[UF])</f>
        <v>AC</v>
      </c>
      <c r="K709" s="8"/>
      <c r="L709" s="36">
        <v>900000</v>
      </c>
      <c r="M709" s="80">
        <v>0</v>
      </c>
      <c r="N709" s="36">
        <f>BASE_INICIATIVAS_CONSOLIDADA!$L709-BASE_INICIATIVAS_CONSOLIDADA!$M709</f>
        <v>900000</v>
      </c>
      <c r="O709" s="37">
        <f>BASE_INICIATIVAS_CONSOLIDADA!$AC709+BASE_INICIATIVAS_CONSOLIDADA!$AJ709+BASE_INICIATIVAS_CONSOLIDADA!$AO709+BASE_INICIATIVAS_CONSOLIDADA!$AV709+BASE_INICIATIVAS_CONSOLIDADA!$AY709+BASE_INICIATIVAS_CONSOLIDADA!$BA709+BASE_INICIATIVAS_CONSOLIDADA!$BD709</f>
        <v>900000</v>
      </c>
      <c r="P709" s="36">
        <f>IF(BASE_INICIATIVAS_CONSOLIDADA!$N709-BASE_INICIATIVAS_CONSOLIDADA!$O709&lt;0,0,BASE_INICIATIVAS_CONSOLIDADA!$N709-BASE_INICIATIVAS_CONSOLIDADA!$O709)</f>
        <v>0</v>
      </c>
      <c r="Q709" s="64">
        <v>0</v>
      </c>
      <c r="R709" s="69">
        <v>0</v>
      </c>
      <c r="S709" s="69">
        <v>0</v>
      </c>
      <c r="T709" s="69">
        <v>0</v>
      </c>
      <c r="U709" s="69">
        <v>0</v>
      </c>
      <c r="V709" s="69">
        <v>0</v>
      </c>
      <c r="W709" s="69">
        <v>0</v>
      </c>
      <c r="X709" s="69">
        <v>0</v>
      </c>
      <c r="Y709" s="69">
        <v>0</v>
      </c>
      <c r="Z709" s="69">
        <v>0</v>
      </c>
      <c r="AA709" s="69">
        <v>0</v>
      </c>
      <c r="AB709" s="70">
        <v>0</v>
      </c>
      <c r="AC709" s="37">
        <f>SUM(BASE_INICIATIVAS_CONSOLIDADA!$Q709:$AB709)</f>
        <v>0</v>
      </c>
      <c r="AD709" s="37">
        <v>0</v>
      </c>
      <c r="AE709" s="37">
        <v>0</v>
      </c>
      <c r="AF709" s="37">
        <v>0</v>
      </c>
      <c r="AG709" s="37">
        <v>0</v>
      </c>
      <c r="AH709" s="37">
        <v>0</v>
      </c>
      <c r="AI709" s="37">
        <v>0</v>
      </c>
      <c r="AJ709" s="37">
        <f>SUM(BASE_INICIATIVAS_CONSOLIDADA!$AD709:$AI709)</f>
        <v>0</v>
      </c>
      <c r="AK709" s="37">
        <v>0</v>
      </c>
      <c r="AL709" s="37">
        <v>0</v>
      </c>
      <c r="AM709" s="37">
        <v>0</v>
      </c>
      <c r="AN709" s="37">
        <v>0</v>
      </c>
      <c r="AO709" s="37">
        <f>SUM(BASE_INICIATIVAS_CONSOLIDADA!$AK709:$AN709)</f>
        <v>0</v>
      </c>
      <c r="AP709" s="37">
        <v>0</v>
      </c>
      <c r="AQ709" s="37">
        <v>0</v>
      </c>
      <c r="AR709" s="37">
        <v>0</v>
      </c>
      <c r="AS709" s="37">
        <v>0</v>
      </c>
      <c r="AT709" s="37">
        <v>0</v>
      </c>
      <c r="AU709" s="37">
        <v>0</v>
      </c>
      <c r="AV709" s="37">
        <f>SUM(BASE_INICIATIVAS_CONSOLIDADA!$AP709:$AU709)</f>
        <v>0</v>
      </c>
      <c r="AW709" s="39">
        <v>0</v>
      </c>
      <c r="AX709" s="48">
        <v>900000</v>
      </c>
      <c r="AY709" s="40">
        <f>SUM(BASE_INICIATIVAS_CONSOLIDADA!$AW709:$AX709)</f>
        <v>900000</v>
      </c>
      <c r="AZ709" s="4">
        <v>0</v>
      </c>
      <c r="BA709" s="4">
        <f>BASE_INICIATIVAS_CONSOLIDADA!$AZ709</f>
        <v>0</v>
      </c>
      <c r="BB709" s="4">
        <v>0</v>
      </c>
      <c r="BC709" s="4">
        <v>0</v>
      </c>
      <c r="BD709" s="4">
        <f>SUM(BASE_INICIATIVAS_CONSOLIDADA!$BB709:$BC709)</f>
        <v>0</v>
      </c>
    </row>
    <row r="710" spans="1:56" ht="60" x14ac:dyDescent="0.25">
      <c r="A710" s="29" t="s">
        <v>61</v>
      </c>
      <c r="B710" s="29" t="s">
        <v>62</v>
      </c>
      <c r="C710" s="29">
        <v>18327841</v>
      </c>
      <c r="D710" s="29" t="s">
        <v>63</v>
      </c>
      <c r="E710" s="29" t="str">
        <f>_xlfn.XLOOKUP(BASE_INICIATIVAS_CONSOLIDADA!$G710,'[1]BASE DE DADOS'!A:A,'[1]BASE DE DADOS'!C:C)</f>
        <v>RESEX CAZUMBÁ-IRACEMA</v>
      </c>
      <c r="F710" s="29" t="str">
        <f>_xlfn.XLOOKUP(BASE_INICIATIVAS_CONSOLIDADA!$G710,[1]!BASE_UCS[COD CNUC],[1]!BASE_UCS[CATEGORIA RESUMIDA])</f>
        <v>RESEX</v>
      </c>
      <c r="G710" s="29" t="s">
        <v>150</v>
      </c>
      <c r="H710" s="29" t="str">
        <f>_xlfn.XLOOKUP(BASE_INICIATIVAS_CONSOLIDADA!$G710,[1]!BASE_UCS[COD CNUC],[1]!BASE_UCS[GERÊNCIA REGIONAL])</f>
        <v>GR1 - Norte</v>
      </c>
      <c r="I710" s="29" t="str">
        <f>_xlfn.XLOOKUP(BASE_INICIATIVAS_CONSOLIDADA!$G710,[1]!BASE_UCS[COD CNUC],[1]!BASE_UCS[BIOMAS])</f>
        <v>Amazônia</v>
      </c>
      <c r="J710" s="29" t="str">
        <f>_xlfn.XLOOKUP(BASE_INICIATIVAS_CONSOLIDADA!$G710,[1]!BASE_UCS[COD CNUC],[1]!BASE_UCS[UF])</f>
        <v>AC</v>
      </c>
      <c r="K710" s="29"/>
      <c r="L710" s="30">
        <v>900000</v>
      </c>
      <c r="M710" s="79">
        <v>0</v>
      </c>
      <c r="N710" s="30">
        <f>BASE_INICIATIVAS_CONSOLIDADA!$L710-BASE_INICIATIVAS_CONSOLIDADA!$M710</f>
        <v>900000</v>
      </c>
      <c r="O710" s="41">
        <f>BASE_INICIATIVAS_CONSOLIDADA!$AC710+BASE_INICIATIVAS_CONSOLIDADA!$AJ710+BASE_INICIATIVAS_CONSOLIDADA!$AO710+BASE_INICIATIVAS_CONSOLIDADA!$AV710+BASE_INICIATIVAS_CONSOLIDADA!$AY710+BASE_INICIATIVAS_CONSOLIDADA!$BA710+BASE_INICIATIVAS_CONSOLIDADA!$BD710</f>
        <v>0</v>
      </c>
      <c r="P710" s="30">
        <f>IF(BASE_INICIATIVAS_CONSOLIDADA!$N710-BASE_INICIATIVAS_CONSOLIDADA!$O710&lt;0,0,BASE_INICIATIVAS_CONSOLIDADA!$N710-BASE_INICIATIVAS_CONSOLIDADA!$O710)</f>
        <v>900000</v>
      </c>
      <c r="Q710" s="66">
        <v>0</v>
      </c>
      <c r="R710" s="71">
        <v>0</v>
      </c>
      <c r="S710" s="71">
        <v>0</v>
      </c>
      <c r="T710" s="71">
        <v>0</v>
      </c>
      <c r="U710" s="71">
        <v>0</v>
      </c>
      <c r="V710" s="71">
        <v>0</v>
      </c>
      <c r="W710" s="71">
        <v>0</v>
      </c>
      <c r="X710" s="71">
        <v>0</v>
      </c>
      <c r="Y710" s="71">
        <v>0</v>
      </c>
      <c r="Z710" s="71">
        <v>0</v>
      </c>
      <c r="AA710" s="71">
        <v>0</v>
      </c>
      <c r="AB710" s="68">
        <v>0</v>
      </c>
      <c r="AC710" s="41">
        <f>SUM(BASE_INICIATIVAS_CONSOLIDADA!$Q710:$AB710)</f>
        <v>0</v>
      </c>
      <c r="AD710" s="41">
        <v>0</v>
      </c>
      <c r="AE710" s="41">
        <v>0</v>
      </c>
      <c r="AF710" s="41">
        <v>0</v>
      </c>
      <c r="AG710" s="41">
        <v>0</v>
      </c>
      <c r="AH710" s="41">
        <v>0</v>
      </c>
      <c r="AI710" s="41">
        <v>0</v>
      </c>
      <c r="AJ710" s="41">
        <f>SUM(BASE_INICIATIVAS_CONSOLIDADA!$AD710:$AI710)</f>
        <v>0</v>
      </c>
      <c r="AK710" s="41">
        <v>0</v>
      </c>
      <c r="AL710" s="41">
        <v>0</v>
      </c>
      <c r="AM710" s="41">
        <v>0</v>
      </c>
      <c r="AN710" s="41">
        <v>0</v>
      </c>
      <c r="AO710" s="41">
        <f>SUM(BASE_INICIATIVAS_CONSOLIDADA!$AK710:$AN710)</f>
        <v>0</v>
      </c>
      <c r="AP710" s="41">
        <v>0</v>
      </c>
      <c r="AQ710" s="41">
        <v>0</v>
      </c>
      <c r="AR710" s="41">
        <v>0</v>
      </c>
      <c r="AS710" s="41">
        <v>0</v>
      </c>
      <c r="AT710" s="41">
        <v>0</v>
      </c>
      <c r="AU710" s="41">
        <v>0</v>
      </c>
      <c r="AV710" s="41">
        <f>SUM(BASE_INICIATIVAS_CONSOLIDADA!$AP710:$AU710)</f>
        <v>0</v>
      </c>
      <c r="AW710" s="43">
        <v>0</v>
      </c>
      <c r="AX710" s="50">
        <v>0</v>
      </c>
      <c r="AY710" s="44">
        <f>SUM(BASE_INICIATIVAS_CONSOLIDADA!$AW710:$AX710)</f>
        <v>0</v>
      </c>
      <c r="AZ710" s="50">
        <v>0</v>
      </c>
      <c r="BA710" s="43">
        <f>BASE_INICIATIVAS_CONSOLIDADA!$AZ710</f>
        <v>0</v>
      </c>
      <c r="BB710" s="45">
        <v>0</v>
      </c>
      <c r="BC710" s="45">
        <v>0</v>
      </c>
      <c r="BD710" s="45">
        <f>SUM(BASE_INICIATIVAS_CONSOLIDADA!$BB710:$BC710)</f>
        <v>0</v>
      </c>
    </row>
    <row r="711" spans="1:56" ht="60" x14ac:dyDescent="0.25">
      <c r="A711" s="8" t="s">
        <v>61</v>
      </c>
      <c r="B711" s="8" t="s">
        <v>62</v>
      </c>
      <c r="C711" s="8">
        <v>18327841</v>
      </c>
      <c r="D711" s="8" t="s">
        <v>63</v>
      </c>
      <c r="E711" s="8" t="str">
        <f>_xlfn.XLOOKUP(BASE_INICIATIVAS_CONSOLIDADA!$G711,'[1]BASE DE DADOS'!A:A,'[1]BASE DE DADOS'!C:C)</f>
        <v>RESEX  DO RIO CAUTÁRIO</v>
      </c>
      <c r="F711" s="8" t="str">
        <f>_xlfn.XLOOKUP(BASE_INICIATIVAS_CONSOLIDADA!$G711,[1]!BASE_UCS[COD CNUC],[1]!BASE_UCS[CATEGORIA RESUMIDA])</f>
        <v>RESEX</v>
      </c>
      <c r="G711" s="8" t="s">
        <v>143</v>
      </c>
      <c r="H711" s="8" t="str">
        <f>_xlfn.XLOOKUP(BASE_INICIATIVAS_CONSOLIDADA!$G711,[1]!BASE_UCS[COD CNUC],[1]!BASE_UCS[GERÊNCIA REGIONAL])</f>
        <v>GR1 - Norte</v>
      </c>
      <c r="I711" s="8" t="str">
        <f>_xlfn.XLOOKUP(BASE_INICIATIVAS_CONSOLIDADA!$G711,[1]!BASE_UCS[COD CNUC],[1]!BASE_UCS[BIOMAS])</f>
        <v>Amazônia</v>
      </c>
      <c r="J711" s="8" t="str">
        <f>_xlfn.XLOOKUP(BASE_INICIATIVAS_CONSOLIDADA!$G711,[1]!BASE_UCS[COD CNUC],[1]!BASE_UCS[UF])</f>
        <v>RO</v>
      </c>
      <c r="K711" s="8"/>
      <c r="L711" s="36">
        <v>900000</v>
      </c>
      <c r="M711" s="80">
        <v>0</v>
      </c>
      <c r="N711" s="36">
        <f>BASE_INICIATIVAS_CONSOLIDADA!$L711-BASE_INICIATIVAS_CONSOLIDADA!$M711</f>
        <v>900000</v>
      </c>
      <c r="O711" s="37">
        <f>BASE_INICIATIVAS_CONSOLIDADA!$AC711+BASE_INICIATIVAS_CONSOLIDADA!$AJ711+BASE_INICIATIVAS_CONSOLIDADA!$AO711+BASE_INICIATIVAS_CONSOLIDADA!$AV711+BASE_INICIATIVAS_CONSOLIDADA!$AY711+BASE_INICIATIVAS_CONSOLIDADA!$BA711+BASE_INICIATIVAS_CONSOLIDADA!$BD711</f>
        <v>0</v>
      </c>
      <c r="P711" s="36">
        <f>IF(BASE_INICIATIVAS_CONSOLIDADA!$N711-BASE_INICIATIVAS_CONSOLIDADA!$O711&lt;0,0,BASE_INICIATIVAS_CONSOLIDADA!$N711-BASE_INICIATIVAS_CONSOLIDADA!$O711)</f>
        <v>900000</v>
      </c>
      <c r="Q711" s="64">
        <v>0</v>
      </c>
      <c r="R711" s="69">
        <v>0</v>
      </c>
      <c r="S711" s="69">
        <v>0</v>
      </c>
      <c r="T711" s="69">
        <v>0</v>
      </c>
      <c r="U711" s="69">
        <v>0</v>
      </c>
      <c r="V711" s="69">
        <v>0</v>
      </c>
      <c r="W711" s="69">
        <v>0</v>
      </c>
      <c r="X711" s="69">
        <v>0</v>
      </c>
      <c r="Y711" s="69">
        <v>0</v>
      </c>
      <c r="Z711" s="69">
        <v>0</v>
      </c>
      <c r="AA711" s="69">
        <v>0</v>
      </c>
      <c r="AB711" s="70">
        <v>0</v>
      </c>
      <c r="AC711" s="37">
        <f>SUM(BASE_INICIATIVAS_CONSOLIDADA!$Q711:$AB711)</f>
        <v>0</v>
      </c>
      <c r="AD711" s="37">
        <v>0</v>
      </c>
      <c r="AE711" s="37">
        <v>0</v>
      </c>
      <c r="AF711" s="37">
        <v>0</v>
      </c>
      <c r="AG711" s="37">
        <v>0</v>
      </c>
      <c r="AH711" s="37">
        <v>0</v>
      </c>
      <c r="AI711" s="37">
        <v>0</v>
      </c>
      <c r="AJ711" s="37">
        <f>SUM(BASE_INICIATIVAS_CONSOLIDADA!$AD711:$AI711)</f>
        <v>0</v>
      </c>
      <c r="AK711" s="37">
        <v>0</v>
      </c>
      <c r="AL711" s="37">
        <v>0</v>
      </c>
      <c r="AM711" s="37">
        <v>0</v>
      </c>
      <c r="AN711" s="37">
        <v>0</v>
      </c>
      <c r="AO711" s="37">
        <f>SUM(BASE_INICIATIVAS_CONSOLIDADA!$AK711:$AN711)</f>
        <v>0</v>
      </c>
      <c r="AP711" s="37">
        <v>0</v>
      </c>
      <c r="AQ711" s="37">
        <v>0</v>
      </c>
      <c r="AR711" s="37">
        <v>0</v>
      </c>
      <c r="AS711" s="37">
        <v>0</v>
      </c>
      <c r="AT711" s="37">
        <v>0</v>
      </c>
      <c r="AU711" s="37">
        <v>0</v>
      </c>
      <c r="AV711" s="37">
        <f>SUM(BASE_INICIATIVAS_CONSOLIDADA!$AP711:$AU711)</f>
        <v>0</v>
      </c>
      <c r="AW711" s="39">
        <v>0</v>
      </c>
      <c r="AX711" s="39">
        <v>0</v>
      </c>
      <c r="AY711" s="40">
        <f>SUM(BASE_INICIATIVAS_CONSOLIDADA!$AW711:$AX711)</f>
        <v>0</v>
      </c>
      <c r="AZ711" s="48">
        <v>0</v>
      </c>
      <c r="BA711" s="39">
        <f>BASE_INICIATIVAS_CONSOLIDADA!$AZ711</f>
        <v>0</v>
      </c>
      <c r="BB711" s="4">
        <v>0</v>
      </c>
      <c r="BC711" s="4">
        <v>0</v>
      </c>
      <c r="BD711" s="4">
        <f>SUM(BASE_INICIATIVAS_CONSOLIDADA!$BB711:$BC711)</f>
        <v>0</v>
      </c>
    </row>
    <row r="712" spans="1:56" ht="60" x14ac:dyDescent="0.25">
      <c r="A712" s="29" t="s">
        <v>61</v>
      </c>
      <c r="B712" s="29" t="s">
        <v>62</v>
      </c>
      <c r="C712" s="29">
        <v>18327841</v>
      </c>
      <c r="D712" s="29" t="s">
        <v>63</v>
      </c>
      <c r="E712" s="29" t="str">
        <f>_xlfn.XLOOKUP(BASE_INICIATIVAS_CONSOLIDADA!$G712,'[1]BASE DE DADOS'!A:A,'[1]BASE DE DADOS'!C:C)</f>
        <v>RESEX IPAÚ-ANILZINHO</v>
      </c>
      <c r="F712" s="29" t="str">
        <f>_xlfn.XLOOKUP(BASE_INICIATIVAS_CONSOLIDADA!$G712,[1]!BASE_UCS[COD CNUC],[1]!BASE_UCS[CATEGORIA RESUMIDA])</f>
        <v>RESEX</v>
      </c>
      <c r="G712" s="29" t="s">
        <v>138</v>
      </c>
      <c r="H712" s="29" t="str">
        <f>_xlfn.XLOOKUP(BASE_INICIATIVAS_CONSOLIDADA!$G712,[1]!BASE_UCS[COD CNUC],[1]!BASE_UCS[GERÊNCIA REGIONAL])</f>
        <v>GR1 - Norte</v>
      </c>
      <c r="I712" s="29" t="str">
        <f>_xlfn.XLOOKUP(BASE_INICIATIVAS_CONSOLIDADA!$G712,[1]!BASE_UCS[COD CNUC],[1]!BASE_UCS[BIOMAS])</f>
        <v>Amazônia</v>
      </c>
      <c r="J712" s="29" t="str">
        <f>_xlfn.XLOOKUP(BASE_INICIATIVAS_CONSOLIDADA!$G712,[1]!BASE_UCS[COD CNUC],[1]!BASE_UCS[UF])</f>
        <v>PA</v>
      </c>
      <c r="K712" s="29"/>
      <c r="L712" s="30">
        <v>900000</v>
      </c>
      <c r="M712" s="79">
        <v>0</v>
      </c>
      <c r="N712" s="30">
        <f>BASE_INICIATIVAS_CONSOLIDADA!$L712-BASE_INICIATIVAS_CONSOLIDADA!$M712</f>
        <v>900000</v>
      </c>
      <c r="O712" s="41">
        <f>BASE_INICIATIVAS_CONSOLIDADA!$AC712+BASE_INICIATIVAS_CONSOLIDADA!$AJ712+BASE_INICIATIVAS_CONSOLIDADA!$AO712+BASE_INICIATIVAS_CONSOLIDADA!$AV712+BASE_INICIATIVAS_CONSOLIDADA!$AY712+BASE_INICIATIVAS_CONSOLIDADA!$BA712+BASE_INICIATIVAS_CONSOLIDADA!$BD712</f>
        <v>900000</v>
      </c>
      <c r="P712" s="30">
        <f>IF(BASE_INICIATIVAS_CONSOLIDADA!$N712-BASE_INICIATIVAS_CONSOLIDADA!$O712&lt;0,0,BASE_INICIATIVAS_CONSOLIDADA!$N712-BASE_INICIATIVAS_CONSOLIDADA!$O712)</f>
        <v>0</v>
      </c>
      <c r="Q712" s="66">
        <v>0</v>
      </c>
      <c r="R712" s="71">
        <v>0</v>
      </c>
      <c r="S712" s="71">
        <v>0</v>
      </c>
      <c r="T712" s="71">
        <v>0</v>
      </c>
      <c r="U712" s="71">
        <v>0</v>
      </c>
      <c r="V712" s="71">
        <v>0</v>
      </c>
      <c r="W712" s="71">
        <v>0</v>
      </c>
      <c r="X712" s="71">
        <v>0</v>
      </c>
      <c r="Y712" s="71">
        <v>0</v>
      </c>
      <c r="Z712" s="71">
        <v>0</v>
      </c>
      <c r="AA712" s="71">
        <v>0</v>
      </c>
      <c r="AB712" s="68">
        <v>0</v>
      </c>
      <c r="AC712" s="41">
        <f>SUM(BASE_INICIATIVAS_CONSOLIDADA!$Q712:$AB712)</f>
        <v>0</v>
      </c>
      <c r="AD712" s="41">
        <v>0</v>
      </c>
      <c r="AE712" s="41">
        <v>0</v>
      </c>
      <c r="AF712" s="41">
        <v>0</v>
      </c>
      <c r="AG712" s="41">
        <v>0</v>
      </c>
      <c r="AH712" s="41">
        <v>0</v>
      </c>
      <c r="AI712" s="41">
        <v>0</v>
      </c>
      <c r="AJ712" s="41">
        <f>SUM(BASE_INICIATIVAS_CONSOLIDADA!$AD712:$AI712)</f>
        <v>0</v>
      </c>
      <c r="AK712" s="41">
        <v>0</v>
      </c>
      <c r="AL712" s="41">
        <v>0</v>
      </c>
      <c r="AM712" s="41">
        <v>0</v>
      </c>
      <c r="AN712" s="41">
        <v>0</v>
      </c>
      <c r="AO712" s="41">
        <f>SUM(BASE_INICIATIVAS_CONSOLIDADA!$AK712:$AN712)</f>
        <v>0</v>
      </c>
      <c r="AP712" s="41">
        <v>0</v>
      </c>
      <c r="AQ712" s="41">
        <v>0</v>
      </c>
      <c r="AR712" s="41">
        <v>0</v>
      </c>
      <c r="AS712" s="41">
        <v>0</v>
      </c>
      <c r="AT712" s="41">
        <v>0</v>
      </c>
      <c r="AU712" s="41">
        <v>0</v>
      </c>
      <c r="AV712" s="41">
        <f>SUM(BASE_INICIATIVAS_CONSOLIDADA!$AP712:$AU712)</f>
        <v>0</v>
      </c>
      <c r="AW712" s="43">
        <v>0</v>
      </c>
      <c r="AX712" s="50">
        <v>900000</v>
      </c>
      <c r="AY712" s="44">
        <f>SUM(BASE_INICIATIVAS_CONSOLIDADA!$AW712:$AX712)</f>
        <v>900000</v>
      </c>
      <c r="AZ712" s="49">
        <v>0</v>
      </c>
      <c r="BA712" s="45">
        <f>BASE_INICIATIVAS_CONSOLIDADA!$AZ712</f>
        <v>0</v>
      </c>
      <c r="BB712" s="45">
        <v>0</v>
      </c>
      <c r="BC712" s="45">
        <v>0</v>
      </c>
      <c r="BD712" s="45">
        <f>SUM(BASE_INICIATIVAS_CONSOLIDADA!$BB712:$BC712)</f>
        <v>0</v>
      </c>
    </row>
    <row r="713" spans="1:56" ht="60" x14ac:dyDescent="0.25">
      <c r="A713" s="8" t="s">
        <v>61</v>
      </c>
      <c r="B713" s="8" t="s">
        <v>62</v>
      </c>
      <c r="C713" s="8">
        <v>18327841</v>
      </c>
      <c r="D713" s="8" t="s">
        <v>63</v>
      </c>
      <c r="E713" s="8" t="str">
        <f>_xlfn.XLOOKUP(BASE_INICIATIVAS_CONSOLIDADA!$G713,'[1]BASE DE DADOS'!A:A,'[1]BASE DE DADOS'!C:C)</f>
        <v>RESEX MÉDIO JURUÁ</v>
      </c>
      <c r="F713" s="8" t="str">
        <f>_xlfn.XLOOKUP(BASE_INICIATIVAS_CONSOLIDADA!$G713,[1]!BASE_UCS[COD CNUC],[1]!BASE_UCS[CATEGORIA RESUMIDA])</f>
        <v>RESEX</v>
      </c>
      <c r="G713" s="8" t="s">
        <v>163</v>
      </c>
      <c r="H713" s="8" t="str">
        <f>_xlfn.XLOOKUP(BASE_INICIATIVAS_CONSOLIDADA!$G713,[1]!BASE_UCS[COD CNUC],[1]!BASE_UCS[GERÊNCIA REGIONAL])</f>
        <v>GR1 - Norte</v>
      </c>
      <c r="I713" s="8" t="str">
        <f>_xlfn.XLOOKUP(BASE_INICIATIVAS_CONSOLIDADA!$G713,[1]!BASE_UCS[COD CNUC],[1]!BASE_UCS[BIOMAS])</f>
        <v>Amazônia</v>
      </c>
      <c r="J713" s="8" t="str">
        <f>_xlfn.XLOOKUP(BASE_INICIATIVAS_CONSOLIDADA!$G713,[1]!BASE_UCS[COD CNUC],[1]!BASE_UCS[UF])</f>
        <v>AM</v>
      </c>
      <c r="K713" s="8"/>
      <c r="L713" s="36">
        <v>900000</v>
      </c>
      <c r="M713" s="80">
        <v>0</v>
      </c>
      <c r="N713" s="36">
        <f>BASE_INICIATIVAS_CONSOLIDADA!$L713-BASE_INICIATIVAS_CONSOLIDADA!$M713</f>
        <v>900000</v>
      </c>
      <c r="O713" s="37">
        <f>BASE_INICIATIVAS_CONSOLIDADA!$AC713+BASE_INICIATIVAS_CONSOLIDADA!$AJ713+BASE_INICIATIVAS_CONSOLIDADA!$AO713+BASE_INICIATIVAS_CONSOLIDADA!$AV713+BASE_INICIATIVAS_CONSOLIDADA!$AY713+BASE_INICIATIVAS_CONSOLIDADA!$BA713+BASE_INICIATIVAS_CONSOLIDADA!$BD713</f>
        <v>900000</v>
      </c>
      <c r="P713" s="36">
        <f>IF(BASE_INICIATIVAS_CONSOLIDADA!$N713-BASE_INICIATIVAS_CONSOLIDADA!$O713&lt;0,0,BASE_INICIATIVAS_CONSOLIDADA!$N713-BASE_INICIATIVAS_CONSOLIDADA!$O713)</f>
        <v>0</v>
      </c>
      <c r="Q713" s="64">
        <v>0</v>
      </c>
      <c r="R713" s="69">
        <v>0</v>
      </c>
      <c r="S713" s="69">
        <v>0</v>
      </c>
      <c r="T713" s="69">
        <v>0</v>
      </c>
      <c r="U713" s="69">
        <v>0</v>
      </c>
      <c r="V713" s="69">
        <v>0</v>
      </c>
      <c r="W713" s="69">
        <v>0</v>
      </c>
      <c r="X713" s="69">
        <v>0</v>
      </c>
      <c r="Y713" s="69">
        <v>0</v>
      </c>
      <c r="Z713" s="69">
        <v>0</v>
      </c>
      <c r="AA713" s="69">
        <v>0</v>
      </c>
      <c r="AB713" s="70">
        <v>0</v>
      </c>
      <c r="AC713" s="37">
        <f>SUM(BASE_INICIATIVAS_CONSOLIDADA!$Q713:$AB713)</f>
        <v>0</v>
      </c>
      <c r="AD713" s="37">
        <v>0</v>
      </c>
      <c r="AE713" s="37">
        <v>0</v>
      </c>
      <c r="AF713" s="37">
        <v>0</v>
      </c>
      <c r="AG713" s="37">
        <v>0</v>
      </c>
      <c r="AH713" s="37">
        <v>0</v>
      </c>
      <c r="AI713" s="37">
        <v>0</v>
      </c>
      <c r="AJ713" s="37">
        <f>SUM(BASE_INICIATIVAS_CONSOLIDADA!$AD713:$AI713)</f>
        <v>0</v>
      </c>
      <c r="AK713" s="37">
        <v>0</v>
      </c>
      <c r="AL713" s="37">
        <v>0</v>
      </c>
      <c r="AM713" s="37">
        <v>0</v>
      </c>
      <c r="AN713" s="37">
        <v>0</v>
      </c>
      <c r="AO713" s="37">
        <f>SUM(BASE_INICIATIVAS_CONSOLIDADA!$AK713:$AN713)</f>
        <v>0</v>
      </c>
      <c r="AP713" s="37">
        <v>0</v>
      </c>
      <c r="AQ713" s="37">
        <v>0</v>
      </c>
      <c r="AR713" s="37">
        <v>0</v>
      </c>
      <c r="AS713" s="37">
        <v>0</v>
      </c>
      <c r="AT713" s="37">
        <v>0</v>
      </c>
      <c r="AU713" s="37">
        <v>0</v>
      </c>
      <c r="AV713" s="37">
        <f>SUM(BASE_INICIATIVAS_CONSOLIDADA!$AP713:$AU713)</f>
        <v>0</v>
      </c>
      <c r="AW713" s="39">
        <v>0</v>
      </c>
      <c r="AX713" s="48">
        <v>900000</v>
      </c>
      <c r="AY713" s="40">
        <f>SUM(BASE_INICIATIVAS_CONSOLIDADA!$AW713:$AX713)</f>
        <v>900000</v>
      </c>
      <c r="AZ713" s="4">
        <v>0</v>
      </c>
      <c r="BA713" s="4">
        <f>BASE_INICIATIVAS_CONSOLIDADA!$AZ713</f>
        <v>0</v>
      </c>
      <c r="BB713" s="4">
        <v>0</v>
      </c>
      <c r="BC713" s="4">
        <v>0</v>
      </c>
      <c r="BD713" s="4">
        <f>SUM(BASE_INICIATIVAS_CONSOLIDADA!$BB713:$BC713)</f>
        <v>0</v>
      </c>
    </row>
    <row r="714" spans="1:56" ht="60" x14ac:dyDescent="0.25">
      <c r="A714" s="29" t="s">
        <v>61</v>
      </c>
      <c r="B714" s="29" t="s">
        <v>62</v>
      </c>
      <c r="C714" s="29">
        <v>18327841</v>
      </c>
      <c r="D714" s="29" t="s">
        <v>63</v>
      </c>
      <c r="E714" s="29" t="str">
        <f>_xlfn.XLOOKUP(BASE_INICIATIVAS_CONSOLIDADA!$G714,'[1]BASE DE DADOS'!A:A,'[1]BASE DE DADOS'!C:C)</f>
        <v>RESEX RIO IRIRI</v>
      </c>
      <c r="F714" s="29" t="str">
        <f>_xlfn.XLOOKUP(BASE_INICIATIVAS_CONSOLIDADA!$G714,[1]!BASE_UCS[COD CNUC],[1]!BASE_UCS[CATEGORIA RESUMIDA])</f>
        <v>RESEX</v>
      </c>
      <c r="G714" s="29" t="s">
        <v>341</v>
      </c>
      <c r="H714" s="29" t="str">
        <f>_xlfn.XLOOKUP(BASE_INICIATIVAS_CONSOLIDADA!$G714,[1]!BASE_UCS[COD CNUC],[1]!BASE_UCS[GERÊNCIA REGIONAL])</f>
        <v>GR1 - Norte</v>
      </c>
      <c r="I714" s="29" t="str">
        <f>_xlfn.XLOOKUP(BASE_INICIATIVAS_CONSOLIDADA!$G714,[1]!BASE_UCS[COD CNUC],[1]!BASE_UCS[BIOMAS])</f>
        <v>Amazônia</v>
      </c>
      <c r="J714" s="29" t="str">
        <f>_xlfn.XLOOKUP(BASE_INICIATIVAS_CONSOLIDADA!$G714,[1]!BASE_UCS[COD CNUC],[1]!BASE_UCS[UF])</f>
        <v>PA</v>
      </c>
      <c r="K714" s="29"/>
      <c r="L714" s="30">
        <v>900000</v>
      </c>
      <c r="M714" s="79">
        <v>0</v>
      </c>
      <c r="N714" s="30">
        <f>BASE_INICIATIVAS_CONSOLIDADA!$L714-BASE_INICIATIVAS_CONSOLIDADA!$M714</f>
        <v>900000</v>
      </c>
      <c r="O714" s="41">
        <f>BASE_INICIATIVAS_CONSOLIDADA!$AC714+BASE_INICIATIVAS_CONSOLIDADA!$AJ714+BASE_INICIATIVAS_CONSOLIDADA!$AO714+BASE_INICIATIVAS_CONSOLIDADA!$AV714+BASE_INICIATIVAS_CONSOLIDADA!$AY714+BASE_INICIATIVAS_CONSOLIDADA!$BA714+BASE_INICIATIVAS_CONSOLIDADA!$BD714</f>
        <v>0</v>
      </c>
      <c r="P714" s="30">
        <f>IF(BASE_INICIATIVAS_CONSOLIDADA!$N714-BASE_INICIATIVAS_CONSOLIDADA!$O714&lt;0,0,BASE_INICIATIVAS_CONSOLIDADA!$N714-BASE_INICIATIVAS_CONSOLIDADA!$O714)</f>
        <v>900000</v>
      </c>
      <c r="Q714" s="66">
        <v>0</v>
      </c>
      <c r="R714" s="71">
        <v>0</v>
      </c>
      <c r="S714" s="71">
        <v>0</v>
      </c>
      <c r="T714" s="71">
        <v>0</v>
      </c>
      <c r="U714" s="71">
        <v>0</v>
      </c>
      <c r="V714" s="71">
        <v>0</v>
      </c>
      <c r="W714" s="71">
        <v>0</v>
      </c>
      <c r="X714" s="71">
        <v>0</v>
      </c>
      <c r="Y714" s="71">
        <v>0</v>
      </c>
      <c r="Z714" s="71">
        <v>0</v>
      </c>
      <c r="AA714" s="71">
        <v>0</v>
      </c>
      <c r="AB714" s="68">
        <v>0</v>
      </c>
      <c r="AC714" s="41">
        <f>SUM(BASE_INICIATIVAS_CONSOLIDADA!$Q714:$AB714)</f>
        <v>0</v>
      </c>
      <c r="AD714" s="41">
        <v>0</v>
      </c>
      <c r="AE714" s="41">
        <v>0</v>
      </c>
      <c r="AF714" s="41">
        <v>0</v>
      </c>
      <c r="AG714" s="41">
        <v>0</v>
      </c>
      <c r="AH714" s="41">
        <v>0</v>
      </c>
      <c r="AI714" s="41">
        <v>0</v>
      </c>
      <c r="AJ714" s="41">
        <f>SUM(BASE_INICIATIVAS_CONSOLIDADA!$AD714:$AI714)</f>
        <v>0</v>
      </c>
      <c r="AK714" s="41">
        <v>0</v>
      </c>
      <c r="AL714" s="41">
        <v>0</v>
      </c>
      <c r="AM714" s="41">
        <v>0</v>
      </c>
      <c r="AN714" s="41">
        <v>0</v>
      </c>
      <c r="AO714" s="41">
        <f>SUM(BASE_INICIATIVAS_CONSOLIDADA!$AK714:$AN714)</f>
        <v>0</v>
      </c>
      <c r="AP714" s="41">
        <v>0</v>
      </c>
      <c r="AQ714" s="41">
        <v>0</v>
      </c>
      <c r="AR714" s="41">
        <v>0</v>
      </c>
      <c r="AS714" s="41">
        <v>0</v>
      </c>
      <c r="AT714" s="41">
        <v>0</v>
      </c>
      <c r="AU714" s="41">
        <v>0</v>
      </c>
      <c r="AV714" s="41">
        <f>SUM(BASE_INICIATIVAS_CONSOLIDADA!$AP714:$AU714)</f>
        <v>0</v>
      </c>
      <c r="AW714" s="43">
        <v>0</v>
      </c>
      <c r="AX714" s="50">
        <v>0</v>
      </c>
      <c r="AY714" s="44">
        <f>SUM(BASE_INICIATIVAS_CONSOLIDADA!$AW714:$AX714)</f>
        <v>0</v>
      </c>
      <c r="AZ714" s="45">
        <v>0</v>
      </c>
      <c r="BA714" s="45">
        <f>BASE_INICIATIVAS_CONSOLIDADA!$AZ714</f>
        <v>0</v>
      </c>
      <c r="BB714" s="45">
        <v>0</v>
      </c>
      <c r="BC714" s="45">
        <v>0</v>
      </c>
      <c r="BD714" s="45">
        <f>SUM(BASE_INICIATIVAS_CONSOLIDADA!$BB714:$BC714)</f>
        <v>0</v>
      </c>
    </row>
    <row r="715" spans="1:56" ht="60" x14ac:dyDescent="0.25">
      <c r="A715" s="8" t="s">
        <v>61</v>
      </c>
      <c r="B715" s="8" t="s">
        <v>62</v>
      </c>
      <c r="C715" s="8">
        <v>18327841</v>
      </c>
      <c r="D715" s="8" t="s">
        <v>63</v>
      </c>
      <c r="E715" s="8" t="str">
        <f>_xlfn.XLOOKUP(BASE_INICIATIVAS_CONSOLIDADA!$G715,'[1]BASE DE DADOS'!A:A,'[1]BASE DE DADOS'!C:C)</f>
        <v>RESEX RIO OURO PRETO</v>
      </c>
      <c r="F715" s="8" t="str">
        <f>_xlfn.XLOOKUP(BASE_INICIATIVAS_CONSOLIDADA!$G715,[1]!BASE_UCS[COD CNUC],[1]!BASE_UCS[CATEGORIA RESUMIDA])</f>
        <v>RESEX</v>
      </c>
      <c r="G715" s="8" t="s">
        <v>93</v>
      </c>
      <c r="H715" s="8" t="str">
        <f>_xlfn.XLOOKUP(BASE_INICIATIVAS_CONSOLIDADA!$G715,[1]!BASE_UCS[COD CNUC],[1]!BASE_UCS[GERÊNCIA REGIONAL])</f>
        <v>GR1 - Norte</v>
      </c>
      <c r="I715" s="8" t="str">
        <f>_xlfn.XLOOKUP(BASE_INICIATIVAS_CONSOLIDADA!$G715,[1]!BASE_UCS[COD CNUC],[1]!BASE_UCS[BIOMAS])</f>
        <v>Amazônia</v>
      </c>
      <c r="J715" s="8" t="str">
        <f>_xlfn.XLOOKUP(BASE_INICIATIVAS_CONSOLIDADA!$G715,[1]!BASE_UCS[COD CNUC],[1]!BASE_UCS[UF])</f>
        <v>RO</v>
      </c>
      <c r="K715" s="8"/>
      <c r="L715" s="36">
        <v>900000</v>
      </c>
      <c r="M715" s="80">
        <v>0</v>
      </c>
      <c r="N715" s="36">
        <f>BASE_INICIATIVAS_CONSOLIDADA!$L715-BASE_INICIATIVAS_CONSOLIDADA!$M715</f>
        <v>900000</v>
      </c>
      <c r="O715" s="37">
        <f>BASE_INICIATIVAS_CONSOLIDADA!$AC715+BASE_INICIATIVAS_CONSOLIDADA!$AJ715+BASE_INICIATIVAS_CONSOLIDADA!$AO715+BASE_INICIATIVAS_CONSOLIDADA!$AV715+BASE_INICIATIVAS_CONSOLIDADA!$AY715+BASE_INICIATIVAS_CONSOLIDADA!$BA715+BASE_INICIATIVAS_CONSOLIDADA!$BD715</f>
        <v>900000</v>
      </c>
      <c r="P715" s="36">
        <f>IF(BASE_INICIATIVAS_CONSOLIDADA!$N715-BASE_INICIATIVAS_CONSOLIDADA!$O715&lt;0,0,BASE_INICIATIVAS_CONSOLIDADA!$N715-BASE_INICIATIVAS_CONSOLIDADA!$O715)</f>
        <v>0</v>
      </c>
      <c r="Q715" s="64">
        <v>0</v>
      </c>
      <c r="R715" s="69">
        <v>0</v>
      </c>
      <c r="S715" s="69">
        <v>0</v>
      </c>
      <c r="T715" s="69">
        <v>0</v>
      </c>
      <c r="U715" s="69">
        <v>0</v>
      </c>
      <c r="V715" s="69">
        <v>0</v>
      </c>
      <c r="W715" s="69">
        <v>0</v>
      </c>
      <c r="X715" s="69">
        <v>0</v>
      </c>
      <c r="Y715" s="69">
        <v>0</v>
      </c>
      <c r="Z715" s="69">
        <v>0</v>
      </c>
      <c r="AA715" s="69">
        <v>0</v>
      </c>
      <c r="AB715" s="70">
        <v>0</v>
      </c>
      <c r="AC715" s="37">
        <f>SUM(BASE_INICIATIVAS_CONSOLIDADA!$Q715:$AB715)</f>
        <v>0</v>
      </c>
      <c r="AD715" s="37">
        <v>0</v>
      </c>
      <c r="AE715" s="37">
        <v>0</v>
      </c>
      <c r="AF715" s="37">
        <v>0</v>
      </c>
      <c r="AG715" s="37">
        <v>0</v>
      </c>
      <c r="AH715" s="37">
        <v>0</v>
      </c>
      <c r="AI715" s="37">
        <v>0</v>
      </c>
      <c r="AJ715" s="37">
        <f>SUM(BASE_INICIATIVAS_CONSOLIDADA!$AD715:$AI715)</f>
        <v>0</v>
      </c>
      <c r="AK715" s="37">
        <v>0</v>
      </c>
      <c r="AL715" s="37">
        <v>0</v>
      </c>
      <c r="AM715" s="37">
        <v>0</v>
      </c>
      <c r="AN715" s="37">
        <v>0</v>
      </c>
      <c r="AO715" s="37">
        <f>SUM(BASE_INICIATIVAS_CONSOLIDADA!$AK715:$AN715)</f>
        <v>0</v>
      </c>
      <c r="AP715" s="37">
        <v>0</v>
      </c>
      <c r="AQ715" s="37">
        <v>0</v>
      </c>
      <c r="AR715" s="37">
        <v>0</v>
      </c>
      <c r="AS715" s="37">
        <v>0</v>
      </c>
      <c r="AT715" s="37">
        <v>0</v>
      </c>
      <c r="AU715" s="37">
        <v>0</v>
      </c>
      <c r="AV715" s="37">
        <f>SUM(BASE_INICIATIVAS_CONSOLIDADA!$AP715:$AU715)</f>
        <v>0</v>
      </c>
      <c r="AW715" s="39">
        <v>0</v>
      </c>
      <c r="AX715" s="48">
        <v>900000</v>
      </c>
      <c r="AY715" s="40">
        <f>SUM(BASE_INICIATIVAS_CONSOLIDADA!$AW715:$AX715)</f>
        <v>900000</v>
      </c>
      <c r="AZ715" s="4">
        <v>0</v>
      </c>
      <c r="BA715" s="4">
        <f>BASE_INICIATIVAS_CONSOLIDADA!$AZ715</f>
        <v>0</v>
      </c>
      <c r="BB715" s="4">
        <v>0</v>
      </c>
      <c r="BC715" s="4">
        <v>0</v>
      </c>
      <c r="BD715" s="4">
        <f>SUM(BASE_INICIATIVAS_CONSOLIDADA!$BB715:$BC715)</f>
        <v>0</v>
      </c>
    </row>
    <row r="716" spans="1:56" ht="60" x14ac:dyDescent="0.25">
      <c r="A716" s="29" t="s">
        <v>61</v>
      </c>
      <c r="B716" s="29" t="s">
        <v>62</v>
      </c>
      <c r="C716" s="29">
        <v>18327841</v>
      </c>
      <c r="D716" s="29" t="s">
        <v>63</v>
      </c>
      <c r="E716" s="29" t="str">
        <f>_xlfn.XLOOKUP(BASE_INICIATIVAS_CONSOLIDADA!$G716,'[1]BASE DE DADOS'!A:A,'[1]BASE DE DADOS'!C:C)</f>
        <v>RESEX RIO XINGU</v>
      </c>
      <c r="F716" s="29" t="str">
        <f>_xlfn.XLOOKUP(BASE_INICIATIVAS_CONSOLIDADA!$G716,[1]!BASE_UCS[COD CNUC],[1]!BASE_UCS[CATEGORIA RESUMIDA])</f>
        <v>RESEX</v>
      </c>
      <c r="G716" s="29" t="s">
        <v>450</v>
      </c>
      <c r="H716" s="29" t="str">
        <f>_xlfn.XLOOKUP(BASE_INICIATIVAS_CONSOLIDADA!$G716,[1]!BASE_UCS[COD CNUC],[1]!BASE_UCS[GERÊNCIA REGIONAL])</f>
        <v>GR1 - Norte</v>
      </c>
      <c r="I716" s="29" t="str">
        <f>_xlfn.XLOOKUP(BASE_INICIATIVAS_CONSOLIDADA!$G716,[1]!BASE_UCS[COD CNUC],[1]!BASE_UCS[BIOMAS])</f>
        <v>Amazônia</v>
      </c>
      <c r="J716" s="29" t="str">
        <f>_xlfn.XLOOKUP(BASE_INICIATIVAS_CONSOLIDADA!$G716,[1]!BASE_UCS[COD CNUC],[1]!BASE_UCS[UF])</f>
        <v>PA</v>
      </c>
      <c r="K716" s="29"/>
      <c r="L716" s="30">
        <v>900000</v>
      </c>
      <c r="M716" s="79">
        <v>0</v>
      </c>
      <c r="N716" s="30">
        <f>BASE_INICIATIVAS_CONSOLIDADA!$L716-BASE_INICIATIVAS_CONSOLIDADA!$M716</f>
        <v>900000</v>
      </c>
      <c r="O716" s="41">
        <f>BASE_INICIATIVAS_CONSOLIDADA!$AC716+BASE_INICIATIVAS_CONSOLIDADA!$AJ716+BASE_INICIATIVAS_CONSOLIDADA!$AO716+BASE_INICIATIVAS_CONSOLIDADA!$AV716+BASE_INICIATIVAS_CONSOLIDADA!$AY716+BASE_INICIATIVAS_CONSOLIDADA!$BA716+BASE_INICIATIVAS_CONSOLIDADA!$BD716</f>
        <v>0</v>
      </c>
      <c r="P716" s="30">
        <f>IF(BASE_INICIATIVAS_CONSOLIDADA!$N716-BASE_INICIATIVAS_CONSOLIDADA!$O716&lt;0,0,BASE_INICIATIVAS_CONSOLIDADA!$N716-BASE_INICIATIVAS_CONSOLIDADA!$O716)</f>
        <v>900000</v>
      </c>
      <c r="Q716" s="66">
        <v>0</v>
      </c>
      <c r="R716" s="71">
        <v>0</v>
      </c>
      <c r="S716" s="71">
        <v>0</v>
      </c>
      <c r="T716" s="71">
        <v>0</v>
      </c>
      <c r="U716" s="71">
        <v>0</v>
      </c>
      <c r="V716" s="71">
        <v>0</v>
      </c>
      <c r="W716" s="71">
        <v>0</v>
      </c>
      <c r="X716" s="71">
        <v>0</v>
      </c>
      <c r="Y716" s="71">
        <v>0</v>
      </c>
      <c r="Z716" s="71">
        <v>0</v>
      </c>
      <c r="AA716" s="71">
        <v>0</v>
      </c>
      <c r="AB716" s="68">
        <v>0</v>
      </c>
      <c r="AC716" s="41">
        <f>SUM(BASE_INICIATIVAS_CONSOLIDADA!$Q716:$AB716)</f>
        <v>0</v>
      </c>
      <c r="AD716" s="41">
        <v>0</v>
      </c>
      <c r="AE716" s="41">
        <v>0</v>
      </c>
      <c r="AF716" s="41">
        <v>0</v>
      </c>
      <c r="AG716" s="41">
        <v>0</v>
      </c>
      <c r="AH716" s="41">
        <v>0</v>
      </c>
      <c r="AI716" s="41">
        <v>0</v>
      </c>
      <c r="AJ716" s="41">
        <f>SUM(BASE_INICIATIVAS_CONSOLIDADA!$AD716:$AI716)</f>
        <v>0</v>
      </c>
      <c r="AK716" s="41">
        <v>0</v>
      </c>
      <c r="AL716" s="41">
        <v>0</v>
      </c>
      <c r="AM716" s="41">
        <v>0</v>
      </c>
      <c r="AN716" s="41">
        <v>0</v>
      </c>
      <c r="AO716" s="41">
        <f>SUM(BASE_INICIATIVAS_CONSOLIDADA!$AK716:$AN716)</f>
        <v>0</v>
      </c>
      <c r="AP716" s="41">
        <v>0</v>
      </c>
      <c r="AQ716" s="41">
        <v>0</v>
      </c>
      <c r="AR716" s="41">
        <v>0</v>
      </c>
      <c r="AS716" s="41">
        <v>0</v>
      </c>
      <c r="AT716" s="41">
        <v>0</v>
      </c>
      <c r="AU716" s="41">
        <v>0</v>
      </c>
      <c r="AV716" s="41">
        <f>SUM(BASE_INICIATIVAS_CONSOLIDADA!$AP716:$AU716)</f>
        <v>0</v>
      </c>
      <c r="AW716" s="43">
        <v>0</v>
      </c>
      <c r="AX716" s="50">
        <v>0</v>
      </c>
      <c r="AY716" s="44">
        <f>SUM(BASE_INICIATIVAS_CONSOLIDADA!$AW716:$AX716)</f>
        <v>0</v>
      </c>
      <c r="AZ716" s="45">
        <v>0</v>
      </c>
      <c r="BA716" s="45">
        <f>BASE_INICIATIVAS_CONSOLIDADA!$AZ716</f>
        <v>0</v>
      </c>
      <c r="BB716" s="45">
        <v>0</v>
      </c>
      <c r="BC716" s="45">
        <v>0</v>
      </c>
      <c r="BD716" s="45">
        <f>SUM(BASE_INICIATIVAS_CONSOLIDADA!$BB716:$BC716)</f>
        <v>0</v>
      </c>
    </row>
    <row r="717" spans="1:56" ht="60" x14ac:dyDescent="0.25">
      <c r="A717" s="8" t="s">
        <v>61</v>
      </c>
      <c r="B717" s="8" t="s">
        <v>62</v>
      </c>
      <c r="C717" s="8">
        <v>18327841</v>
      </c>
      <c r="D717" s="8" t="s">
        <v>63</v>
      </c>
      <c r="E717" s="8" t="str">
        <f>_xlfn.XLOOKUP(BASE_INICIATIVAS_CONSOLIDADA!$G717,'[1]BASE DE DADOS'!A:A,'[1]BASE DE DADOS'!C:C)</f>
        <v>RESEX TAPAJÓS ARAPIUNS</v>
      </c>
      <c r="F717" s="8" t="str">
        <f>_xlfn.XLOOKUP(BASE_INICIATIVAS_CONSOLIDADA!$G717,[1]!BASE_UCS[COD CNUC],[1]!BASE_UCS[CATEGORIA RESUMIDA])</f>
        <v>RESEX</v>
      </c>
      <c r="G717" s="8" t="s">
        <v>329</v>
      </c>
      <c r="H717" s="8" t="str">
        <f>_xlfn.XLOOKUP(BASE_INICIATIVAS_CONSOLIDADA!$G717,[1]!BASE_UCS[COD CNUC],[1]!BASE_UCS[GERÊNCIA REGIONAL])</f>
        <v>GR1 - Norte</v>
      </c>
      <c r="I717" s="8" t="str">
        <f>_xlfn.XLOOKUP(BASE_INICIATIVAS_CONSOLIDADA!$G717,[1]!BASE_UCS[COD CNUC],[1]!BASE_UCS[BIOMAS])</f>
        <v>Amazônia</v>
      </c>
      <c r="J717" s="8" t="str">
        <f>_xlfn.XLOOKUP(BASE_INICIATIVAS_CONSOLIDADA!$G717,[1]!BASE_UCS[COD CNUC],[1]!BASE_UCS[UF])</f>
        <v>PA</v>
      </c>
      <c r="K717" s="8"/>
      <c r="L717" s="36">
        <v>900000</v>
      </c>
      <c r="M717" s="80">
        <v>0</v>
      </c>
      <c r="N717" s="36">
        <f>BASE_INICIATIVAS_CONSOLIDADA!$L717-BASE_INICIATIVAS_CONSOLIDADA!$M717</f>
        <v>900000</v>
      </c>
      <c r="O717" s="37">
        <f>BASE_INICIATIVAS_CONSOLIDADA!$AC717+BASE_INICIATIVAS_CONSOLIDADA!$AJ717+BASE_INICIATIVAS_CONSOLIDADA!$AO717+BASE_INICIATIVAS_CONSOLIDADA!$AV717+BASE_INICIATIVAS_CONSOLIDADA!$AY717+BASE_INICIATIVAS_CONSOLIDADA!$BA717+BASE_INICIATIVAS_CONSOLIDADA!$BD717</f>
        <v>0</v>
      </c>
      <c r="P717" s="36">
        <f>IF(BASE_INICIATIVAS_CONSOLIDADA!$N717-BASE_INICIATIVAS_CONSOLIDADA!$O717&lt;0,0,BASE_INICIATIVAS_CONSOLIDADA!$N717-BASE_INICIATIVAS_CONSOLIDADA!$O717)</f>
        <v>900000</v>
      </c>
      <c r="Q717" s="64">
        <v>0</v>
      </c>
      <c r="R717" s="65">
        <v>0</v>
      </c>
      <c r="S717" s="65">
        <v>0</v>
      </c>
      <c r="T717" s="65">
        <v>0</v>
      </c>
      <c r="U717" s="65">
        <v>0</v>
      </c>
      <c r="V717" s="65">
        <v>0</v>
      </c>
      <c r="W717" s="65">
        <v>0</v>
      </c>
      <c r="X717" s="65">
        <v>0</v>
      </c>
      <c r="Y717" s="65">
        <v>0</v>
      </c>
      <c r="Z717" s="65">
        <v>0</v>
      </c>
      <c r="AA717" s="65">
        <v>0</v>
      </c>
      <c r="AB717" s="70">
        <v>0</v>
      </c>
      <c r="AC717" s="37">
        <f>SUM(BASE_INICIATIVAS_CONSOLIDADA!$Q717:$AB717)</f>
        <v>0</v>
      </c>
      <c r="AD717" s="37">
        <v>0</v>
      </c>
      <c r="AE717" s="37">
        <v>0</v>
      </c>
      <c r="AF717" s="37">
        <v>0</v>
      </c>
      <c r="AG717" s="37">
        <v>0</v>
      </c>
      <c r="AH717" s="37">
        <v>0</v>
      </c>
      <c r="AI717" s="37">
        <v>0</v>
      </c>
      <c r="AJ717" s="37">
        <f>SUM(BASE_INICIATIVAS_CONSOLIDADA!$AD717:$AI717)</f>
        <v>0</v>
      </c>
      <c r="AK717" s="37">
        <v>0</v>
      </c>
      <c r="AL717" s="37">
        <v>0</v>
      </c>
      <c r="AM717" s="37">
        <v>0</v>
      </c>
      <c r="AN717" s="37">
        <v>0</v>
      </c>
      <c r="AO717" s="37">
        <f>SUM(BASE_INICIATIVAS_CONSOLIDADA!$AK717:$AN717)</f>
        <v>0</v>
      </c>
      <c r="AP717" s="37">
        <v>0</v>
      </c>
      <c r="AQ717" s="37">
        <v>0</v>
      </c>
      <c r="AR717" s="37">
        <v>0</v>
      </c>
      <c r="AS717" s="37">
        <v>0</v>
      </c>
      <c r="AT717" s="37">
        <v>0</v>
      </c>
      <c r="AU717" s="37">
        <v>0</v>
      </c>
      <c r="AV717" s="37">
        <f>SUM(BASE_INICIATIVAS_CONSOLIDADA!$AP717:$AU717)</f>
        <v>0</v>
      </c>
      <c r="AW717" s="39">
        <v>0</v>
      </c>
      <c r="AX717" s="39">
        <v>0</v>
      </c>
      <c r="AY717" s="40">
        <f>SUM(BASE_INICIATIVAS_CONSOLIDADA!$AW717:$AX717)</f>
        <v>0</v>
      </c>
      <c r="AZ717" s="4">
        <v>0</v>
      </c>
      <c r="BA717" s="4">
        <f>BASE_INICIATIVAS_CONSOLIDADA!$AZ717</f>
        <v>0</v>
      </c>
      <c r="BB717" s="4">
        <v>0</v>
      </c>
      <c r="BC717" s="4">
        <v>0</v>
      </c>
      <c r="BD717" s="4">
        <f>SUM(BASE_INICIATIVAS_CONSOLIDADA!$BB717:$BC717)</f>
        <v>0</v>
      </c>
    </row>
    <row r="718" spans="1:56" ht="60" x14ac:dyDescent="0.25">
      <c r="A718" s="29" t="s">
        <v>502</v>
      </c>
      <c r="B718" s="29" t="s">
        <v>503</v>
      </c>
      <c r="C718" s="29">
        <v>18458919</v>
      </c>
      <c r="D718" s="29" t="s">
        <v>58</v>
      </c>
      <c r="E718" s="29" t="str">
        <f>_xlfn.XLOOKUP(BASE_INICIATIVAS_CONSOLIDADA!$G718,'[1]BASE DE DADOS'!A:A,'[1]BASE DE DADOS'!C:C)</f>
        <v>APA ANHATOMIRIM</v>
      </c>
      <c r="F718" s="29" t="str">
        <f>_xlfn.XLOOKUP(BASE_INICIATIVAS_CONSOLIDADA!$G718,[1]!BASE_UCS[COD CNUC],[1]!BASE_UCS[CATEGORIA RESUMIDA])</f>
        <v>APA</v>
      </c>
      <c r="G718" s="29" t="s">
        <v>358</v>
      </c>
      <c r="H718" s="29" t="str">
        <f>_xlfn.XLOOKUP(BASE_INICIATIVAS_CONSOLIDADA!$G718,[1]!BASE_UCS[COD CNUC],[1]!BASE_UCS[GERÊNCIA REGIONAL])</f>
        <v>GR5 - Sul</v>
      </c>
      <c r="I718" s="29" t="str">
        <f>_xlfn.XLOOKUP(BASE_INICIATIVAS_CONSOLIDADA!$G718,[1]!BASE_UCS[COD CNUC],[1]!BASE_UCS[BIOMAS])</f>
        <v>Área Marinha - Mata Atlântica</v>
      </c>
      <c r="J718" s="29" t="str">
        <f>_xlfn.XLOOKUP(BASE_INICIATIVAS_CONSOLIDADA!$G718,[1]!BASE_UCS[COD CNUC],[1]!BASE_UCS[UF])</f>
        <v>SC</v>
      </c>
      <c r="K718" s="29"/>
      <c r="L718" s="30">
        <v>120000</v>
      </c>
      <c r="M718" s="79">
        <v>0</v>
      </c>
      <c r="N718" s="30">
        <f>BASE_INICIATIVAS_CONSOLIDADA!$L718-BASE_INICIATIVAS_CONSOLIDADA!$M718</f>
        <v>120000</v>
      </c>
      <c r="O718" s="41">
        <f>BASE_INICIATIVAS_CONSOLIDADA!$AC718+BASE_INICIATIVAS_CONSOLIDADA!$AJ718+BASE_INICIATIVAS_CONSOLIDADA!$AO718+BASE_INICIATIVAS_CONSOLIDADA!$AV718+BASE_INICIATIVAS_CONSOLIDADA!$AY718+BASE_INICIATIVAS_CONSOLIDADA!$BA718+BASE_INICIATIVAS_CONSOLIDADA!$BD718</f>
        <v>0</v>
      </c>
      <c r="P718" s="30">
        <f>IF(BASE_INICIATIVAS_CONSOLIDADA!$N718-BASE_INICIATIVAS_CONSOLIDADA!$O718&lt;0,0,BASE_INICIATIVAS_CONSOLIDADA!$N718-BASE_INICIATIVAS_CONSOLIDADA!$O718)</f>
        <v>120000</v>
      </c>
      <c r="Q718" s="66">
        <v>0</v>
      </c>
      <c r="R718" s="71">
        <v>0</v>
      </c>
      <c r="S718" s="71">
        <v>0</v>
      </c>
      <c r="T718" s="71">
        <v>0</v>
      </c>
      <c r="U718" s="71">
        <v>0</v>
      </c>
      <c r="V718" s="71">
        <v>0</v>
      </c>
      <c r="W718" s="71">
        <v>0</v>
      </c>
      <c r="X718" s="71">
        <v>0</v>
      </c>
      <c r="Y718" s="71">
        <v>0</v>
      </c>
      <c r="Z718" s="71">
        <v>0</v>
      </c>
      <c r="AA718" s="71">
        <v>0</v>
      </c>
      <c r="AB718" s="68">
        <v>0</v>
      </c>
      <c r="AC718" s="41">
        <f>SUM(BASE_INICIATIVAS_CONSOLIDADA!$Q718:$AB718)</f>
        <v>0</v>
      </c>
      <c r="AD718" s="41">
        <v>0</v>
      </c>
      <c r="AE718" s="41">
        <v>0</v>
      </c>
      <c r="AF718" s="41">
        <v>0</v>
      </c>
      <c r="AG718" s="41">
        <v>0</v>
      </c>
      <c r="AH718" s="41">
        <v>0</v>
      </c>
      <c r="AI718" s="41">
        <v>0</v>
      </c>
      <c r="AJ718" s="41">
        <f>SUM(BASE_INICIATIVAS_CONSOLIDADA!$AD718:$AI718)</f>
        <v>0</v>
      </c>
      <c r="AK718" s="41">
        <v>0</v>
      </c>
      <c r="AL718" s="41">
        <v>0</v>
      </c>
      <c r="AM718" s="41">
        <v>0</v>
      </c>
      <c r="AN718" s="41">
        <v>0</v>
      </c>
      <c r="AO718" s="41">
        <f>SUM(BASE_INICIATIVAS_CONSOLIDADA!$AK718:$AN718)</f>
        <v>0</v>
      </c>
      <c r="AP718" s="41">
        <v>0</v>
      </c>
      <c r="AQ718" s="41">
        <v>0</v>
      </c>
      <c r="AR718" s="41">
        <v>0</v>
      </c>
      <c r="AS718" s="41">
        <v>0</v>
      </c>
      <c r="AT718" s="41">
        <v>0</v>
      </c>
      <c r="AU718" s="41">
        <v>0</v>
      </c>
      <c r="AV718" s="41">
        <f>SUM(BASE_INICIATIVAS_CONSOLIDADA!$AP718:$AU718)</f>
        <v>0</v>
      </c>
      <c r="AW718" s="43">
        <v>0</v>
      </c>
      <c r="AX718" s="43">
        <v>0</v>
      </c>
      <c r="AY718" s="44">
        <f>SUM(BASE_INICIATIVAS_CONSOLIDADA!$AW718:$AX718)</f>
        <v>0</v>
      </c>
      <c r="AZ718" s="45">
        <v>0</v>
      </c>
      <c r="BA718" s="45">
        <f>BASE_INICIATIVAS_CONSOLIDADA!$AZ718</f>
        <v>0</v>
      </c>
      <c r="BB718" s="45">
        <v>0</v>
      </c>
      <c r="BC718" s="45">
        <v>0</v>
      </c>
      <c r="BD718" s="45">
        <f>SUM(BASE_INICIATIVAS_CONSOLIDADA!$BB718:$BC718)</f>
        <v>0</v>
      </c>
    </row>
    <row r="719" spans="1:56" ht="60" x14ac:dyDescent="0.25">
      <c r="A719" s="8" t="s">
        <v>502</v>
      </c>
      <c r="B719" s="8" t="s">
        <v>503</v>
      </c>
      <c r="C719" s="8">
        <v>18458919</v>
      </c>
      <c r="D719" s="8" t="s">
        <v>58</v>
      </c>
      <c r="E719" s="8" t="str">
        <f>_xlfn.XLOOKUP(BASE_INICIATIVAS_CONSOLIDADA!$G719,'[1]BASE DE DADOS'!A:A,'[1]BASE DE DADOS'!C:C)</f>
        <v>APA BACIA DO PARAÍBA DO SUL</v>
      </c>
      <c r="F719" s="8" t="str">
        <f>_xlfn.XLOOKUP(BASE_INICIATIVAS_CONSOLIDADA!$G719,[1]!BASE_UCS[COD CNUC],[1]!BASE_UCS[CATEGORIA RESUMIDA])</f>
        <v>APA</v>
      </c>
      <c r="G719" s="8" t="s">
        <v>103</v>
      </c>
      <c r="H719" s="8" t="str">
        <f>_xlfn.XLOOKUP(BASE_INICIATIVAS_CONSOLIDADA!$G719,[1]!BASE_UCS[COD CNUC],[1]!BASE_UCS[GERÊNCIA REGIONAL])</f>
        <v>GR4 - Sudeste</v>
      </c>
      <c r="I719" s="8" t="str">
        <f>_xlfn.XLOOKUP(BASE_INICIATIVAS_CONSOLIDADA!$G719,[1]!BASE_UCS[COD CNUC],[1]!BASE_UCS[BIOMAS])</f>
        <v>Mata Atlântica</v>
      </c>
      <c r="J719" s="8" t="str">
        <f>_xlfn.XLOOKUP(BASE_INICIATIVAS_CONSOLIDADA!$G719,[1]!BASE_UCS[COD CNUC],[1]!BASE_UCS[UF])</f>
        <v>SP</v>
      </c>
      <c r="K719" s="8"/>
      <c r="L719" s="36">
        <v>85000</v>
      </c>
      <c r="M719" s="80">
        <v>0</v>
      </c>
      <c r="N719" s="36">
        <f>BASE_INICIATIVAS_CONSOLIDADA!$L719-BASE_INICIATIVAS_CONSOLIDADA!$M719</f>
        <v>85000</v>
      </c>
      <c r="O719" s="37">
        <f>BASE_INICIATIVAS_CONSOLIDADA!$AC719+BASE_INICIATIVAS_CONSOLIDADA!$AJ719+BASE_INICIATIVAS_CONSOLIDADA!$AO719+BASE_INICIATIVAS_CONSOLIDADA!$AV719+BASE_INICIATIVAS_CONSOLIDADA!$AY719+BASE_INICIATIVAS_CONSOLIDADA!$BA719+BASE_INICIATIVAS_CONSOLIDADA!$BD719</f>
        <v>0</v>
      </c>
      <c r="P719" s="36">
        <f>IF(BASE_INICIATIVAS_CONSOLIDADA!$N719-BASE_INICIATIVAS_CONSOLIDADA!$O719&lt;0,0,BASE_INICIATIVAS_CONSOLIDADA!$N719-BASE_INICIATIVAS_CONSOLIDADA!$O719)</f>
        <v>85000</v>
      </c>
      <c r="Q719" s="64">
        <v>0</v>
      </c>
      <c r="R719" s="69">
        <v>0</v>
      </c>
      <c r="S719" s="69">
        <v>0</v>
      </c>
      <c r="T719" s="69">
        <v>0</v>
      </c>
      <c r="U719" s="69">
        <v>0</v>
      </c>
      <c r="V719" s="69">
        <v>0</v>
      </c>
      <c r="W719" s="69">
        <v>0</v>
      </c>
      <c r="X719" s="69">
        <v>0</v>
      </c>
      <c r="Y719" s="69">
        <v>0</v>
      </c>
      <c r="Z719" s="69">
        <v>0</v>
      </c>
      <c r="AA719" s="69">
        <v>0</v>
      </c>
      <c r="AB719" s="70">
        <v>0</v>
      </c>
      <c r="AC719" s="37">
        <f>SUM(BASE_INICIATIVAS_CONSOLIDADA!$Q719:$AB719)</f>
        <v>0</v>
      </c>
      <c r="AD719" s="37">
        <v>0</v>
      </c>
      <c r="AE719" s="37">
        <v>0</v>
      </c>
      <c r="AF719" s="37">
        <v>0</v>
      </c>
      <c r="AG719" s="37">
        <v>0</v>
      </c>
      <c r="AH719" s="37">
        <v>0</v>
      </c>
      <c r="AI719" s="37">
        <v>0</v>
      </c>
      <c r="AJ719" s="37">
        <f>SUM(BASE_INICIATIVAS_CONSOLIDADA!$AD719:$AI719)</f>
        <v>0</v>
      </c>
      <c r="AK719" s="37">
        <v>0</v>
      </c>
      <c r="AL719" s="37">
        <v>0</v>
      </c>
      <c r="AM719" s="37">
        <v>0</v>
      </c>
      <c r="AN719" s="37">
        <v>0</v>
      </c>
      <c r="AO719" s="37">
        <f>SUM(BASE_INICIATIVAS_CONSOLIDADA!$AK719:$AN719)</f>
        <v>0</v>
      </c>
      <c r="AP719" s="37">
        <v>0</v>
      </c>
      <c r="AQ719" s="37">
        <v>0</v>
      </c>
      <c r="AR719" s="37">
        <v>0</v>
      </c>
      <c r="AS719" s="37">
        <v>0</v>
      </c>
      <c r="AT719" s="37">
        <v>0</v>
      </c>
      <c r="AU719" s="37">
        <v>0</v>
      </c>
      <c r="AV719" s="37">
        <f>SUM(BASE_INICIATIVAS_CONSOLIDADA!$AP719:$AU719)</f>
        <v>0</v>
      </c>
      <c r="AW719" s="39">
        <v>0</v>
      </c>
      <c r="AX719" s="39">
        <v>0</v>
      </c>
      <c r="AY719" s="40">
        <f>SUM(BASE_INICIATIVAS_CONSOLIDADA!$AW719:$AX719)</f>
        <v>0</v>
      </c>
      <c r="AZ719" s="4">
        <v>0</v>
      </c>
      <c r="BA719" s="4">
        <f>BASE_INICIATIVAS_CONSOLIDADA!$AZ719</f>
        <v>0</v>
      </c>
      <c r="BB719" s="4">
        <v>0</v>
      </c>
      <c r="BC719" s="4">
        <v>0</v>
      </c>
      <c r="BD719" s="4">
        <f>SUM(BASE_INICIATIVAS_CONSOLIDADA!$BB719:$BC719)</f>
        <v>0</v>
      </c>
    </row>
    <row r="720" spans="1:56" ht="60" x14ac:dyDescent="0.25">
      <c r="A720" s="29" t="s">
        <v>502</v>
      </c>
      <c r="B720" s="29" t="s">
        <v>503</v>
      </c>
      <c r="C720" s="29">
        <v>18458919</v>
      </c>
      <c r="D720" s="29" t="s">
        <v>58</v>
      </c>
      <c r="E720" s="29" t="str">
        <f>_xlfn.XLOOKUP(BASE_INICIATIVAS_CONSOLIDADA!$G720,'[1]BASE DE DADOS'!A:A,'[1]BASE DE DADOS'!C:C)</f>
        <v>APA CAVERNAS DO PERUAÇU</v>
      </c>
      <c r="F720" s="29" t="str">
        <f>_xlfn.XLOOKUP(BASE_INICIATIVAS_CONSOLIDADA!$G720,[1]!BASE_UCS[COD CNUC],[1]!BASE_UCS[CATEGORIA RESUMIDA])</f>
        <v>APA</v>
      </c>
      <c r="G720" s="29" t="s">
        <v>309</v>
      </c>
      <c r="H720" s="29" t="str">
        <f>_xlfn.XLOOKUP(BASE_INICIATIVAS_CONSOLIDADA!$G720,[1]!BASE_UCS[COD CNUC],[1]!BASE_UCS[GERÊNCIA REGIONAL])</f>
        <v>GR4 - Sudeste</v>
      </c>
      <c r="I720" s="29" t="str">
        <f>_xlfn.XLOOKUP(BASE_INICIATIVAS_CONSOLIDADA!$G720,[1]!BASE_UCS[COD CNUC],[1]!BASE_UCS[BIOMAS])</f>
        <v>Caatinga - Cerrado</v>
      </c>
      <c r="J720" s="29" t="str">
        <f>_xlfn.XLOOKUP(BASE_INICIATIVAS_CONSOLIDADA!$G720,[1]!BASE_UCS[COD CNUC],[1]!BASE_UCS[UF])</f>
        <v>MG</v>
      </c>
      <c r="K720" s="29"/>
      <c r="L720" s="30">
        <v>75000</v>
      </c>
      <c r="M720" s="79">
        <v>0</v>
      </c>
      <c r="N720" s="30">
        <f>BASE_INICIATIVAS_CONSOLIDADA!$L720-BASE_INICIATIVAS_CONSOLIDADA!$M720</f>
        <v>75000</v>
      </c>
      <c r="O720" s="41">
        <f>BASE_INICIATIVAS_CONSOLIDADA!$AC720+BASE_INICIATIVAS_CONSOLIDADA!$AJ720+BASE_INICIATIVAS_CONSOLIDADA!$AO720+BASE_INICIATIVAS_CONSOLIDADA!$AV720+BASE_INICIATIVAS_CONSOLIDADA!$AY720+BASE_INICIATIVAS_CONSOLIDADA!$BA720+BASE_INICIATIVAS_CONSOLIDADA!$BD720</f>
        <v>0</v>
      </c>
      <c r="P720" s="30">
        <f>IF(BASE_INICIATIVAS_CONSOLIDADA!$N720-BASE_INICIATIVAS_CONSOLIDADA!$O720&lt;0,0,BASE_INICIATIVAS_CONSOLIDADA!$N720-BASE_INICIATIVAS_CONSOLIDADA!$O720)</f>
        <v>75000</v>
      </c>
      <c r="Q720" s="66">
        <v>0</v>
      </c>
      <c r="R720" s="71">
        <v>0</v>
      </c>
      <c r="S720" s="71">
        <v>0</v>
      </c>
      <c r="T720" s="71">
        <v>0</v>
      </c>
      <c r="U720" s="71">
        <v>0</v>
      </c>
      <c r="V720" s="71">
        <v>0</v>
      </c>
      <c r="W720" s="71">
        <v>0</v>
      </c>
      <c r="X720" s="71">
        <v>0</v>
      </c>
      <c r="Y720" s="71">
        <v>0</v>
      </c>
      <c r="Z720" s="71">
        <v>0</v>
      </c>
      <c r="AA720" s="71">
        <v>0</v>
      </c>
      <c r="AB720" s="68">
        <v>0</v>
      </c>
      <c r="AC720" s="41">
        <f>SUM(BASE_INICIATIVAS_CONSOLIDADA!$Q720:$AB720)</f>
        <v>0</v>
      </c>
      <c r="AD720" s="41">
        <v>0</v>
      </c>
      <c r="AE720" s="41">
        <v>0</v>
      </c>
      <c r="AF720" s="41">
        <v>0</v>
      </c>
      <c r="AG720" s="41">
        <v>0</v>
      </c>
      <c r="AH720" s="41">
        <v>0</v>
      </c>
      <c r="AI720" s="41">
        <v>0</v>
      </c>
      <c r="AJ720" s="41">
        <f>SUM(BASE_INICIATIVAS_CONSOLIDADA!$AD720:$AI720)</f>
        <v>0</v>
      </c>
      <c r="AK720" s="41">
        <v>0</v>
      </c>
      <c r="AL720" s="41">
        <v>0</v>
      </c>
      <c r="AM720" s="41">
        <v>0</v>
      </c>
      <c r="AN720" s="41">
        <v>0</v>
      </c>
      <c r="AO720" s="41">
        <f>SUM(BASE_INICIATIVAS_CONSOLIDADA!$AK720:$AN720)</f>
        <v>0</v>
      </c>
      <c r="AP720" s="41">
        <v>0</v>
      </c>
      <c r="AQ720" s="41">
        <v>0</v>
      </c>
      <c r="AR720" s="41">
        <v>0</v>
      </c>
      <c r="AS720" s="41">
        <v>0</v>
      </c>
      <c r="AT720" s="41">
        <v>0</v>
      </c>
      <c r="AU720" s="41">
        <v>0</v>
      </c>
      <c r="AV720" s="41">
        <f>SUM(BASE_INICIATIVAS_CONSOLIDADA!$AP720:$AU720)</f>
        <v>0</v>
      </c>
      <c r="AW720" s="43">
        <v>0</v>
      </c>
      <c r="AX720" s="43">
        <v>0</v>
      </c>
      <c r="AY720" s="44">
        <f>SUM(BASE_INICIATIVAS_CONSOLIDADA!$AW720:$AX720)</f>
        <v>0</v>
      </c>
      <c r="AZ720" s="45">
        <v>0</v>
      </c>
      <c r="BA720" s="45">
        <f>BASE_INICIATIVAS_CONSOLIDADA!$AZ720</f>
        <v>0</v>
      </c>
      <c r="BB720" s="45">
        <v>0</v>
      </c>
      <c r="BC720" s="45">
        <v>0</v>
      </c>
      <c r="BD720" s="45">
        <f>SUM(BASE_INICIATIVAS_CONSOLIDADA!$BB720:$BC720)</f>
        <v>0</v>
      </c>
    </row>
    <row r="721" spans="1:56" ht="60" x14ac:dyDescent="0.25">
      <c r="A721" s="8" t="s">
        <v>502</v>
      </c>
      <c r="B721" s="8" t="s">
        <v>503</v>
      </c>
      <c r="C721" s="8">
        <v>18458919</v>
      </c>
      <c r="D721" s="8" t="s">
        <v>58</v>
      </c>
      <c r="E721" s="8" t="str">
        <f>_xlfn.XLOOKUP(BASE_INICIATIVAS_CONSOLIDADA!$G721,'[1]BASE DE DADOS'!A:A,'[1]BASE DE DADOS'!C:C)</f>
        <v>APA COSTA DAS ALGAS</v>
      </c>
      <c r="F721" s="8" t="str">
        <f>_xlfn.XLOOKUP(BASE_INICIATIVAS_CONSOLIDADA!$G721,[1]!BASE_UCS[COD CNUC],[1]!BASE_UCS[CATEGORIA RESUMIDA])</f>
        <v>APA</v>
      </c>
      <c r="G721" s="8" t="s">
        <v>504</v>
      </c>
      <c r="H721" s="8" t="str">
        <f>_xlfn.XLOOKUP(BASE_INICIATIVAS_CONSOLIDADA!$G721,[1]!BASE_UCS[COD CNUC],[1]!BASE_UCS[GERÊNCIA REGIONAL])</f>
        <v>GR4 - Sudeste</v>
      </c>
      <c r="I721" s="8" t="str">
        <f>_xlfn.XLOOKUP(BASE_INICIATIVAS_CONSOLIDADA!$G721,[1]!BASE_UCS[COD CNUC],[1]!BASE_UCS[BIOMAS])</f>
        <v>Área Marinha - Mata Atlântica</v>
      </c>
      <c r="J721" s="8" t="str">
        <f>_xlfn.XLOOKUP(BASE_INICIATIVAS_CONSOLIDADA!$G721,[1]!BASE_UCS[COD CNUC],[1]!BASE_UCS[UF])</f>
        <v>ES</v>
      </c>
      <c r="K721" s="8"/>
      <c r="L721" s="36">
        <v>78000</v>
      </c>
      <c r="M721" s="80">
        <v>0</v>
      </c>
      <c r="N721" s="36">
        <f>BASE_INICIATIVAS_CONSOLIDADA!$L721-BASE_INICIATIVAS_CONSOLIDADA!$M721</f>
        <v>78000</v>
      </c>
      <c r="O721" s="37">
        <f>BASE_INICIATIVAS_CONSOLIDADA!$AC721+BASE_INICIATIVAS_CONSOLIDADA!$AJ721+BASE_INICIATIVAS_CONSOLIDADA!$AO721+BASE_INICIATIVAS_CONSOLIDADA!$AV721+BASE_INICIATIVAS_CONSOLIDADA!$AY721+BASE_INICIATIVAS_CONSOLIDADA!$BA721+BASE_INICIATIVAS_CONSOLIDADA!$BD721</f>
        <v>0</v>
      </c>
      <c r="P721" s="36">
        <f>IF(BASE_INICIATIVAS_CONSOLIDADA!$N721-BASE_INICIATIVAS_CONSOLIDADA!$O721&lt;0,0,BASE_INICIATIVAS_CONSOLIDADA!$N721-BASE_INICIATIVAS_CONSOLIDADA!$O721)</f>
        <v>78000</v>
      </c>
      <c r="Q721" s="64">
        <v>0</v>
      </c>
      <c r="R721" s="69">
        <v>0</v>
      </c>
      <c r="S721" s="69">
        <v>0</v>
      </c>
      <c r="T721" s="69">
        <v>0</v>
      </c>
      <c r="U721" s="69">
        <v>0</v>
      </c>
      <c r="V721" s="69">
        <v>0</v>
      </c>
      <c r="W721" s="69">
        <v>0</v>
      </c>
      <c r="X721" s="69">
        <v>0</v>
      </c>
      <c r="Y721" s="69">
        <v>0</v>
      </c>
      <c r="Z721" s="69">
        <v>0</v>
      </c>
      <c r="AA721" s="69">
        <v>0</v>
      </c>
      <c r="AB721" s="70">
        <v>0</v>
      </c>
      <c r="AC721" s="37">
        <f>SUM(BASE_INICIATIVAS_CONSOLIDADA!$Q721:$AB721)</f>
        <v>0</v>
      </c>
      <c r="AD721" s="37">
        <v>0</v>
      </c>
      <c r="AE721" s="37">
        <v>0</v>
      </c>
      <c r="AF721" s="37">
        <v>0</v>
      </c>
      <c r="AG721" s="37">
        <v>0</v>
      </c>
      <c r="AH721" s="37">
        <v>0</v>
      </c>
      <c r="AI721" s="37">
        <v>0</v>
      </c>
      <c r="AJ721" s="37">
        <f>SUM(BASE_INICIATIVAS_CONSOLIDADA!$AD721:$AI721)</f>
        <v>0</v>
      </c>
      <c r="AK721" s="37">
        <v>0</v>
      </c>
      <c r="AL721" s="37">
        <v>0</v>
      </c>
      <c r="AM721" s="37">
        <v>0</v>
      </c>
      <c r="AN721" s="37">
        <v>0</v>
      </c>
      <c r="AO721" s="37">
        <f>SUM(BASE_INICIATIVAS_CONSOLIDADA!$AK721:$AN721)</f>
        <v>0</v>
      </c>
      <c r="AP721" s="37">
        <v>0</v>
      </c>
      <c r="AQ721" s="37">
        <v>0</v>
      </c>
      <c r="AR721" s="37">
        <v>0</v>
      </c>
      <c r="AS721" s="37">
        <v>0</v>
      </c>
      <c r="AT721" s="37">
        <v>0</v>
      </c>
      <c r="AU721" s="37">
        <v>0</v>
      </c>
      <c r="AV721" s="37">
        <f>SUM(BASE_INICIATIVAS_CONSOLIDADA!$AP721:$AU721)</f>
        <v>0</v>
      </c>
      <c r="AW721" s="39">
        <v>0</v>
      </c>
      <c r="AX721" s="39">
        <v>0</v>
      </c>
      <c r="AY721" s="40">
        <f>SUM(BASE_INICIATIVAS_CONSOLIDADA!$AW721:$AX721)</f>
        <v>0</v>
      </c>
      <c r="AZ721" s="4">
        <v>0</v>
      </c>
      <c r="BA721" s="4">
        <f>BASE_INICIATIVAS_CONSOLIDADA!$AZ721</f>
        <v>0</v>
      </c>
      <c r="BB721" s="4">
        <v>0</v>
      </c>
      <c r="BC721" s="4">
        <v>0</v>
      </c>
      <c r="BD721" s="4">
        <f>SUM(BASE_INICIATIVAS_CONSOLIDADA!$BB721:$BC721)</f>
        <v>0</v>
      </c>
    </row>
    <row r="722" spans="1:56" ht="60" x14ac:dyDescent="0.25">
      <c r="A722" s="29" t="s">
        <v>502</v>
      </c>
      <c r="B722" s="29" t="s">
        <v>503</v>
      </c>
      <c r="C722" s="29">
        <v>18458919</v>
      </c>
      <c r="D722" s="29" t="s">
        <v>58</v>
      </c>
      <c r="E722" s="29" t="str">
        <f>_xlfn.XLOOKUP(BASE_INICIATIVAS_CONSOLIDADA!$G722,'[1]BASE DE DADOS'!A:A,'[1]BASE DE DADOS'!C:C)</f>
        <v>APA DA ARARINHA AZUL</v>
      </c>
      <c r="F722" s="29" t="str">
        <f>_xlfn.XLOOKUP(BASE_INICIATIVAS_CONSOLIDADA!$G722,[1]!BASE_UCS[COD CNUC],[1]!BASE_UCS[CATEGORIA RESUMIDA])</f>
        <v>APA</v>
      </c>
      <c r="G722" s="29" t="s">
        <v>313</v>
      </c>
      <c r="H722" s="29" t="str">
        <f>_xlfn.XLOOKUP(BASE_INICIATIVAS_CONSOLIDADA!$G722,[1]!BASE_UCS[COD CNUC],[1]!BASE_UCS[GERÊNCIA REGIONAL])</f>
        <v>GR2 - Nordeste</v>
      </c>
      <c r="I722" s="29" t="str">
        <f>_xlfn.XLOOKUP(BASE_INICIATIVAS_CONSOLIDADA!$G722,[1]!BASE_UCS[COD CNUC],[1]!BASE_UCS[BIOMAS])</f>
        <v>Caatinga</v>
      </c>
      <c r="J722" s="29" t="str">
        <f>_xlfn.XLOOKUP(BASE_INICIATIVAS_CONSOLIDADA!$G722,[1]!BASE_UCS[COD CNUC],[1]!BASE_UCS[UF])</f>
        <v>BA</v>
      </c>
      <c r="K722" s="29"/>
      <c r="L722" s="30">
        <v>60000</v>
      </c>
      <c r="M722" s="79">
        <v>0</v>
      </c>
      <c r="N722" s="30">
        <f>BASE_INICIATIVAS_CONSOLIDADA!$L722-BASE_INICIATIVAS_CONSOLIDADA!$M722</f>
        <v>60000</v>
      </c>
      <c r="O722" s="41">
        <f>BASE_INICIATIVAS_CONSOLIDADA!$AC722+BASE_INICIATIVAS_CONSOLIDADA!$AJ722+BASE_INICIATIVAS_CONSOLIDADA!$AO722+BASE_INICIATIVAS_CONSOLIDADA!$AV722+BASE_INICIATIVAS_CONSOLIDADA!$AY722+BASE_INICIATIVAS_CONSOLIDADA!$BA722+BASE_INICIATIVAS_CONSOLIDADA!$BD722</f>
        <v>0</v>
      </c>
      <c r="P722" s="30">
        <f>IF(BASE_INICIATIVAS_CONSOLIDADA!$N722-BASE_INICIATIVAS_CONSOLIDADA!$O722&lt;0,0,BASE_INICIATIVAS_CONSOLIDADA!$N722-BASE_INICIATIVAS_CONSOLIDADA!$O722)</f>
        <v>60000</v>
      </c>
      <c r="Q722" s="66">
        <v>0</v>
      </c>
      <c r="R722" s="71">
        <v>0</v>
      </c>
      <c r="S722" s="71">
        <v>0</v>
      </c>
      <c r="T722" s="71">
        <v>0</v>
      </c>
      <c r="U722" s="71">
        <v>0</v>
      </c>
      <c r="V722" s="71">
        <v>0</v>
      </c>
      <c r="W722" s="71">
        <v>0</v>
      </c>
      <c r="X722" s="71">
        <v>0</v>
      </c>
      <c r="Y722" s="71">
        <v>0</v>
      </c>
      <c r="Z722" s="71">
        <v>0</v>
      </c>
      <c r="AA722" s="71">
        <v>0</v>
      </c>
      <c r="AB722" s="68">
        <v>0</v>
      </c>
      <c r="AC722" s="41">
        <f>SUM(BASE_INICIATIVAS_CONSOLIDADA!$Q722:$AB722)</f>
        <v>0</v>
      </c>
      <c r="AD722" s="41">
        <v>0</v>
      </c>
      <c r="AE722" s="41">
        <v>0</v>
      </c>
      <c r="AF722" s="41">
        <v>0</v>
      </c>
      <c r="AG722" s="41">
        <v>0</v>
      </c>
      <c r="AH722" s="41">
        <v>0</v>
      </c>
      <c r="AI722" s="41">
        <v>0</v>
      </c>
      <c r="AJ722" s="41">
        <f>SUM(BASE_INICIATIVAS_CONSOLIDADA!$AD722:$AI722)</f>
        <v>0</v>
      </c>
      <c r="AK722" s="41">
        <v>0</v>
      </c>
      <c r="AL722" s="41">
        <v>0</v>
      </c>
      <c r="AM722" s="41">
        <v>0</v>
      </c>
      <c r="AN722" s="41">
        <v>0</v>
      </c>
      <c r="AO722" s="41">
        <f>SUM(BASE_INICIATIVAS_CONSOLIDADA!$AK722:$AN722)</f>
        <v>0</v>
      </c>
      <c r="AP722" s="41">
        <v>0</v>
      </c>
      <c r="AQ722" s="41">
        <v>0</v>
      </c>
      <c r="AR722" s="41">
        <v>0</v>
      </c>
      <c r="AS722" s="41">
        <v>0</v>
      </c>
      <c r="AT722" s="41">
        <v>0</v>
      </c>
      <c r="AU722" s="41">
        <v>0</v>
      </c>
      <c r="AV722" s="41">
        <f>SUM(BASE_INICIATIVAS_CONSOLIDADA!$AP722:$AU722)</f>
        <v>0</v>
      </c>
      <c r="AW722" s="43">
        <v>0</v>
      </c>
      <c r="AX722" s="43">
        <v>0</v>
      </c>
      <c r="AY722" s="44">
        <f>SUM(BASE_INICIATIVAS_CONSOLIDADA!$AW722:$AX722)</f>
        <v>0</v>
      </c>
      <c r="AZ722" s="45">
        <v>0</v>
      </c>
      <c r="BA722" s="45">
        <f>BASE_INICIATIVAS_CONSOLIDADA!$AZ722</f>
        <v>0</v>
      </c>
      <c r="BB722" s="45">
        <v>0</v>
      </c>
      <c r="BC722" s="45">
        <v>0</v>
      </c>
      <c r="BD722" s="45">
        <f>SUM(BASE_INICIATIVAS_CONSOLIDADA!$BB722:$BC722)</f>
        <v>0</v>
      </c>
    </row>
    <row r="723" spans="1:56" ht="60" x14ac:dyDescent="0.25">
      <c r="A723" s="8" t="s">
        <v>502</v>
      </c>
      <c r="B723" s="8" t="s">
        <v>503</v>
      </c>
      <c r="C723" s="8">
        <v>18458919</v>
      </c>
      <c r="D723" s="8" t="s">
        <v>58</v>
      </c>
      <c r="E723" s="8" t="str">
        <f>_xlfn.XLOOKUP(BASE_INICIATIVAS_CONSOLIDADA!$G723,'[1]BASE DE DADOS'!A:A,'[1]BASE DE DADOS'!C:C)</f>
        <v>APA DA BACIA DO RIO DESCOBERTO</v>
      </c>
      <c r="F723" s="8" t="str">
        <f>_xlfn.XLOOKUP(BASE_INICIATIVAS_CONSOLIDADA!$G723,[1]!BASE_UCS[COD CNUC],[1]!BASE_UCS[CATEGORIA RESUMIDA])</f>
        <v>APA</v>
      </c>
      <c r="G723" s="8" t="s">
        <v>311</v>
      </c>
      <c r="H723" s="8" t="str">
        <f>_xlfn.XLOOKUP(BASE_INICIATIVAS_CONSOLIDADA!$G723,[1]!BASE_UCS[COD CNUC],[1]!BASE_UCS[GERÊNCIA REGIONAL])</f>
        <v>GR3 - Centro-Oeste</v>
      </c>
      <c r="I723" s="8" t="str">
        <f>_xlfn.XLOOKUP(BASE_INICIATIVAS_CONSOLIDADA!$G723,[1]!BASE_UCS[COD CNUC],[1]!BASE_UCS[BIOMAS])</f>
        <v>Cerrado</v>
      </c>
      <c r="J723" s="8" t="str">
        <f>_xlfn.XLOOKUP(BASE_INICIATIVAS_CONSOLIDADA!$G723,[1]!BASE_UCS[COD CNUC],[1]!BASE_UCS[UF])</f>
        <v>DF/GO</v>
      </c>
      <c r="K723" s="8"/>
      <c r="L723" s="36">
        <v>75000</v>
      </c>
      <c r="M723" s="80">
        <v>0</v>
      </c>
      <c r="N723" s="36">
        <f>BASE_INICIATIVAS_CONSOLIDADA!$L723-BASE_INICIATIVAS_CONSOLIDADA!$M723</f>
        <v>75000</v>
      </c>
      <c r="O723" s="37">
        <f>BASE_INICIATIVAS_CONSOLIDADA!$AC723+BASE_INICIATIVAS_CONSOLIDADA!$AJ723+BASE_INICIATIVAS_CONSOLIDADA!$AO723+BASE_INICIATIVAS_CONSOLIDADA!$AV723+BASE_INICIATIVAS_CONSOLIDADA!$AY723+BASE_INICIATIVAS_CONSOLIDADA!$BA723+BASE_INICIATIVAS_CONSOLIDADA!$BD723</f>
        <v>0</v>
      </c>
      <c r="P723" s="36">
        <f>IF(BASE_INICIATIVAS_CONSOLIDADA!$N723-BASE_INICIATIVAS_CONSOLIDADA!$O723&lt;0,0,BASE_INICIATIVAS_CONSOLIDADA!$N723-BASE_INICIATIVAS_CONSOLIDADA!$O723)</f>
        <v>75000</v>
      </c>
      <c r="Q723" s="64">
        <v>0</v>
      </c>
      <c r="R723" s="69">
        <v>0</v>
      </c>
      <c r="S723" s="69">
        <v>0</v>
      </c>
      <c r="T723" s="69">
        <v>0</v>
      </c>
      <c r="U723" s="69">
        <v>0</v>
      </c>
      <c r="V723" s="69">
        <v>0</v>
      </c>
      <c r="W723" s="69">
        <v>0</v>
      </c>
      <c r="X723" s="69">
        <v>0</v>
      </c>
      <c r="Y723" s="69">
        <v>0</v>
      </c>
      <c r="Z723" s="69">
        <v>0</v>
      </c>
      <c r="AA723" s="69">
        <v>0</v>
      </c>
      <c r="AB723" s="70">
        <v>0</v>
      </c>
      <c r="AC723" s="37">
        <f>SUM(BASE_INICIATIVAS_CONSOLIDADA!$Q723:$AB723)</f>
        <v>0</v>
      </c>
      <c r="AD723" s="37">
        <v>0</v>
      </c>
      <c r="AE723" s="37">
        <v>0</v>
      </c>
      <c r="AF723" s="37">
        <v>0</v>
      </c>
      <c r="AG723" s="37">
        <v>0</v>
      </c>
      <c r="AH723" s="37">
        <v>0</v>
      </c>
      <c r="AI723" s="37">
        <v>0</v>
      </c>
      <c r="AJ723" s="37">
        <f>SUM(BASE_INICIATIVAS_CONSOLIDADA!$AD723:$AI723)</f>
        <v>0</v>
      </c>
      <c r="AK723" s="37">
        <v>0</v>
      </c>
      <c r="AL723" s="37">
        <v>0</v>
      </c>
      <c r="AM723" s="37">
        <v>0</v>
      </c>
      <c r="AN723" s="37">
        <v>0</v>
      </c>
      <c r="AO723" s="37">
        <f>SUM(BASE_INICIATIVAS_CONSOLIDADA!$AK723:$AN723)</f>
        <v>0</v>
      </c>
      <c r="AP723" s="37">
        <v>0</v>
      </c>
      <c r="AQ723" s="37">
        <v>0</v>
      </c>
      <c r="AR723" s="37">
        <v>0</v>
      </c>
      <c r="AS723" s="37">
        <v>0</v>
      </c>
      <c r="AT723" s="37">
        <v>0</v>
      </c>
      <c r="AU723" s="37">
        <v>0</v>
      </c>
      <c r="AV723" s="37">
        <f>SUM(BASE_INICIATIVAS_CONSOLIDADA!$AP723:$AU723)</f>
        <v>0</v>
      </c>
      <c r="AW723" s="39">
        <v>0</v>
      </c>
      <c r="AX723" s="39">
        <v>0</v>
      </c>
      <c r="AY723" s="40">
        <f>SUM(BASE_INICIATIVAS_CONSOLIDADA!$AW723:$AX723)</f>
        <v>0</v>
      </c>
      <c r="AZ723" s="4">
        <v>0</v>
      </c>
      <c r="BA723" s="4">
        <f>BASE_INICIATIVAS_CONSOLIDADA!$AZ723</f>
        <v>0</v>
      </c>
      <c r="BB723" s="4">
        <v>0</v>
      </c>
      <c r="BC723" s="4">
        <v>0</v>
      </c>
      <c r="BD723" s="4">
        <f>SUM(BASE_INICIATIVAS_CONSOLIDADA!$BB723:$BC723)</f>
        <v>0</v>
      </c>
    </row>
    <row r="724" spans="1:56" ht="60" x14ac:dyDescent="0.25">
      <c r="A724" s="29" t="s">
        <v>502</v>
      </c>
      <c r="B724" s="29" t="s">
        <v>503</v>
      </c>
      <c r="C724" s="29">
        <v>18458919</v>
      </c>
      <c r="D724" s="29" t="s">
        <v>58</v>
      </c>
      <c r="E724" s="29" t="str">
        <f>_xlfn.XLOOKUP(BASE_INICIATIVAS_CONSOLIDADA!$G724,'[1]BASE DE DADOS'!A:A,'[1]BASE DE DADOS'!C:C)</f>
        <v>APA DA BACIA DO RIO SÃO BARTOLOMEU</v>
      </c>
      <c r="F724" s="29" t="str">
        <f>_xlfn.XLOOKUP(BASE_INICIATIVAS_CONSOLIDADA!$G724,[1]!BASE_UCS[COD CNUC],[1]!BASE_UCS[CATEGORIA RESUMIDA])</f>
        <v>APA</v>
      </c>
      <c r="G724" s="29" t="s">
        <v>505</v>
      </c>
      <c r="H724" s="29" t="str">
        <f>_xlfn.XLOOKUP(BASE_INICIATIVAS_CONSOLIDADA!$G724,[1]!BASE_UCS[COD CNUC],[1]!BASE_UCS[GERÊNCIA REGIONAL])</f>
        <v>GR3 - Centro-Oeste</v>
      </c>
      <c r="I724" s="29" t="str">
        <f>_xlfn.XLOOKUP(BASE_INICIATIVAS_CONSOLIDADA!$G724,[1]!BASE_UCS[COD CNUC],[1]!BASE_UCS[BIOMAS])</f>
        <v>Cerrado</v>
      </c>
      <c r="J724" s="29" t="str">
        <f>_xlfn.XLOOKUP(BASE_INICIATIVAS_CONSOLIDADA!$G724,[1]!BASE_UCS[COD CNUC],[1]!BASE_UCS[UF])</f>
        <v>DF</v>
      </c>
      <c r="K724" s="29"/>
      <c r="L724" s="30">
        <v>75000</v>
      </c>
      <c r="M724" s="79">
        <v>0</v>
      </c>
      <c r="N724" s="30">
        <f>BASE_INICIATIVAS_CONSOLIDADA!$L724-BASE_INICIATIVAS_CONSOLIDADA!$M724</f>
        <v>75000</v>
      </c>
      <c r="O724" s="41">
        <f>BASE_INICIATIVAS_CONSOLIDADA!$AC724+BASE_INICIATIVAS_CONSOLIDADA!$AJ724+BASE_INICIATIVAS_CONSOLIDADA!$AO724+BASE_INICIATIVAS_CONSOLIDADA!$AV724+BASE_INICIATIVAS_CONSOLIDADA!$AY724+BASE_INICIATIVAS_CONSOLIDADA!$BA724+BASE_INICIATIVAS_CONSOLIDADA!$BD724</f>
        <v>0</v>
      </c>
      <c r="P724" s="30">
        <f>IF(BASE_INICIATIVAS_CONSOLIDADA!$N724-BASE_INICIATIVAS_CONSOLIDADA!$O724&lt;0,0,BASE_INICIATIVAS_CONSOLIDADA!$N724-BASE_INICIATIVAS_CONSOLIDADA!$O724)</f>
        <v>75000</v>
      </c>
      <c r="Q724" s="66">
        <v>0</v>
      </c>
      <c r="R724" s="71">
        <v>0</v>
      </c>
      <c r="S724" s="71">
        <v>0</v>
      </c>
      <c r="T724" s="71">
        <v>0</v>
      </c>
      <c r="U724" s="71">
        <v>0</v>
      </c>
      <c r="V724" s="71">
        <v>0</v>
      </c>
      <c r="W724" s="71">
        <v>0</v>
      </c>
      <c r="X724" s="71">
        <v>0</v>
      </c>
      <c r="Y724" s="71">
        <v>0</v>
      </c>
      <c r="Z724" s="71">
        <v>0</v>
      </c>
      <c r="AA724" s="71">
        <v>0</v>
      </c>
      <c r="AB724" s="68">
        <v>0</v>
      </c>
      <c r="AC724" s="41">
        <f>SUM(BASE_INICIATIVAS_CONSOLIDADA!$Q724:$AB724)</f>
        <v>0</v>
      </c>
      <c r="AD724" s="41">
        <v>0</v>
      </c>
      <c r="AE724" s="41">
        <v>0</v>
      </c>
      <c r="AF724" s="41">
        <v>0</v>
      </c>
      <c r="AG724" s="41">
        <v>0</v>
      </c>
      <c r="AH724" s="41">
        <v>0</v>
      </c>
      <c r="AI724" s="41">
        <v>0</v>
      </c>
      <c r="AJ724" s="41">
        <f>SUM(BASE_INICIATIVAS_CONSOLIDADA!$AD724:$AI724)</f>
        <v>0</v>
      </c>
      <c r="AK724" s="41">
        <v>0</v>
      </c>
      <c r="AL724" s="41">
        <v>0</v>
      </c>
      <c r="AM724" s="41">
        <v>0</v>
      </c>
      <c r="AN724" s="41">
        <v>0</v>
      </c>
      <c r="AO724" s="41">
        <f>SUM(BASE_INICIATIVAS_CONSOLIDADA!$AK724:$AN724)</f>
        <v>0</v>
      </c>
      <c r="AP724" s="41">
        <v>0</v>
      </c>
      <c r="AQ724" s="41">
        <v>0</v>
      </c>
      <c r="AR724" s="41">
        <v>0</v>
      </c>
      <c r="AS724" s="41">
        <v>0</v>
      </c>
      <c r="AT724" s="41">
        <v>0</v>
      </c>
      <c r="AU724" s="41">
        <v>0</v>
      </c>
      <c r="AV724" s="41">
        <f>SUM(BASE_INICIATIVAS_CONSOLIDADA!$AP724:$AU724)</f>
        <v>0</v>
      </c>
      <c r="AW724" s="43">
        <v>0</v>
      </c>
      <c r="AX724" s="43">
        <v>0</v>
      </c>
      <c r="AY724" s="44">
        <f>SUM(BASE_INICIATIVAS_CONSOLIDADA!$AW724:$AX724)</f>
        <v>0</v>
      </c>
      <c r="AZ724" s="45">
        <v>0</v>
      </c>
      <c r="BA724" s="45">
        <f>BASE_INICIATIVAS_CONSOLIDADA!$AZ724</f>
        <v>0</v>
      </c>
      <c r="BB724" s="45">
        <v>0</v>
      </c>
      <c r="BC724" s="45">
        <v>0</v>
      </c>
      <c r="BD724" s="45">
        <f>SUM(BASE_INICIATIVAS_CONSOLIDADA!$BB724:$BC724)</f>
        <v>0</v>
      </c>
    </row>
    <row r="725" spans="1:56" ht="60" x14ac:dyDescent="0.25">
      <c r="A725" s="8" t="s">
        <v>502</v>
      </c>
      <c r="B725" s="8" t="s">
        <v>503</v>
      </c>
      <c r="C725" s="8">
        <v>18458919</v>
      </c>
      <c r="D725" s="8" t="s">
        <v>58</v>
      </c>
      <c r="E725" s="8" t="str">
        <f>_xlfn.XLOOKUP(BASE_INICIATIVAS_CONSOLIDADA!$G725,'[1]BASE DE DADOS'!A:A,'[1]BASE DE DADOS'!C:C)</f>
        <v>APA DA BALEIA FRANCA</v>
      </c>
      <c r="F725" s="8" t="str">
        <f>_xlfn.XLOOKUP(BASE_INICIATIVAS_CONSOLIDADA!$G725,[1]!BASE_UCS[COD CNUC],[1]!BASE_UCS[CATEGORIA RESUMIDA])</f>
        <v>APA</v>
      </c>
      <c r="G725" s="8" t="s">
        <v>258</v>
      </c>
      <c r="H725" s="8" t="str">
        <f>_xlfn.XLOOKUP(BASE_INICIATIVAS_CONSOLIDADA!$G725,[1]!BASE_UCS[COD CNUC],[1]!BASE_UCS[GERÊNCIA REGIONAL])</f>
        <v>GR5 - Sul</v>
      </c>
      <c r="I725" s="8" t="str">
        <f>_xlfn.XLOOKUP(BASE_INICIATIVAS_CONSOLIDADA!$G725,[1]!BASE_UCS[COD CNUC],[1]!BASE_UCS[BIOMAS])</f>
        <v>Área Marinha - Mata Atlântica</v>
      </c>
      <c r="J725" s="8" t="str">
        <f>_xlfn.XLOOKUP(BASE_INICIATIVAS_CONSOLIDADA!$G725,[1]!BASE_UCS[COD CNUC],[1]!BASE_UCS[UF])</f>
        <v>SC</v>
      </c>
      <c r="K725" s="8"/>
      <c r="L725" s="36">
        <v>75000</v>
      </c>
      <c r="M725" s="80">
        <v>0</v>
      </c>
      <c r="N725" s="36">
        <f>BASE_INICIATIVAS_CONSOLIDADA!$L725-BASE_INICIATIVAS_CONSOLIDADA!$M725</f>
        <v>75000</v>
      </c>
      <c r="O725" s="37">
        <f>BASE_INICIATIVAS_CONSOLIDADA!$AC725+BASE_INICIATIVAS_CONSOLIDADA!$AJ725+BASE_INICIATIVAS_CONSOLIDADA!$AO725+BASE_INICIATIVAS_CONSOLIDADA!$AV725+BASE_INICIATIVAS_CONSOLIDADA!$AY725+BASE_INICIATIVAS_CONSOLIDADA!$BA725+BASE_INICIATIVAS_CONSOLIDADA!$BD725</f>
        <v>0</v>
      </c>
      <c r="P725" s="36">
        <f>IF(BASE_INICIATIVAS_CONSOLIDADA!$N725-BASE_INICIATIVAS_CONSOLIDADA!$O725&lt;0,0,BASE_INICIATIVAS_CONSOLIDADA!$N725-BASE_INICIATIVAS_CONSOLIDADA!$O725)</f>
        <v>75000</v>
      </c>
      <c r="Q725" s="64">
        <v>0</v>
      </c>
      <c r="R725" s="69">
        <v>0</v>
      </c>
      <c r="S725" s="69">
        <v>0</v>
      </c>
      <c r="T725" s="69">
        <v>0</v>
      </c>
      <c r="U725" s="69">
        <v>0</v>
      </c>
      <c r="V725" s="69">
        <v>0</v>
      </c>
      <c r="W725" s="69">
        <v>0</v>
      </c>
      <c r="X725" s="69">
        <v>0</v>
      </c>
      <c r="Y725" s="69">
        <v>0</v>
      </c>
      <c r="Z725" s="69">
        <v>0</v>
      </c>
      <c r="AA725" s="69">
        <v>0</v>
      </c>
      <c r="AB725" s="70">
        <v>0</v>
      </c>
      <c r="AC725" s="37">
        <f>SUM(BASE_INICIATIVAS_CONSOLIDADA!$Q725:$AB725)</f>
        <v>0</v>
      </c>
      <c r="AD725" s="37">
        <v>0</v>
      </c>
      <c r="AE725" s="37">
        <v>0</v>
      </c>
      <c r="AF725" s="37">
        <v>0</v>
      </c>
      <c r="AG725" s="37">
        <v>0</v>
      </c>
      <c r="AH725" s="37">
        <v>0</v>
      </c>
      <c r="AI725" s="37">
        <v>0</v>
      </c>
      <c r="AJ725" s="37">
        <f>SUM(BASE_INICIATIVAS_CONSOLIDADA!$AD725:$AI725)</f>
        <v>0</v>
      </c>
      <c r="AK725" s="37">
        <v>0</v>
      </c>
      <c r="AL725" s="37">
        <v>0</v>
      </c>
      <c r="AM725" s="37">
        <v>0</v>
      </c>
      <c r="AN725" s="37">
        <v>0</v>
      </c>
      <c r="AO725" s="37">
        <f>SUM(BASE_INICIATIVAS_CONSOLIDADA!$AK725:$AN725)</f>
        <v>0</v>
      </c>
      <c r="AP725" s="37">
        <v>0</v>
      </c>
      <c r="AQ725" s="37">
        <v>0</v>
      </c>
      <c r="AR725" s="37">
        <v>0</v>
      </c>
      <c r="AS725" s="37">
        <v>0</v>
      </c>
      <c r="AT725" s="37">
        <v>0</v>
      </c>
      <c r="AU725" s="37">
        <v>0</v>
      </c>
      <c r="AV725" s="37">
        <f>SUM(BASE_INICIATIVAS_CONSOLIDADA!$AP725:$AU725)</f>
        <v>0</v>
      </c>
      <c r="AW725" s="39">
        <v>0</v>
      </c>
      <c r="AX725" s="39">
        <v>0</v>
      </c>
      <c r="AY725" s="40">
        <f>SUM(BASE_INICIATIVAS_CONSOLIDADA!$AW725:$AX725)</f>
        <v>0</v>
      </c>
      <c r="AZ725" s="4">
        <v>0</v>
      </c>
      <c r="BA725" s="4">
        <f>BASE_INICIATIVAS_CONSOLIDADA!$AZ725</f>
        <v>0</v>
      </c>
      <c r="BB725" s="4">
        <v>0</v>
      </c>
      <c r="BC725" s="4">
        <v>0</v>
      </c>
      <c r="BD725" s="4">
        <f>SUM(BASE_INICIATIVAS_CONSOLIDADA!$BB725:$BC725)</f>
        <v>0</v>
      </c>
    </row>
    <row r="726" spans="1:56" ht="60" x14ac:dyDescent="0.25">
      <c r="A726" s="29" t="s">
        <v>502</v>
      </c>
      <c r="B726" s="29" t="s">
        <v>503</v>
      </c>
      <c r="C726" s="29">
        <v>18458919</v>
      </c>
      <c r="D726" s="29" t="s">
        <v>58</v>
      </c>
      <c r="E726" s="29" t="str">
        <f>_xlfn.XLOOKUP(BASE_INICIATIVAS_CONSOLIDADA!$G726,'[1]BASE DE DADOS'!A:A,'[1]BASE DE DADOS'!C:C)</f>
        <v>APA DAS NASCENTES DO RIO VERMELHO</v>
      </c>
      <c r="F726" s="29" t="str">
        <f>_xlfn.XLOOKUP(BASE_INICIATIVAS_CONSOLIDADA!$G726,[1]!BASE_UCS[COD CNUC],[1]!BASE_UCS[CATEGORIA RESUMIDA])</f>
        <v>APA</v>
      </c>
      <c r="G726" s="29" t="s">
        <v>310</v>
      </c>
      <c r="H726" s="29" t="str">
        <f>_xlfn.XLOOKUP(BASE_INICIATIVAS_CONSOLIDADA!$G726,[1]!BASE_UCS[COD CNUC],[1]!BASE_UCS[GERÊNCIA REGIONAL])</f>
        <v>GR3 - Centro-Oeste</v>
      </c>
      <c r="I726" s="29" t="str">
        <f>_xlfn.XLOOKUP(BASE_INICIATIVAS_CONSOLIDADA!$G726,[1]!BASE_UCS[COD CNUC],[1]!BASE_UCS[BIOMAS])</f>
        <v>Cerrado</v>
      </c>
      <c r="J726" s="29" t="str">
        <f>_xlfn.XLOOKUP(BASE_INICIATIVAS_CONSOLIDADA!$G726,[1]!BASE_UCS[COD CNUC],[1]!BASE_UCS[UF])</f>
        <v>BA/GO</v>
      </c>
      <c r="K726" s="29"/>
      <c r="L726" s="30">
        <v>78000</v>
      </c>
      <c r="M726" s="79">
        <v>0</v>
      </c>
      <c r="N726" s="30">
        <f>BASE_INICIATIVAS_CONSOLIDADA!$L726-BASE_INICIATIVAS_CONSOLIDADA!$M726</f>
        <v>78000</v>
      </c>
      <c r="O726" s="41">
        <f>BASE_INICIATIVAS_CONSOLIDADA!$AC726+BASE_INICIATIVAS_CONSOLIDADA!$AJ726+BASE_INICIATIVAS_CONSOLIDADA!$AO726+BASE_INICIATIVAS_CONSOLIDADA!$AV726+BASE_INICIATIVAS_CONSOLIDADA!$AY726+BASE_INICIATIVAS_CONSOLIDADA!$BA726+BASE_INICIATIVAS_CONSOLIDADA!$BD726</f>
        <v>0</v>
      </c>
      <c r="P726" s="30">
        <f>IF(BASE_INICIATIVAS_CONSOLIDADA!$N726-BASE_INICIATIVAS_CONSOLIDADA!$O726&lt;0,0,BASE_INICIATIVAS_CONSOLIDADA!$N726-BASE_INICIATIVAS_CONSOLIDADA!$O726)</f>
        <v>78000</v>
      </c>
      <c r="Q726" s="66">
        <v>0</v>
      </c>
      <c r="R726" s="71">
        <v>0</v>
      </c>
      <c r="S726" s="71">
        <v>0</v>
      </c>
      <c r="T726" s="71">
        <v>0</v>
      </c>
      <c r="U726" s="71">
        <v>0</v>
      </c>
      <c r="V726" s="71">
        <v>0</v>
      </c>
      <c r="W726" s="71">
        <v>0</v>
      </c>
      <c r="X726" s="71">
        <v>0</v>
      </c>
      <c r="Y726" s="71">
        <v>0</v>
      </c>
      <c r="Z726" s="71">
        <v>0</v>
      </c>
      <c r="AA726" s="71">
        <v>0</v>
      </c>
      <c r="AB726" s="68">
        <v>0</v>
      </c>
      <c r="AC726" s="41">
        <f>SUM(BASE_INICIATIVAS_CONSOLIDADA!$Q726:$AB726)</f>
        <v>0</v>
      </c>
      <c r="AD726" s="41">
        <v>0</v>
      </c>
      <c r="AE726" s="41">
        <v>0</v>
      </c>
      <c r="AF726" s="41">
        <v>0</v>
      </c>
      <c r="AG726" s="41">
        <v>0</v>
      </c>
      <c r="AH726" s="41">
        <v>0</v>
      </c>
      <c r="AI726" s="41">
        <v>0</v>
      </c>
      <c r="AJ726" s="41">
        <f>SUM(BASE_INICIATIVAS_CONSOLIDADA!$AD726:$AI726)</f>
        <v>0</v>
      </c>
      <c r="AK726" s="41">
        <v>0</v>
      </c>
      <c r="AL726" s="41">
        <v>0</v>
      </c>
      <c r="AM726" s="41">
        <v>0</v>
      </c>
      <c r="AN726" s="41">
        <v>0</v>
      </c>
      <c r="AO726" s="41">
        <f>SUM(BASE_INICIATIVAS_CONSOLIDADA!$AK726:$AN726)</f>
        <v>0</v>
      </c>
      <c r="AP726" s="41">
        <v>0</v>
      </c>
      <c r="AQ726" s="41">
        <v>0</v>
      </c>
      <c r="AR726" s="41">
        <v>0</v>
      </c>
      <c r="AS726" s="41">
        <v>0</v>
      </c>
      <c r="AT726" s="41">
        <v>0</v>
      </c>
      <c r="AU726" s="41">
        <v>0</v>
      </c>
      <c r="AV726" s="41">
        <f>SUM(BASE_INICIATIVAS_CONSOLIDADA!$AP726:$AU726)</f>
        <v>0</v>
      </c>
      <c r="AW726" s="43">
        <v>0</v>
      </c>
      <c r="AX726" s="43">
        <v>0</v>
      </c>
      <c r="AY726" s="44">
        <f>SUM(BASE_INICIATIVAS_CONSOLIDADA!$AW726:$AX726)</f>
        <v>0</v>
      </c>
      <c r="AZ726" s="45">
        <v>0</v>
      </c>
      <c r="BA726" s="45">
        <f>BASE_INICIATIVAS_CONSOLIDADA!$AZ726</f>
        <v>0</v>
      </c>
      <c r="BB726" s="45">
        <v>0</v>
      </c>
      <c r="BC726" s="45">
        <v>0</v>
      </c>
      <c r="BD726" s="45">
        <f>SUM(BASE_INICIATIVAS_CONSOLIDADA!$BB726:$BC726)</f>
        <v>0</v>
      </c>
    </row>
    <row r="727" spans="1:56" ht="60" x14ac:dyDescent="0.25">
      <c r="A727" s="8" t="s">
        <v>502</v>
      </c>
      <c r="B727" s="8" t="s">
        <v>503</v>
      </c>
      <c r="C727" s="8">
        <v>18458919</v>
      </c>
      <c r="D727" s="8" t="s">
        <v>58</v>
      </c>
      <c r="E727" s="8" t="str">
        <f>_xlfn.XLOOKUP(BASE_INICIATIVAS_CONSOLIDADA!$G727,'[1]BASE DE DADOS'!A:A,'[1]BASE DE DADOS'!C:C)</f>
        <v>APA DE CAIRUÇU</v>
      </c>
      <c r="F727" s="8" t="str">
        <f>_xlfn.XLOOKUP(BASE_INICIATIVAS_CONSOLIDADA!$G727,[1]!BASE_UCS[COD CNUC],[1]!BASE_UCS[CATEGORIA RESUMIDA])</f>
        <v>APA</v>
      </c>
      <c r="G727" s="8" t="s">
        <v>392</v>
      </c>
      <c r="H727" s="8" t="str">
        <f>_xlfn.XLOOKUP(BASE_INICIATIVAS_CONSOLIDADA!$G727,[1]!BASE_UCS[COD CNUC],[1]!BASE_UCS[GERÊNCIA REGIONAL])</f>
        <v>GR4 - Sudeste</v>
      </c>
      <c r="I727" s="8" t="str">
        <f>_xlfn.XLOOKUP(BASE_INICIATIVAS_CONSOLIDADA!$G727,[1]!BASE_UCS[COD CNUC],[1]!BASE_UCS[BIOMAS])</f>
        <v>Área Marinha - Mata Atlântica</v>
      </c>
      <c r="J727" s="8" t="str">
        <f>_xlfn.XLOOKUP(BASE_INICIATIVAS_CONSOLIDADA!$G727,[1]!BASE_UCS[COD CNUC],[1]!BASE_UCS[UF])</f>
        <v>RJ</v>
      </c>
      <c r="K727" s="8"/>
      <c r="L727" s="36">
        <v>180000</v>
      </c>
      <c r="M727" s="80">
        <v>0</v>
      </c>
      <c r="N727" s="36">
        <f>BASE_INICIATIVAS_CONSOLIDADA!$L727-BASE_INICIATIVAS_CONSOLIDADA!$M727</f>
        <v>180000</v>
      </c>
      <c r="O727" s="37">
        <f>BASE_INICIATIVAS_CONSOLIDADA!$AC727+BASE_INICIATIVAS_CONSOLIDADA!$AJ727+BASE_INICIATIVAS_CONSOLIDADA!$AO727+BASE_INICIATIVAS_CONSOLIDADA!$AV727+BASE_INICIATIVAS_CONSOLIDADA!$AY727+BASE_INICIATIVAS_CONSOLIDADA!$BA727+BASE_INICIATIVAS_CONSOLIDADA!$BD727</f>
        <v>0</v>
      </c>
      <c r="P727" s="36">
        <f>IF(BASE_INICIATIVAS_CONSOLIDADA!$N727-BASE_INICIATIVAS_CONSOLIDADA!$O727&lt;0,0,BASE_INICIATIVAS_CONSOLIDADA!$N727-BASE_INICIATIVAS_CONSOLIDADA!$O727)</f>
        <v>180000</v>
      </c>
      <c r="Q727" s="64">
        <v>0</v>
      </c>
      <c r="R727" s="69">
        <v>0</v>
      </c>
      <c r="S727" s="69">
        <v>0</v>
      </c>
      <c r="T727" s="69">
        <v>0</v>
      </c>
      <c r="U727" s="69">
        <v>0</v>
      </c>
      <c r="V727" s="69">
        <v>0</v>
      </c>
      <c r="W727" s="69">
        <v>0</v>
      </c>
      <c r="X727" s="69">
        <v>0</v>
      </c>
      <c r="Y727" s="69">
        <v>0</v>
      </c>
      <c r="Z727" s="69">
        <v>0</v>
      </c>
      <c r="AA727" s="69">
        <v>0</v>
      </c>
      <c r="AB727" s="70">
        <v>0</v>
      </c>
      <c r="AC727" s="37">
        <f>SUM(BASE_INICIATIVAS_CONSOLIDADA!$Q727:$AB727)</f>
        <v>0</v>
      </c>
      <c r="AD727" s="37">
        <v>0</v>
      </c>
      <c r="AE727" s="37">
        <v>0</v>
      </c>
      <c r="AF727" s="37">
        <v>0</v>
      </c>
      <c r="AG727" s="37">
        <v>0</v>
      </c>
      <c r="AH727" s="37">
        <v>0</v>
      </c>
      <c r="AI727" s="37">
        <v>0</v>
      </c>
      <c r="AJ727" s="37">
        <f>SUM(BASE_INICIATIVAS_CONSOLIDADA!$AD727:$AI727)</f>
        <v>0</v>
      </c>
      <c r="AK727" s="37">
        <v>0</v>
      </c>
      <c r="AL727" s="37">
        <v>0</v>
      </c>
      <c r="AM727" s="37">
        <v>0</v>
      </c>
      <c r="AN727" s="37">
        <v>0</v>
      </c>
      <c r="AO727" s="37">
        <f>SUM(BASE_INICIATIVAS_CONSOLIDADA!$AK727:$AN727)</f>
        <v>0</v>
      </c>
      <c r="AP727" s="37">
        <v>0</v>
      </c>
      <c r="AQ727" s="37">
        <v>0</v>
      </c>
      <c r="AR727" s="37">
        <v>0</v>
      </c>
      <c r="AS727" s="37">
        <v>0</v>
      </c>
      <c r="AT727" s="37">
        <v>0</v>
      </c>
      <c r="AU727" s="37">
        <v>0</v>
      </c>
      <c r="AV727" s="37">
        <f>SUM(BASE_INICIATIVAS_CONSOLIDADA!$AP727:$AU727)</f>
        <v>0</v>
      </c>
      <c r="AW727" s="39">
        <v>0</v>
      </c>
      <c r="AX727" s="39">
        <v>0</v>
      </c>
      <c r="AY727" s="40">
        <f>SUM(BASE_INICIATIVAS_CONSOLIDADA!$AW727:$AX727)</f>
        <v>0</v>
      </c>
      <c r="AZ727" s="4">
        <v>0</v>
      </c>
      <c r="BA727" s="4">
        <f>BASE_INICIATIVAS_CONSOLIDADA!$AZ727</f>
        <v>0</v>
      </c>
      <c r="BB727" s="4">
        <v>0</v>
      </c>
      <c r="BC727" s="4">
        <v>0</v>
      </c>
      <c r="BD727" s="4">
        <f>SUM(BASE_INICIATIVAS_CONSOLIDADA!$BB727:$BC727)</f>
        <v>0</v>
      </c>
    </row>
    <row r="728" spans="1:56" ht="60" x14ac:dyDescent="0.25">
      <c r="A728" s="29" t="s">
        <v>502</v>
      </c>
      <c r="B728" s="29" t="s">
        <v>503</v>
      </c>
      <c r="C728" s="29">
        <v>18458919</v>
      </c>
      <c r="D728" s="29" t="s">
        <v>58</v>
      </c>
      <c r="E728" s="29" t="str">
        <f>_xlfn.XLOOKUP(BASE_INICIATIVAS_CONSOLIDADA!$G728,'[1]BASE DE DADOS'!A:A,'[1]BASE DE DADOS'!C:C)</f>
        <v>APA DE FERNANDO DE NORONHA</v>
      </c>
      <c r="F728" s="29" t="str">
        <f>_xlfn.XLOOKUP(BASE_INICIATIVAS_CONSOLIDADA!$G728,[1]!BASE_UCS[COD CNUC],[1]!BASE_UCS[CATEGORIA RESUMIDA])</f>
        <v>APA</v>
      </c>
      <c r="G728" s="29" t="s">
        <v>314</v>
      </c>
      <c r="H728" s="29" t="str">
        <f>_xlfn.XLOOKUP(BASE_INICIATIVAS_CONSOLIDADA!$G728,[1]!BASE_UCS[COD CNUC],[1]!BASE_UCS[GERÊNCIA REGIONAL])</f>
        <v>GR2 - Nordeste</v>
      </c>
      <c r="I728" s="29" t="str">
        <f>_xlfn.XLOOKUP(BASE_INICIATIVAS_CONSOLIDADA!$G728,[1]!BASE_UCS[COD CNUC],[1]!BASE_UCS[BIOMAS])</f>
        <v>Área Marinha - Mata Atlântica</v>
      </c>
      <c r="J728" s="29" t="str">
        <f>_xlfn.XLOOKUP(BASE_INICIATIVAS_CONSOLIDADA!$G728,[1]!BASE_UCS[COD CNUC],[1]!BASE_UCS[UF])</f>
        <v>PE</v>
      </c>
      <c r="K728" s="29"/>
      <c r="L728" s="30">
        <v>120000</v>
      </c>
      <c r="M728" s="79">
        <v>0</v>
      </c>
      <c r="N728" s="30">
        <f>BASE_INICIATIVAS_CONSOLIDADA!$L728-BASE_INICIATIVAS_CONSOLIDADA!$M728</f>
        <v>120000</v>
      </c>
      <c r="O728" s="41">
        <f>BASE_INICIATIVAS_CONSOLIDADA!$AC728+BASE_INICIATIVAS_CONSOLIDADA!$AJ728+BASE_INICIATIVAS_CONSOLIDADA!$AO728+BASE_INICIATIVAS_CONSOLIDADA!$AV728+BASE_INICIATIVAS_CONSOLIDADA!$AY728+BASE_INICIATIVAS_CONSOLIDADA!$BA728+BASE_INICIATIVAS_CONSOLIDADA!$BD728</f>
        <v>0</v>
      </c>
      <c r="P728" s="30">
        <f>IF(BASE_INICIATIVAS_CONSOLIDADA!$N728-BASE_INICIATIVAS_CONSOLIDADA!$O728&lt;0,0,BASE_INICIATIVAS_CONSOLIDADA!$N728-BASE_INICIATIVAS_CONSOLIDADA!$O728)</f>
        <v>120000</v>
      </c>
      <c r="Q728" s="66">
        <v>0</v>
      </c>
      <c r="R728" s="71">
        <v>0</v>
      </c>
      <c r="S728" s="71">
        <v>0</v>
      </c>
      <c r="T728" s="71">
        <v>0</v>
      </c>
      <c r="U728" s="71">
        <v>0</v>
      </c>
      <c r="V728" s="71">
        <v>0</v>
      </c>
      <c r="W728" s="71">
        <v>0</v>
      </c>
      <c r="X728" s="71">
        <v>0</v>
      </c>
      <c r="Y728" s="71">
        <v>0</v>
      </c>
      <c r="Z728" s="71">
        <v>0</v>
      </c>
      <c r="AA728" s="71">
        <v>0</v>
      </c>
      <c r="AB728" s="68">
        <v>0</v>
      </c>
      <c r="AC728" s="41">
        <f>SUM(BASE_INICIATIVAS_CONSOLIDADA!$Q728:$AB728)</f>
        <v>0</v>
      </c>
      <c r="AD728" s="41">
        <v>0</v>
      </c>
      <c r="AE728" s="41">
        <v>0</v>
      </c>
      <c r="AF728" s="41">
        <v>0</v>
      </c>
      <c r="AG728" s="41">
        <v>0</v>
      </c>
      <c r="AH728" s="41">
        <v>0</v>
      </c>
      <c r="AI728" s="41">
        <v>0</v>
      </c>
      <c r="AJ728" s="41">
        <f>SUM(BASE_INICIATIVAS_CONSOLIDADA!$AD728:$AI728)</f>
        <v>0</v>
      </c>
      <c r="AK728" s="41">
        <v>0</v>
      </c>
      <c r="AL728" s="41">
        <v>0</v>
      </c>
      <c r="AM728" s="41">
        <v>0</v>
      </c>
      <c r="AN728" s="41">
        <v>0</v>
      </c>
      <c r="AO728" s="41">
        <f>SUM(BASE_INICIATIVAS_CONSOLIDADA!$AK728:$AN728)</f>
        <v>0</v>
      </c>
      <c r="AP728" s="41">
        <v>0</v>
      </c>
      <c r="AQ728" s="41">
        <v>0</v>
      </c>
      <c r="AR728" s="41">
        <v>0</v>
      </c>
      <c r="AS728" s="41">
        <v>0</v>
      </c>
      <c r="AT728" s="41">
        <v>0</v>
      </c>
      <c r="AU728" s="41">
        <v>0</v>
      </c>
      <c r="AV728" s="41">
        <f>SUM(BASE_INICIATIVAS_CONSOLIDADA!$AP728:$AU728)</f>
        <v>0</v>
      </c>
      <c r="AW728" s="43">
        <v>0</v>
      </c>
      <c r="AX728" s="43">
        <v>0</v>
      </c>
      <c r="AY728" s="44">
        <f>SUM(BASE_INICIATIVAS_CONSOLIDADA!$AW728:$AX728)</f>
        <v>0</v>
      </c>
      <c r="AZ728" s="45">
        <v>0</v>
      </c>
      <c r="BA728" s="45">
        <f>BASE_INICIATIVAS_CONSOLIDADA!$AZ728</f>
        <v>0</v>
      </c>
      <c r="BB728" s="45">
        <v>0</v>
      </c>
      <c r="BC728" s="45">
        <v>0</v>
      </c>
      <c r="BD728" s="45">
        <f>SUM(BASE_INICIATIVAS_CONSOLIDADA!$BB728:$BC728)</f>
        <v>0</v>
      </c>
    </row>
    <row r="729" spans="1:56" ht="60" x14ac:dyDescent="0.25">
      <c r="A729" s="8" t="s">
        <v>502</v>
      </c>
      <c r="B729" s="8" t="s">
        <v>503</v>
      </c>
      <c r="C729" s="8">
        <v>18458919</v>
      </c>
      <c r="D729" s="8" t="s">
        <v>58</v>
      </c>
      <c r="E729" s="8" t="str">
        <f>_xlfn.XLOOKUP(BASE_INICIATIVAS_CONSOLIDADA!$G729,'[1]BASE DE DADOS'!A:A,'[1]BASE DE DADOS'!C:C)</f>
        <v>APA DE GUAPI-MIRIM</v>
      </c>
      <c r="F729" s="8" t="str">
        <f>_xlfn.XLOOKUP(BASE_INICIATIVAS_CONSOLIDADA!$G729,[1]!BASE_UCS[COD CNUC],[1]!BASE_UCS[CATEGORIA RESUMIDA])</f>
        <v>APA</v>
      </c>
      <c r="G729" s="8" t="s">
        <v>506</v>
      </c>
      <c r="H729" s="8" t="str">
        <f>_xlfn.XLOOKUP(BASE_INICIATIVAS_CONSOLIDADA!$G729,[1]!BASE_UCS[COD CNUC],[1]!BASE_UCS[GERÊNCIA REGIONAL])</f>
        <v>GR4 - Sudeste</v>
      </c>
      <c r="I729" s="8" t="str">
        <f>_xlfn.XLOOKUP(BASE_INICIATIVAS_CONSOLIDADA!$G729,[1]!BASE_UCS[COD CNUC],[1]!BASE_UCS[BIOMAS])</f>
        <v>Área Marinha - Mata Atlântica</v>
      </c>
      <c r="J729" s="8" t="str">
        <f>_xlfn.XLOOKUP(BASE_INICIATIVAS_CONSOLIDADA!$G729,[1]!BASE_UCS[COD CNUC],[1]!BASE_UCS[UF])</f>
        <v>RJ</v>
      </c>
      <c r="K729" s="8"/>
      <c r="L729" s="36">
        <v>75000</v>
      </c>
      <c r="M729" s="80">
        <v>0</v>
      </c>
      <c r="N729" s="36">
        <f>BASE_INICIATIVAS_CONSOLIDADA!$L729-BASE_INICIATIVAS_CONSOLIDADA!$M729</f>
        <v>75000</v>
      </c>
      <c r="O729" s="37">
        <f>BASE_INICIATIVAS_CONSOLIDADA!$AC729+BASE_INICIATIVAS_CONSOLIDADA!$AJ729+BASE_INICIATIVAS_CONSOLIDADA!$AO729+BASE_INICIATIVAS_CONSOLIDADA!$AV729+BASE_INICIATIVAS_CONSOLIDADA!$AY729+BASE_INICIATIVAS_CONSOLIDADA!$BA729+BASE_INICIATIVAS_CONSOLIDADA!$BD729</f>
        <v>0</v>
      </c>
      <c r="P729" s="36">
        <f>IF(BASE_INICIATIVAS_CONSOLIDADA!$N729-BASE_INICIATIVAS_CONSOLIDADA!$O729&lt;0,0,BASE_INICIATIVAS_CONSOLIDADA!$N729-BASE_INICIATIVAS_CONSOLIDADA!$O729)</f>
        <v>75000</v>
      </c>
      <c r="Q729" s="64">
        <v>0</v>
      </c>
      <c r="R729" s="69">
        <v>0</v>
      </c>
      <c r="S729" s="69">
        <v>0</v>
      </c>
      <c r="T729" s="69">
        <v>0</v>
      </c>
      <c r="U729" s="69">
        <v>0</v>
      </c>
      <c r="V729" s="69">
        <v>0</v>
      </c>
      <c r="W729" s="69">
        <v>0</v>
      </c>
      <c r="X729" s="69">
        <v>0</v>
      </c>
      <c r="Y729" s="69">
        <v>0</v>
      </c>
      <c r="Z729" s="69">
        <v>0</v>
      </c>
      <c r="AA729" s="69">
        <v>0</v>
      </c>
      <c r="AB729" s="70">
        <v>0</v>
      </c>
      <c r="AC729" s="37">
        <f>SUM(BASE_INICIATIVAS_CONSOLIDADA!$Q729:$AB729)</f>
        <v>0</v>
      </c>
      <c r="AD729" s="37">
        <v>0</v>
      </c>
      <c r="AE729" s="37">
        <v>0</v>
      </c>
      <c r="AF729" s="37">
        <v>0</v>
      </c>
      <c r="AG729" s="37">
        <v>0</v>
      </c>
      <c r="AH729" s="37">
        <v>0</v>
      </c>
      <c r="AI729" s="37">
        <v>0</v>
      </c>
      <c r="AJ729" s="37">
        <f>SUM(BASE_INICIATIVAS_CONSOLIDADA!$AD729:$AI729)</f>
        <v>0</v>
      </c>
      <c r="AK729" s="37">
        <v>0</v>
      </c>
      <c r="AL729" s="37">
        <v>0</v>
      </c>
      <c r="AM729" s="37">
        <v>0</v>
      </c>
      <c r="AN729" s="37">
        <v>0</v>
      </c>
      <c r="AO729" s="37">
        <f>SUM(BASE_INICIATIVAS_CONSOLIDADA!$AK729:$AN729)</f>
        <v>0</v>
      </c>
      <c r="AP729" s="37">
        <v>0</v>
      </c>
      <c r="AQ729" s="37">
        <v>0</v>
      </c>
      <c r="AR729" s="37">
        <v>0</v>
      </c>
      <c r="AS729" s="37">
        <v>0</v>
      </c>
      <c r="AT729" s="37">
        <v>0</v>
      </c>
      <c r="AU729" s="37">
        <v>0</v>
      </c>
      <c r="AV729" s="37">
        <f>SUM(BASE_INICIATIVAS_CONSOLIDADA!$AP729:$AU729)</f>
        <v>0</v>
      </c>
      <c r="AW729" s="39">
        <v>0</v>
      </c>
      <c r="AX729" s="39">
        <v>0</v>
      </c>
      <c r="AY729" s="40">
        <f>SUM(BASE_INICIATIVAS_CONSOLIDADA!$AW729:$AX729)</f>
        <v>0</v>
      </c>
      <c r="AZ729" s="4">
        <v>0</v>
      </c>
      <c r="BA729" s="4">
        <f>BASE_INICIATIVAS_CONSOLIDADA!$AZ729</f>
        <v>0</v>
      </c>
      <c r="BB729" s="4">
        <v>0</v>
      </c>
      <c r="BC729" s="4">
        <v>0</v>
      </c>
      <c r="BD729" s="4">
        <f>SUM(BASE_INICIATIVAS_CONSOLIDADA!$BB729:$BC729)</f>
        <v>0</v>
      </c>
    </row>
    <row r="730" spans="1:56" ht="60" x14ac:dyDescent="0.25">
      <c r="A730" s="29" t="s">
        <v>502</v>
      </c>
      <c r="B730" s="29" t="s">
        <v>503</v>
      </c>
      <c r="C730" s="29">
        <v>18458919</v>
      </c>
      <c r="D730" s="29" t="s">
        <v>58</v>
      </c>
      <c r="E730" s="29" t="str">
        <f>_xlfn.XLOOKUP(BASE_INICIATIVAS_CONSOLIDADA!$G730,'[1]BASE DE DADOS'!A:A,'[1]BASE DE DADOS'!C:C)</f>
        <v>APA DE GUARAQUEÇABA</v>
      </c>
      <c r="F730" s="29" t="str">
        <f>_xlfn.XLOOKUP(BASE_INICIATIVAS_CONSOLIDADA!$G730,[1]!BASE_UCS[COD CNUC],[1]!BASE_UCS[CATEGORIA RESUMIDA])</f>
        <v>APA</v>
      </c>
      <c r="G730" s="29" t="s">
        <v>318</v>
      </c>
      <c r="H730" s="29" t="str">
        <f>_xlfn.XLOOKUP(BASE_INICIATIVAS_CONSOLIDADA!$G730,[1]!BASE_UCS[COD CNUC],[1]!BASE_UCS[GERÊNCIA REGIONAL])</f>
        <v>GR5 - Sul</v>
      </c>
      <c r="I730" s="29" t="str">
        <f>_xlfn.XLOOKUP(BASE_INICIATIVAS_CONSOLIDADA!$G730,[1]!BASE_UCS[COD CNUC],[1]!BASE_UCS[BIOMAS])</f>
        <v>Área Marinha - Mata Atlântica</v>
      </c>
      <c r="J730" s="29" t="str">
        <f>_xlfn.XLOOKUP(BASE_INICIATIVAS_CONSOLIDADA!$G730,[1]!BASE_UCS[COD CNUC],[1]!BASE_UCS[UF])</f>
        <v>PR</v>
      </c>
      <c r="K730" s="29"/>
      <c r="L730" s="30">
        <v>80000</v>
      </c>
      <c r="M730" s="79">
        <v>0</v>
      </c>
      <c r="N730" s="30">
        <f>BASE_INICIATIVAS_CONSOLIDADA!$L730-BASE_INICIATIVAS_CONSOLIDADA!$M730</f>
        <v>80000</v>
      </c>
      <c r="O730" s="41">
        <f>BASE_INICIATIVAS_CONSOLIDADA!$AC730+BASE_INICIATIVAS_CONSOLIDADA!$AJ730+BASE_INICIATIVAS_CONSOLIDADA!$AO730+BASE_INICIATIVAS_CONSOLIDADA!$AV730+BASE_INICIATIVAS_CONSOLIDADA!$AY730+BASE_INICIATIVAS_CONSOLIDADA!$BA730+BASE_INICIATIVAS_CONSOLIDADA!$BD730</f>
        <v>0</v>
      </c>
      <c r="P730" s="30">
        <f>IF(BASE_INICIATIVAS_CONSOLIDADA!$N730-BASE_INICIATIVAS_CONSOLIDADA!$O730&lt;0,0,BASE_INICIATIVAS_CONSOLIDADA!$N730-BASE_INICIATIVAS_CONSOLIDADA!$O730)</f>
        <v>80000</v>
      </c>
      <c r="Q730" s="66">
        <v>0</v>
      </c>
      <c r="R730" s="71">
        <v>0</v>
      </c>
      <c r="S730" s="71">
        <v>0</v>
      </c>
      <c r="T730" s="71">
        <v>0</v>
      </c>
      <c r="U730" s="71">
        <v>0</v>
      </c>
      <c r="V730" s="71">
        <v>0</v>
      </c>
      <c r="W730" s="71">
        <v>0</v>
      </c>
      <c r="X730" s="71">
        <v>0</v>
      </c>
      <c r="Y730" s="71">
        <v>0</v>
      </c>
      <c r="Z730" s="71">
        <v>0</v>
      </c>
      <c r="AA730" s="71">
        <v>0</v>
      </c>
      <c r="AB730" s="68">
        <v>0</v>
      </c>
      <c r="AC730" s="41">
        <f>SUM(BASE_INICIATIVAS_CONSOLIDADA!$Q730:$AB730)</f>
        <v>0</v>
      </c>
      <c r="AD730" s="41">
        <v>0</v>
      </c>
      <c r="AE730" s="41">
        <v>0</v>
      </c>
      <c r="AF730" s="41">
        <v>0</v>
      </c>
      <c r="AG730" s="41">
        <v>0</v>
      </c>
      <c r="AH730" s="41">
        <v>0</v>
      </c>
      <c r="AI730" s="41">
        <v>0</v>
      </c>
      <c r="AJ730" s="41">
        <f>SUM(BASE_INICIATIVAS_CONSOLIDADA!$AD730:$AI730)</f>
        <v>0</v>
      </c>
      <c r="AK730" s="41">
        <v>0</v>
      </c>
      <c r="AL730" s="41">
        <v>0</v>
      </c>
      <c r="AM730" s="41">
        <v>0</v>
      </c>
      <c r="AN730" s="41">
        <v>0</v>
      </c>
      <c r="AO730" s="41">
        <f>SUM(BASE_INICIATIVAS_CONSOLIDADA!$AK730:$AN730)</f>
        <v>0</v>
      </c>
      <c r="AP730" s="41">
        <v>0</v>
      </c>
      <c r="AQ730" s="41">
        <v>0</v>
      </c>
      <c r="AR730" s="41">
        <v>0</v>
      </c>
      <c r="AS730" s="41">
        <v>0</v>
      </c>
      <c r="AT730" s="41">
        <v>0</v>
      </c>
      <c r="AU730" s="41">
        <v>0</v>
      </c>
      <c r="AV730" s="41">
        <f>SUM(BASE_INICIATIVAS_CONSOLIDADA!$AP730:$AU730)</f>
        <v>0</v>
      </c>
      <c r="AW730" s="43">
        <v>0</v>
      </c>
      <c r="AX730" s="43">
        <v>0</v>
      </c>
      <c r="AY730" s="44">
        <f>SUM(BASE_INICIATIVAS_CONSOLIDADA!$AW730:$AX730)</f>
        <v>0</v>
      </c>
      <c r="AZ730" s="45">
        <v>0</v>
      </c>
      <c r="BA730" s="45">
        <f>BASE_INICIATIVAS_CONSOLIDADA!$AZ730</f>
        <v>0</v>
      </c>
      <c r="BB730" s="45">
        <v>0</v>
      </c>
      <c r="BC730" s="45">
        <v>0</v>
      </c>
      <c r="BD730" s="45">
        <f>SUM(BASE_INICIATIVAS_CONSOLIDADA!$BB730:$BC730)</f>
        <v>0</v>
      </c>
    </row>
    <row r="731" spans="1:56" ht="60" x14ac:dyDescent="0.25">
      <c r="A731" s="8" t="s">
        <v>502</v>
      </c>
      <c r="B731" s="8" t="s">
        <v>503</v>
      </c>
      <c r="C731" s="8">
        <v>18458919</v>
      </c>
      <c r="D731" s="8" t="s">
        <v>58</v>
      </c>
      <c r="E731" s="8" t="str">
        <f>_xlfn.XLOOKUP(BASE_INICIATIVAS_CONSOLIDADA!$G731,'[1]BASE DE DADOS'!A:A,'[1]BASE DE DADOS'!C:C)</f>
        <v>APA DE PIAÇABUÇU</v>
      </c>
      <c r="F731" s="8" t="str">
        <f>_xlfn.XLOOKUP(BASE_INICIATIVAS_CONSOLIDADA!$G731,[1]!BASE_UCS[COD CNUC],[1]!BASE_UCS[CATEGORIA RESUMIDA])</f>
        <v>APA</v>
      </c>
      <c r="G731" s="8" t="s">
        <v>507</v>
      </c>
      <c r="H731" s="8" t="str">
        <f>_xlfn.XLOOKUP(BASE_INICIATIVAS_CONSOLIDADA!$G731,[1]!BASE_UCS[COD CNUC],[1]!BASE_UCS[GERÊNCIA REGIONAL])</f>
        <v>GR2 - Nordeste</v>
      </c>
      <c r="I731" s="8" t="str">
        <f>_xlfn.XLOOKUP(BASE_INICIATIVAS_CONSOLIDADA!$G731,[1]!BASE_UCS[COD CNUC],[1]!BASE_UCS[BIOMAS])</f>
        <v>Área Marinha - Mata Atlântica</v>
      </c>
      <c r="J731" s="8" t="str">
        <f>_xlfn.XLOOKUP(BASE_INICIATIVAS_CONSOLIDADA!$G731,[1]!BASE_UCS[COD CNUC],[1]!BASE_UCS[UF])</f>
        <v>AL</v>
      </c>
      <c r="K731" s="8"/>
      <c r="L731" s="36">
        <v>75000</v>
      </c>
      <c r="M731" s="80">
        <v>0</v>
      </c>
      <c r="N731" s="36">
        <f>BASE_INICIATIVAS_CONSOLIDADA!$L731-BASE_INICIATIVAS_CONSOLIDADA!$M731</f>
        <v>75000</v>
      </c>
      <c r="O731" s="37">
        <f>BASE_INICIATIVAS_CONSOLIDADA!$AC731+BASE_INICIATIVAS_CONSOLIDADA!$AJ731+BASE_INICIATIVAS_CONSOLIDADA!$AO731+BASE_INICIATIVAS_CONSOLIDADA!$AV731+BASE_INICIATIVAS_CONSOLIDADA!$AY731+BASE_INICIATIVAS_CONSOLIDADA!$BA731+BASE_INICIATIVAS_CONSOLIDADA!$BD731</f>
        <v>0</v>
      </c>
      <c r="P731" s="36">
        <f>IF(BASE_INICIATIVAS_CONSOLIDADA!$N731-BASE_INICIATIVAS_CONSOLIDADA!$O731&lt;0,0,BASE_INICIATIVAS_CONSOLIDADA!$N731-BASE_INICIATIVAS_CONSOLIDADA!$O731)</f>
        <v>75000</v>
      </c>
      <c r="Q731" s="64">
        <v>0</v>
      </c>
      <c r="R731" s="69">
        <v>0</v>
      </c>
      <c r="S731" s="69">
        <v>0</v>
      </c>
      <c r="T731" s="69">
        <v>0</v>
      </c>
      <c r="U731" s="69">
        <v>0</v>
      </c>
      <c r="V731" s="69">
        <v>0</v>
      </c>
      <c r="W731" s="69">
        <v>0</v>
      </c>
      <c r="X731" s="69">
        <v>0</v>
      </c>
      <c r="Y731" s="69">
        <v>0</v>
      </c>
      <c r="Z731" s="69">
        <v>0</v>
      </c>
      <c r="AA731" s="69">
        <v>0</v>
      </c>
      <c r="AB731" s="70">
        <v>0</v>
      </c>
      <c r="AC731" s="37">
        <f>SUM(BASE_INICIATIVAS_CONSOLIDADA!$Q731:$AB731)</f>
        <v>0</v>
      </c>
      <c r="AD731" s="37">
        <v>0</v>
      </c>
      <c r="AE731" s="37">
        <v>0</v>
      </c>
      <c r="AF731" s="37">
        <v>0</v>
      </c>
      <c r="AG731" s="37">
        <v>0</v>
      </c>
      <c r="AH731" s="37">
        <v>0</v>
      </c>
      <c r="AI731" s="37">
        <v>0</v>
      </c>
      <c r="AJ731" s="37">
        <f>SUM(BASE_INICIATIVAS_CONSOLIDADA!$AD731:$AI731)</f>
        <v>0</v>
      </c>
      <c r="AK731" s="37">
        <v>0</v>
      </c>
      <c r="AL731" s="37">
        <v>0</v>
      </c>
      <c r="AM731" s="37">
        <v>0</v>
      </c>
      <c r="AN731" s="37">
        <v>0</v>
      </c>
      <c r="AO731" s="37">
        <f>SUM(BASE_INICIATIVAS_CONSOLIDADA!$AK731:$AN731)</f>
        <v>0</v>
      </c>
      <c r="AP731" s="37">
        <v>0</v>
      </c>
      <c r="AQ731" s="37">
        <v>0</v>
      </c>
      <c r="AR731" s="37">
        <v>0</v>
      </c>
      <c r="AS731" s="37">
        <v>0</v>
      </c>
      <c r="AT731" s="37">
        <v>0</v>
      </c>
      <c r="AU731" s="37">
        <v>0</v>
      </c>
      <c r="AV731" s="37">
        <f>SUM(BASE_INICIATIVAS_CONSOLIDADA!$AP731:$AU731)</f>
        <v>0</v>
      </c>
      <c r="AW731" s="39">
        <v>0</v>
      </c>
      <c r="AX731" s="39">
        <v>0</v>
      </c>
      <c r="AY731" s="40">
        <f>SUM(BASE_INICIATIVAS_CONSOLIDADA!$AW731:$AX731)</f>
        <v>0</v>
      </c>
      <c r="AZ731" s="4">
        <v>0</v>
      </c>
      <c r="BA731" s="4">
        <f>BASE_INICIATIVAS_CONSOLIDADA!$AZ731</f>
        <v>0</v>
      </c>
      <c r="BB731" s="4">
        <v>0</v>
      </c>
      <c r="BC731" s="4">
        <v>0</v>
      </c>
      <c r="BD731" s="4">
        <f>SUM(BASE_INICIATIVAS_CONSOLIDADA!$BB731:$BC731)</f>
        <v>0</v>
      </c>
    </row>
    <row r="732" spans="1:56" ht="60" x14ac:dyDescent="0.25">
      <c r="A732" s="29" t="s">
        <v>502</v>
      </c>
      <c r="B732" s="29" t="s">
        <v>503</v>
      </c>
      <c r="C732" s="29">
        <v>18458919</v>
      </c>
      <c r="D732" s="29" t="s">
        <v>58</v>
      </c>
      <c r="E732" s="29" t="str">
        <f>_xlfn.XLOOKUP(BASE_INICIATIVAS_CONSOLIDADA!$G732,'[1]BASE DE DADOS'!A:A,'[1]BASE DE DADOS'!C:C)</f>
        <v>APA DO BOQUEIRÃO DA ONÇA</v>
      </c>
      <c r="F732" s="29" t="str">
        <f>_xlfn.XLOOKUP(BASE_INICIATIVAS_CONSOLIDADA!$G732,[1]!BASE_UCS[COD CNUC],[1]!BASE_UCS[CATEGORIA RESUMIDA])</f>
        <v>APA</v>
      </c>
      <c r="G732" s="29" t="s">
        <v>508</v>
      </c>
      <c r="H732" s="29" t="str">
        <f>_xlfn.XLOOKUP(BASE_INICIATIVAS_CONSOLIDADA!$G732,[1]!BASE_UCS[COD CNUC],[1]!BASE_UCS[GERÊNCIA REGIONAL])</f>
        <v>GR2 - Nordeste</v>
      </c>
      <c r="I732" s="29" t="str">
        <f>_xlfn.XLOOKUP(BASE_INICIATIVAS_CONSOLIDADA!$G732,[1]!BASE_UCS[COD CNUC],[1]!BASE_UCS[BIOMAS])</f>
        <v>Caatinga</v>
      </c>
      <c r="J732" s="29" t="str">
        <f>_xlfn.XLOOKUP(BASE_INICIATIVAS_CONSOLIDADA!$G732,[1]!BASE_UCS[COD CNUC],[1]!BASE_UCS[UF])</f>
        <v>BA</v>
      </c>
      <c r="K732" s="29"/>
      <c r="L732" s="30">
        <v>120000</v>
      </c>
      <c r="M732" s="79">
        <v>0</v>
      </c>
      <c r="N732" s="30">
        <f>BASE_INICIATIVAS_CONSOLIDADA!$L732-BASE_INICIATIVAS_CONSOLIDADA!$M732</f>
        <v>120000</v>
      </c>
      <c r="O732" s="41">
        <f>BASE_INICIATIVAS_CONSOLIDADA!$AC732+BASE_INICIATIVAS_CONSOLIDADA!$AJ732+BASE_INICIATIVAS_CONSOLIDADA!$AO732+BASE_INICIATIVAS_CONSOLIDADA!$AV732+BASE_INICIATIVAS_CONSOLIDADA!$AY732+BASE_INICIATIVAS_CONSOLIDADA!$BA732+BASE_INICIATIVAS_CONSOLIDADA!$BD732</f>
        <v>0</v>
      </c>
      <c r="P732" s="30">
        <f>IF(BASE_INICIATIVAS_CONSOLIDADA!$N732-BASE_INICIATIVAS_CONSOLIDADA!$O732&lt;0,0,BASE_INICIATIVAS_CONSOLIDADA!$N732-BASE_INICIATIVAS_CONSOLIDADA!$O732)</f>
        <v>120000</v>
      </c>
      <c r="Q732" s="66">
        <v>0</v>
      </c>
      <c r="R732" s="71">
        <v>0</v>
      </c>
      <c r="S732" s="71">
        <v>0</v>
      </c>
      <c r="T732" s="71">
        <v>0</v>
      </c>
      <c r="U732" s="71">
        <v>0</v>
      </c>
      <c r="V732" s="71">
        <v>0</v>
      </c>
      <c r="W732" s="71">
        <v>0</v>
      </c>
      <c r="X732" s="71">
        <v>0</v>
      </c>
      <c r="Y732" s="71">
        <v>0</v>
      </c>
      <c r="Z732" s="71">
        <v>0</v>
      </c>
      <c r="AA732" s="71">
        <v>0</v>
      </c>
      <c r="AB732" s="68">
        <v>0</v>
      </c>
      <c r="AC732" s="41">
        <f>SUM(BASE_INICIATIVAS_CONSOLIDADA!$Q732:$AB732)</f>
        <v>0</v>
      </c>
      <c r="AD732" s="41">
        <v>0</v>
      </c>
      <c r="AE732" s="41">
        <v>0</v>
      </c>
      <c r="AF732" s="41">
        <v>0</v>
      </c>
      <c r="AG732" s="41">
        <v>0</v>
      </c>
      <c r="AH732" s="41">
        <v>0</v>
      </c>
      <c r="AI732" s="41">
        <v>0</v>
      </c>
      <c r="AJ732" s="41">
        <f>SUM(BASE_INICIATIVAS_CONSOLIDADA!$AD732:$AI732)</f>
        <v>0</v>
      </c>
      <c r="AK732" s="41">
        <v>0</v>
      </c>
      <c r="AL732" s="41">
        <v>0</v>
      </c>
      <c r="AM732" s="41">
        <v>0</v>
      </c>
      <c r="AN732" s="41">
        <v>0</v>
      </c>
      <c r="AO732" s="41">
        <f>SUM(BASE_INICIATIVAS_CONSOLIDADA!$AK732:$AN732)</f>
        <v>0</v>
      </c>
      <c r="AP732" s="41">
        <v>0</v>
      </c>
      <c r="AQ732" s="41">
        <v>0</v>
      </c>
      <c r="AR732" s="41">
        <v>0</v>
      </c>
      <c r="AS732" s="41">
        <v>0</v>
      </c>
      <c r="AT732" s="41">
        <v>0</v>
      </c>
      <c r="AU732" s="41">
        <v>0</v>
      </c>
      <c r="AV732" s="41">
        <f>SUM(BASE_INICIATIVAS_CONSOLIDADA!$AP732:$AU732)</f>
        <v>0</v>
      </c>
      <c r="AW732" s="43">
        <v>0</v>
      </c>
      <c r="AX732" s="43">
        <v>0</v>
      </c>
      <c r="AY732" s="44">
        <f>SUM(BASE_INICIATIVAS_CONSOLIDADA!$AW732:$AX732)</f>
        <v>0</v>
      </c>
      <c r="AZ732" s="45">
        <v>0</v>
      </c>
      <c r="BA732" s="45">
        <f>BASE_INICIATIVAS_CONSOLIDADA!$AZ732</f>
        <v>0</v>
      </c>
      <c r="BB732" s="45">
        <v>0</v>
      </c>
      <c r="BC732" s="45">
        <v>0</v>
      </c>
      <c r="BD732" s="45">
        <f>SUM(BASE_INICIATIVAS_CONSOLIDADA!$BB732:$BC732)</f>
        <v>0</v>
      </c>
    </row>
    <row r="733" spans="1:56" ht="60" x14ac:dyDescent="0.25">
      <c r="A733" s="8" t="s">
        <v>502</v>
      </c>
      <c r="B733" s="8" t="s">
        <v>503</v>
      </c>
      <c r="C733" s="8">
        <v>18458919</v>
      </c>
      <c r="D733" s="8" t="s">
        <v>58</v>
      </c>
      <c r="E733" s="8" t="str">
        <f>_xlfn.XLOOKUP(BASE_INICIATIVAS_CONSOLIDADA!$G733,'[1]BASE DE DADOS'!A:A,'[1]BASE DE DADOS'!C:C)</f>
        <v>APA DO IGARAPÉ GELADO</v>
      </c>
      <c r="F733" s="8" t="str">
        <f>_xlfn.XLOOKUP(BASE_INICIATIVAS_CONSOLIDADA!$G733,[1]!BASE_UCS[COD CNUC],[1]!BASE_UCS[CATEGORIA RESUMIDA])</f>
        <v>APA</v>
      </c>
      <c r="G733" s="8" t="s">
        <v>385</v>
      </c>
      <c r="H733" s="8" t="str">
        <f>_xlfn.XLOOKUP(BASE_INICIATIVAS_CONSOLIDADA!$G733,[1]!BASE_UCS[COD CNUC],[1]!BASE_UCS[GERÊNCIA REGIONAL])</f>
        <v>GR1 - Norte</v>
      </c>
      <c r="I733" s="8" t="str">
        <f>_xlfn.XLOOKUP(BASE_INICIATIVAS_CONSOLIDADA!$G733,[1]!BASE_UCS[COD CNUC],[1]!BASE_UCS[BIOMAS])</f>
        <v>Amazônia</v>
      </c>
      <c r="J733" s="8" t="str">
        <f>_xlfn.XLOOKUP(BASE_INICIATIVAS_CONSOLIDADA!$G733,[1]!BASE_UCS[COD CNUC],[1]!BASE_UCS[UF])</f>
        <v>PA</v>
      </c>
      <c r="K733" s="8"/>
      <c r="L733" s="36">
        <v>260000</v>
      </c>
      <c r="M733" s="80">
        <v>0</v>
      </c>
      <c r="N733" s="36">
        <f>BASE_INICIATIVAS_CONSOLIDADA!$L733-BASE_INICIATIVAS_CONSOLIDADA!$M733</f>
        <v>260000</v>
      </c>
      <c r="O733" s="37">
        <f>BASE_INICIATIVAS_CONSOLIDADA!$AC733+BASE_INICIATIVAS_CONSOLIDADA!$AJ733+BASE_INICIATIVAS_CONSOLIDADA!$AO733+BASE_INICIATIVAS_CONSOLIDADA!$AV733+BASE_INICIATIVAS_CONSOLIDADA!$AY733+BASE_INICIATIVAS_CONSOLIDADA!$BA733+BASE_INICIATIVAS_CONSOLIDADA!$BD733</f>
        <v>0</v>
      </c>
      <c r="P733" s="36">
        <f>IF(BASE_INICIATIVAS_CONSOLIDADA!$N733-BASE_INICIATIVAS_CONSOLIDADA!$O733&lt;0,0,BASE_INICIATIVAS_CONSOLIDADA!$N733-BASE_INICIATIVAS_CONSOLIDADA!$O733)</f>
        <v>260000</v>
      </c>
      <c r="Q733" s="64">
        <v>0</v>
      </c>
      <c r="R733" s="69">
        <v>0</v>
      </c>
      <c r="S733" s="69">
        <v>0</v>
      </c>
      <c r="T733" s="69">
        <v>0</v>
      </c>
      <c r="U733" s="69">
        <v>0</v>
      </c>
      <c r="V733" s="69">
        <v>0</v>
      </c>
      <c r="W733" s="69">
        <v>0</v>
      </c>
      <c r="X733" s="69">
        <v>0</v>
      </c>
      <c r="Y733" s="69">
        <v>0</v>
      </c>
      <c r="Z733" s="69">
        <v>0</v>
      </c>
      <c r="AA733" s="69">
        <v>0</v>
      </c>
      <c r="AB733" s="70">
        <v>0</v>
      </c>
      <c r="AC733" s="37">
        <f>SUM(BASE_INICIATIVAS_CONSOLIDADA!$Q733:$AB733)</f>
        <v>0</v>
      </c>
      <c r="AD733" s="37">
        <v>0</v>
      </c>
      <c r="AE733" s="37">
        <v>0</v>
      </c>
      <c r="AF733" s="37">
        <v>0</v>
      </c>
      <c r="AG733" s="37">
        <v>0</v>
      </c>
      <c r="AH733" s="37">
        <v>0</v>
      </c>
      <c r="AI733" s="37">
        <v>0</v>
      </c>
      <c r="AJ733" s="37">
        <f>SUM(BASE_INICIATIVAS_CONSOLIDADA!$AD733:$AI733)</f>
        <v>0</v>
      </c>
      <c r="AK733" s="37">
        <v>0</v>
      </c>
      <c r="AL733" s="37">
        <v>0</v>
      </c>
      <c r="AM733" s="37">
        <v>0</v>
      </c>
      <c r="AN733" s="37">
        <v>0</v>
      </c>
      <c r="AO733" s="37">
        <f>SUM(BASE_INICIATIVAS_CONSOLIDADA!$AK733:$AN733)</f>
        <v>0</v>
      </c>
      <c r="AP733" s="37">
        <v>0</v>
      </c>
      <c r="AQ733" s="37">
        <v>0</v>
      </c>
      <c r="AR733" s="37">
        <v>0</v>
      </c>
      <c r="AS733" s="37">
        <v>0</v>
      </c>
      <c r="AT733" s="37">
        <v>0</v>
      </c>
      <c r="AU733" s="37">
        <v>0</v>
      </c>
      <c r="AV733" s="37">
        <f>SUM(BASE_INICIATIVAS_CONSOLIDADA!$AP733:$AU733)</f>
        <v>0</v>
      </c>
      <c r="AW733" s="39">
        <v>0</v>
      </c>
      <c r="AX733" s="39">
        <v>0</v>
      </c>
      <c r="AY733" s="40">
        <f>SUM(BASE_INICIATIVAS_CONSOLIDADA!$AW733:$AX733)</f>
        <v>0</v>
      </c>
      <c r="AZ733" s="4">
        <v>0</v>
      </c>
      <c r="BA733" s="4">
        <f>BASE_INICIATIVAS_CONSOLIDADA!$AZ733</f>
        <v>0</v>
      </c>
      <c r="BB733" s="4">
        <v>0</v>
      </c>
      <c r="BC733" s="4">
        <v>0</v>
      </c>
      <c r="BD733" s="4">
        <f>SUM(BASE_INICIATIVAS_CONSOLIDADA!$BB733:$BC733)</f>
        <v>0</v>
      </c>
    </row>
    <row r="734" spans="1:56" ht="60" x14ac:dyDescent="0.25">
      <c r="A734" s="29" t="s">
        <v>502</v>
      </c>
      <c r="B734" s="29" t="s">
        <v>503</v>
      </c>
      <c r="C734" s="29">
        <v>18458919</v>
      </c>
      <c r="D734" s="29" t="s">
        <v>58</v>
      </c>
      <c r="E734" s="29" t="str">
        <f>_xlfn.XLOOKUP(BASE_INICIATIVAS_CONSOLIDADA!$G734,'[1]BASE DE DADOS'!A:A,'[1]BASE DE DADOS'!C:C)</f>
        <v>APA DO PLANALTO CENTRAL</v>
      </c>
      <c r="F734" s="29" t="str">
        <f>_xlfn.XLOOKUP(BASE_INICIATIVAS_CONSOLIDADA!$G734,[1]!BASE_UCS[COD CNUC],[1]!BASE_UCS[CATEGORIA RESUMIDA])</f>
        <v>APA</v>
      </c>
      <c r="G734" s="29" t="s">
        <v>182</v>
      </c>
      <c r="H734" s="29" t="str">
        <f>_xlfn.XLOOKUP(BASE_INICIATIVAS_CONSOLIDADA!$G734,[1]!BASE_UCS[COD CNUC],[1]!BASE_UCS[GERÊNCIA REGIONAL])</f>
        <v>GR3 - Centro-Oeste</v>
      </c>
      <c r="I734" s="29" t="str">
        <f>_xlfn.XLOOKUP(BASE_INICIATIVAS_CONSOLIDADA!$G734,[1]!BASE_UCS[COD CNUC],[1]!BASE_UCS[BIOMAS])</f>
        <v>Cerrado</v>
      </c>
      <c r="J734" s="29" t="str">
        <f>_xlfn.XLOOKUP(BASE_INICIATIVAS_CONSOLIDADA!$G734,[1]!BASE_UCS[COD CNUC],[1]!BASE_UCS[UF])</f>
        <v>DF/GO</v>
      </c>
      <c r="K734" s="29"/>
      <c r="L734" s="30">
        <v>120000</v>
      </c>
      <c r="M734" s="79">
        <v>0</v>
      </c>
      <c r="N734" s="30">
        <f>BASE_INICIATIVAS_CONSOLIDADA!$L734-BASE_INICIATIVAS_CONSOLIDADA!$M734</f>
        <v>120000</v>
      </c>
      <c r="O734" s="41">
        <f>BASE_INICIATIVAS_CONSOLIDADA!$AC734+BASE_INICIATIVAS_CONSOLIDADA!$AJ734+BASE_INICIATIVAS_CONSOLIDADA!$AO734+BASE_INICIATIVAS_CONSOLIDADA!$AV734+BASE_INICIATIVAS_CONSOLIDADA!$AY734+BASE_INICIATIVAS_CONSOLIDADA!$BA734+BASE_INICIATIVAS_CONSOLIDADA!$BD734</f>
        <v>0</v>
      </c>
      <c r="P734" s="30">
        <f>IF(BASE_INICIATIVAS_CONSOLIDADA!$N734-BASE_INICIATIVAS_CONSOLIDADA!$O734&lt;0,0,BASE_INICIATIVAS_CONSOLIDADA!$N734-BASE_INICIATIVAS_CONSOLIDADA!$O734)</f>
        <v>120000</v>
      </c>
      <c r="Q734" s="66">
        <v>0</v>
      </c>
      <c r="R734" s="71">
        <v>0</v>
      </c>
      <c r="S734" s="71">
        <v>0</v>
      </c>
      <c r="T734" s="71">
        <v>0</v>
      </c>
      <c r="U734" s="71">
        <v>0</v>
      </c>
      <c r="V734" s="71">
        <v>0</v>
      </c>
      <c r="W734" s="71">
        <v>0</v>
      </c>
      <c r="X734" s="71">
        <v>0</v>
      </c>
      <c r="Y734" s="71">
        <v>0</v>
      </c>
      <c r="Z734" s="71">
        <v>0</v>
      </c>
      <c r="AA734" s="71">
        <v>0</v>
      </c>
      <c r="AB734" s="68">
        <v>0</v>
      </c>
      <c r="AC734" s="41">
        <f>SUM(BASE_INICIATIVAS_CONSOLIDADA!$Q734:$AB734)</f>
        <v>0</v>
      </c>
      <c r="AD734" s="41">
        <v>0</v>
      </c>
      <c r="AE734" s="41">
        <v>0</v>
      </c>
      <c r="AF734" s="41">
        <v>0</v>
      </c>
      <c r="AG734" s="41">
        <v>0</v>
      </c>
      <c r="AH734" s="41">
        <v>0</v>
      </c>
      <c r="AI734" s="41">
        <v>0</v>
      </c>
      <c r="AJ734" s="41">
        <f>SUM(BASE_INICIATIVAS_CONSOLIDADA!$AD734:$AI734)</f>
        <v>0</v>
      </c>
      <c r="AK734" s="41">
        <v>0</v>
      </c>
      <c r="AL734" s="41">
        <v>0</v>
      </c>
      <c r="AM734" s="41">
        <v>0</v>
      </c>
      <c r="AN734" s="41">
        <v>0</v>
      </c>
      <c r="AO734" s="41">
        <f>SUM(BASE_INICIATIVAS_CONSOLIDADA!$AK734:$AN734)</f>
        <v>0</v>
      </c>
      <c r="AP734" s="41">
        <v>0</v>
      </c>
      <c r="AQ734" s="41">
        <v>0</v>
      </c>
      <c r="AR734" s="41">
        <v>0</v>
      </c>
      <c r="AS734" s="41">
        <v>0</v>
      </c>
      <c r="AT734" s="41">
        <v>0</v>
      </c>
      <c r="AU734" s="41">
        <v>0</v>
      </c>
      <c r="AV734" s="41">
        <f>SUM(BASE_INICIATIVAS_CONSOLIDADA!$AP734:$AU734)</f>
        <v>0</v>
      </c>
      <c r="AW734" s="43">
        <v>0</v>
      </c>
      <c r="AX734" s="43">
        <v>0</v>
      </c>
      <c r="AY734" s="44">
        <f>SUM(BASE_INICIATIVAS_CONSOLIDADA!$AW734:$AX734)</f>
        <v>0</v>
      </c>
      <c r="AZ734" s="45">
        <v>0</v>
      </c>
      <c r="BA734" s="45">
        <f>BASE_INICIATIVAS_CONSOLIDADA!$AZ734</f>
        <v>0</v>
      </c>
      <c r="BB734" s="45">
        <v>0</v>
      </c>
      <c r="BC734" s="45">
        <v>0</v>
      </c>
      <c r="BD734" s="45">
        <f>SUM(BASE_INICIATIVAS_CONSOLIDADA!$BB734:$BC734)</f>
        <v>0</v>
      </c>
    </row>
    <row r="735" spans="1:56" ht="60" x14ac:dyDescent="0.25">
      <c r="A735" s="8" t="s">
        <v>502</v>
      </c>
      <c r="B735" s="8" t="s">
        <v>503</v>
      </c>
      <c r="C735" s="8">
        <v>18458919</v>
      </c>
      <c r="D735" s="8" t="s">
        <v>58</v>
      </c>
      <c r="E735" s="8" t="str">
        <f>_xlfn.XLOOKUP(BASE_INICIATIVAS_CONSOLIDADA!$G735,'[1]BASE DE DADOS'!A:A,'[1]BASE DE DADOS'!C:C)</f>
        <v>APA DO TAPAJÓS</v>
      </c>
      <c r="F735" s="8" t="str">
        <f>_xlfn.XLOOKUP(BASE_INICIATIVAS_CONSOLIDADA!$G735,[1]!BASE_UCS[COD CNUC],[1]!BASE_UCS[CATEGORIA RESUMIDA])</f>
        <v>APA</v>
      </c>
      <c r="G735" s="8" t="s">
        <v>275</v>
      </c>
      <c r="H735" s="8" t="str">
        <f>_xlfn.XLOOKUP(BASE_INICIATIVAS_CONSOLIDADA!$G735,[1]!BASE_UCS[COD CNUC],[1]!BASE_UCS[GERÊNCIA REGIONAL])</f>
        <v>GR1 - Norte</v>
      </c>
      <c r="I735" s="8" t="str">
        <f>_xlfn.XLOOKUP(BASE_INICIATIVAS_CONSOLIDADA!$G735,[1]!BASE_UCS[COD CNUC],[1]!BASE_UCS[BIOMAS])</f>
        <v>Amazônia</v>
      </c>
      <c r="J735" s="8" t="str">
        <f>_xlfn.XLOOKUP(BASE_INICIATIVAS_CONSOLIDADA!$G735,[1]!BASE_UCS[COD CNUC],[1]!BASE_UCS[UF])</f>
        <v>PA</v>
      </c>
      <c r="K735" s="8"/>
      <c r="L735" s="36">
        <v>75000</v>
      </c>
      <c r="M735" s="80">
        <v>0</v>
      </c>
      <c r="N735" s="36">
        <f>BASE_INICIATIVAS_CONSOLIDADA!$L735-BASE_INICIATIVAS_CONSOLIDADA!$M735</f>
        <v>75000</v>
      </c>
      <c r="O735" s="37">
        <f>BASE_INICIATIVAS_CONSOLIDADA!$AC735+BASE_INICIATIVAS_CONSOLIDADA!$AJ735+BASE_INICIATIVAS_CONSOLIDADA!$AO735+BASE_INICIATIVAS_CONSOLIDADA!$AV735+BASE_INICIATIVAS_CONSOLIDADA!$AY735+BASE_INICIATIVAS_CONSOLIDADA!$BA735+BASE_INICIATIVAS_CONSOLIDADA!$BD735</f>
        <v>0</v>
      </c>
      <c r="P735" s="36">
        <f>IF(BASE_INICIATIVAS_CONSOLIDADA!$N735-BASE_INICIATIVAS_CONSOLIDADA!$O735&lt;0,0,BASE_INICIATIVAS_CONSOLIDADA!$N735-BASE_INICIATIVAS_CONSOLIDADA!$O735)</f>
        <v>75000</v>
      </c>
      <c r="Q735" s="64">
        <v>0</v>
      </c>
      <c r="R735" s="69">
        <v>0</v>
      </c>
      <c r="S735" s="69">
        <v>0</v>
      </c>
      <c r="T735" s="69">
        <v>0</v>
      </c>
      <c r="U735" s="69">
        <v>0</v>
      </c>
      <c r="V735" s="69">
        <v>0</v>
      </c>
      <c r="W735" s="69">
        <v>0</v>
      </c>
      <c r="X735" s="69">
        <v>0</v>
      </c>
      <c r="Y735" s="69">
        <v>0</v>
      </c>
      <c r="Z735" s="69">
        <v>0</v>
      </c>
      <c r="AA735" s="69">
        <v>0</v>
      </c>
      <c r="AB735" s="70">
        <v>0</v>
      </c>
      <c r="AC735" s="37">
        <f>SUM(BASE_INICIATIVAS_CONSOLIDADA!$Q735:$AB735)</f>
        <v>0</v>
      </c>
      <c r="AD735" s="37">
        <v>0</v>
      </c>
      <c r="AE735" s="37">
        <v>0</v>
      </c>
      <c r="AF735" s="37">
        <v>0</v>
      </c>
      <c r="AG735" s="37">
        <v>0</v>
      </c>
      <c r="AH735" s="37">
        <v>0</v>
      </c>
      <c r="AI735" s="37">
        <v>0</v>
      </c>
      <c r="AJ735" s="37">
        <f>SUM(BASE_INICIATIVAS_CONSOLIDADA!$AD735:$AI735)</f>
        <v>0</v>
      </c>
      <c r="AK735" s="37">
        <v>0</v>
      </c>
      <c r="AL735" s="37">
        <v>0</v>
      </c>
      <c r="AM735" s="37">
        <v>0</v>
      </c>
      <c r="AN735" s="37">
        <v>0</v>
      </c>
      <c r="AO735" s="37">
        <f>SUM(BASE_INICIATIVAS_CONSOLIDADA!$AK735:$AN735)</f>
        <v>0</v>
      </c>
      <c r="AP735" s="37">
        <v>0</v>
      </c>
      <c r="AQ735" s="37">
        <v>0</v>
      </c>
      <c r="AR735" s="37">
        <v>0</v>
      </c>
      <c r="AS735" s="37">
        <v>0</v>
      </c>
      <c r="AT735" s="37">
        <v>0</v>
      </c>
      <c r="AU735" s="37">
        <v>0</v>
      </c>
      <c r="AV735" s="37">
        <f>SUM(BASE_INICIATIVAS_CONSOLIDADA!$AP735:$AU735)</f>
        <v>0</v>
      </c>
      <c r="AW735" s="39">
        <v>0</v>
      </c>
      <c r="AX735" s="39">
        <v>0</v>
      </c>
      <c r="AY735" s="40">
        <f>SUM(BASE_INICIATIVAS_CONSOLIDADA!$AW735:$AX735)</f>
        <v>0</v>
      </c>
      <c r="AZ735" s="4">
        <v>0</v>
      </c>
      <c r="BA735" s="4">
        <f>BASE_INICIATIVAS_CONSOLIDADA!$AZ735</f>
        <v>0</v>
      </c>
      <c r="BB735" s="4">
        <v>0</v>
      </c>
      <c r="BC735" s="4">
        <v>0</v>
      </c>
      <c r="BD735" s="4">
        <f>SUM(BASE_INICIATIVAS_CONSOLIDADA!$BB735:$BC735)</f>
        <v>0</v>
      </c>
    </row>
    <row r="736" spans="1:56" ht="60" x14ac:dyDescent="0.25">
      <c r="A736" s="29" t="s">
        <v>502</v>
      </c>
      <c r="B736" s="29" t="s">
        <v>503</v>
      </c>
      <c r="C736" s="29">
        <v>18458919</v>
      </c>
      <c r="D736" s="29" t="s">
        <v>58</v>
      </c>
      <c r="E736" s="29" t="str">
        <f>_xlfn.XLOOKUP(BASE_INICIATIVAS_CONSOLIDADA!$G736,'[1]BASE DE DADOS'!A:A,'[1]BASE DE DADOS'!C:C)</f>
        <v>APA DOS CAMPOS DE MANICORÉ</v>
      </c>
      <c r="F736" s="29" t="str">
        <f>_xlfn.XLOOKUP(BASE_INICIATIVAS_CONSOLIDADA!$G736,[1]!BASE_UCS[COD CNUC],[1]!BASE_UCS[CATEGORIA RESUMIDA])</f>
        <v>APA</v>
      </c>
      <c r="G736" s="29" t="s">
        <v>294</v>
      </c>
      <c r="H736" s="29" t="str">
        <f>_xlfn.XLOOKUP(BASE_INICIATIVAS_CONSOLIDADA!$G736,[1]!BASE_UCS[COD CNUC],[1]!BASE_UCS[GERÊNCIA REGIONAL])</f>
        <v>GR1 - Norte</v>
      </c>
      <c r="I736" s="29" t="str">
        <f>_xlfn.XLOOKUP(BASE_INICIATIVAS_CONSOLIDADA!$G736,[1]!BASE_UCS[COD CNUC],[1]!BASE_UCS[BIOMAS])</f>
        <v>Amazônia</v>
      </c>
      <c r="J736" s="29" t="str">
        <f>_xlfn.XLOOKUP(BASE_INICIATIVAS_CONSOLIDADA!$G736,[1]!BASE_UCS[COD CNUC],[1]!BASE_UCS[UF])</f>
        <v>AM</v>
      </c>
      <c r="K736" s="29"/>
      <c r="L736" s="30">
        <v>115000</v>
      </c>
      <c r="M736" s="79">
        <v>0</v>
      </c>
      <c r="N736" s="30">
        <f>BASE_INICIATIVAS_CONSOLIDADA!$L736-BASE_INICIATIVAS_CONSOLIDADA!$M736</f>
        <v>115000</v>
      </c>
      <c r="O736" s="41">
        <f>BASE_INICIATIVAS_CONSOLIDADA!$AC736+BASE_INICIATIVAS_CONSOLIDADA!$AJ736+BASE_INICIATIVAS_CONSOLIDADA!$AO736+BASE_INICIATIVAS_CONSOLIDADA!$AV736+BASE_INICIATIVAS_CONSOLIDADA!$AY736+BASE_INICIATIVAS_CONSOLIDADA!$BA736+BASE_INICIATIVAS_CONSOLIDADA!$BD736</f>
        <v>0</v>
      </c>
      <c r="P736" s="30">
        <f>IF(BASE_INICIATIVAS_CONSOLIDADA!$N736-BASE_INICIATIVAS_CONSOLIDADA!$O736&lt;0,0,BASE_INICIATIVAS_CONSOLIDADA!$N736-BASE_INICIATIVAS_CONSOLIDADA!$O736)</f>
        <v>115000</v>
      </c>
      <c r="Q736" s="66">
        <v>0</v>
      </c>
      <c r="R736" s="71">
        <v>0</v>
      </c>
      <c r="S736" s="71">
        <v>0</v>
      </c>
      <c r="T736" s="71">
        <v>0</v>
      </c>
      <c r="U736" s="71">
        <v>0</v>
      </c>
      <c r="V736" s="71">
        <v>0</v>
      </c>
      <c r="W736" s="71">
        <v>0</v>
      </c>
      <c r="X736" s="71">
        <v>0</v>
      </c>
      <c r="Y736" s="71">
        <v>0</v>
      </c>
      <c r="Z736" s="71">
        <v>0</v>
      </c>
      <c r="AA736" s="71">
        <v>0</v>
      </c>
      <c r="AB736" s="68">
        <v>0</v>
      </c>
      <c r="AC736" s="41">
        <f>SUM(BASE_INICIATIVAS_CONSOLIDADA!$Q736:$AB736)</f>
        <v>0</v>
      </c>
      <c r="AD736" s="41">
        <v>0</v>
      </c>
      <c r="AE736" s="41">
        <v>0</v>
      </c>
      <c r="AF736" s="41">
        <v>0</v>
      </c>
      <c r="AG736" s="41">
        <v>0</v>
      </c>
      <c r="AH736" s="41">
        <v>0</v>
      </c>
      <c r="AI736" s="41">
        <v>0</v>
      </c>
      <c r="AJ736" s="41">
        <f>SUM(BASE_INICIATIVAS_CONSOLIDADA!$AD736:$AI736)</f>
        <v>0</v>
      </c>
      <c r="AK736" s="41">
        <v>0</v>
      </c>
      <c r="AL736" s="41">
        <v>0</v>
      </c>
      <c r="AM736" s="41">
        <v>0</v>
      </c>
      <c r="AN736" s="41">
        <v>0</v>
      </c>
      <c r="AO736" s="41">
        <f>SUM(BASE_INICIATIVAS_CONSOLIDADA!$AK736:$AN736)</f>
        <v>0</v>
      </c>
      <c r="AP736" s="41">
        <v>0</v>
      </c>
      <c r="AQ736" s="41">
        <v>0</v>
      </c>
      <c r="AR736" s="41">
        <v>0</v>
      </c>
      <c r="AS736" s="41">
        <v>0</v>
      </c>
      <c r="AT736" s="41">
        <v>0</v>
      </c>
      <c r="AU736" s="41">
        <v>0</v>
      </c>
      <c r="AV736" s="41">
        <f>SUM(BASE_INICIATIVAS_CONSOLIDADA!$AP736:$AU736)</f>
        <v>0</v>
      </c>
      <c r="AW736" s="43">
        <v>0</v>
      </c>
      <c r="AX736" s="43">
        <v>0</v>
      </c>
      <c r="AY736" s="44">
        <f>SUM(BASE_INICIATIVAS_CONSOLIDADA!$AW736:$AX736)</f>
        <v>0</v>
      </c>
      <c r="AZ736" s="45">
        <v>0</v>
      </c>
      <c r="BA736" s="45">
        <f>BASE_INICIATIVAS_CONSOLIDADA!$AZ736</f>
        <v>0</v>
      </c>
      <c r="BB736" s="45">
        <v>0</v>
      </c>
      <c r="BC736" s="45">
        <v>0</v>
      </c>
      <c r="BD736" s="45">
        <f>SUM(BASE_INICIATIVAS_CONSOLIDADA!$BB736:$BC736)</f>
        <v>0</v>
      </c>
    </row>
    <row r="737" spans="1:56" ht="60" x14ac:dyDescent="0.25">
      <c r="A737" s="8" t="s">
        <v>502</v>
      </c>
      <c r="B737" s="8" t="s">
        <v>503</v>
      </c>
      <c r="C737" s="8">
        <v>18458919</v>
      </c>
      <c r="D737" s="8" t="s">
        <v>58</v>
      </c>
      <c r="E737" s="8" t="str">
        <f>_xlfn.XLOOKUP(BASE_INICIATIVAS_CONSOLIDADA!$G737,'[1]BASE DE DADOS'!A:A,'[1]BASE DE DADOS'!C:C)</f>
        <v>APA MORRO DA PEDREIRA</v>
      </c>
      <c r="F737" s="8" t="str">
        <f>_xlfn.XLOOKUP(BASE_INICIATIVAS_CONSOLIDADA!$G737,[1]!BASE_UCS[COD CNUC],[1]!BASE_UCS[CATEGORIA RESUMIDA])</f>
        <v>APA</v>
      </c>
      <c r="G737" s="8" t="s">
        <v>509</v>
      </c>
      <c r="H737" s="8" t="str">
        <f>_xlfn.XLOOKUP(BASE_INICIATIVAS_CONSOLIDADA!$G737,[1]!BASE_UCS[COD CNUC],[1]!BASE_UCS[GERÊNCIA REGIONAL])</f>
        <v>GR4 - Sudeste</v>
      </c>
      <c r="I737" s="8" t="str">
        <f>_xlfn.XLOOKUP(BASE_INICIATIVAS_CONSOLIDADA!$G737,[1]!BASE_UCS[COD CNUC],[1]!BASE_UCS[BIOMAS])</f>
        <v>Cerrado - Mata Atlântica</v>
      </c>
      <c r="J737" s="8" t="str">
        <f>_xlfn.XLOOKUP(BASE_INICIATIVAS_CONSOLIDADA!$G737,[1]!BASE_UCS[COD CNUC],[1]!BASE_UCS[UF])</f>
        <v>MG</v>
      </c>
      <c r="K737" s="8"/>
      <c r="L737" s="36">
        <v>75000</v>
      </c>
      <c r="M737" s="80">
        <v>0</v>
      </c>
      <c r="N737" s="36">
        <f>BASE_INICIATIVAS_CONSOLIDADA!$L737-BASE_INICIATIVAS_CONSOLIDADA!$M737</f>
        <v>75000</v>
      </c>
      <c r="O737" s="37">
        <f>BASE_INICIATIVAS_CONSOLIDADA!$AC737+BASE_INICIATIVAS_CONSOLIDADA!$AJ737+BASE_INICIATIVAS_CONSOLIDADA!$AO737+BASE_INICIATIVAS_CONSOLIDADA!$AV737+BASE_INICIATIVAS_CONSOLIDADA!$AY737+BASE_INICIATIVAS_CONSOLIDADA!$BA737+BASE_INICIATIVAS_CONSOLIDADA!$BD737</f>
        <v>0</v>
      </c>
      <c r="P737" s="36">
        <f>IF(BASE_INICIATIVAS_CONSOLIDADA!$N737-BASE_INICIATIVAS_CONSOLIDADA!$O737&lt;0,0,BASE_INICIATIVAS_CONSOLIDADA!$N737-BASE_INICIATIVAS_CONSOLIDADA!$O737)</f>
        <v>75000</v>
      </c>
      <c r="Q737" s="64">
        <v>0</v>
      </c>
      <c r="R737" s="69">
        <v>0</v>
      </c>
      <c r="S737" s="69">
        <v>0</v>
      </c>
      <c r="T737" s="69">
        <v>0</v>
      </c>
      <c r="U737" s="69">
        <v>0</v>
      </c>
      <c r="V737" s="69">
        <v>0</v>
      </c>
      <c r="W737" s="69">
        <v>0</v>
      </c>
      <c r="X737" s="69">
        <v>0</v>
      </c>
      <c r="Y737" s="69">
        <v>0</v>
      </c>
      <c r="Z737" s="69">
        <v>0</v>
      </c>
      <c r="AA737" s="69">
        <v>0</v>
      </c>
      <c r="AB737" s="70">
        <v>0</v>
      </c>
      <c r="AC737" s="37">
        <f>SUM(BASE_INICIATIVAS_CONSOLIDADA!$Q737:$AB737)</f>
        <v>0</v>
      </c>
      <c r="AD737" s="37">
        <v>0</v>
      </c>
      <c r="AE737" s="37">
        <v>0</v>
      </c>
      <c r="AF737" s="37">
        <v>0</v>
      </c>
      <c r="AG737" s="37">
        <v>0</v>
      </c>
      <c r="AH737" s="37">
        <v>0</v>
      </c>
      <c r="AI737" s="37">
        <v>0</v>
      </c>
      <c r="AJ737" s="37">
        <f>SUM(BASE_INICIATIVAS_CONSOLIDADA!$AD737:$AI737)</f>
        <v>0</v>
      </c>
      <c r="AK737" s="37">
        <v>0</v>
      </c>
      <c r="AL737" s="37">
        <v>0</v>
      </c>
      <c r="AM737" s="37">
        <v>0</v>
      </c>
      <c r="AN737" s="37">
        <v>0</v>
      </c>
      <c r="AO737" s="37">
        <f>SUM(BASE_INICIATIVAS_CONSOLIDADA!$AK737:$AN737)</f>
        <v>0</v>
      </c>
      <c r="AP737" s="37">
        <v>0</v>
      </c>
      <c r="AQ737" s="37">
        <v>0</v>
      </c>
      <c r="AR737" s="37">
        <v>0</v>
      </c>
      <c r="AS737" s="37">
        <v>0</v>
      </c>
      <c r="AT737" s="37">
        <v>0</v>
      </c>
      <c r="AU737" s="37">
        <v>0</v>
      </c>
      <c r="AV737" s="37">
        <f>SUM(BASE_INICIATIVAS_CONSOLIDADA!$AP737:$AU737)</f>
        <v>0</v>
      </c>
      <c r="AW737" s="39">
        <v>0</v>
      </c>
      <c r="AX737" s="39">
        <v>0</v>
      </c>
      <c r="AY737" s="40">
        <f>SUM(BASE_INICIATIVAS_CONSOLIDADA!$AW737:$AX737)</f>
        <v>0</v>
      </c>
      <c r="AZ737" s="4">
        <v>0</v>
      </c>
      <c r="BA737" s="4">
        <f>BASE_INICIATIVAS_CONSOLIDADA!$AZ737</f>
        <v>0</v>
      </c>
      <c r="BB737" s="4">
        <v>0</v>
      </c>
      <c r="BC737" s="4">
        <v>0</v>
      </c>
      <c r="BD737" s="4">
        <f>SUM(BASE_INICIATIVAS_CONSOLIDADA!$BB737:$BC737)</f>
        <v>0</v>
      </c>
    </row>
    <row r="738" spans="1:56" ht="60" x14ac:dyDescent="0.25">
      <c r="A738" s="29" t="s">
        <v>502</v>
      </c>
      <c r="B738" s="29" t="s">
        <v>503</v>
      </c>
      <c r="C738" s="29">
        <v>18458919</v>
      </c>
      <c r="D738" s="29" t="s">
        <v>58</v>
      </c>
      <c r="E738" s="29" t="str">
        <f>_xlfn.XLOOKUP(BASE_INICIATIVAS_CONSOLIDADA!$G738,'[1]BASE DE DADOS'!A:A,'[1]BASE DE DADOS'!C:C)</f>
        <v>APA SERRA DA IBIAPABA</v>
      </c>
      <c r="F738" s="29" t="str">
        <f>_xlfn.XLOOKUP(BASE_INICIATIVAS_CONSOLIDADA!$G738,[1]!BASE_UCS[COD CNUC],[1]!BASE_UCS[CATEGORIA RESUMIDA])</f>
        <v>APA</v>
      </c>
      <c r="G738" s="29" t="s">
        <v>263</v>
      </c>
      <c r="H738" s="29" t="str">
        <f>_xlfn.XLOOKUP(BASE_INICIATIVAS_CONSOLIDADA!$G738,[1]!BASE_UCS[COD CNUC],[1]!BASE_UCS[GERÊNCIA REGIONAL])</f>
        <v>GR2 - Nordeste</v>
      </c>
      <c r="I738" s="29" t="str">
        <f>_xlfn.XLOOKUP(BASE_INICIATIVAS_CONSOLIDADA!$G738,[1]!BASE_UCS[COD CNUC],[1]!BASE_UCS[BIOMAS])</f>
        <v>Caatinga - Cerrado</v>
      </c>
      <c r="J738" s="29" t="str">
        <f>_xlfn.XLOOKUP(BASE_INICIATIVAS_CONSOLIDADA!$G738,[1]!BASE_UCS[COD CNUC],[1]!BASE_UCS[UF])</f>
        <v>CE/PI</v>
      </c>
      <c r="K738" s="29"/>
      <c r="L738" s="30">
        <v>255000</v>
      </c>
      <c r="M738" s="79">
        <v>0</v>
      </c>
      <c r="N738" s="30">
        <f>BASE_INICIATIVAS_CONSOLIDADA!$L738-BASE_INICIATIVAS_CONSOLIDADA!$M738</f>
        <v>255000</v>
      </c>
      <c r="O738" s="41">
        <f>BASE_INICIATIVAS_CONSOLIDADA!$AC738+BASE_INICIATIVAS_CONSOLIDADA!$AJ738+BASE_INICIATIVAS_CONSOLIDADA!$AO738+BASE_INICIATIVAS_CONSOLIDADA!$AV738+BASE_INICIATIVAS_CONSOLIDADA!$AY738+BASE_INICIATIVAS_CONSOLIDADA!$BA738+BASE_INICIATIVAS_CONSOLIDADA!$BD738</f>
        <v>0</v>
      </c>
      <c r="P738" s="30">
        <f>IF(BASE_INICIATIVAS_CONSOLIDADA!$N738-BASE_INICIATIVAS_CONSOLIDADA!$O738&lt;0,0,BASE_INICIATIVAS_CONSOLIDADA!$N738-BASE_INICIATIVAS_CONSOLIDADA!$O738)</f>
        <v>255000</v>
      </c>
      <c r="Q738" s="66">
        <v>0</v>
      </c>
      <c r="R738" s="71">
        <v>0</v>
      </c>
      <c r="S738" s="71">
        <v>0</v>
      </c>
      <c r="T738" s="71">
        <v>0</v>
      </c>
      <c r="U738" s="71">
        <v>0</v>
      </c>
      <c r="V738" s="71">
        <v>0</v>
      </c>
      <c r="W738" s="71">
        <v>0</v>
      </c>
      <c r="X738" s="71">
        <v>0</v>
      </c>
      <c r="Y738" s="71">
        <v>0</v>
      </c>
      <c r="Z738" s="71">
        <v>0</v>
      </c>
      <c r="AA738" s="71">
        <v>0</v>
      </c>
      <c r="AB738" s="68">
        <v>0</v>
      </c>
      <c r="AC738" s="41">
        <f>SUM(BASE_INICIATIVAS_CONSOLIDADA!$Q738:$AB738)</f>
        <v>0</v>
      </c>
      <c r="AD738" s="41">
        <v>0</v>
      </c>
      <c r="AE738" s="41">
        <v>0</v>
      </c>
      <c r="AF738" s="41">
        <v>0</v>
      </c>
      <c r="AG738" s="41">
        <v>0</v>
      </c>
      <c r="AH738" s="41">
        <v>0</v>
      </c>
      <c r="AI738" s="41">
        <v>0</v>
      </c>
      <c r="AJ738" s="41">
        <f>SUM(BASE_INICIATIVAS_CONSOLIDADA!$AD738:$AI738)</f>
        <v>0</v>
      </c>
      <c r="AK738" s="41">
        <v>0</v>
      </c>
      <c r="AL738" s="41">
        <v>0</v>
      </c>
      <c r="AM738" s="41">
        <v>0</v>
      </c>
      <c r="AN738" s="41">
        <v>0</v>
      </c>
      <c r="AO738" s="41">
        <f>SUM(BASE_INICIATIVAS_CONSOLIDADA!$AK738:$AN738)</f>
        <v>0</v>
      </c>
      <c r="AP738" s="41">
        <v>0</v>
      </c>
      <c r="AQ738" s="41">
        <v>0</v>
      </c>
      <c r="AR738" s="41">
        <v>0</v>
      </c>
      <c r="AS738" s="41">
        <v>0</v>
      </c>
      <c r="AT738" s="41">
        <v>0</v>
      </c>
      <c r="AU738" s="41">
        <v>0</v>
      </c>
      <c r="AV738" s="41">
        <f>SUM(BASE_INICIATIVAS_CONSOLIDADA!$AP738:$AU738)</f>
        <v>0</v>
      </c>
      <c r="AW738" s="43">
        <v>0</v>
      </c>
      <c r="AX738" s="43">
        <v>0</v>
      </c>
      <c r="AY738" s="44">
        <f>SUM(BASE_INICIATIVAS_CONSOLIDADA!$AW738:$AX738)</f>
        <v>0</v>
      </c>
      <c r="AZ738" s="45">
        <v>0</v>
      </c>
      <c r="BA738" s="45">
        <f>BASE_INICIATIVAS_CONSOLIDADA!$AZ738</f>
        <v>0</v>
      </c>
      <c r="BB738" s="45">
        <v>0</v>
      </c>
      <c r="BC738" s="45">
        <v>0</v>
      </c>
      <c r="BD738" s="45">
        <f>SUM(BASE_INICIATIVAS_CONSOLIDADA!$BB738:$BC738)</f>
        <v>0</v>
      </c>
    </row>
    <row r="739" spans="1:56" ht="60" x14ac:dyDescent="0.25">
      <c r="A739" s="8" t="s">
        <v>502</v>
      </c>
      <c r="B739" s="8" t="s">
        <v>503</v>
      </c>
      <c r="C739" s="8">
        <v>18458919</v>
      </c>
      <c r="D739" s="8" t="s">
        <v>58</v>
      </c>
      <c r="E739" s="8" t="str">
        <f>_xlfn.XLOOKUP(BASE_INICIATIVAS_CONSOLIDADA!$G739,'[1]BASE DE DADOS'!A:A,'[1]BASE DE DADOS'!C:C)</f>
        <v>APA SERRA DA MERUOCA</v>
      </c>
      <c r="F739" s="8" t="str">
        <f>_xlfn.XLOOKUP(BASE_INICIATIVAS_CONSOLIDADA!$G739,[1]!BASE_UCS[COD CNUC],[1]!BASE_UCS[CATEGORIA RESUMIDA])</f>
        <v>APA</v>
      </c>
      <c r="G739" s="8" t="s">
        <v>510</v>
      </c>
      <c r="H739" s="8" t="str">
        <f>_xlfn.XLOOKUP(BASE_INICIATIVAS_CONSOLIDADA!$G739,[1]!BASE_UCS[COD CNUC],[1]!BASE_UCS[GERÊNCIA REGIONAL])</f>
        <v>GR2 - Nordeste</v>
      </c>
      <c r="I739" s="8" t="str">
        <f>_xlfn.XLOOKUP(BASE_INICIATIVAS_CONSOLIDADA!$G739,[1]!BASE_UCS[COD CNUC],[1]!BASE_UCS[BIOMAS])</f>
        <v>Caatinga</v>
      </c>
      <c r="J739" s="8" t="str">
        <f>_xlfn.XLOOKUP(BASE_INICIATIVAS_CONSOLIDADA!$G739,[1]!BASE_UCS[COD CNUC],[1]!BASE_UCS[UF])</f>
        <v>CE</v>
      </c>
      <c r="K739" s="8"/>
      <c r="L739" s="36">
        <v>75000</v>
      </c>
      <c r="M739" s="80">
        <v>0</v>
      </c>
      <c r="N739" s="36">
        <f>BASE_INICIATIVAS_CONSOLIDADA!$L739-BASE_INICIATIVAS_CONSOLIDADA!$M739</f>
        <v>75000</v>
      </c>
      <c r="O739" s="37">
        <f>BASE_INICIATIVAS_CONSOLIDADA!$AC739+BASE_INICIATIVAS_CONSOLIDADA!$AJ739+BASE_INICIATIVAS_CONSOLIDADA!$AO739+BASE_INICIATIVAS_CONSOLIDADA!$AV739+BASE_INICIATIVAS_CONSOLIDADA!$AY739+BASE_INICIATIVAS_CONSOLIDADA!$BA739+BASE_INICIATIVAS_CONSOLIDADA!$BD739</f>
        <v>0</v>
      </c>
      <c r="P739" s="36">
        <f>IF(BASE_INICIATIVAS_CONSOLIDADA!$N739-BASE_INICIATIVAS_CONSOLIDADA!$O739&lt;0,0,BASE_INICIATIVAS_CONSOLIDADA!$N739-BASE_INICIATIVAS_CONSOLIDADA!$O739)</f>
        <v>75000</v>
      </c>
      <c r="Q739" s="64">
        <v>0</v>
      </c>
      <c r="R739" s="69">
        <v>0</v>
      </c>
      <c r="S739" s="69">
        <v>0</v>
      </c>
      <c r="T739" s="69">
        <v>0</v>
      </c>
      <c r="U739" s="69">
        <v>0</v>
      </c>
      <c r="V739" s="69">
        <v>0</v>
      </c>
      <c r="W739" s="69">
        <v>0</v>
      </c>
      <c r="X739" s="69">
        <v>0</v>
      </c>
      <c r="Y739" s="69">
        <v>0</v>
      </c>
      <c r="Z739" s="69">
        <v>0</v>
      </c>
      <c r="AA739" s="69">
        <v>0</v>
      </c>
      <c r="AB739" s="70">
        <v>0</v>
      </c>
      <c r="AC739" s="37">
        <f>SUM(BASE_INICIATIVAS_CONSOLIDADA!$Q739:$AB739)</f>
        <v>0</v>
      </c>
      <c r="AD739" s="37">
        <v>0</v>
      </c>
      <c r="AE739" s="37">
        <v>0</v>
      </c>
      <c r="AF739" s="37">
        <v>0</v>
      </c>
      <c r="AG739" s="37">
        <v>0</v>
      </c>
      <c r="AH739" s="37">
        <v>0</v>
      </c>
      <c r="AI739" s="37">
        <v>0</v>
      </c>
      <c r="AJ739" s="37">
        <f>SUM(BASE_INICIATIVAS_CONSOLIDADA!$AD739:$AI739)</f>
        <v>0</v>
      </c>
      <c r="AK739" s="37">
        <v>0</v>
      </c>
      <c r="AL739" s="37">
        <v>0</v>
      </c>
      <c r="AM739" s="37">
        <v>0</v>
      </c>
      <c r="AN739" s="37">
        <v>0</v>
      </c>
      <c r="AO739" s="37">
        <f>SUM(BASE_INICIATIVAS_CONSOLIDADA!$AK739:$AN739)</f>
        <v>0</v>
      </c>
      <c r="AP739" s="37">
        <v>0</v>
      </c>
      <c r="AQ739" s="37">
        <v>0</v>
      </c>
      <c r="AR739" s="37">
        <v>0</v>
      </c>
      <c r="AS739" s="37">
        <v>0</v>
      </c>
      <c r="AT739" s="37">
        <v>0</v>
      </c>
      <c r="AU739" s="37">
        <v>0</v>
      </c>
      <c r="AV739" s="37">
        <f>SUM(BASE_INICIATIVAS_CONSOLIDADA!$AP739:$AU739)</f>
        <v>0</v>
      </c>
      <c r="AW739" s="39">
        <v>0</v>
      </c>
      <c r="AX739" s="39">
        <v>0</v>
      </c>
      <c r="AY739" s="40">
        <f>SUM(BASE_INICIATIVAS_CONSOLIDADA!$AW739:$AX739)</f>
        <v>0</v>
      </c>
      <c r="AZ739" s="4">
        <v>0</v>
      </c>
      <c r="BA739" s="4">
        <f>BASE_INICIATIVAS_CONSOLIDADA!$AZ739</f>
        <v>0</v>
      </c>
      <c r="BB739" s="4">
        <v>0</v>
      </c>
      <c r="BC739" s="4">
        <v>0</v>
      </c>
      <c r="BD739" s="4">
        <f>SUM(BASE_INICIATIVAS_CONSOLIDADA!$BB739:$BC739)</f>
        <v>0</v>
      </c>
    </row>
    <row r="740" spans="1:56" ht="60" x14ac:dyDescent="0.25">
      <c r="A740" s="29" t="s">
        <v>502</v>
      </c>
      <c r="B740" s="29" t="s">
        <v>503</v>
      </c>
      <c r="C740" s="29">
        <v>18458919</v>
      </c>
      <c r="D740" s="29" t="s">
        <v>58</v>
      </c>
      <c r="E740" s="29" t="str">
        <f>_xlfn.XLOOKUP(BASE_INICIATIVAS_CONSOLIDADA!$G740,'[1]BASE DE DADOS'!A:A,'[1]BASE DE DADOS'!C:C)</f>
        <v>APA SERRA DA TABATINGA</v>
      </c>
      <c r="F740" s="29" t="str">
        <f>_xlfn.XLOOKUP(BASE_INICIATIVAS_CONSOLIDADA!$G740,[1]!BASE_UCS[COD CNUC],[1]!BASE_UCS[CATEGORIA RESUMIDA])</f>
        <v>APA</v>
      </c>
      <c r="G740" s="29" t="s">
        <v>511</v>
      </c>
      <c r="H740" s="29" t="str">
        <f>_xlfn.XLOOKUP(BASE_INICIATIVAS_CONSOLIDADA!$G740,[1]!BASE_UCS[COD CNUC],[1]!BASE_UCS[GERÊNCIA REGIONAL])</f>
        <v>GR2 - Nordeste</v>
      </c>
      <c r="I740" s="29" t="str">
        <f>_xlfn.XLOOKUP(BASE_INICIATIVAS_CONSOLIDADA!$G740,[1]!BASE_UCS[COD CNUC],[1]!BASE_UCS[BIOMAS])</f>
        <v>Cerrado</v>
      </c>
      <c r="J740" s="29" t="str">
        <f>_xlfn.XLOOKUP(BASE_INICIATIVAS_CONSOLIDADA!$G740,[1]!BASE_UCS[COD CNUC],[1]!BASE_UCS[UF])</f>
        <v>TO</v>
      </c>
      <c r="K740" s="29"/>
      <c r="L740" s="30">
        <v>75000</v>
      </c>
      <c r="M740" s="79">
        <v>0</v>
      </c>
      <c r="N740" s="30">
        <f>BASE_INICIATIVAS_CONSOLIDADA!$L740-BASE_INICIATIVAS_CONSOLIDADA!$M740</f>
        <v>75000</v>
      </c>
      <c r="O740" s="41">
        <f>BASE_INICIATIVAS_CONSOLIDADA!$AC740+BASE_INICIATIVAS_CONSOLIDADA!$AJ740+BASE_INICIATIVAS_CONSOLIDADA!$AO740+BASE_INICIATIVAS_CONSOLIDADA!$AV740+BASE_INICIATIVAS_CONSOLIDADA!$AY740+BASE_INICIATIVAS_CONSOLIDADA!$BA740+BASE_INICIATIVAS_CONSOLIDADA!$BD740</f>
        <v>0</v>
      </c>
      <c r="P740" s="30">
        <f>IF(BASE_INICIATIVAS_CONSOLIDADA!$N740-BASE_INICIATIVAS_CONSOLIDADA!$O740&lt;0,0,BASE_INICIATIVAS_CONSOLIDADA!$N740-BASE_INICIATIVAS_CONSOLIDADA!$O740)</f>
        <v>75000</v>
      </c>
      <c r="Q740" s="66">
        <v>0</v>
      </c>
      <c r="R740" s="71">
        <v>0</v>
      </c>
      <c r="S740" s="71">
        <v>0</v>
      </c>
      <c r="T740" s="71">
        <v>0</v>
      </c>
      <c r="U740" s="71">
        <v>0</v>
      </c>
      <c r="V740" s="71">
        <v>0</v>
      </c>
      <c r="W740" s="71">
        <v>0</v>
      </c>
      <c r="X740" s="71">
        <v>0</v>
      </c>
      <c r="Y740" s="71">
        <v>0</v>
      </c>
      <c r="Z740" s="71">
        <v>0</v>
      </c>
      <c r="AA740" s="71">
        <v>0</v>
      </c>
      <c r="AB740" s="68">
        <v>0</v>
      </c>
      <c r="AC740" s="41">
        <f>SUM(BASE_INICIATIVAS_CONSOLIDADA!$Q740:$AB740)</f>
        <v>0</v>
      </c>
      <c r="AD740" s="41">
        <v>0</v>
      </c>
      <c r="AE740" s="41">
        <v>0</v>
      </c>
      <c r="AF740" s="41">
        <v>0</v>
      </c>
      <c r="AG740" s="41">
        <v>0</v>
      </c>
      <c r="AH740" s="41">
        <v>0</v>
      </c>
      <c r="AI740" s="41">
        <v>0</v>
      </c>
      <c r="AJ740" s="41">
        <f>SUM(BASE_INICIATIVAS_CONSOLIDADA!$AD740:$AI740)</f>
        <v>0</v>
      </c>
      <c r="AK740" s="41">
        <v>0</v>
      </c>
      <c r="AL740" s="41">
        <v>0</v>
      </c>
      <c r="AM740" s="41">
        <v>0</v>
      </c>
      <c r="AN740" s="41">
        <v>0</v>
      </c>
      <c r="AO740" s="41">
        <f>SUM(BASE_INICIATIVAS_CONSOLIDADA!$AK740:$AN740)</f>
        <v>0</v>
      </c>
      <c r="AP740" s="41">
        <v>0</v>
      </c>
      <c r="AQ740" s="41">
        <v>0</v>
      </c>
      <c r="AR740" s="41">
        <v>0</v>
      </c>
      <c r="AS740" s="41">
        <v>0</v>
      </c>
      <c r="AT740" s="41">
        <v>0</v>
      </c>
      <c r="AU740" s="41">
        <v>0</v>
      </c>
      <c r="AV740" s="41">
        <f>SUM(BASE_INICIATIVAS_CONSOLIDADA!$AP740:$AU740)</f>
        <v>0</v>
      </c>
      <c r="AW740" s="43">
        <v>0</v>
      </c>
      <c r="AX740" s="43">
        <v>0</v>
      </c>
      <c r="AY740" s="44">
        <f>SUM(BASE_INICIATIVAS_CONSOLIDADA!$AW740:$AX740)</f>
        <v>0</v>
      </c>
      <c r="AZ740" s="45">
        <v>0</v>
      </c>
      <c r="BA740" s="45">
        <f>BASE_INICIATIVAS_CONSOLIDADA!$AZ740</f>
        <v>0</v>
      </c>
      <c r="BB740" s="45">
        <v>0</v>
      </c>
      <c r="BC740" s="45">
        <v>0</v>
      </c>
      <c r="BD740" s="45">
        <f>SUM(BASE_INICIATIVAS_CONSOLIDADA!$BB740:$BC740)</f>
        <v>0</v>
      </c>
    </row>
    <row r="741" spans="1:56" ht="60" x14ac:dyDescent="0.25">
      <c r="A741" s="8" t="s">
        <v>502</v>
      </c>
      <c r="B741" s="8" t="s">
        <v>503</v>
      </c>
      <c r="C741" s="8">
        <v>18458919</v>
      </c>
      <c r="D741" s="8" t="s">
        <v>58</v>
      </c>
      <c r="E741" s="8" t="str">
        <f>_xlfn.XLOOKUP(BASE_INICIATIVAS_CONSOLIDADA!$G741,'[1]BASE DE DADOS'!A:A,'[1]BASE DE DADOS'!C:C)</f>
        <v>ARIE FLORESTA DA CICUTA</v>
      </c>
      <c r="F741" s="8" t="str">
        <f>_xlfn.XLOOKUP(BASE_INICIATIVAS_CONSOLIDADA!$G741,[1]!BASE_UCS[COD CNUC],[1]!BASE_UCS[CATEGORIA RESUMIDA])</f>
        <v>ARIE</v>
      </c>
      <c r="G741" s="8" t="s">
        <v>316</v>
      </c>
      <c r="H741" s="8" t="str">
        <f>_xlfn.XLOOKUP(BASE_INICIATIVAS_CONSOLIDADA!$G741,[1]!BASE_UCS[COD CNUC],[1]!BASE_UCS[GERÊNCIA REGIONAL])</f>
        <v>GR4 - Sudeste</v>
      </c>
      <c r="I741" s="8" t="str">
        <f>_xlfn.XLOOKUP(BASE_INICIATIVAS_CONSOLIDADA!$G741,[1]!BASE_UCS[COD CNUC],[1]!BASE_UCS[BIOMAS])</f>
        <v>Mata Atlântica</v>
      </c>
      <c r="J741" s="8" t="str">
        <f>_xlfn.XLOOKUP(BASE_INICIATIVAS_CONSOLIDADA!$G741,[1]!BASE_UCS[COD CNUC],[1]!BASE_UCS[UF])</f>
        <v>RJ</v>
      </c>
      <c r="K741" s="8"/>
      <c r="L741" s="36">
        <v>35000</v>
      </c>
      <c r="M741" s="80">
        <v>0</v>
      </c>
      <c r="N741" s="36">
        <f>BASE_INICIATIVAS_CONSOLIDADA!$L741-BASE_INICIATIVAS_CONSOLIDADA!$M741</f>
        <v>35000</v>
      </c>
      <c r="O741" s="37">
        <f>BASE_INICIATIVAS_CONSOLIDADA!$AC741+BASE_INICIATIVAS_CONSOLIDADA!$AJ741+BASE_INICIATIVAS_CONSOLIDADA!$AO741+BASE_INICIATIVAS_CONSOLIDADA!$AV741+BASE_INICIATIVAS_CONSOLIDADA!$AY741+BASE_INICIATIVAS_CONSOLIDADA!$BA741+BASE_INICIATIVAS_CONSOLIDADA!$BD741</f>
        <v>0</v>
      </c>
      <c r="P741" s="36">
        <f>IF(BASE_INICIATIVAS_CONSOLIDADA!$N741-BASE_INICIATIVAS_CONSOLIDADA!$O741&lt;0,0,BASE_INICIATIVAS_CONSOLIDADA!$N741-BASE_INICIATIVAS_CONSOLIDADA!$O741)</f>
        <v>35000</v>
      </c>
      <c r="Q741" s="64">
        <v>0</v>
      </c>
      <c r="R741" s="69">
        <v>0</v>
      </c>
      <c r="S741" s="69">
        <v>0</v>
      </c>
      <c r="T741" s="69">
        <v>0</v>
      </c>
      <c r="U741" s="69">
        <v>0</v>
      </c>
      <c r="V741" s="69">
        <v>0</v>
      </c>
      <c r="W741" s="69">
        <v>0</v>
      </c>
      <c r="X741" s="69">
        <v>0</v>
      </c>
      <c r="Y741" s="69">
        <v>0</v>
      </c>
      <c r="Z741" s="69">
        <v>0</v>
      </c>
      <c r="AA741" s="69">
        <v>0</v>
      </c>
      <c r="AB741" s="70">
        <v>0</v>
      </c>
      <c r="AC741" s="37">
        <f>SUM(BASE_INICIATIVAS_CONSOLIDADA!$Q741:$AB741)</f>
        <v>0</v>
      </c>
      <c r="AD741" s="37">
        <v>0</v>
      </c>
      <c r="AE741" s="37">
        <v>0</v>
      </c>
      <c r="AF741" s="37">
        <v>0</v>
      </c>
      <c r="AG741" s="37">
        <v>0</v>
      </c>
      <c r="AH741" s="37">
        <v>0</v>
      </c>
      <c r="AI741" s="37">
        <v>0</v>
      </c>
      <c r="AJ741" s="37">
        <f>SUM(BASE_INICIATIVAS_CONSOLIDADA!$AD741:$AI741)</f>
        <v>0</v>
      </c>
      <c r="AK741" s="37">
        <v>0</v>
      </c>
      <c r="AL741" s="37">
        <v>0</v>
      </c>
      <c r="AM741" s="37">
        <v>0</v>
      </c>
      <c r="AN741" s="37">
        <v>0</v>
      </c>
      <c r="AO741" s="37">
        <f>SUM(BASE_INICIATIVAS_CONSOLIDADA!$AK741:$AN741)</f>
        <v>0</v>
      </c>
      <c r="AP741" s="37">
        <v>0</v>
      </c>
      <c r="AQ741" s="37">
        <v>0</v>
      </c>
      <c r="AR741" s="37">
        <v>0</v>
      </c>
      <c r="AS741" s="37">
        <v>0</v>
      </c>
      <c r="AT741" s="37">
        <v>0</v>
      </c>
      <c r="AU741" s="37">
        <v>0</v>
      </c>
      <c r="AV741" s="37">
        <f>SUM(BASE_INICIATIVAS_CONSOLIDADA!$AP741:$AU741)</f>
        <v>0</v>
      </c>
      <c r="AW741" s="39">
        <v>0</v>
      </c>
      <c r="AX741" s="39">
        <v>0</v>
      </c>
      <c r="AY741" s="40">
        <f>SUM(BASE_INICIATIVAS_CONSOLIDADA!$AW741:$AX741)</f>
        <v>0</v>
      </c>
      <c r="AZ741" s="4">
        <v>0</v>
      </c>
      <c r="BA741" s="4">
        <f>BASE_INICIATIVAS_CONSOLIDADA!$AZ741</f>
        <v>0</v>
      </c>
      <c r="BB741" s="4">
        <v>0</v>
      </c>
      <c r="BC741" s="4">
        <v>0</v>
      </c>
      <c r="BD741" s="4">
        <f>SUM(BASE_INICIATIVAS_CONSOLIDADA!$BB741:$BC741)</f>
        <v>0</v>
      </c>
    </row>
    <row r="742" spans="1:56" ht="60" x14ac:dyDescent="0.25">
      <c r="A742" s="29" t="s">
        <v>502</v>
      </c>
      <c r="B742" s="29" t="s">
        <v>503</v>
      </c>
      <c r="C742" s="29">
        <v>18458919</v>
      </c>
      <c r="D742" s="29" t="s">
        <v>58</v>
      </c>
      <c r="E742" s="29" t="str">
        <f>_xlfn.XLOOKUP(BASE_INICIATIVAS_CONSOLIDADA!$G742,'[1]BASE DE DADOS'!A:A,'[1]BASE DE DADOS'!C:C)</f>
        <v>ARIE MANGUEZAIS DA FOZ DO RIO MAMANGUAPE</v>
      </c>
      <c r="F742" s="29" t="str">
        <f>_xlfn.XLOOKUP(BASE_INICIATIVAS_CONSOLIDADA!$G742,[1]!BASE_UCS[COD CNUC],[1]!BASE_UCS[CATEGORIA RESUMIDA])</f>
        <v>ARIE</v>
      </c>
      <c r="G742" s="29" t="s">
        <v>512</v>
      </c>
      <c r="H742" s="29" t="str">
        <f>_xlfn.XLOOKUP(BASE_INICIATIVAS_CONSOLIDADA!$G742,[1]!BASE_UCS[COD CNUC],[1]!BASE_UCS[GERÊNCIA REGIONAL])</f>
        <v>GR2 - Nordeste</v>
      </c>
      <c r="I742" s="29" t="str">
        <f>_xlfn.XLOOKUP(BASE_INICIATIVAS_CONSOLIDADA!$G742,[1]!BASE_UCS[COD CNUC],[1]!BASE_UCS[BIOMAS])</f>
        <v>Área Marinha - Mata Atlântica</v>
      </c>
      <c r="J742" s="29" t="str">
        <f>_xlfn.XLOOKUP(BASE_INICIATIVAS_CONSOLIDADA!$G742,[1]!BASE_UCS[COD CNUC],[1]!BASE_UCS[UF])</f>
        <v>PB</v>
      </c>
      <c r="K742" s="29"/>
      <c r="L742" s="30">
        <v>80000</v>
      </c>
      <c r="M742" s="79">
        <v>0</v>
      </c>
      <c r="N742" s="30">
        <f>BASE_INICIATIVAS_CONSOLIDADA!$L742-BASE_INICIATIVAS_CONSOLIDADA!$M742</f>
        <v>80000</v>
      </c>
      <c r="O742" s="41">
        <f>BASE_INICIATIVAS_CONSOLIDADA!$AC742+BASE_INICIATIVAS_CONSOLIDADA!$AJ742+BASE_INICIATIVAS_CONSOLIDADA!$AO742+BASE_INICIATIVAS_CONSOLIDADA!$AV742+BASE_INICIATIVAS_CONSOLIDADA!$AY742+BASE_INICIATIVAS_CONSOLIDADA!$BA742+BASE_INICIATIVAS_CONSOLIDADA!$BD742</f>
        <v>0</v>
      </c>
      <c r="P742" s="30">
        <f>IF(BASE_INICIATIVAS_CONSOLIDADA!$N742-BASE_INICIATIVAS_CONSOLIDADA!$O742&lt;0,0,BASE_INICIATIVAS_CONSOLIDADA!$N742-BASE_INICIATIVAS_CONSOLIDADA!$O742)</f>
        <v>80000</v>
      </c>
      <c r="Q742" s="66">
        <v>0</v>
      </c>
      <c r="R742" s="71">
        <v>0</v>
      </c>
      <c r="S742" s="71">
        <v>0</v>
      </c>
      <c r="T742" s="71">
        <v>0</v>
      </c>
      <c r="U742" s="71">
        <v>0</v>
      </c>
      <c r="V742" s="71">
        <v>0</v>
      </c>
      <c r="W742" s="71">
        <v>0</v>
      </c>
      <c r="X742" s="71">
        <v>0</v>
      </c>
      <c r="Y742" s="71">
        <v>0</v>
      </c>
      <c r="Z742" s="71">
        <v>0</v>
      </c>
      <c r="AA742" s="71">
        <v>0</v>
      </c>
      <c r="AB742" s="68">
        <v>0</v>
      </c>
      <c r="AC742" s="41">
        <f>SUM(BASE_INICIATIVAS_CONSOLIDADA!$Q742:$AB742)</f>
        <v>0</v>
      </c>
      <c r="AD742" s="41">
        <v>0</v>
      </c>
      <c r="AE742" s="41">
        <v>0</v>
      </c>
      <c r="AF742" s="41">
        <v>0</v>
      </c>
      <c r="AG742" s="41">
        <v>0</v>
      </c>
      <c r="AH742" s="41">
        <v>0</v>
      </c>
      <c r="AI742" s="41">
        <v>0</v>
      </c>
      <c r="AJ742" s="41">
        <f>SUM(BASE_INICIATIVAS_CONSOLIDADA!$AD742:$AI742)</f>
        <v>0</v>
      </c>
      <c r="AK742" s="41">
        <v>0</v>
      </c>
      <c r="AL742" s="41">
        <v>0</v>
      </c>
      <c r="AM742" s="41">
        <v>0</v>
      </c>
      <c r="AN742" s="41">
        <v>0</v>
      </c>
      <c r="AO742" s="41">
        <f>SUM(BASE_INICIATIVAS_CONSOLIDADA!$AK742:$AN742)</f>
        <v>0</v>
      </c>
      <c r="AP742" s="41">
        <v>0</v>
      </c>
      <c r="AQ742" s="41">
        <v>0</v>
      </c>
      <c r="AR742" s="41">
        <v>0</v>
      </c>
      <c r="AS742" s="41">
        <v>0</v>
      </c>
      <c r="AT742" s="41">
        <v>0</v>
      </c>
      <c r="AU742" s="41">
        <v>0</v>
      </c>
      <c r="AV742" s="41">
        <f>SUM(BASE_INICIATIVAS_CONSOLIDADA!$AP742:$AU742)</f>
        <v>0</v>
      </c>
      <c r="AW742" s="43">
        <v>0</v>
      </c>
      <c r="AX742" s="43">
        <v>0</v>
      </c>
      <c r="AY742" s="44">
        <f>SUM(BASE_INICIATIVAS_CONSOLIDADA!$AW742:$AX742)</f>
        <v>0</v>
      </c>
      <c r="AZ742" s="45">
        <v>0</v>
      </c>
      <c r="BA742" s="45">
        <f>BASE_INICIATIVAS_CONSOLIDADA!$AZ742</f>
        <v>0</v>
      </c>
      <c r="BB742" s="45">
        <v>0</v>
      </c>
      <c r="BC742" s="45">
        <v>0</v>
      </c>
      <c r="BD742" s="45">
        <f>SUM(BASE_INICIATIVAS_CONSOLIDADA!$BB742:$BC742)</f>
        <v>0</v>
      </c>
    </row>
    <row r="743" spans="1:56" ht="60" x14ac:dyDescent="0.25">
      <c r="A743" s="8" t="s">
        <v>502</v>
      </c>
      <c r="B743" s="8" t="s">
        <v>503</v>
      </c>
      <c r="C743" s="8">
        <v>18458919</v>
      </c>
      <c r="D743" s="8" t="s">
        <v>58</v>
      </c>
      <c r="E743" s="8" t="str">
        <f>_xlfn.XLOOKUP(BASE_INICIATIVAS_CONSOLIDADA!$G743,'[1]BASE DE DADOS'!A:A,'[1]BASE DE DADOS'!C:C)</f>
        <v>ARIE MATÃO DE COSMÓPOLIS</v>
      </c>
      <c r="F743" s="8" t="str">
        <f>_xlfn.XLOOKUP(BASE_INICIATIVAS_CONSOLIDADA!$G743,[1]!BASE_UCS[COD CNUC],[1]!BASE_UCS[CATEGORIA RESUMIDA])</f>
        <v>ARIE</v>
      </c>
      <c r="G743" s="8" t="s">
        <v>410</v>
      </c>
      <c r="H743" s="8" t="str">
        <f>_xlfn.XLOOKUP(BASE_INICIATIVAS_CONSOLIDADA!$G743,[1]!BASE_UCS[COD CNUC],[1]!BASE_UCS[GERÊNCIA REGIONAL])</f>
        <v>GR4 - Sudeste</v>
      </c>
      <c r="I743" s="8" t="str">
        <f>_xlfn.XLOOKUP(BASE_INICIATIVAS_CONSOLIDADA!$G743,[1]!BASE_UCS[COD CNUC],[1]!BASE_UCS[BIOMAS])</f>
        <v>Mata Atlântica</v>
      </c>
      <c r="J743" s="8" t="str">
        <f>_xlfn.XLOOKUP(BASE_INICIATIVAS_CONSOLIDADA!$G743,[1]!BASE_UCS[COD CNUC],[1]!BASE_UCS[UF])</f>
        <v>SP</v>
      </c>
      <c r="K743" s="8"/>
      <c r="L743" s="36">
        <v>260000</v>
      </c>
      <c r="M743" s="80">
        <v>0</v>
      </c>
      <c r="N743" s="36">
        <f>BASE_INICIATIVAS_CONSOLIDADA!$L743-BASE_INICIATIVAS_CONSOLIDADA!$M743</f>
        <v>260000</v>
      </c>
      <c r="O743" s="37">
        <f>BASE_INICIATIVAS_CONSOLIDADA!$AC743+BASE_INICIATIVAS_CONSOLIDADA!$AJ743+BASE_INICIATIVAS_CONSOLIDADA!$AO743+BASE_INICIATIVAS_CONSOLIDADA!$AV743+BASE_INICIATIVAS_CONSOLIDADA!$AY743+BASE_INICIATIVAS_CONSOLIDADA!$BA743+BASE_INICIATIVAS_CONSOLIDADA!$BD743</f>
        <v>0</v>
      </c>
      <c r="P743" s="36">
        <f>IF(BASE_INICIATIVAS_CONSOLIDADA!$N743-BASE_INICIATIVAS_CONSOLIDADA!$O743&lt;0,0,BASE_INICIATIVAS_CONSOLIDADA!$N743-BASE_INICIATIVAS_CONSOLIDADA!$O743)</f>
        <v>260000</v>
      </c>
      <c r="Q743" s="64">
        <v>0</v>
      </c>
      <c r="R743" s="69">
        <v>0</v>
      </c>
      <c r="S743" s="69">
        <v>0</v>
      </c>
      <c r="T743" s="69">
        <v>0</v>
      </c>
      <c r="U743" s="69">
        <v>0</v>
      </c>
      <c r="V743" s="69">
        <v>0</v>
      </c>
      <c r="W743" s="69">
        <v>0</v>
      </c>
      <c r="X743" s="69">
        <v>0</v>
      </c>
      <c r="Y743" s="69">
        <v>0</v>
      </c>
      <c r="Z743" s="69">
        <v>0</v>
      </c>
      <c r="AA743" s="69">
        <v>0</v>
      </c>
      <c r="AB743" s="70">
        <v>0</v>
      </c>
      <c r="AC743" s="37">
        <f>SUM(BASE_INICIATIVAS_CONSOLIDADA!$Q743:$AB743)</f>
        <v>0</v>
      </c>
      <c r="AD743" s="37">
        <v>0</v>
      </c>
      <c r="AE743" s="37">
        <v>0</v>
      </c>
      <c r="AF743" s="37">
        <v>0</v>
      </c>
      <c r="AG743" s="37">
        <v>0</v>
      </c>
      <c r="AH743" s="37">
        <v>0</v>
      </c>
      <c r="AI743" s="37">
        <v>0</v>
      </c>
      <c r="AJ743" s="37">
        <f>SUM(BASE_INICIATIVAS_CONSOLIDADA!$AD743:$AI743)</f>
        <v>0</v>
      </c>
      <c r="AK743" s="37">
        <v>0</v>
      </c>
      <c r="AL743" s="37">
        <v>0</v>
      </c>
      <c r="AM743" s="37">
        <v>0</v>
      </c>
      <c r="AN743" s="37">
        <v>0</v>
      </c>
      <c r="AO743" s="37">
        <f>SUM(BASE_INICIATIVAS_CONSOLIDADA!$AK743:$AN743)</f>
        <v>0</v>
      </c>
      <c r="AP743" s="37">
        <v>0</v>
      </c>
      <c r="AQ743" s="37">
        <v>0</v>
      </c>
      <c r="AR743" s="37">
        <v>0</v>
      </c>
      <c r="AS743" s="37">
        <v>0</v>
      </c>
      <c r="AT743" s="37">
        <v>0</v>
      </c>
      <c r="AU743" s="37">
        <v>0</v>
      </c>
      <c r="AV743" s="37">
        <f>SUM(BASE_INICIATIVAS_CONSOLIDADA!$AP743:$AU743)</f>
        <v>0</v>
      </c>
      <c r="AW743" s="39">
        <v>0</v>
      </c>
      <c r="AX743" s="39">
        <v>0</v>
      </c>
      <c r="AY743" s="40">
        <f>SUM(BASE_INICIATIVAS_CONSOLIDADA!$AW743:$AX743)</f>
        <v>0</v>
      </c>
      <c r="AZ743" s="4">
        <v>0</v>
      </c>
      <c r="BA743" s="4">
        <f>BASE_INICIATIVAS_CONSOLIDADA!$AZ743</f>
        <v>0</v>
      </c>
      <c r="BB743" s="4">
        <v>0</v>
      </c>
      <c r="BC743" s="4">
        <v>0</v>
      </c>
      <c r="BD743" s="4">
        <f>SUM(BASE_INICIATIVAS_CONSOLIDADA!$BB743:$BC743)</f>
        <v>0</v>
      </c>
    </row>
    <row r="744" spans="1:56" ht="60" x14ac:dyDescent="0.25">
      <c r="A744" s="29" t="s">
        <v>502</v>
      </c>
      <c r="B744" s="29" t="s">
        <v>503</v>
      </c>
      <c r="C744" s="29">
        <v>18458919</v>
      </c>
      <c r="D744" s="29" t="s">
        <v>58</v>
      </c>
      <c r="E744" s="29" t="str">
        <f>_xlfn.XLOOKUP(BASE_INICIATIVAS_CONSOLIDADA!$G744,'[1]BASE DE DADOS'!A:A,'[1]BASE DE DADOS'!C:C)</f>
        <v>ARIE PROJETO DINÂMICA BIOLÓGICA DE FRAGMENTOS FLORESTAIS</v>
      </c>
      <c r="F744" s="29" t="str">
        <f>_xlfn.XLOOKUP(BASE_INICIATIVAS_CONSOLIDADA!$G744,[1]!BASE_UCS[COD CNUC],[1]!BASE_UCS[CATEGORIA RESUMIDA])</f>
        <v>ARIE</v>
      </c>
      <c r="G744" s="29" t="s">
        <v>490</v>
      </c>
      <c r="H744" s="29" t="str">
        <f>_xlfn.XLOOKUP(BASE_INICIATIVAS_CONSOLIDADA!$G744,[1]!BASE_UCS[COD CNUC],[1]!BASE_UCS[GERÊNCIA REGIONAL])</f>
        <v>GR1 - Norte</v>
      </c>
      <c r="I744" s="29" t="str">
        <f>_xlfn.XLOOKUP(BASE_INICIATIVAS_CONSOLIDADA!$G744,[1]!BASE_UCS[COD CNUC],[1]!BASE_UCS[BIOMAS])</f>
        <v>Amazônia</v>
      </c>
      <c r="J744" s="29" t="str">
        <f>_xlfn.XLOOKUP(BASE_INICIATIVAS_CONSOLIDADA!$G744,[1]!BASE_UCS[COD CNUC],[1]!BASE_UCS[UF])</f>
        <v>AM</v>
      </c>
      <c r="K744" s="29"/>
      <c r="L744" s="30">
        <v>75000</v>
      </c>
      <c r="M744" s="79">
        <v>0</v>
      </c>
      <c r="N744" s="30">
        <f>BASE_INICIATIVAS_CONSOLIDADA!$L744-BASE_INICIATIVAS_CONSOLIDADA!$M744</f>
        <v>75000</v>
      </c>
      <c r="O744" s="41">
        <f>BASE_INICIATIVAS_CONSOLIDADA!$AC744+BASE_INICIATIVAS_CONSOLIDADA!$AJ744+BASE_INICIATIVAS_CONSOLIDADA!$AO744+BASE_INICIATIVAS_CONSOLIDADA!$AV744+BASE_INICIATIVAS_CONSOLIDADA!$AY744+BASE_INICIATIVAS_CONSOLIDADA!$BA744+BASE_INICIATIVAS_CONSOLIDADA!$BD744</f>
        <v>0</v>
      </c>
      <c r="P744" s="30">
        <f>IF(BASE_INICIATIVAS_CONSOLIDADA!$N744-BASE_INICIATIVAS_CONSOLIDADA!$O744&lt;0,0,BASE_INICIATIVAS_CONSOLIDADA!$N744-BASE_INICIATIVAS_CONSOLIDADA!$O744)</f>
        <v>75000</v>
      </c>
      <c r="Q744" s="66">
        <v>0</v>
      </c>
      <c r="R744" s="71">
        <v>0</v>
      </c>
      <c r="S744" s="71">
        <v>0</v>
      </c>
      <c r="T744" s="71">
        <v>0</v>
      </c>
      <c r="U744" s="71">
        <v>0</v>
      </c>
      <c r="V744" s="71">
        <v>0</v>
      </c>
      <c r="W744" s="71">
        <v>0</v>
      </c>
      <c r="X744" s="71">
        <v>0</v>
      </c>
      <c r="Y744" s="71">
        <v>0</v>
      </c>
      <c r="Z744" s="71">
        <v>0</v>
      </c>
      <c r="AA744" s="71">
        <v>0</v>
      </c>
      <c r="AB744" s="68">
        <v>0</v>
      </c>
      <c r="AC744" s="41">
        <f>SUM(BASE_INICIATIVAS_CONSOLIDADA!$Q744:$AB744)</f>
        <v>0</v>
      </c>
      <c r="AD744" s="41">
        <v>0</v>
      </c>
      <c r="AE744" s="41">
        <v>0</v>
      </c>
      <c r="AF744" s="41">
        <v>0</v>
      </c>
      <c r="AG744" s="41">
        <v>0</v>
      </c>
      <c r="AH744" s="41">
        <v>0</v>
      </c>
      <c r="AI744" s="41">
        <v>0</v>
      </c>
      <c r="AJ744" s="41">
        <f>SUM(BASE_INICIATIVAS_CONSOLIDADA!$AD744:$AI744)</f>
        <v>0</v>
      </c>
      <c r="AK744" s="41">
        <v>0</v>
      </c>
      <c r="AL744" s="41">
        <v>0</v>
      </c>
      <c r="AM744" s="41">
        <v>0</v>
      </c>
      <c r="AN744" s="41">
        <v>0</v>
      </c>
      <c r="AO744" s="41">
        <f>SUM(BASE_INICIATIVAS_CONSOLIDADA!$AK744:$AN744)</f>
        <v>0</v>
      </c>
      <c r="AP744" s="41">
        <v>0</v>
      </c>
      <c r="AQ744" s="41">
        <v>0</v>
      </c>
      <c r="AR744" s="41">
        <v>0</v>
      </c>
      <c r="AS744" s="41">
        <v>0</v>
      </c>
      <c r="AT744" s="41">
        <v>0</v>
      </c>
      <c r="AU744" s="41">
        <v>0</v>
      </c>
      <c r="AV744" s="41">
        <f>SUM(BASE_INICIATIVAS_CONSOLIDADA!$AP744:$AU744)</f>
        <v>0</v>
      </c>
      <c r="AW744" s="43">
        <v>0</v>
      </c>
      <c r="AX744" s="43">
        <v>0</v>
      </c>
      <c r="AY744" s="44">
        <f>SUM(BASE_INICIATIVAS_CONSOLIDADA!$AW744:$AX744)</f>
        <v>0</v>
      </c>
      <c r="AZ744" s="45">
        <v>0</v>
      </c>
      <c r="BA744" s="45">
        <f>BASE_INICIATIVAS_CONSOLIDADA!$AZ744</f>
        <v>0</v>
      </c>
      <c r="BB744" s="45">
        <v>0</v>
      </c>
      <c r="BC744" s="45">
        <v>0</v>
      </c>
      <c r="BD744" s="45">
        <f>SUM(BASE_INICIATIVAS_CONSOLIDADA!$BB744:$BC744)</f>
        <v>0</v>
      </c>
    </row>
    <row r="745" spans="1:56" ht="60" x14ac:dyDescent="0.25">
      <c r="A745" s="8" t="s">
        <v>502</v>
      </c>
      <c r="B745" s="8" t="s">
        <v>503</v>
      </c>
      <c r="C745" s="8">
        <v>18458919</v>
      </c>
      <c r="D745" s="8" t="s">
        <v>58</v>
      </c>
      <c r="E745" s="8" t="str">
        <f>_xlfn.XLOOKUP(BASE_INICIATIVAS_CONSOLIDADA!$G745,'[1]BASE DE DADOS'!A:A,'[1]BASE DE DADOS'!C:C)</f>
        <v>ARIE SERINGAL NOVA ESPERANÇA</v>
      </c>
      <c r="F745" s="8" t="str">
        <f>_xlfn.XLOOKUP(BASE_INICIATIVAS_CONSOLIDADA!$G745,[1]!BASE_UCS[COD CNUC],[1]!BASE_UCS[CATEGORIA RESUMIDA])</f>
        <v>ARIE</v>
      </c>
      <c r="G745" s="8" t="s">
        <v>293</v>
      </c>
      <c r="H745" s="8" t="str">
        <f>_xlfn.XLOOKUP(BASE_INICIATIVAS_CONSOLIDADA!$G745,[1]!BASE_UCS[COD CNUC],[1]!BASE_UCS[GERÊNCIA REGIONAL])</f>
        <v>GR1 - Norte</v>
      </c>
      <c r="I745" s="8" t="str">
        <f>_xlfn.XLOOKUP(BASE_INICIATIVAS_CONSOLIDADA!$G745,[1]!BASE_UCS[COD CNUC],[1]!BASE_UCS[BIOMAS])</f>
        <v>Amazônia</v>
      </c>
      <c r="J745" s="8" t="str">
        <f>_xlfn.XLOOKUP(BASE_INICIATIVAS_CONSOLIDADA!$G745,[1]!BASE_UCS[COD CNUC],[1]!BASE_UCS[UF])</f>
        <v>AC</v>
      </c>
      <c r="K745" s="8"/>
      <c r="L745" s="36">
        <v>75000</v>
      </c>
      <c r="M745" s="80">
        <v>0</v>
      </c>
      <c r="N745" s="36">
        <f>BASE_INICIATIVAS_CONSOLIDADA!$L745-BASE_INICIATIVAS_CONSOLIDADA!$M745</f>
        <v>75000</v>
      </c>
      <c r="O745" s="37">
        <f>BASE_INICIATIVAS_CONSOLIDADA!$AC745+BASE_INICIATIVAS_CONSOLIDADA!$AJ745+BASE_INICIATIVAS_CONSOLIDADA!$AO745+BASE_INICIATIVAS_CONSOLIDADA!$AV745+BASE_INICIATIVAS_CONSOLIDADA!$AY745+BASE_INICIATIVAS_CONSOLIDADA!$BA745+BASE_INICIATIVAS_CONSOLIDADA!$BD745</f>
        <v>0</v>
      </c>
      <c r="P745" s="36">
        <f>IF(BASE_INICIATIVAS_CONSOLIDADA!$N745-BASE_INICIATIVAS_CONSOLIDADA!$O745&lt;0,0,BASE_INICIATIVAS_CONSOLIDADA!$N745-BASE_INICIATIVAS_CONSOLIDADA!$O745)</f>
        <v>75000</v>
      </c>
      <c r="Q745" s="64">
        <v>0</v>
      </c>
      <c r="R745" s="69">
        <v>0</v>
      </c>
      <c r="S745" s="69">
        <v>0</v>
      </c>
      <c r="T745" s="69">
        <v>0</v>
      </c>
      <c r="U745" s="69">
        <v>0</v>
      </c>
      <c r="V745" s="69">
        <v>0</v>
      </c>
      <c r="W745" s="69">
        <v>0</v>
      </c>
      <c r="X745" s="69">
        <v>0</v>
      </c>
      <c r="Y745" s="69">
        <v>0</v>
      </c>
      <c r="Z745" s="69">
        <v>0</v>
      </c>
      <c r="AA745" s="69">
        <v>0</v>
      </c>
      <c r="AB745" s="70">
        <v>0</v>
      </c>
      <c r="AC745" s="37">
        <f>SUM(BASE_INICIATIVAS_CONSOLIDADA!$Q745:$AB745)</f>
        <v>0</v>
      </c>
      <c r="AD745" s="37">
        <v>0</v>
      </c>
      <c r="AE745" s="37">
        <v>0</v>
      </c>
      <c r="AF745" s="37">
        <v>0</v>
      </c>
      <c r="AG745" s="37">
        <v>0</v>
      </c>
      <c r="AH745" s="37">
        <v>0</v>
      </c>
      <c r="AI745" s="37">
        <v>0</v>
      </c>
      <c r="AJ745" s="37">
        <f>SUM(BASE_INICIATIVAS_CONSOLIDADA!$AD745:$AI745)</f>
        <v>0</v>
      </c>
      <c r="AK745" s="37">
        <v>0</v>
      </c>
      <c r="AL745" s="37">
        <v>0</v>
      </c>
      <c r="AM745" s="37">
        <v>0</v>
      </c>
      <c r="AN745" s="37">
        <v>0</v>
      </c>
      <c r="AO745" s="37">
        <f>SUM(BASE_INICIATIVAS_CONSOLIDADA!$AK745:$AN745)</f>
        <v>0</v>
      </c>
      <c r="AP745" s="37">
        <v>0</v>
      </c>
      <c r="AQ745" s="37">
        <v>0</v>
      </c>
      <c r="AR745" s="37">
        <v>0</v>
      </c>
      <c r="AS745" s="37">
        <v>0</v>
      </c>
      <c r="AT745" s="37">
        <v>0</v>
      </c>
      <c r="AU745" s="37">
        <v>0</v>
      </c>
      <c r="AV745" s="37">
        <f>SUM(BASE_INICIATIVAS_CONSOLIDADA!$AP745:$AU745)</f>
        <v>0</v>
      </c>
      <c r="AW745" s="39">
        <v>0</v>
      </c>
      <c r="AX745" s="39">
        <v>0</v>
      </c>
      <c r="AY745" s="40">
        <f>SUM(BASE_INICIATIVAS_CONSOLIDADA!$AW745:$AX745)</f>
        <v>0</v>
      </c>
      <c r="AZ745" s="4">
        <v>0</v>
      </c>
      <c r="BA745" s="4">
        <f>BASE_INICIATIVAS_CONSOLIDADA!$AZ745</f>
        <v>0</v>
      </c>
      <c r="BB745" s="4">
        <v>0</v>
      </c>
      <c r="BC745" s="4">
        <v>0</v>
      </c>
      <c r="BD745" s="4">
        <f>SUM(BASE_INICIATIVAS_CONSOLIDADA!$BB745:$BC745)</f>
        <v>0</v>
      </c>
    </row>
    <row r="746" spans="1:56" ht="60" x14ac:dyDescent="0.25">
      <c r="A746" s="29" t="s">
        <v>502</v>
      </c>
      <c r="B746" s="29" t="s">
        <v>503</v>
      </c>
      <c r="C746" s="29">
        <v>18458919</v>
      </c>
      <c r="D746" s="29" t="s">
        <v>58</v>
      </c>
      <c r="E746" s="29" t="str">
        <f>_xlfn.XLOOKUP(BASE_INICIATIVAS_CONSOLIDADA!$G746,'[1]BASE DE DADOS'!A:A,'[1]BASE DE DADOS'!C:C)</f>
        <v>ARIE SERRA DA ABELHA</v>
      </c>
      <c r="F746" s="29" t="str">
        <f>_xlfn.XLOOKUP(BASE_INICIATIVAS_CONSOLIDADA!$G746,[1]!BASE_UCS[COD CNUC],[1]!BASE_UCS[CATEGORIA RESUMIDA])</f>
        <v>ARIE</v>
      </c>
      <c r="G746" s="29" t="s">
        <v>513</v>
      </c>
      <c r="H746" s="29" t="str">
        <f>_xlfn.XLOOKUP(BASE_INICIATIVAS_CONSOLIDADA!$G746,[1]!BASE_UCS[COD CNUC],[1]!BASE_UCS[GERÊNCIA REGIONAL])</f>
        <v>GR5 - Sul</v>
      </c>
      <c r="I746" s="29" t="str">
        <f>_xlfn.XLOOKUP(BASE_INICIATIVAS_CONSOLIDADA!$G746,[1]!BASE_UCS[COD CNUC],[1]!BASE_UCS[BIOMAS])</f>
        <v>Mata Atlântica</v>
      </c>
      <c r="J746" s="29" t="str">
        <f>_xlfn.XLOOKUP(BASE_INICIATIVAS_CONSOLIDADA!$G746,[1]!BASE_UCS[COD CNUC],[1]!BASE_UCS[UF])</f>
        <v>SC</v>
      </c>
      <c r="K746" s="29"/>
      <c r="L746" s="30">
        <v>75000</v>
      </c>
      <c r="M746" s="79">
        <v>0</v>
      </c>
      <c r="N746" s="30">
        <f>BASE_INICIATIVAS_CONSOLIDADA!$L746-BASE_INICIATIVAS_CONSOLIDADA!$M746</f>
        <v>75000</v>
      </c>
      <c r="O746" s="41">
        <f>BASE_INICIATIVAS_CONSOLIDADA!$AC746+BASE_INICIATIVAS_CONSOLIDADA!$AJ746+BASE_INICIATIVAS_CONSOLIDADA!$AO746+BASE_INICIATIVAS_CONSOLIDADA!$AV746+BASE_INICIATIVAS_CONSOLIDADA!$AY746+BASE_INICIATIVAS_CONSOLIDADA!$BA746+BASE_INICIATIVAS_CONSOLIDADA!$BD746</f>
        <v>0</v>
      </c>
      <c r="P746" s="30">
        <f>IF(BASE_INICIATIVAS_CONSOLIDADA!$N746-BASE_INICIATIVAS_CONSOLIDADA!$O746&lt;0,0,BASE_INICIATIVAS_CONSOLIDADA!$N746-BASE_INICIATIVAS_CONSOLIDADA!$O746)</f>
        <v>75000</v>
      </c>
      <c r="Q746" s="66">
        <v>0</v>
      </c>
      <c r="R746" s="71">
        <v>0</v>
      </c>
      <c r="S746" s="71">
        <v>0</v>
      </c>
      <c r="T746" s="71">
        <v>0</v>
      </c>
      <c r="U746" s="71">
        <v>0</v>
      </c>
      <c r="V746" s="71">
        <v>0</v>
      </c>
      <c r="W746" s="71">
        <v>0</v>
      </c>
      <c r="X746" s="71">
        <v>0</v>
      </c>
      <c r="Y746" s="71">
        <v>0</v>
      </c>
      <c r="Z746" s="71">
        <v>0</v>
      </c>
      <c r="AA746" s="71">
        <v>0</v>
      </c>
      <c r="AB746" s="68">
        <v>0</v>
      </c>
      <c r="AC746" s="41">
        <f>SUM(BASE_INICIATIVAS_CONSOLIDADA!$Q746:$AB746)</f>
        <v>0</v>
      </c>
      <c r="AD746" s="41">
        <v>0</v>
      </c>
      <c r="AE746" s="41">
        <v>0</v>
      </c>
      <c r="AF746" s="41">
        <v>0</v>
      </c>
      <c r="AG746" s="41">
        <v>0</v>
      </c>
      <c r="AH746" s="41">
        <v>0</v>
      </c>
      <c r="AI746" s="41">
        <v>0</v>
      </c>
      <c r="AJ746" s="41">
        <f>SUM(BASE_INICIATIVAS_CONSOLIDADA!$AD746:$AI746)</f>
        <v>0</v>
      </c>
      <c r="AK746" s="41">
        <v>0</v>
      </c>
      <c r="AL746" s="41">
        <v>0</v>
      </c>
      <c r="AM746" s="41">
        <v>0</v>
      </c>
      <c r="AN746" s="41">
        <v>0</v>
      </c>
      <c r="AO746" s="41">
        <f>SUM(BASE_INICIATIVAS_CONSOLIDADA!$AK746:$AN746)</f>
        <v>0</v>
      </c>
      <c r="AP746" s="41">
        <v>0</v>
      </c>
      <c r="AQ746" s="41">
        <v>0</v>
      </c>
      <c r="AR746" s="41">
        <v>0</v>
      </c>
      <c r="AS746" s="41">
        <v>0</v>
      </c>
      <c r="AT746" s="41">
        <v>0</v>
      </c>
      <c r="AU746" s="41">
        <v>0</v>
      </c>
      <c r="AV746" s="41">
        <f>SUM(BASE_INICIATIVAS_CONSOLIDADA!$AP746:$AU746)</f>
        <v>0</v>
      </c>
      <c r="AW746" s="43">
        <v>0</v>
      </c>
      <c r="AX746" s="43">
        <v>0</v>
      </c>
      <c r="AY746" s="44">
        <f>SUM(BASE_INICIATIVAS_CONSOLIDADA!$AW746:$AX746)</f>
        <v>0</v>
      </c>
      <c r="AZ746" s="45">
        <v>0</v>
      </c>
      <c r="BA746" s="45">
        <f>BASE_INICIATIVAS_CONSOLIDADA!$AZ746</f>
        <v>0</v>
      </c>
      <c r="BB746" s="45">
        <v>0</v>
      </c>
      <c r="BC746" s="45">
        <v>0</v>
      </c>
      <c r="BD746" s="45">
        <f>SUM(BASE_INICIATIVAS_CONSOLIDADA!$BB746:$BC746)</f>
        <v>0</v>
      </c>
    </row>
    <row r="747" spans="1:56" ht="60" x14ac:dyDescent="0.25">
      <c r="A747" s="8" t="s">
        <v>502</v>
      </c>
      <c r="B747" s="8" t="s">
        <v>503</v>
      </c>
      <c r="C747" s="8">
        <v>18458919</v>
      </c>
      <c r="D747" s="8" t="s">
        <v>58</v>
      </c>
      <c r="E747" s="8" t="str">
        <f>_xlfn.XLOOKUP(BASE_INICIATIVAS_CONSOLIDADA!$G747,'[1]BASE DE DADOS'!A:A,'[1]BASE DE DADOS'!C:C)</f>
        <v>ESEC ALTO MAUéS</v>
      </c>
      <c r="F747" s="8" t="str">
        <f>_xlfn.XLOOKUP(BASE_INICIATIVAS_CONSOLIDADA!$G747,[1]!BASE_UCS[COD CNUC],[1]!BASE_UCS[CATEGORIA RESUMIDA])</f>
        <v>ESEC</v>
      </c>
      <c r="G747" s="8" t="s">
        <v>317</v>
      </c>
      <c r="H747" s="8" t="str">
        <f>_xlfn.XLOOKUP(BASE_INICIATIVAS_CONSOLIDADA!$G747,[1]!BASE_UCS[COD CNUC],[1]!BASE_UCS[GERÊNCIA REGIONAL])</f>
        <v>GR1 - Norte</v>
      </c>
      <c r="I747" s="8" t="str">
        <f>_xlfn.XLOOKUP(BASE_INICIATIVAS_CONSOLIDADA!$G747,[1]!BASE_UCS[COD CNUC],[1]!BASE_UCS[BIOMAS])</f>
        <v>Amazônia</v>
      </c>
      <c r="J747" s="8" t="str">
        <f>_xlfn.XLOOKUP(BASE_INICIATIVAS_CONSOLIDADA!$G747,[1]!BASE_UCS[COD CNUC],[1]!BASE_UCS[UF])</f>
        <v>AM</v>
      </c>
      <c r="K747" s="8"/>
      <c r="L747" s="36">
        <v>515000</v>
      </c>
      <c r="M747" s="80">
        <v>0</v>
      </c>
      <c r="N747" s="36">
        <f>BASE_INICIATIVAS_CONSOLIDADA!$L747-BASE_INICIATIVAS_CONSOLIDADA!$M747</f>
        <v>515000</v>
      </c>
      <c r="O747" s="37">
        <f>BASE_INICIATIVAS_CONSOLIDADA!$AC747+BASE_INICIATIVAS_CONSOLIDADA!$AJ747+BASE_INICIATIVAS_CONSOLIDADA!$AO747+BASE_INICIATIVAS_CONSOLIDADA!$AV747+BASE_INICIATIVAS_CONSOLIDADA!$AY747+BASE_INICIATIVAS_CONSOLIDADA!$BA747+BASE_INICIATIVAS_CONSOLIDADA!$BD747</f>
        <v>0</v>
      </c>
      <c r="P747" s="36">
        <f>IF(BASE_INICIATIVAS_CONSOLIDADA!$N747-BASE_INICIATIVAS_CONSOLIDADA!$O747&lt;0,0,BASE_INICIATIVAS_CONSOLIDADA!$N747-BASE_INICIATIVAS_CONSOLIDADA!$O747)</f>
        <v>515000</v>
      </c>
      <c r="Q747" s="64">
        <v>0</v>
      </c>
      <c r="R747" s="69">
        <v>0</v>
      </c>
      <c r="S747" s="69">
        <v>0</v>
      </c>
      <c r="T747" s="69">
        <v>0</v>
      </c>
      <c r="U747" s="69">
        <v>0</v>
      </c>
      <c r="V747" s="69">
        <v>0</v>
      </c>
      <c r="W747" s="69">
        <v>0</v>
      </c>
      <c r="X747" s="69">
        <v>0</v>
      </c>
      <c r="Y747" s="69">
        <v>0</v>
      </c>
      <c r="Z747" s="69">
        <v>0</v>
      </c>
      <c r="AA747" s="69">
        <v>0</v>
      </c>
      <c r="AB747" s="70">
        <v>0</v>
      </c>
      <c r="AC747" s="37">
        <f>SUM(BASE_INICIATIVAS_CONSOLIDADA!$Q747:$AB747)</f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0</v>
      </c>
      <c r="AI747" s="37">
        <v>0</v>
      </c>
      <c r="AJ747" s="37">
        <f>SUM(BASE_INICIATIVAS_CONSOLIDADA!$AD747:$AI747)</f>
        <v>0</v>
      </c>
      <c r="AK747" s="37">
        <v>0</v>
      </c>
      <c r="AL747" s="37">
        <v>0</v>
      </c>
      <c r="AM747" s="37">
        <v>0</v>
      </c>
      <c r="AN747" s="37">
        <v>0</v>
      </c>
      <c r="AO747" s="37">
        <f>SUM(BASE_INICIATIVAS_CONSOLIDADA!$AK747:$AN747)</f>
        <v>0</v>
      </c>
      <c r="AP747" s="37">
        <v>0</v>
      </c>
      <c r="AQ747" s="37">
        <v>0</v>
      </c>
      <c r="AR747" s="37">
        <v>0</v>
      </c>
      <c r="AS747" s="37">
        <v>0</v>
      </c>
      <c r="AT747" s="37">
        <v>0</v>
      </c>
      <c r="AU747" s="37">
        <v>0</v>
      </c>
      <c r="AV747" s="37">
        <f>SUM(BASE_INICIATIVAS_CONSOLIDADA!$AP747:$AU747)</f>
        <v>0</v>
      </c>
      <c r="AW747" s="39">
        <v>0</v>
      </c>
      <c r="AX747" s="39">
        <v>0</v>
      </c>
      <c r="AY747" s="40">
        <f>SUM(BASE_INICIATIVAS_CONSOLIDADA!$AW747:$AX747)</f>
        <v>0</v>
      </c>
      <c r="AZ747" s="4">
        <v>0</v>
      </c>
      <c r="BA747" s="4">
        <f>BASE_INICIATIVAS_CONSOLIDADA!$AZ747</f>
        <v>0</v>
      </c>
      <c r="BB747" s="4">
        <v>0</v>
      </c>
      <c r="BC747" s="4">
        <v>0</v>
      </c>
      <c r="BD747" s="4">
        <f>SUM(BASE_INICIATIVAS_CONSOLIDADA!$BB747:$BC747)</f>
        <v>0</v>
      </c>
    </row>
    <row r="748" spans="1:56" ht="60" x14ac:dyDescent="0.25">
      <c r="A748" s="29" t="s">
        <v>502</v>
      </c>
      <c r="B748" s="29" t="s">
        <v>503</v>
      </c>
      <c r="C748" s="29">
        <v>18458919</v>
      </c>
      <c r="D748" s="29" t="s">
        <v>58</v>
      </c>
      <c r="E748" s="29" t="str">
        <f>_xlfn.XLOOKUP(BASE_INICIATIVAS_CONSOLIDADA!$G748,'[1]BASE DE DADOS'!A:A,'[1]BASE DE DADOS'!C:C)</f>
        <v>ESEC DA GUANABARA</v>
      </c>
      <c r="F748" s="29" t="str">
        <f>_xlfn.XLOOKUP(BASE_INICIATIVAS_CONSOLIDADA!$G748,[1]!BASE_UCS[COD CNUC],[1]!BASE_UCS[CATEGORIA RESUMIDA])</f>
        <v>ESEC</v>
      </c>
      <c r="G748" s="29" t="s">
        <v>433</v>
      </c>
      <c r="H748" s="29" t="str">
        <f>_xlfn.XLOOKUP(BASE_INICIATIVAS_CONSOLIDADA!$G748,[1]!BASE_UCS[COD CNUC],[1]!BASE_UCS[GERÊNCIA REGIONAL])</f>
        <v>GR4 - Sudeste</v>
      </c>
      <c r="I748" s="29" t="str">
        <f>_xlfn.XLOOKUP(BASE_INICIATIVAS_CONSOLIDADA!$G748,[1]!BASE_UCS[COD CNUC],[1]!BASE_UCS[BIOMAS])</f>
        <v>Área Marinha - Mata Atlântica</v>
      </c>
      <c r="J748" s="29" t="str">
        <f>_xlfn.XLOOKUP(BASE_INICIATIVAS_CONSOLIDADA!$G748,[1]!BASE_UCS[COD CNUC],[1]!BASE_UCS[UF])</f>
        <v>RJ</v>
      </c>
      <c r="K748" s="29"/>
      <c r="L748" s="30">
        <v>75000</v>
      </c>
      <c r="M748" s="79">
        <v>0</v>
      </c>
      <c r="N748" s="30">
        <f>BASE_INICIATIVAS_CONSOLIDADA!$L748-BASE_INICIATIVAS_CONSOLIDADA!$M748</f>
        <v>75000</v>
      </c>
      <c r="O748" s="41">
        <f>BASE_INICIATIVAS_CONSOLIDADA!$AC748+BASE_INICIATIVAS_CONSOLIDADA!$AJ748+BASE_INICIATIVAS_CONSOLIDADA!$AO748+BASE_INICIATIVAS_CONSOLIDADA!$AV748+BASE_INICIATIVAS_CONSOLIDADA!$AY748+BASE_INICIATIVAS_CONSOLIDADA!$BA748+BASE_INICIATIVAS_CONSOLIDADA!$BD748</f>
        <v>75000</v>
      </c>
      <c r="P748" s="30">
        <f>IF(BASE_INICIATIVAS_CONSOLIDADA!$N748-BASE_INICIATIVAS_CONSOLIDADA!$O748&lt;0,0,BASE_INICIATIVAS_CONSOLIDADA!$N748-BASE_INICIATIVAS_CONSOLIDADA!$O748)</f>
        <v>0</v>
      </c>
      <c r="Q748" s="66">
        <v>0</v>
      </c>
      <c r="R748" s="71">
        <v>0</v>
      </c>
      <c r="S748" s="71">
        <v>0</v>
      </c>
      <c r="T748" s="71">
        <v>0</v>
      </c>
      <c r="U748" s="71">
        <v>0</v>
      </c>
      <c r="V748" s="71">
        <v>0</v>
      </c>
      <c r="W748" s="71">
        <v>0</v>
      </c>
      <c r="X748" s="71">
        <v>0</v>
      </c>
      <c r="Y748" s="71">
        <v>0</v>
      </c>
      <c r="Z748" s="71">
        <v>0</v>
      </c>
      <c r="AA748" s="71">
        <v>0</v>
      </c>
      <c r="AB748" s="68">
        <v>0</v>
      </c>
      <c r="AC748" s="41">
        <f>SUM(BASE_INICIATIVAS_CONSOLIDADA!$Q748:$AB748)</f>
        <v>0</v>
      </c>
      <c r="AD748" s="41">
        <v>0</v>
      </c>
      <c r="AE748" s="41">
        <v>0</v>
      </c>
      <c r="AF748" s="41">
        <v>0</v>
      </c>
      <c r="AG748" s="41">
        <v>0</v>
      </c>
      <c r="AH748" s="41">
        <v>0</v>
      </c>
      <c r="AI748" s="41">
        <v>0</v>
      </c>
      <c r="AJ748" s="41">
        <f>SUM(BASE_INICIATIVAS_CONSOLIDADA!$AD748:$AI748)</f>
        <v>0</v>
      </c>
      <c r="AK748" s="41">
        <v>0</v>
      </c>
      <c r="AL748" s="41">
        <v>0</v>
      </c>
      <c r="AM748" s="41">
        <v>0</v>
      </c>
      <c r="AN748" s="41">
        <v>0</v>
      </c>
      <c r="AO748" s="41">
        <f>SUM(BASE_INICIATIVAS_CONSOLIDADA!$AK748:$AN748)</f>
        <v>0</v>
      </c>
      <c r="AP748" s="41">
        <v>0</v>
      </c>
      <c r="AQ748" s="41">
        <v>0</v>
      </c>
      <c r="AR748" s="41">
        <v>0</v>
      </c>
      <c r="AS748" s="41">
        <v>0</v>
      </c>
      <c r="AT748" s="41">
        <v>0</v>
      </c>
      <c r="AU748" s="41">
        <v>0</v>
      </c>
      <c r="AV748" s="41">
        <f>SUM(BASE_INICIATIVAS_CONSOLIDADA!$AP748:$AU748)</f>
        <v>0</v>
      </c>
      <c r="AW748" s="43">
        <v>0</v>
      </c>
      <c r="AX748" s="43">
        <v>0</v>
      </c>
      <c r="AY748" s="44">
        <f>SUM(BASE_INICIATIVAS_CONSOLIDADA!$AW748:$AX748)</f>
        <v>0</v>
      </c>
      <c r="AZ748" s="45">
        <v>0</v>
      </c>
      <c r="BA748" s="45">
        <f>BASE_INICIATIVAS_CONSOLIDADA!$AZ748</f>
        <v>0</v>
      </c>
      <c r="BB748" s="45">
        <v>75000</v>
      </c>
      <c r="BC748" s="45">
        <v>0</v>
      </c>
      <c r="BD748" s="45">
        <f>SUM(BASE_INICIATIVAS_CONSOLIDADA!$BB748:$BC748)</f>
        <v>75000</v>
      </c>
    </row>
    <row r="749" spans="1:56" ht="60" x14ac:dyDescent="0.25">
      <c r="A749" s="8" t="s">
        <v>502</v>
      </c>
      <c r="B749" s="8" t="s">
        <v>503</v>
      </c>
      <c r="C749" s="8">
        <v>18458919</v>
      </c>
      <c r="D749" s="8" t="s">
        <v>58</v>
      </c>
      <c r="E749" s="8" t="str">
        <f>_xlfn.XLOOKUP(BASE_INICIATIVAS_CONSOLIDADA!$G749,'[1]BASE DE DADOS'!A:A,'[1]BASE DE DADOS'!C:C)</f>
        <v>ESEC DA SERRA DAS ARARAS</v>
      </c>
      <c r="F749" s="8" t="str">
        <f>_xlfn.XLOOKUP(BASE_INICIATIVAS_CONSOLIDADA!$G749,[1]!BASE_UCS[COD CNUC],[1]!BASE_UCS[CATEGORIA RESUMIDA])</f>
        <v>ESEC</v>
      </c>
      <c r="G749" s="8" t="s">
        <v>180</v>
      </c>
      <c r="H749" s="8" t="str">
        <f>_xlfn.XLOOKUP(BASE_INICIATIVAS_CONSOLIDADA!$G749,[1]!BASE_UCS[COD CNUC],[1]!BASE_UCS[GERÊNCIA REGIONAL])</f>
        <v>GR3 - Centro-Oeste</v>
      </c>
      <c r="I749" s="8" t="str">
        <f>_xlfn.XLOOKUP(BASE_INICIATIVAS_CONSOLIDADA!$G749,[1]!BASE_UCS[COD CNUC],[1]!BASE_UCS[BIOMAS])</f>
        <v>Cerrado</v>
      </c>
      <c r="J749" s="8" t="str">
        <f>_xlfn.XLOOKUP(BASE_INICIATIVAS_CONSOLIDADA!$G749,[1]!BASE_UCS[COD CNUC],[1]!BASE_UCS[UF])</f>
        <v>MT</v>
      </c>
      <c r="K749" s="8"/>
      <c r="L749" s="36">
        <v>75000</v>
      </c>
      <c r="M749" s="80">
        <v>0</v>
      </c>
      <c r="N749" s="36">
        <f>BASE_INICIATIVAS_CONSOLIDADA!$L749-BASE_INICIATIVAS_CONSOLIDADA!$M749</f>
        <v>75000</v>
      </c>
      <c r="O749" s="37">
        <f>BASE_INICIATIVAS_CONSOLIDADA!$AC749+BASE_INICIATIVAS_CONSOLIDADA!$AJ749+BASE_INICIATIVAS_CONSOLIDADA!$AO749+BASE_INICIATIVAS_CONSOLIDADA!$AV749+BASE_INICIATIVAS_CONSOLIDADA!$AY749+BASE_INICIATIVAS_CONSOLIDADA!$BA749+BASE_INICIATIVAS_CONSOLIDADA!$BD749</f>
        <v>0</v>
      </c>
      <c r="P749" s="36">
        <f>IF(BASE_INICIATIVAS_CONSOLIDADA!$N749-BASE_INICIATIVAS_CONSOLIDADA!$O749&lt;0,0,BASE_INICIATIVAS_CONSOLIDADA!$N749-BASE_INICIATIVAS_CONSOLIDADA!$O749)</f>
        <v>75000</v>
      </c>
      <c r="Q749" s="64">
        <v>0</v>
      </c>
      <c r="R749" s="69">
        <v>0</v>
      </c>
      <c r="S749" s="69">
        <v>0</v>
      </c>
      <c r="T749" s="69">
        <v>0</v>
      </c>
      <c r="U749" s="69">
        <v>0</v>
      </c>
      <c r="V749" s="69">
        <v>0</v>
      </c>
      <c r="W749" s="69">
        <v>0</v>
      </c>
      <c r="X749" s="69">
        <v>0</v>
      </c>
      <c r="Y749" s="69">
        <v>0</v>
      </c>
      <c r="Z749" s="69">
        <v>0</v>
      </c>
      <c r="AA749" s="69">
        <v>0</v>
      </c>
      <c r="AB749" s="70">
        <v>0</v>
      </c>
      <c r="AC749" s="37">
        <f>SUM(BASE_INICIATIVAS_CONSOLIDADA!$Q749:$AB749)</f>
        <v>0</v>
      </c>
      <c r="AD749" s="37">
        <v>0</v>
      </c>
      <c r="AE749" s="37">
        <v>0</v>
      </c>
      <c r="AF749" s="37">
        <v>0</v>
      </c>
      <c r="AG749" s="37">
        <v>0</v>
      </c>
      <c r="AH749" s="37">
        <v>0</v>
      </c>
      <c r="AI749" s="37">
        <v>0</v>
      </c>
      <c r="AJ749" s="37">
        <f>SUM(BASE_INICIATIVAS_CONSOLIDADA!$AD749:$AI749)</f>
        <v>0</v>
      </c>
      <c r="AK749" s="37">
        <v>0</v>
      </c>
      <c r="AL749" s="37">
        <v>0</v>
      </c>
      <c r="AM749" s="37">
        <v>0</v>
      </c>
      <c r="AN749" s="37">
        <v>0</v>
      </c>
      <c r="AO749" s="37">
        <f>SUM(BASE_INICIATIVAS_CONSOLIDADA!$AK749:$AN749)</f>
        <v>0</v>
      </c>
      <c r="AP749" s="37">
        <v>0</v>
      </c>
      <c r="AQ749" s="37">
        <v>0</v>
      </c>
      <c r="AR749" s="37">
        <v>0</v>
      </c>
      <c r="AS749" s="37">
        <v>0</v>
      </c>
      <c r="AT749" s="37">
        <v>0</v>
      </c>
      <c r="AU749" s="37">
        <v>0</v>
      </c>
      <c r="AV749" s="37">
        <f>SUM(BASE_INICIATIVAS_CONSOLIDADA!$AP749:$AU749)</f>
        <v>0</v>
      </c>
      <c r="AW749" s="39">
        <v>0</v>
      </c>
      <c r="AX749" s="39">
        <v>0</v>
      </c>
      <c r="AY749" s="40">
        <f>SUM(BASE_INICIATIVAS_CONSOLIDADA!$AW749:$AX749)</f>
        <v>0</v>
      </c>
      <c r="AZ749" s="4">
        <v>0</v>
      </c>
      <c r="BA749" s="4">
        <f>BASE_INICIATIVAS_CONSOLIDADA!$AZ749</f>
        <v>0</v>
      </c>
      <c r="BB749" s="4">
        <v>0</v>
      </c>
      <c r="BC749" s="4">
        <v>0</v>
      </c>
      <c r="BD749" s="4">
        <f>SUM(BASE_INICIATIVAS_CONSOLIDADA!$BB749:$BC749)</f>
        <v>0</v>
      </c>
    </row>
    <row r="750" spans="1:56" ht="60" x14ac:dyDescent="0.25">
      <c r="A750" s="29" t="s">
        <v>502</v>
      </c>
      <c r="B750" s="29" t="s">
        <v>503</v>
      </c>
      <c r="C750" s="29">
        <v>18458919</v>
      </c>
      <c r="D750" s="29" t="s">
        <v>58</v>
      </c>
      <c r="E750" s="29" t="str">
        <f>_xlfn.XLOOKUP(BASE_INICIATIVAS_CONSOLIDADA!$G750,'[1]BASE DE DADOS'!A:A,'[1]BASE DE DADOS'!C:C)</f>
        <v>ESEC DA TERRA DO MEIO</v>
      </c>
      <c r="F750" s="29" t="str">
        <f>_xlfn.XLOOKUP(BASE_INICIATIVAS_CONSOLIDADA!$G750,[1]!BASE_UCS[COD CNUC],[1]!BASE_UCS[CATEGORIA RESUMIDA])</f>
        <v>ESEC</v>
      </c>
      <c r="G750" s="29" t="s">
        <v>290</v>
      </c>
      <c r="H750" s="29" t="str">
        <f>_xlfn.XLOOKUP(BASE_INICIATIVAS_CONSOLIDADA!$G750,[1]!BASE_UCS[COD CNUC],[1]!BASE_UCS[GERÊNCIA REGIONAL])</f>
        <v>GR1 - Norte</v>
      </c>
      <c r="I750" s="29" t="str">
        <f>_xlfn.XLOOKUP(BASE_INICIATIVAS_CONSOLIDADA!$G750,[1]!BASE_UCS[COD CNUC],[1]!BASE_UCS[BIOMAS])</f>
        <v>Amazônia</v>
      </c>
      <c r="J750" s="29" t="str">
        <f>_xlfn.XLOOKUP(BASE_INICIATIVAS_CONSOLIDADA!$G750,[1]!BASE_UCS[COD CNUC],[1]!BASE_UCS[UF])</f>
        <v>PA</v>
      </c>
      <c r="K750" s="29"/>
      <c r="L750" s="30">
        <v>115000</v>
      </c>
      <c r="M750" s="79">
        <v>0</v>
      </c>
      <c r="N750" s="30">
        <f>BASE_INICIATIVAS_CONSOLIDADA!$L750-BASE_INICIATIVAS_CONSOLIDADA!$M750</f>
        <v>115000</v>
      </c>
      <c r="O750" s="41">
        <f>BASE_INICIATIVAS_CONSOLIDADA!$AC750+BASE_INICIATIVAS_CONSOLIDADA!$AJ750+BASE_INICIATIVAS_CONSOLIDADA!$AO750+BASE_INICIATIVAS_CONSOLIDADA!$AV750+BASE_INICIATIVAS_CONSOLIDADA!$AY750+BASE_INICIATIVAS_CONSOLIDADA!$BA750+BASE_INICIATIVAS_CONSOLIDADA!$BD750</f>
        <v>0</v>
      </c>
      <c r="P750" s="30">
        <f>IF(BASE_INICIATIVAS_CONSOLIDADA!$N750-BASE_INICIATIVAS_CONSOLIDADA!$O750&lt;0,0,BASE_INICIATIVAS_CONSOLIDADA!$N750-BASE_INICIATIVAS_CONSOLIDADA!$O750)</f>
        <v>115000</v>
      </c>
      <c r="Q750" s="66">
        <v>0</v>
      </c>
      <c r="R750" s="71">
        <v>0</v>
      </c>
      <c r="S750" s="71">
        <v>0</v>
      </c>
      <c r="T750" s="71">
        <v>0</v>
      </c>
      <c r="U750" s="71">
        <v>0</v>
      </c>
      <c r="V750" s="71">
        <v>0</v>
      </c>
      <c r="W750" s="71">
        <v>0</v>
      </c>
      <c r="X750" s="71">
        <v>0</v>
      </c>
      <c r="Y750" s="71">
        <v>0</v>
      </c>
      <c r="Z750" s="71">
        <v>0</v>
      </c>
      <c r="AA750" s="71">
        <v>0</v>
      </c>
      <c r="AB750" s="68">
        <v>0</v>
      </c>
      <c r="AC750" s="41">
        <f>SUM(BASE_INICIATIVAS_CONSOLIDADA!$Q750:$AB750)</f>
        <v>0</v>
      </c>
      <c r="AD750" s="41">
        <v>0</v>
      </c>
      <c r="AE750" s="41">
        <v>0</v>
      </c>
      <c r="AF750" s="41">
        <v>0</v>
      </c>
      <c r="AG750" s="41">
        <v>0</v>
      </c>
      <c r="AH750" s="41">
        <v>0</v>
      </c>
      <c r="AI750" s="41">
        <v>0</v>
      </c>
      <c r="AJ750" s="41">
        <f>SUM(BASE_INICIATIVAS_CONSOLIDADA!$AD750:$AI750)</f>
        <v>0</v>
      </c>
      <c r="AK750" s="41">
        <v>0</v>
      </c>
      <c r="AL750" s="41">
        <v>0</v>
      </c>
      <c r="AM750" s="41">
        <v>0</v>
      </c>
      <c r="AN750" s="41">
        <v>0</v>
      </c>
      <c r="AO750" s="41">
        <f>SUM(BASE_INICIATIVAS_CONSOLIDADA!$AK750:$AN750)</f>
        <v>0</v>
      </c>
      <c r="AP750" s="41">
        <v>0</v>
      </c>
      <c r="AQ750" s="41">
        <v>0</v>
      </c>
      <c r="AR750" s="41">
        <v>0</v>
      </c>
      <c r="AS750" s="41">
        <v>0</v>
      </c>
      <c r="AT750" s="41">
        <v>0</v>
      </c>
      <c r="AU750" s="41">
        <v>0</v>
      </c>
      <c r="AV750" s="41">
        <f>SUM(BASE_INICIATIVAS_CONSOLIDADA!$AP750:$AU750)</f>
        <v>0</v>
      </c>
      <c r="AW750" s="43">
        <v>0</v>
      </c>
      <c r="AX750" s="43">
        <v>0</v>
      </c>
      <c r="AY750" s="44">
        <f>SUM(BASE_INICIATIVAS_CONSOLIDADA!$AW750:$AX750)</f>
        <v>0</v>
      </c>
      <c r="AZ750" s="45">
        <v>0</v>
      </c>
      <c r="BA750" s="45">
        <f>BASE_INICIATIVAS_CONSOLIDADA!$AZ750</f>
        <v>0</v>
      </c>
      <c r="BB750" s="45">
        <v>0</v>
      </c>
      <c r="BC750" s="45">
        <v>0</v>
      </c>
      <c r="BD750" s="45">
        <f>SUM(BASE_INICIATIVAS_CONSOLIDADA!$BB750:$BC750)</f>
        <v>0</v>
      </c>
    </row>
    <row r="751" spans="1:56" ht="60" x14ac:dyDescent="0.25">
      <c r="A751" s="8" t="s">
        <v>502</v>
      </c>
      <c r="B751" s="8" t="s">
        <v>503</v>
      </c>
      <c r="C751" s="8">
        <v>18458919</v>
      </c>
      <c r="D751" s="8" t="s">
        <v>58</v>
      </c>
      <c r="E751" s="8" t="str">
        <f>_xlfn.XLOOKUP(BASE_INICIATIVAS_CONSOLIDADA!$G751,'[1]BASE DE DADOS'!A:A,'[1]BASE DE DADOS'!C:C)</f>
        <v>ESEC DE AIUABA</v>
      </c>
      <c r="F751" s="8" t="str">
        <f>_xlfn.XLOOKUP(BASE_INICIATIVAS_CONSOLIDADA!$G751,[1]!BASE_UCS[COD CNUC],[1]!BASE_UCS[CATEGORIA RESUMIDA])</f>
        <v>ESEC</v>
      </c>
      <c r="G751" s="8" t="s">
        <v>183</v>
      </c>
      <c r="H751" s="8" t="str">
        <f>_xlfn.XLOOKUP(BASE_INICIATIVAS_CONSOLIDADA!$G751,[1]!BASE_UCS[COD CNUC],[1]!BASE_UCS[GERÊNCIA REGIONAL])</f>
        <v>GR2 - Nordeste</v>
      </c>
      <c r="I751" s="8" t="str">
        <f>_xlfn.XLOOKUP(BASE_INICIATIVAS_CONSOLIDADA!$G751,[1]!BASE_UCS[COD CNUC],[1]!BASE_UCS[BIOMAS])</f>
        <v>Caatinga</v>
      </c>
      <c r="J751" s="8" t="str">
        <f>_xlfn.XLOOKUP(BASE_INICIATIVAS_CONSOLIDADA!$G751,[1]!BASE_UCS[COD CNUC],[1]!BASE_UCS[UF])</f>
        <v>CE</v>
      </c>
      <c r="K751" s="8"/>
      <c r="L751" s="36">
        <v>78000</v>
      </c>
      <c r="M751" s="80">
        <v>0</v>
      </c>
      <c r="N751" s="36">
        <f>BASE_INICIATIVAS_CONSOLIDADA!$L751-BASE_INICIATIVAS_CONSOLIDADA!$M751</f>
        <v>78000</v>
      </c>
      <c r="O751" s="37">
        <f>BASE_INICIATIVAS_CONSOLIDADA!$AC751+BASE_INICIATIVAS_CONSOLIDADA!$AJ751+BASE_INICIATIVAS_CONSOLIDADA!$AO751+BASE_INICIATIVAS_CONSOLIDADA!$AV751+BASE_INICIATIVAS_CONSOLIDADA!$AY751+BASE_INICIATIVAS_CONSOLIDADA!$BA751+BASE_INICIATIVAS_CONSOLIDADA!$BD751</f>
        <v>0</v>
      </c>
      <c r="P751" s="36">
        <f>IF(BASE_INICIATIVAS_CONSOLIDADA!$N751-BASE_INICIATIVAS_CONSOLIDADA!$O751&lt;0,0,BASE_INICIATIVAS_CONSOLIDADA!$N751-BASE_INICIATIVAS_CONSOLIDADA!$O751)</f>
        <v>78000</v>
      </c>
      <c r="Q751" s="64">
        <v>0</v>
      </c>
      <c r="R751" s="69">
        <v>0</v>
      </c>
      <c r="S751" s="69">
        <v>0</v>
      </c>
      <c r="T751" s="69">
        <v>0</v>
      </c>
      <c r="U751" s="69">
        <v>0</v>
      </c>
      <c r="V751" s="69">
        <v>0</v>
      </c>
      <c r="W751" s="69">
        <v>0</v>
      </c>
      <c r="X751" s="69">
        <v>0</v>
      </c>
      <c r="Y751" s="69">
        <v>0</v>
      </c>
      <c r="Z751" s="69">
        <v>0</v>
      </c>
      <c r="AA751" s="69">
        <v>0</v>
      </c>
      <c r="AB751" s="70">
        <v>0</v>
      </c>
      <c r="AC751" s="37">
        <f>SUM(BASE_INICIATIVAS_CONSOLIDADA!$Q751:$AB751)</f>
        <v>0</v>
      </c>
      <c r="AD751" s="37">
        <v>0</v>
      </c>
      <c r="AE751" s="37">
        <v>0</v>
      </c>
      <c r="AF751" s="37">
        <v>0</v>
      </c>
      <c r="AG751" s="37">
        <v>0</v>
      </c>
      <c r="AH751" s="37">
        <v>0</v>
      </c>
      <c r="AI751" s="37">
        <v>0</v>
      </c>
      <c r="AJ751" s="37">
        <f>SUM(BASE_INICIATIVAS_CONSOLIDADA!$AD751:$AI751)</f>
        <v>0</v>
      </c>
      <c r="AK751" s="37">
        <v>0</v>
      </c>
      <c r="AL751" s="37">
        <v>0</v>
      </c>
      <c r="AM751" s="37">
        <v>0</v>
      </c>
      <c r="AN751" s="37">
        <v>0</v>
      </c>
      <c r="AO751" s="37">
        <f>SUM(BASE_INICIATIVAS_CONSOLIDADA!$AK751:$AN751)</f>
        <v>0</v>
      </c>
      <c r="AP751" s="37">
        <v>0</v>
      </c>
      <c r="AQ751" s="37">
        <v>0</v>
      </c>
      <c r="AR751" s="37">
        <v>0</v>
      </c>
      <c r="AS751" s="37">
        <v>0</v>
      </c>
      <c r="AT751" s="37">
        <v>0</v>
      </c>
      <c r="AU751" s="37">
        <v>0</v>
      </c>
      <c r="AV751" s="37">
        <f>SUM(BASE_INICIATIVAS_CONSOLIDADA!$AP751:$AU751)</f>
        <v>0</v>
      </c>
      <c r="AW751" s="39">
        <v>0</v>
      </c>
      <c r="AX751" s="39">
        <v>0</v>
      </c>
      <c r="AY751" s="40">
        <f>SUM(BASE_INICIATIVAS_CONSOLIDADA!$AW751:$AX751)</f>
        <v>0</v>
      </c>
      <c r="AZ751" s="4">
        <v>0</v>
      </c>
      <c r="BA751" s="4">
        <f>BASE_INICIATIVAS_CONSOLIDADA!$AZ751</f>
        <v>0</v>
      </c>
      <c r="BB751" s="4">
        <v>0</v>
      </c>
      <c r="BC751" s="4">
        <v>0</v>
      </c>
      <c r="BD751" s="4">
        <f>SUM(BASE_INICIATIVAS_CONSOLIDADA!$BB751:$BC751)</f>
        <v>0</v>
      </c>
    </row>
    <row r="752" spans="1:56" ht="60" x14ac:dyDescent="0.25">
      <c r="A752" s="29" t="s">
        <v>502</v>
      </c>
      <c r="B752" s="29" t="s">
        <v>503</v>
      </c>
      <c r="C752" s="29">
        <v>18458919</v>
      </c>
      <c r="D752" s="29" t="s">
        <v>58</v>
      </c>
      <c r="E752" s="29" t="str">
        <f>_xlfn.XLOOKUP(BASE_INICIATIVAS_CONSOLIDADA!$G752,'[1]BASE DE DADOS'!A:A,'[1]BASE DE DADOS'!C:C)</f>
        <v>ESEC DE ARACURI-ESMERALDA</v>
      </c>
      <c r="F752" s="29" t="str">
        <f>_xlfn.XLOOKUP(BASE_INICIATIVAS_CONSOLIDADA!$G752,[1]!BASE_UCS[COD CNUC],[1]!BASE_UCS[CATEGORIA RESUMIDA])</f>
        <v>ESEC</v>
      </c>
      <c r="G752" s="29" t="s">
        <v>415</v>
      </c>
      <c r="H752" s="29" t="str">
        <f>_xlfn.XLOOKUP(BASE_INICIATIVAS_CONSOLIDADA!$G752,[1]!BASE_UCS[COD CNUC],[1]!BASE_UCS[GERÊNCIA REGIONAL])</f>
        <v>GR5 - Sul</v>
      </c>
      <c r="I752" s="29" t="str">
        <f>_xlfn.XLOOKUP(BASE_INICIATIVAS_CONSOLIDADA!$G752,[1]!BASE_UCS[COD CNUC],[1]!BASE_UCS[BIOMAS])</f>
        <v>Mata Atlântica</v>
      </c>
      <c r="J752" s="29" t="str">
        <f>_xlfn.XLOOKUP(BASE_INICIATIVAS_CONSOLIDADA!$G752,[1]!BASE_UCS[COD CNUC],[1]!BASE_UCS[UF])</f>
        <v>RS</v>
      </c>
      <c r="K752" s="29"/>
      <c r="L752" s="30">
        <v>75000</v>
      </c>
      <c r="M752" s="79">
        <v>0</v>
      </c>
      <c r="N752" s="30">
        <f>BASE_INICIATIVAS_CONSOLIDADA!$L752-BASE_INICIATIVAS_CONSOLIDADA!$M752</f>
        <v>75000</v>
      </c>
      <c r="O752" s="41">
        <f>BASE_INICIATIVAS_CONSOLIDADA!$AC752+BASE_INICIATIVAS_CONSOLIDADA!$AJ752+BASE_INICIATIVAS_CONSOLIDADA!$AO752+BASE_INICIATIVAS_CONSOLIDADA!$AV752+BASE_INICIATIVAS_CONSOLIDADA!$AY752+BASE_INICIATIVAS_CONSOLIDADA!$BA752+BASE_INICIATIVAS_CONSOLIDADA!$BD752</f>
        <v>0</v>
      </c>
      <c r="P752" s="30">
        <f>IF(BASE_INICIATIVAS_CONSOLIDADA!$N752-BASE_INICIATIVAS_CONSOLIDADA!$O752&lt;0,0,BASE_INICIATIVAS_CONSOLIDADA!$N752-BASE_INICIATIVAS_CONSOLIDADA!$O752)</f>
        <v>75000</v>
      </c>
      <c r="Q752" s="66">
        <v>0</v>
      </c>
      <c r="R752" s="71">
        <v>0</v>
      </c>
      <c r="S752" s="71">
        <v>0</v>
      </c>
      <c r="T752" s="71">
        <v>0</v>
      </c>
      <c r="U752" s="71">
        <v>0</v>
      </c>
      <c r="V752" s="71">
        <v>0</v>
      </c>
      <c r="W752" s="71">
        <v>0</v>
      </c>
      <c r="X752" s="71">
        <v>0</v>
      </c>
      <c r="Y752" s="71">
        <v>0</v>
      </c>
      <c r="Z752" s="71">
        <v>0</v>
      </c>
      <c r="AA752" s="71">
        <v>0</v>
      </c>
      <c r="AB752" s="68">
        <v>0</v>
      </c>
      <c r="AC752" s="41">
        <f>SUM(BASE_INICIATIVAS_CONSOLIDADA!$Q752:$AB752)</f>
        <v>0</v>
      </c>
      <c r="AD752" s="41">
        <v>0</v>
      </c>
      <c r="AE752" s="41">
        <v>0</v>
      </c>
      <c r="AF752" s="41">
        <v>0</v>
      </c>
      <c r="AG752" s="41">
        <v>0</v>
      </c>
      <c r="AH752" s="41">
        <v>0</v>
      </c>
      <c r="AI752" s="41">
        <v>0</v>
      </c>
      <c r="AJ752" s="41">
        <f>SUM(BASE_INICIATIVAS_CONSOLIDADA!$AD752:$AI752)</f>
        <v>0</v>
      </c>
      <c r="AK752" s="41">
        <v>0</v>
      </c>
      <c r="AL752" s="41">
        <v>0</v>
      </c>
      <c r="AM752" s="41">
        <v>0</v>
      </c>
      <c r="AN752" s="41">
        <v>0</v>
      </c>
      <c r="AO752" s="41">
        <f>SUM(BASE_INICIATIVAS_CONSOLIDADA!$AK752:$AN752)</f>
        <v>0</v>
      </c>
      <c r="AP752" s="41">
        <v>0</v>
      </c>
      <c r="AQ752" s="41">
        <v>0</v>
      </c>
      <c r="AR752" s="41">
        <v>0</v>
      </c>
      <c r="AS752" s="41">
        <v>0</v>
      </c>
      <c r="AT752" s="41">
        <v>0</v>
      </c>
      <c r="AU752" s="41">
        <v>0</v>
      </c>
      <c r="AV752" s="41">
        <f>SUM(BASE_INICIATIVAS_CONSOLIDADA!$AP752:$AU752)</f>
        <v>0</v>
      </c>
      <c r="AW752" s="43">
        <v>0</v>
      </c>
      <c r="AX752" s="43">
        <v>0</v>
      </c>
      <c r="AY752" s="44">
        <f>SUM(BASE_INICIATIVAS_CONSOLIDADA!$AW752:$AX752)</f>
        <v>0</v>
      </c>
      <c r="AZ752" s="45">
        <v>0</v>
      </c>
      <c r="BA752" s="45">
        <f>BASE_INICIATIVAS_CONSOLIDADA!$AZ752</f>
        <v>0</v>
      </c>
      <c r="BB752" s="45">
        <v>0</v>
      </c>
      <c r="BC752" s="45">
        <v>0</v>
      </c>
      <c r="BD752" s="45">
        <f>SUM(BASE_INICIATIVAS_CONSOLIDADA!$BB752:$BC752)</f>
        <v>0</v>
      </c>
    </row>
    <row r="753" spans="1:56" ht="60" x14ac:dyDescent="0.25">
      <c r="A753" s="8" t="s">
        <v>502</v>
      </c>
      <c r="B753" s="8" t="s">
        <v>503</v>
      </c>
      <c r="C753" s="8">
        <v>18458919</v>
      </c>
      <c r="D753" s="8" t="s">
        <v>58</v>
      </c>
      <c r="E753" s="8" t="str">
        <f>_xlfn.XLOOKUP(BASE_INICIATIVAS_CONSOLIDADA!$G753,'[1]BASE DE DADOS'!A:A,'[1]BASE DE DADOS'!C:C)</f>
        <v>ESEC DE CARIJÓS</v>
      </c>
      <c r="F753" s="8" t="str">
        <f>_xlfn.XLOOKUP(BASE_INICIATIVAS_CONSOLIDADA!$G753,[1]!BASE_UCS[COD CNUC],[1]!BASE_UCS[CATEGORIA RESUMIDA])</f>
        <v>ESEC</v>
      </c>
      <c r="G753" s="8" t="s">
        <v>416</v>
      </c>
      <c r="H753" s="8" t="str">
        <f>_xlfn.XLOOKUP(BASE_INICIATIVAS_CONSOLIDADA!$G753,[1]!BASE_UCS[COD CNUC],[1]!BASE_UCS[GERÊNCIA REGIONAL])</f>
        <v>GR5 - Sul</v>
      </c>
      <c r="I753" s="8" t="str">
        <f>_xlfn.XLOOKUP(BASE_INICIATIVAS_CONSOLIDADA!$G753,[1]!BASE_UCS[COD CNUC],[1]!BASE_UCS[BIOMAS])</f>
        <v>Área Marinha - Mata Atlântica</v>
      </c>
      <c r="J753" s="8" t="str">
        <f>_xlfn.XLOOKUP(BASE_INICIATIVAS_CONSOLIDADA!$G753,[1]!BASE_UCS[COD CNUC],[1]!BASE_UCS[UF])</f>
        <v>SC</v>
      </c>
      <c r="K753" s="8"/>
      <c r="L753" s="36">
        <v>120000</v>
      </c>
      <c r="M753" s="80">
        <v>0</v>
      </c>
      <c r="N753" s="36">
        <f>BASE_INICIATIVAS_CONSOLIDADA!$L753-BASE_INICIATIVAS_CONSOLIDADA!$M753</f>
        <v>120000</v>
      </c>
      <c r="O753" s="37">
        <f>BASE_INICIATIVAS_CONSOLIDADA!$AC753+BASE_INICIATIVAS_CONSOLIDADA!$AJ753+BASE_INICIATIVAS_CONSOLIDADA!$AO753+BASE_INICIATIVAS_CONSOLIDADA!$AV753+BASE_INICIATIVAS_CONSOLIDADA!$AY753+BASE_INICIATIVAS_CONSOLIDADA!$BA753+BASE_INICIATIVAS_CONSOLIDADA!$BD753</f>
        <v>120000</v>
      </c>
      <c r="P753" s="36">
        <f>IF(BASE_INICIATIVAS_CONSOLIDADA!$N753-BASE_INICIATIVAS_CONSOLIDADA!$O753&lt;0,0,BASE_INICIATIVAS_CONSOLIDADA!$N753-BASE_INICIATIVAS_CONSOLIDADA!$O753)</f>
        <v>0</v>
      </c>
      <c r="Q753" s="64">
        <v>0</v>
      </c>
      <c r="R753" s="69">
        <v>0</v>
      </c>
      <c r="S753" s="69">
        <v>0</v>
      </c>
      <c r="T753" s="69">
        <v>0</v>
      </c>
      <c r="U753" s="69">
        <v>0</v>
      </c>
      <c r="V753" s="69">
        <v>0</v>
      </c>
      <c r="W753" s="69">
        <v>0</v>
      </c>
      <c r="X753" s="69">
        <v>0</v>
      </c>
      <c r="Y753" s="69">
        <v>0</v>
      </c>
      <c r="Z753" s="69">
        <v>0</v>
      </c>
      <c r="AA753" s="69">
        <v>0</v>
      </c>
      <c r="AB753" s="70">
        <v>0</v>
      </c>
      <c r="AC753" s="37">
        <f>SUM(BASE_INICIATIVAS_CONSOLIDADA!$Q753:$AB753)</f>
        <v>0</v>
      </c>
      <c r="AD753" s="37">
        <v>0</v>
      </c>
      <c r="AE753" s="37">
        <v>0</v>
      </c>
      <c r="AF753" s="37">
        <v>0</v>
      </c>
      <c r="AG753" s="37">
        <v>0</v>
      </c>
      <c r="AH753" s="37">
        <v>0</v>
      </c>
      <c r="AI753" s="37">
        <v>0</v>
      </c>
      <c r="AJ753" s="37">
        <f>SUM(BASE_INICIATIVAS_CONSOLIDADA!$AD753:$AI753)</f>
        <v>0</v>
      </c>
      <c r="AK753" s="37">
        <v>0</v>
      </c>
      <c r="AL753" s="37">
        <v>0</v>
      </c>
      <c r="AM753" s="37">
        <v>0</v>
      </c>
      <c r="AN753" s="37">
        <v>0</v>
      </c>
      <c r="AO753" s="37">
        <f>SUM(BASE_INICIATIVAS_CONSOLIDADA!$AK753:$AN753)</f>
        <v>0</v>
      </c>
      <c r="AP753" s="37">
        <v>0</v>
      </c>
      <c r="AQ753" s="37">
        <v>0</v>
      </c>
      <c r="AR753" s="37">
        <v>0</v>
      </c>
      <c r="AS753" s="37">
        <v>0</v>
      </c>
      <c r="AT753" s="37">
        <v>0</v>
      </c>
      <c r="AU753" s="37">
        <v>0</v>
      </c>
      <c r="AV753" s="37">
        <f>SUM(BASE_INICIATIVAS_CONSOLIDADA!$AP753:$AU753)</f>
        <v>0</v>
      </c>
      <c r="AW753" s="39">
        <v>0</v>
      </c>
      <c r="AX753" s="39">
        <v>0</v>
      </c>
      <c r="AY753" s="40">
        <f>SUM(BASE_INICIATIVAS_CONSOLIDADA!$AW753:$AX753)</f>
        <v>0</v>
      </c>
      <c r="AZ753" s="4">
        <v>0</v>
      </c>
      <c r="BA753" s="4">
        <f>BASE_INICIATIVAS_CONSOLIDADA!$AZ753</f>
        <v>0</v>
      </c>
      <c r="BB753" s="4">
        <v>120000</v>
      </c>
      <c r="BC753" s="4">
        <v>0</v>
      </c>
      <c r="BD753" s="4">
        <f>SUM(BASE_INICIATIVAS_CONSOLIDADA!$BB753:$BC753)</f>
        <v>120000</v>
      </c>
    </row>
    <row r="754" spans="1:56" ht="60" x14ac:dyDescent="0.25">
      <c r="A754" s="29" t="s">
        <v>502</v>
      </c>
      <c r="B754" s="29" t="s">
        <v>503</v>
      </c>
      <c r="C754" s="29">
        <v>18458919</v>
      </c>
      <c r="D754" s="29" t="s">
        <v>58</v>
      </c>
      <c r="E754" s="29" t="str">
        <f>_xlfn.XLOOKUP(BASE_INICIATIVAS_CONSOLIDADA!$G754,'[1]BASE DE DADOS'!A:A,'[1]BASE DE DADOS'!C:C)</f>
        <v>ESEC DE CUNIÃ</v>
      </c>
      <c r="F754" s="29" t="str">
        <f>_xlfn.XLOOKUP(BASE_INICIATIVAS_CONSOLIDADA!$G754,[1]!BASE_UCS[COD CNUC],[1]!BASE_UCS[CATEGORIA RESUMIDA])</f>
        <v>ESEC</v>
      </c>
      <c r="G754" s="29" t="s">
        <v>185</v>
      </c>
      <c r="H754" s="29" t="str">
        <f>_xlfn.XLOOKUP(BASE_INICIATIVAS_CONSOLIDADA!$G754,[1]!BASE_UCS[COD CNUC],[1]!BASE_UCS[GERÊNCIA REGIONAL])</f>
        <v>GR1 - Norte</v>
      </c>
      <c r="I754" s="29" t="str">
        <f>_xlfn.XLOOKUP(BASE_INICIATIVAS_CONSOLIDADA!$G754,[1]!BASE_UCS[COD CNUC],[1]!BASE_UCS[BIOMAS])</f>
        <v>Amazônia</v>
      </c>
      <c r="J754" s="29" t="str">
        <f>_xlfn.XLOOKUP(BASE_INICIATIVAS_CONSOLIDADA!$G754,[1]!BASE_UCS[COD CNUC],[1]!BASE_UCS[UF])</f>
        <v>AM/RO</v>
      </c>
      <c r="K754" s="29"/>
      <c r="L754" s="30">
        <v>75000</v>
      </c>
      <c r="M754" s="79">
        <v>0</v>
      </c>
      <c r="N754" s="30">
        <f>BASE_INICIATIVAS_CONSOLIDADA!$L754-BASE_INICIATIVAS_CONSOLIDADA!$M754</f>
        <v>75000</v>
      </c>
      <c r="O754" s="41">
        <f>BASE_INICIATIVAS_CONSOLIDADA!$AC754+BASE_INICIATIVAS_CONSOLIDADA!$AJ754+BASE_INICIATIVAS_CONSOLIDADA!$AO754+BASE_INICIATIVAS_CONSOLIDADA!$AV754+BASE_INICIATIVAS_CONSOLIDADA!$AY754+BASE_INICIATIVAS_CONSOLIDADA!$BA754+BASE_INICIATIVAS_CONSOLIDADA!$BD754</f>
        <v>0</v>
      </c>
      <c r="P754" s="30">
        <f>IF(BASE_INICIATIVAS_CONSOLIDADA!$N754-BASE_INICIATIVAS_CONSOLIDADA!$O754&lt;0,0,BASE_INICIATIVAS_CONSOLIDADA!$N754-BASE_INICIATIVAS_CONSOLIDADA!$O754)</f>
        <v>75000</v>
      </c>
      <c r="Q754" s="66">
        <v>0</v>
      </c>
      <c r="R754" s="71">
        <v>0</v>
      </c>
      <c r="S754" s="71">
        <v>0</v>
      </c>
      <c r="T754" s="71">
        <v>0</v>
      </c>
      <c r="U754" s="71">
        <v>0</v>
      </c>
      <c r="V754" s="71">
        <v>0</v>
      </c>
      <c r="W754" s="71">
        <v>0</v>
      </c>
      <c r="X754" s="71">
        <v>0</v>
      </c>
      <c r="Y754" s="71">
        <v>0</v>
      </c>
      <c r="Z754" s="71">
        <v>0</v>
      </c>
      <c r="AA754" s="71">
        <v>0</v>
      </c>
      <c r="AB754" s="68">
        <v>0</v>
      </c>
      <c r="AC754" s="41">
        <f>SUM(BASE_INICIATIVAS_CONSOLIDADA!$Q754:$AB754)</f>
        <v>0</v>
      </c>
      <c r="AD754" s="41">
        <v>0</v>
      </c>
      <c r="AE754" s="41">
        <v>0</v>
      </c>
      <c r="AF754" s="41">
        <v>0</v>
      </c>
      <c r="AG754" s="41">
        <v>0</v>
      </c>
      <c r="AH754" s="41">
        <v>0</v>
      </c>
      <c r="AI754" s="41">
        <v>0</v>
      </c>
      <c r="AJ754" s="41">
        <f>SUM(BASE_INICIATIVAS_CONSOLIDADA!$AD754:$AI754)</f>
        <v>0</v>
      </c>
      <c r="AK754" s="41">
        <v>0</v>
      </c>
      <c r="AL754" s="41">
        <v>0</v>
      </c>
      <c r="AM754" s="41">
        <v>0</v>
      </c>
      <c r="AN754" s="41">
        <v>0</v>
      </c>
      <c r="AO754" s="41">
        <f>SUM(BASE_INICIATIVAS_CONSOLIDADA!$AK754:$AN754)</f>
        <v>0</v>
      </c>
      <c r="AP754" s="41">
        <v>0</v>
      </c>
      <c r="AQ754" s="41">
        <v>0</v>
      </c>
      <c r="AR754" s="41">
        <v>0</v>
      </c>
      <c r="AS754" s="41">
        <v>0</v>
      </c>
      <c r="AT754" s="41">
        <v>0</v>
      </c>
      <c r="AU754" s="41">
        <v>0</v>
      </c>
      <c r="AV754" s="41">
        <f>SUM(BASE_INICIATIVAS_CONSOLIDADA!$AP754:$AU754)</f>
        <v>0</v>
      </c>
      <c r="AW754" s="43">
        <v>0</v>
      </c>
      <c r="AX754" s="43">
        <v>0</v>
      </c>
      <c r="AY754" s="44">
        <f>SUM(BASE_INICIATIVAS_CONSOLIDADA!$AW754:$AX754)</f>
        <v>0</v>
      </c>
      <c r="AZ754" s="45">
        <v>0</v>
      </c>
      <c r="BA754" s="45">
        <f>BASE_INICIATIVAS_CONSOLIDADA!$AZ754</f>
        <v>0</v>
      </c>
      <c r="BB754" s="45">
        <v>0</v>
      </c>
      <c r="BC754" s="45">
        <v>0</v>
      </c>
      <c r="BD754" s="45">
        <f>SUM(BASE_INICIATIVAS_CONSOLIDADA!$BB754:$BC754)</f>
        <v>0</v>
      </c>
    </row>
    <row r="755" spans="1:56" ht="60" x14ac:dyDescent="0.25">
      <c r="A755" s="8" t="s">
        <v>502</v>
      </c>
      <c r="B755" s="8" t="s">
        <v>503</v>
      </c>
      <c r="C755" s="8">
        <v>18458919</v>
      </c>
      <c r="D755" s="8" t="s">
        <v>58</v>
      </c>
      <c r="E755" s="8" t="str">
        <f>_xlfn.XLOOKUP(BASE_INICIATIVAS_CONSOLIDADA!$G755,'[1]BASE DE DADOS'!A:A,'[1]BASE DE DADOS'!C:C)</f>
        <v>ESEC DE GUARAQUEÇABA</v>
      </c>
      <c r="F755" s="8" t="str">
        <f>_xlfn.XLOOKUP(BASE_INICIATIVAS_CONSOLIDADA!$G755,[1]!BASE_UCS[COD CNUC],[1]!BASE_UCS[CATEGORIA RESUMIDA])</f>
        <v>ESEC</v>
      </c>
      <c r="G755" s="8" t="s">
        <v>335</v>
      </c>
      <c r="H755" s="8" t="str">
        <f>_xlfn.XLOOKUP(BASE_INICIATIVAS_CONSOLIDADA!$G755,[1]!BASE_UCS[COD CNUC],[1]!BASE_UCS[GERÊNCIA REGIONAL])</f>
        <v>GR5 - Sul</v>
      </c>
      <c r="I755" s="8" t="str">
        <f>_xlfn.XLOOKUP(BASE_INICIATIVAS_CONSOLIDADA!$G755,[1]!BASE_UCS[COD CNUC],[1]!BASE_UCS[BIOMAS])</f>
        <v>Área Marinha - Mata Atlântica</v>
      </c>
      <c r="J755" s="8" t="str">
        <f>_xlfn.XLOOKUP(BASE_INICIATIVAS_CONSOLIDADA!$G755,[1]!BASE_UCS[COD CNUC],[1]!BASE_UCS[UF])</f>
        <v>PR</v>
      </c>
      <c r="K755" s="8"/>
      <c r="L755" s="36">
        <v>80000</v>
      </c>
      <c r="M755" s="80">
        <v>0</v>
      </c>
      <c r="N755" s="36">
        <f>BASE_INICIATIVAS_CONSOLIDADA!$L755-BASE_INICIATIVAS_CONSOLIDADA!$M755</f>
        <v>80000</v>
      </c>
      <c r="O755" s="37">
        <f>BASE_INICIATIVAS_CONSOLIDADA!$AC755+BASE_INICIATIVAS_CONSOLIDADA!$AJ755+BASE_INICIATIVAS_CONSOLIDADA!$AO755+BASE_INICIATIVAS_CONSOLIDADA!$AV755+BASE_INICIATIVAS_CONSOLIDADA!$AY755+BASE_INICIATIVAS_CONSOLIDADA!$BA755+BASE_INICIATIVAS_CONSOLIDADA!$BD755</f>
        <v>80000</v>
      </c>
      <c r="P755" s="36">
        <f>IF(BASE_INICIATIVAS_CONSOLIDADA!$N755-BASE_INICIATIVAS_CONSOLIDADA!$O755&lt;0,0,BASE_INICIATIVAS_CONSOLIDADA!$N755-BASE_INICIATIVAS_CONSOLIDADA!$O755)</f>
        <v>0</v>
      </c>
      <c r="Q755" s="64">
        <v>0</v>
      </c>
      <c r="R755" s="69">
        <v>0</v>
      </c>
      <c r="S755" s="69">
        <v>0</v>
      </c>
      <c r="T755" s="69">
        <v>0</v>
      </c>
      <c r="U755" s="69">
        <v>0</v>
      </c>
      <c r="V755" s="69">
        <v>0</v>
      </c>
      <c r="W755" s="69">
        <v>0</v>
      </c>
      <c r="X755" s="69">
        <v>0</v>
      </c>
      <c r="Y755" s="69">
        <v>0</v>
      </c>
      <c r="Z755" s="69">
        <v>0</v>
      </c>
      <c r="AA755" s="69">
        <v>0</v>
      </c>
      <c r="AB755" s="70">
        <v>0</v>
      </c>
      <c r="AC755" s="37">
        <f>SUM(BASE_INICIATIVAS_CONSOLIDADA!$Q755:$AB755)</f>
        <v>0</v>
      </c>
      <c r="AD755" s="37">
        <v>0</v>
      </c>
      <c r="AE755" s="37">
        <v>0</v>
      </c>
      <c r="AF755" s="37">
        <v>0</v>
      </c>
      <c r="AG755" s="37">
        <v>0</v>
      </c>
      <c r="AH755" s="37">
        <v>0</v>
      </c>
      <c r="AI755" s="37">
        <v>0</v>
      </c>
      <c r="AJ755" s="37">
        <f>SUM(BASE_INICIATIVAS_CONSOLIDADA!$AD755:$AI755)</f>
        <v>0</v>
      </c>
      <c r="AK755" s="37">
        <v>0</v>
      </c>
      <c r="AL755" s="37">
        <v>0</v>
      </c>
      <c r="AM755" s="37">
        <v>0</v>
      </c>
      <c r="AN755" s="37">
        <v>0</v>
      </c>
      <c r="AO755" s="37">
        <f>SUM(BASE_INICIATIVAS_CONSOLIDADA!$AK755:$AN755)</f>
        <v>0</v>
      </c>
      <c r="AP755" s="37">
        <v>0</v>
      </c>
      <c r="AQ755" s="37">
        <v>0</v>
      </c>
      <c r="AR755" s="37">
        <v>0</v>
      </c>
      <c r="AS755" s="37">
        <v>0</v>
      </c>
      <c r="AT755" s="37">
        <v>0</v>
      </c>
      <c r="AU755" s="37">
        <v>0</v>
      </c>
      <c r="AV755" s="37">
        <f>SUM(BASE_INICIATIVAS_CONSOLIDADA!$AP755:$AU755)</f>
        <v>0</v>
      </c>
      <c r="AW755" s="39">
        <v>0</v>
      </c>
      <c r="AX755" s="39">
        <v>0</v>
      </c>
      <c r="AY755" s="40">
        <f>SUM(BASE_INICIATIVAS_CONSOLIDADA!$AW755:$AX755)</f>
        <v>0</v>
      </c>
      <c r="AZ755" s="4">
        <v>0</v>
      </c>
      <c r="BA755" s="4">
        <f>BASE_INICIATIVAS_CONSOLIDADA!$AZ755</f>
        <v>0</v>
      </c>
      <c r="BB755" s="4">
        <v>80000</v>
      </c>
      <c r="BC755" s="4">
        <v>0</v>
      </c>
      <c r="BD755" s="4">
        <f>SUM(BASE_INICIATIVAS_CONSOLIDADA!$BB755:$BC755)</f>
        <v>80000</v>
      </c>
    </row>
    <row r="756" spans="1:56" ht="60" x14ac:dyDescent="0.25">
      <c r="A756" s="29" t="s">
        <v>502</v>
      </c>
      <c r="B756" s="29" t="s">
        <v>503</v>
      </c>
      <c r="C756" s="29">
        <v>18458919</v>
      </c>
      <c r="D756" s="29" t="s">
        <v>58</v>
      </c>
      <c r="E756" s="29" t="str">
        <f>_xlfn.XLOOKUP(BASE_INICIATIVAS_CONSOLIDADA!$G756,'[1]BASE DE DADOS'!A:A,'[1]BASE DE DADOS'!C:C)</f>
        <v>ESEC DE JUTAÍ-SOLIMÕES</v>
      </c>
      <c r="F756" s="29" t="str">
        <f>_xlfn.XLOOKUP(BASE_INICIATIVAS_CONSOLIDADA!$G756,[1]!BASE_UCS[COD CNUC],[1]!BASE_UCS[CATEGORIA RESUMIDA])</f>
        <v>ESEC</v>
      </c>
      <c r="G756" s="29" t="s">
        <v>304</v>
      </c>
      <c r="H756" s="29" t="str">
        <f>_xlfn.XLOOKUP(BASE_INICIATIVAS_CONSOLIDADA!$G756,[1]!BASE_UCS[COD CNUC],[1]!BASE_UCS[GERÊNCIA REGIONAL])</f>
        <v>GR1 - Norte</v>
      </c>
      <c r="I756" s="29" t="str">
        <f>_xlfn.XLOOKUP(BASE_INICIATIVAS_CONSOLIDADA!$G756,[1]!BASE_UCS[COD CNUC],[1]!BASE_UCS[BIOMAS])</f>
        <v>Amazônia</v>
      </c>
      <c r="J756" s="29" t="str">
        <f>_xlfn.XLOOKUP(BASE_INICIATIVAS_CONSOLIDADA!$G756,[1]!BASE_UCS[COD CNUC],[1]!BASE_UCS[UF])</f>
        <v>AM</v>
      </c>
      <c r="K756" s="29"/>
      <c r="L756" s="30">
        <v>115000</v>
      </c>
      <c r="M756" s="79">
        <v>0</v>
      </c>
      <c r="N756" s="30">
        <f>BASE_INICIATIVAS_CONSOLIDADA!$L756-BASE_INICIATIVAS_CONSOLIDADA!$M756</f>
        <v>115000</v>
      </c>
      <c r="O756" s="41">
        <f>BASE_INICIATIVAS_CONSOLIDADA!$AC756+BASE_INICIATIVAS_CONSOLIDADA!$AJ756+BASE_INICIATIVAS_CONSOLIDADA!$AO756+BASE_INICIATIVAS_CONSOLIDADA!$AV756+BASE_INICIATIVAS_CONSOLIDADA!$AY756+BASE_INICIATIVAS_CONSOLIDADA!$BA756+BASE_INICIATIVAS_CONSOLIDADA!$BD756</f>
        <v>0</v>
      </c>
      <c r="P756" s="30">
        <f>IF(BASE_INICIATIVAS_CONSOLIDADA!$N756-BASE_INICIATIVAS_CONSOLIDADA!$O756&lt;0,0,BASE_INICIATIVAS_CONSOLIDADA!$N756-BASE_INICIATIVAS_CONSOLIDADA!$O756)</f>
        <v>115000</v>
      </c>
      <c r="Q756" s="66">
        <v>0</v>
      </c>
      <c r="R756" s="71">
        <v>0</v>
      </c>
      <c r="S756" s="71">
        <v>0</v>
      </c>
      <c r="T756" s="71">
        <v>0</v>
      </c>
      <c r="U756" s="71">
        <v>0</v>
      </c>
      <c r="V756" s="71">
        <v>0</v>
      </c>
      <c r="W756" s="71">
        <v>0</v>
      </c>
      <c r="X756" s="71">
        <v>0</v>
      </c>
      <c r="Y756" s="71">
        <v>0</v>
      </c>
      <c r="Z756" s="71">
        <v>0</v>
      </c>
      <c r="AA756" s="71">
        <v>0</v>
      </c>
      <c r="AB756" s="68">
        <v>0</v>
      </c>
      <c r="AC756" s="41">
        <f>SUM(BASE_INICIATIVAS_CONSOLIDADA!$Q756:$AB756)</f>
        <v>0</v>
      </c>
      <c r="AD756" s="41">
        <v>0</v>
      </c>
      <c r="AE756" s="41">
        <v>0</v>
      </c>
      <c r="AF756" s="41">
        <v>0</v>
      </c>
      <c r="AG756" s="41">
        <v>0</v>
      </c>
      <c r="AH756" s="41">
        <v>0</v>
      </c>
      <c r="AI756" s="41">
        <v>0</v>
      </c>
      <c r="AJ756" s="41">
        <f>SUM(BASE_INICIATIVAS_CONSOLIDADA!$AD756:$AI756)</f>
        <v>0</v>
      </c>
      <c r="AK756" s="41">
        <v>0</v>
      </c>
      <c r="AL756" s="41">
        <v>0</v>
      </c>
      <c r="AM756" s="41">
        <v>0</v>
      </c>
      <c r="AN756" s="41">
        <v>0</v>
      </c>
      <c r="AO756" s="41">
        <f>SUM(BASE_INICIATIVAS_CONSOLIDADA!$AK756:$AN756)</f>
        <v>0</v>
      </c>
      <c r="AP756" s="41">
        <v>0</v>
      </c>
      <c r="AQ756" s="41">
        <v>0</v>
      </c>
      <c r="AR756" s="41">
        <v>0</v>
      </c>
      <c r="AS756" s="41">
        <v>0</v>
      </c>
      <c r="AT756" s="41">
        <v>0</v>
      </c>
      <c r="AU756" s="41">
        <v>0</v>
      </c>
      <c r="AV756" s="41">
        <f>SUM(BASE_INICIATIVAS_CONSOLIDADA!$AP756:$AU756)</f>
        <v>0</v>
      </c>
      <c r="AW756" s="43">
        <v>0</v>
      </c>
      <c r="AX756" s="43">
        <v>0</v>
      </c>
      <c r="AY756" s="44">
        <f>SUM(BASE_INICIATIVAS_CONSOLIDADA!$AW756:$AX756)</f>
        <v>0</v>
      </c>
      <c r="AZ756" s="45">
        <v>0</v>
      </c>
      <c r="BA756" s="45">
        <f>BASE_INICIATIVAS_CONSOLIDADA!$AZ756</f>
        <v>0</v>
      </c>
      <c r="BB756" s="45">
        <v>0</v>
      </c>
      <c r="BC756" s="45">
        <v>0</v>
      </c>
      <c r="BD756" s="45">
        <f>SUM(BASE_INICIATIVAS_CONSOLIDADA!$BB756:$BC756)</f>
        <v>0</v>
      </c>
    </row>
    <row r="757" spans="1:56" ht="60" x14ac:dyDescent="0.25">
      <c r="A757" s="8" t="s">
        <v>502</v>
      </c>
      <c r="B757" s="8" t="s">
        <v>503</v>
      </c>
      <c r="C757" s="8">
        <v>18458919</v>
      </c>
      <c r="D757" s="8" t="s">
        <v>58</v>
      </c>
      <c r="E757" s="8" t="str">
        <f>_xlfn.XLOOKUP(BASE_INICIATIVAS_CONSOLIDADA!$G757,'[1]BASE DE DADOS'!A:A,'[1]BASE DE DADOS'!C:C)</f>
        <v>ESEC DE MARACÁ</v>
      </c>
      <c r="F757" s="8" t="str">
        <f>_xlfn.XLOOKUP(BASE_INICIATIVAS_CONSOLIDADA!$G757,[1]!BASE_UCS[COD CNUC],[1]!BASE_UCS[CATEGORIA RESUMIDA])</f>
        <v>ESEC</v>
      </c>
      <c r="G757" s="8" t="s">
        <v>514</v>
      </c>
      <c r="H757" s="8" t="str">
        <f>_xlfn.XLOOKUP(BASE_INICIATIVAS_CONSOLIDADA!$G757,[1]!BASE_UCS[COD CNUC],[1]!BASE_UCS[GERÊNCIA REGIONAL])</f>
        <v>GR1 - Norte</v>
      </c>
      <c r="I757" s="8" t="str">
        <f>_xlfn.XLOOKUP(BASE_INICIATIVAS_CONSOLIDADA!$G757,[1]!BASE_UCS[COD CNUC],[1]!BASE_UCS[BIOMAS])</f>
        <v>Amazônia</v>
      </c>
      <c r="J757" s="8" t="str">
        <f>_xlfn.XLOOKUP(BASE_INICIATIVAS_CONSOLIDADA!$G757,[1]!BASE_UCS[COD CNUC],[1]!BASE_UCS[UF])</f>
        <v>RR</v>
      </c>
      <c r="K757" s="8"/>
      <c r="L757" s="36">
        <v>130000</v>
      </c>
      <c r="M757" s="80">
        <v>0</v>
      </c>
      <c r="N757" s="36">
        <f>BASE_INICIATIVAS_CONSOLIDADA!$L757-BASE_INICIATIVAS_CONSOLIDADA!$M757</f>
        <v>130000</v>
      </c>
      <c r="O757" s="37">
        <f>BASE_INICIATIVAS_CONSOLIDADA!$AC757+BASE_INICIATIVAS_CONSOLIDADA!$AJ757+BASE_INICIATIVAS_CONSOLIDADA!$AO757+BASE_INICIATIVAS_CONSOLIDADA!$AV757+BASE_INICIATIVAS_CONSOLIDADA!$AY757+BASE_INICIATIVAS_CONSOLIDADA!$BA757+BASE_INICIATIVAS_CONSOLIDADA!$BD757</f>
        <v>0</v>
      </c>
      <c r="P757" s="36">
        <f>IF(BASE_INICIATIVAS_CONSOLIDADA!$N757-BASE_INICIATIVAS_CONSOLIDADA!$O757&lt;0,0,BASE_INICIATIVAS_CONSOLIDADA!$N757-BASE_INICIATIVAS_CONSOLIDADA!$O757)</f>
        <v>130000</v>
      </c>
      <c r="Q757" s="64">
        <v>0</v>
      </c>
      <c r="R757" s="69">
        <v>0</v>
      </c>
      <c r="S757" s="69">
        <v>0</v>
      </c>
      <c r="T757" s="69">
        <v>0</v>
      </c>
      <c r="U757" s="69">
        <v>0</v>
      </c>
      <c r="V757" s="69">
        <v>0</v>
      </c>
      <c r="W757" s="69">
        <v>0</v>
      </c>
      <c r="X757" s="69">
        <v>0</v>
      </c>
      <c r="Y757" s="69">
        <v>0</v>
      </c>
      <c r="Z757" s="69">
        <v>0</v>
      </c>
      <c r="AA757" s="69">
        <v>0</v>
      </c>
      <c r="AB757" s="70">
        <v>0</v>
      </c>
      <c r="AC757" s="37">
        <f>SUM(BASE_INICIATIVAS_CONSOLIDADA!$Q757:$AB757)</f>
        <v>0</v>
      </c>
      <c r="AD757" s="37">
        <v>0</v>
      </c>
      <c r="AE757" s="37">
        <v>0</v>
      </c>
      <c r="AF757" s="37">
        <v>0</v>
      </c>
      <c r="AG757" s="37">
        <v>0</v>
      </c>
      <c r="AH757" s="37">
        <v>0</v>
      </c>
      <c r="AI757" s="37">
        <v>0</v>
      </c>
      <c r="AJ757" s="37">
        <f>SUM(BASE_INICIATIVAS_CONSOLIDADA!$AD757:$AI757)</f>
        <v>0</v>
      </c>
      <c r="AK757" s="37">
        <v>0</v>
      </c>
      <c r="AL757" s="37">
        <v>0</v>
      </c>
      <c r="AM757" s="37">
        <v>0</v>
      </c>
      <c r="AN757" s="37">
        <v>0</v>
      </c>
      <c r="AO757" s="37">
        <f>SUM(BASE_INICIATIVAS_CONSOLIDADA!$AK757:$AN757)</f>
        <v>0</v>
      </c>
      <c r="AP757" s="37">
        <v>0</v>
      </c>
      <c r="AQ757" s="37">
        <v>0</v>
      </c>
      <c r="AR757" s="37">
        <v>0</v>
      </c>
      <c r="AS757" s="37">
        <v>0</v>
      </c>
      <c r="AT757" s="37">
        <v>0</v>
      </c>
      <c r="AU757" s="37">
        <v>0</v>
      </c>
      <c r="AV757" s="37">
        <f>SUM(BASE_INICIATIVAS_CONSOLIDADA!$AP757:$AU757)</f>
        <v>0</v>
      </c>
      <c r="AW757" s="39">
        <v>0</v>
      </c>
      <c r="AX757" s="39">
        <v>0</v>
      </c>
      <c r="AY757" s="40">
        <f>SUM(BASE_INICIATIVAS_CONSOLIDADA!$AW757:$AX757)</f>
        <v>0</v>
      </c>
      <c r="AZ757" s="4">
        <v>0</v>
      </c>
      <c r="BA757" s="4">
        <f>BASE_INICIATIVAS_CONSOLIDADA!$AZ757</f>
        <v>0</v>
      </c>
      <c r="BB757" s="4">
        <v>0</v>
      </c>
      <c r="BC757" s="4">
        <v>0</v>
      </c>
      <c r="BD757" s="4">
        <f>SUM(BASE_INICIATIVAS_CONSOLIDADA!$BB757:$BC757)</f>
        <v>0</v>
      </c>
    </row>
    <row r="758" spans="1:56" ht="60" x14ac:dyDescent="0.25">
      <c r="A758" s="29" t="s">
        <v>502</v>
      </c>
      <c r="B758" s="29" t="s">
        <v>503</v>
      </c>
      <c r="C758" s="29">
        <v>18458919</v>
      </c>
      <c r="D758" s="29" t="s">
        <v>58</v>
      </c>
      <c r="E758" s="29" t="str">
        <f>_xlfn.XLOOKUP(BASE_INICIATIVAS_CONSOLIDADA!$G758,'[1]BASE DE DADOS'!A:A,'[1]BASE DE DADOS'!C:C)</f>
        <v>ESEC DE MURICI</v>
      </c>
      <c r="F758" s="29" t="str">
        <f>_xlfn.XLOOKUP(BASE_INICIATIVAS_CONSOLIDADA!$G758,[1]!BASE_UCS[COD CNUC],[1]!BASE_UCS[CATEGORIA RESUMIDA])</f>
        <v>ESEC</v>
      </c>
      <c r="G758" s="29" t="s">
        <v>200</v>
      </c>
      <c r="H758" s="29" t="str">
        <f>_xlfn.XLOOKUP(BASE_INICIATIVAS_CONSOLIDADA!$G758,[1]!BASE_UCS[COD CNUC],[1]!BASE_UCS[GERÊNCIA REGIONAL])</f>
        <v>GR2 - Nordeste</v>
      </c>
      <c r="I758" s="29" t="str">
        <f>_xlfn.XLOOKUP(BASE_INICIATIVAS_CONSOLIDADA!$G758,[1]!BASE_UCS[COD CNUC],[1]!BASE_UCS[BIOMAS])</f>
        <v>Mata Atlântica</v>
      </c>
      <c r="J758" s="29" t="str">
        <f>_xlfn.XLOOKUP(BASE_INICIATIVAS_CONSOLIDADA!$G758,[1]!BASE_UCS[COD CNUC],[1]!BASE_UCS[UF])</f>
        <v>AL</v>
      </c>
      <c r="K758" s="29"/>
      <c r="L758" s="30">
        <v>75000</v>
      </c>
      <c r="M758" s="79">
        <v>0</v>
      </c>
      <c r="N758" s="30">
        <f>BASE_INICIATIVAS_CONSOLIDADA!$L758-BASE_INICIATIVAS_CONSOLIDADA!$M758</f>
        <v>75000</v>
      </c>
      <c r="O758" s="41">
        <f>BASE_INICIATIVAS_CONSOLIDADA!$AC758+BASE_INICIATIVAS_CONSOLIDADA!$AJ758+BASE_INICIATIVAS_CONSOLIDADA!$AO758+BASE_INICIATIVAS_CONSOLIDADA!$AV758+BASE_INICIATIVAS_CONSOLIDADA!$AY758+BASE_INICIATIVAS_CONSOLIDADA!$BA758+BASE_INICIATIVAS_CONSOLIDADA!$BD758</f>
        <v>38000</v>
      </c>
      <c r="P758" s="30">
        <f>IF(BASE_INICIATIVAS_CONSOLIDADA!$N758-BASE_INICIATIVAS_CONSOLIDADA!$O758&lt;0,0,BASE_INICIATIVAS_CONSOLIDADA!$N758-BASE_INICIATIVAS_CONSOLIDADA!$O758)</f>
        <v>37000</v>
      </c>
      <c r="Q758" s="66">
        <v>0</v>
      </c>
      <c r="R758" s="71">
        <v>0</v>
      </c>
      <c r="S758" s="71">
        <v>0</v>
      </c>
      <c r="T758" s="71">
        <v>0</v>
      </c>
      <c r="U758" s="71">
        <v>0</v>
      </c>
      <c r="V758" s="71">
        <v>0</v>
      </c>
      <c r="W758" s="71">
        <v>0</v>
      </c>
      <c r="X758" s="71">
        <v>0</v>
      </c>
      <c r="Y758" s="71">
        <v>0</v>
      </c>
      <c r="Z758" s="71">
        <v>0</v>
      </c>
      <c r="AA758" s="71">
        <v>0</v>
      </c>
      <c r="AB758" s="68">
        <v>0</v>
      </c>
      <c r="AC758" s="41">
        <f>SUM(BASE_INICIATIVAS_CONSOLIDADA!$Q758:$AB758)</f>
        <v>0</v>
      </c>
      <c r="AD758" s="41">
        <v>0</v>
      </c>
      <c r="AE758" s="41">
        <v>0</v>
      </c>
      <c r="AF758" s="41">
        <v>0</v>
      </c>
      <c r="AG758" s="41">
        <v>0</v>
      </c>
      <c r="AH758" s="41">
        <v>0</v>
      </c>
      <c r="AI758" s="41">
        <v>0</v>
      </c>
      <c r="AJ758" s="41">
        <f>SUM(BASE_INICIATIVAS_CONSOLIDADA!$AD758:$AI758)</f>
        <v>0</v>
      </c>
      <c r="AK758" s="41">
        <v>0</v>
      </c>
      <c r="AL758" s="41">
        <v>0</v>
      </c>
      <c r="AM758" s="41">
        <v>0</v>
      </c>
      <c r="AN758" s="41">
        <v>0</v>
      </c>
      <c r="AO758" s="41">
        <f>SUM(BASE_INICIATIVAS_CONSOLIDADA!$AK758:$AN758)</f>
        <v>0</v>
      </c>
      <c r="AP758" s="41">
        <v>0</v>
      </c>
      <c r="AQ758" s="41">
        <v>0</v>
      </c>
      <c r="AR758" s="41">
        <v>0</v>
      </c>
      <c r="AS758" s="41">
        <v>0</v>
      </c>
      <c r="AT758" s="41">
        <v>0</v>
      </c>
      <c r="AU758" s="41">
        <v>0</v>
      </c>
      <c r="AV758" s="41">
        <f>SUM(BASE_INICIATIVAS_CONSOLIDADA!$AP758:$AU758)</f>
        <v>0</v>
      </c>
      <c r="AW758" s="43">
        <v>0</v>
      </c>
      <c r="AX758" s="43">
        <v>0</v>
      </c>
      <c r="AY758" s="44">
        <f>SUM(BASE_INICIATIVAS_CONSOLIDADA!$AW758:$AX758)</f>
        <v>0</v>
      </c>
      <c r="AZ758" s="50">
        <v>38000</v>
      </c>
      <c r="BA758" s="43">
        <f>BASE_INICIATIVAS_CONSOLIDADA!$AZ758</f>
        <v>38000</v>
      </c>
      <c r="BB758" s="45">
        <v>0</v>
      </c>
      <c r="BC758" s="45">
        <v>0</v>
      </c>
      <c r="BD758" s="45">
        <f>SUM(BASE_INICIATIVAS_CONSOLIDADA!$BB758:$BC758)</f>
        <v>0</v>
      </c>
    </row>
    <row r="759" spans="1:56" ht="60" x14ac:dyDescent="0.25">
      <c r="A759" s="8" t="s">
        <v>502</v>
      </c>
      <c r="B759" s="8" t="s">
        <v>503</v>
      </c>
      <c r="C759" s="8">
        <v>18458919</v>
      </c>
      <c r="D759" s="8" t="s">
        <v>58</v>
      </c>
      <c r="E759" s="8" t="str">
        <f>_xlfn.XLOOKUP(BASE_INICIATIVAS_CONSOLIDADA!$G759,'[1]BASE DE DADOS'!A:A,'[1]BASE DE DADOS'!C:C)</f>
        <v>ESEC DE PIRAPITINGA</v>
      </c>
      <c r="F759" s="8" t="str">
        <f>_xlfn.XLOOKUP(BASE_INICIATIVAS_CONSOLIDADA!$G759,[1]!BASE_UCS[COD CNUC],[1]!BASE_UCS[CATEGORIA RESUMIDA])</f>
        <v>ESEC</v>
      </c>
      <c r="G759" s="8" t="s">
        <v>423</v>
      </c>
      <c r="H759" s="8" t="str">
        <f>_xlfn.XLOOKUP(BASE_INICIATIVAS_CONSOLIDADA!$G759,[1]!BASE_UCS[COD CNUC],[1]!BASE_UCS[GERÊNCIA REGIONAL])</f>
        <v>GR4 - Sudeste</v>
      </c>
      <c r="I759" s="8" t="str">
        <f>_xlfn.XLOOKUP(BASE_INICIATIVAS_CONSOLIDADA!$G759,[1]!BASE_UCS[COD CNUC],[1]!BASE_UCS[BIOMAS])</f>
        <v>Cerrado</v>
      </c>
      <c r="J759" s="8" t="str">
        <f>_xlfn.XLOOKUP(BASE_INICIATIVAS_CONSOLIDADA!$G759,[1]!BASE_UCS[COD CNUC],[1]!BASE_UCS[UF])</f>
        <v>MG</v>
      </c>
      <c r="K759" s="8"/>
      <c r="L759" s="36">
        <v>180000</v>
      </c>
      <c r="M759" s="80">
        <v>0</v>
      </c>
      <c r="N759" s="36">
        <f>BASE_INICIATIVAS_CONSOLIDADA!$L759-BASE_INICIATIVAS_CONSOLIDADA!$M759</f>
        <v>180000</v>
      </c>
      <c r="O759" s="37">
        <f>BASE_INICIATIVAS_CONSOLIDADA!$AC759+BASE_INICIATIVAS_CONSOLIDADA!$AJ759+BASE_INICIATIVAS_CONSOLIDADA!$AO759+BASE_INICIATIVAS_CONSOLIDADA!$AV759+BASE_INICIATIVAS_CONSOLIDADA!$AY759+BASE_INICIATIVAS_CONSOLIDADA!$BA759+BASE_INICIATIVAS_CONSOLIDADA!$BD759</f>
        <v>0</v>
      </c>
      <c r="P759" s="36">
        <f>IF(BASE_INICIATIVAS_CONSOLIDADA!$N759-BASE_INICIATIVAS_CONSOLIDADA!$O759&lt;0,0,BASE_INICIATIVAS_CONSOLIDADA!$N759-BASE_INICIATIVAS_CONSOLIDADA!$O759)</f>
        <v>180000</v>
      </c>
      <c r="Q759" s="64">
        <v>0</v>
      </c>
      <c r="R759" s="69">
        <v>0</v>
      </c>
      <c r="S759" s="69">
        <v>0</v>
      </c>
      <c r="T759" s="69">
        <v>0</v>
      </c>
      <c r="U759" s="69">
        <v>0</v>
      </c>
      <c r="V759" s="69">
        <v>0</v>
      </c>
      <c r="W759" s="69">
        <v>0</v>
      </c>
      <c r="X759" s="69">
        <v>0</v>
      </c>
      <c r="Y759" s="69">
        <v>0</v>
      </c>
      <c r="Z759" s="69">
        <v>0</v>
      </c>
      <c r="AA759" s="69">
        <v>0</v>
      </c>
      <c r="AB759" s="70">
        <v>0</v>
      </c>
      <c r="AC759" s="37">
        <f>SUM(BASE_INICIATIVAS_CONSOLIDADA!$Q759:$AB759)</f>
        <v>0</v>
      </c>
      <c r="AD759" s="37">
        <v>0</v>
      </c>
      <c r="AE759" s="37">
        <v>0</v>
      </c>
      <c r="AF759" s="37">
        <v>0</v>
      </c>
      <c r="AG759" s="37">
        <v>0</v>
      </c>
      <c r="AH759" s="37">
        <v>0</v>
      </c>
      <c r="AI759" s="37">
        <v>0</v>
      </c>
      <c r="AJ759" s="37">
        <f>SUM(BASE_INICIATIVAS_CONSOLIDADA!$AD759:$AI759)</f>
        <v>0</v>
      </c>
      <c r="AK759" s="37">
        <v>0</v>
      </c>
      <c r="AL759" s="37">
        <v>0</v>
      </c>
      <c r="AM759" s="37">
        <v>0</v>
      </c>
      <c r="AN759" s="37">
        <v>0</v>
      </c>
      <c r="AO759" s="37">
        <f>SUM(BASE_INICIATIVAS_CONSOLIDADA!$AK759:$AN759)</f>
        <v>0</v>
      </c>
      <c r="AP759" s="37">
        <v>0</v>
      </c>
      <c r="AQ759" s="37">
        <v>0</v>
      </c>
      <c r="AR759" s="37">
        <v>0</v>
      </c>
      <c r="AS759" s="37">
        <v>0</v>
      </c>
      <c r="AT759" s="37">
        <v>0</v>
      </c>
      <c r="AU759" s="37">
        <v>0</v>
      </c>
      <c r="AV759" s="37">
        <f>SUM(BASE_INICIATIVAS_CONSOLIDADA!$AP759:$AU759)</f>
        <v>0</v>
      </c>
      <c r="AW759" s="39">
        <v>0</v>
      </c>
      <c r="AX759" s="39">
        <v>0</v>
      </c>
      <c r="AY759" s="40">
        <f>SUM(BASE_INICIATIVAS_CONSOLIDADA!$AW759:$AX759)</f>
        <v>0</v>
      </c>
      <c r="AZ759" s="51">
        <v>0</v>
      </c>
      <c r="BA759" s="4">
        <f>BASE_INICIATIVAS_CONSOLIDADA!$AZ759</f>
        <v>0</v>
      </c>
      <c r="BB759" s="4">
        <v>0</v>
      </c>
      <c r="BC759" s="4">
        <v>0</v>
      </c>
      <c r="BD759" s="4">
        <f>SUM(BASE_INICIATIVAS_CONSOLIDADA!$BB759:$BC759)</f>
        <v>0</v>
      </c>
    </row>
    <row r="760" spans="1:56" ht="60" x14ac:dyDescent="0.25">
      <c r="A760" s="29" t="s">
        <v>502</v>
      </c>
      <c r="B760" s="29" t="s">
        <v>503</v>
      </c>
      <c r="C760" s="29">
        <v>18458919</v>
      </c>
      <c r="D760" s="29" t="s">
        <v>58</v>
      </c>
      <c r="E760" s="29" t="str">
        <f>_xlfn.XLOOKUP(BASE_INICIATIVAS_CONSOLIDADA!$G760,'[1]BASE DE DADOS'!A:A,'[1]BASE DE DADOS'!C:C)</f>
        <v>ESEC DE TAIAMÃ</v>
      </c>
      <c r="F760" s="29" t="str">
        <f>_xlfn.XLOOKUP(BASE_INICIATIVAS_CONSOLIDADA!$G760,[1]!BASE_UCS[COD CNUC],[1]!BASE_UCS[CATEGORIA RESUMIDA])</f>
        <v>ESEC</v>
      </c>
      <c r="G760" s="29" t="s">
        <v>224</v>
      </c>
      <c r="H760" s="29" t="str">
        <f>_xlfn.XLOOKUP(BASE_INICIATIVAS_CONSOLIDADA!$G760,[1]!BASE_UCS[COD CNUC],[1]!BASE_UCS[GERÊNCIA REGIONAL])</f>
        <v>GR3 - Centro-Oeste</v>
      </c>
      <c r="I760" s="29" t="str">
        <f>_xlfn.XLOOKUP(BASE_INICIATIVAS_CONSOLIDADA!$G760,[1]!BASE_UCS[COD CNUC],[1]!BASE_UCS[BIOMAS])</f>
        <v>Pantanal</v>
      </c>
      <c r="J760" s="29" t="str">
        <f>_xlfn.XLOOKUP(BASE_INICIATIVAS_CONSOLIDADA!$G760,[1]!BASE_UCS[COD CNUC],[1]!BASE_UCS[UF])</f>
        <v>MT</v>
      </c>
      <c r="K760" s="29"/>
      <c r="L760" s="30">
        <v>115000</v>
      </c>
      <c r="M760" s="79">
        <v>0</v>
      </c>
      <c r="N760" s="30">
        <f>BASE_INICIATIVAS_CONSOLIDADA!$L760-BASE_INICIATIVAS_CONSOLIDADA!$M760</f>
        <v>115000</v>
      </c>
      <c r="O760" s="41">
        <f>BASE_INICIATIVAS_CONSOLIDADA!$AC760+BASE_INICIATIVAS_CONSOLIDADA!$AJ760+BASE_INICIATIVAS_CONSOLIDADA!$AO760+BASE_INICIATIVAS_CONSOLIDADA!$AV760+BASE_INICIATIVAS_CONSOLIDADA!$AY760+BASE_INICIATIVAS_CONSOLIDADA!$BA760+BASE_INICIATIVAS_CONSOLIDADA!$BD760</f>
        <v>95000</v>
      </c>
      <c r="P760" s="30">
        <f>IF(BASE_INICIATIVAS_CONSOLIDADA!$N760-BASE_INICIATIVAS_CONSOLIDADA!$O760&lt;0,0,BASE_INICIATIVAS_CONSOLIDADA!$N760-BASE_INICIATIVAS_CONSOLIDADA!$O760)</f>
        <v>20000</v>
      </c>
      <c r="Q760" s="66">
        <v>0</v>
      </c>
      <c r="R760" s="71">
        <v>0</v>
      </c>
      <c r="S760" s="71">
        <v>0</v>
      </c>
      <c r="T760" s="71">
        <v>0</v>
      </c>
      <c r="U760" s="71">
        <v>0</v>
      </c>
      <c r="V760" s="71">
        <v>0</v>
      </c>
      <c r="W760" s="71">
        <v>0</v>
      </c>
      <c r="X760" s="71">
        <v>0</v>
      </c>
      <c r="Y760" s="71">
        <v>0</v>
      </c>
      <c r="Z760" s="71">
        <v>0</v>
      </c>
      <c r="AA760" s="71">
        <v>0</v>
      </c>
      <c r="AB760" s="68">
        <v>0</v>
      </c>
      <c r="AC760" s="41">
        <f>SUM(BASE_INICIATIVAS_CONSOLIDADA!$Q760:$AB760)</f>
        <v>0</v>
      </c>
      <c r="AD760" s="41">
        <v>0</v>
      </c>
      <c r="AE760" s="41">
        <v>0</v>
      </c>
      <c r="AF760" s="41">
        <v>0</v>
      </c>
      <c r="AG760" s="41">
        <v>0</v>
      </c>
      <c r="AH760" s="41">
        <v>0</v>
      </c>
      <c r="AI760" s="41">
        <v>0</v>
      </c>
      <c r="AJ760" s="41">
        <f>SUM(BASE_INICIATIVAS_CONSOLIDADA!$AD760:$AI760)</f>
        <v>0</v>
      </c>
      <c r="AK760" s="41">
        <v>0</v>
      </c>
      <c r="AL760" s="41">
        <v>0</v>
      </c>
      <c r="AM760" s="41">
        <v>0</v>
      </c>
      <c r="AN760" s="41">
        <v>0</v>
      </c>
      <c r="AO760" s="41">
        <f>SUM(BASE_INICIATIVAS_CONSOLIDADA!$AK760:$AN760)</f>
        <v>0</v>
      </c>
      <c r="AP760" s="41">
        <v>0</v>
      </c>
      <c r="AQ760" s="41">
        <v>0</v>
      </c>
      <c r="AR760" s="41">
        <v>0</v>
      </c>
      <c r="AS760" s="41">
        <v>0</v>
      </c>
      <c r="AT760" s="41">
        <v>0</v>
      </c>
      <c r="AU760" s="41">
        <v>0</v>
      </c>
      <c r="AV760" s="41">
        <f>SUM(BASE_INICIATIVAS_CONSOLIDADA!$AP760:$AU760)</f>
        <v>0</v>
      </c>
      <c r="AW760" s="43">
        <v>0</v>
      </c>
      <c r="AX760" s="43">
        <v>95000</v>
      </c>
      <c r="AY760" s="44">
        <f>SUM(BASE_INICIATIVAS_CONSOLIDADA!$AW760:$AX760)</f>
        <v>95000</v>
      </c>
      <c r="AZ760" s="45">
        <v>0</v>
      </c>
      <c r="BA760" s="45">
        <f>BASE_INICIATIVAS_CONSOLIDADA!$AZ760</f>
        <v>0</v>
      </c>
      <c r="BB760" s="45">
        <v>0</v>
      </c>
      <c r="BC760" s="45">
        <v>0</v>
      </c>
      <c r="BD760" s="45">
        <f>SUM(BASE_INICIATIVAS_CONSOLIDADA!$BB760:$BC760)</f>
        <v>0</v>
      </c>
    </row>
    <row r="761" spans="1:56" ht="60" x14ac:dyDescent="0.25">
      <c r="A761" s="8" t="s">
        <v>502</v>
      </c>
      <c r="B761" s="8" t="s">
        <v>503</v>
      </c>
      <c r="C761" s="8">
        <v>18458919</v>
      </c>
      <c r="D761" s="8" t="s">
        <v>58</v>
      </c>
      <c r="E761" s="8" t="str">
        <f>_xlfn.XLOOKUP(BASE_INICIATIVAS_CONSOLIDADA!$G761,'[1]BASE DE DADOS'!A:A,'[1]BASE DE DADOS'!C:C)</f>
        <v>ESEC DE TAMOIOS</v>
      </c>
      <c r="F761" s="8" t="str">
        <f>_xlfn.XLOOKUP(BASE_INICIATIVAS_CONSOLIDADA!$G761,[1]!BASE_UCS[COD CNUC],[1]!BASE_UCS[CATEGORIA RESUMIDA])</f>
        <v>ESEC</v>
      </c>
      <c r="G761" s="8" t="s">
        <v>426</v>
      </c>
      <c r="H761" s="8" t="str">
        <f>_xlfn.XLOOKUP(BASE_INICIATIVAS_CONSOLIDADA!$G761,[1]!BASE_UCS[COD CNUC],[1]!BASE_UCS[GERÊNCIA REGIONAL])</f>
        <v>GR4 - Sudeste</v>
      </c>
      <c r="I761" s="8" t="str">
        <f>_xlfn.XLOOKUP(BASE_INICIATIVAS_CONSOLIDADA!$G761,[1]!BASE_UCS[COD CNUC],[1]!BASE_UCS[BIOMAS])</f>
        <v>Área Marinha - Mata Atlântica</v>
      </c>
      <c r="J761" s="8" t="str">
        <f>_xlfn.XLOOKUP(BASE_INICIATIVAS_CONSOLIDADA!$G761,[1]!BASE_UCS[COD CNUC],[1]!BASE_UCS[UF])</f>
        <v>RJ</v>
      </c>
      <c r="K761" s="8"/>
      <c r="L761" s="36">
        <v>180000</v>
      </c>
      <c r="M761" s="80">
        <v>0</v>
      </c>
      <c r="N761" s="36">
        <f>BASE_INICIATIVAS_CONSOLIDADA!$L761-BASE_INICIATIVAS_CONSOLIDADA!$M761</f>
        <v>180000</v>
      </c>
      <c r="O761" s="37">
        <f>BASE_INICIATIVAS_CONSOLIDADA!$AC761+BASE_INICIATIVAS_CONSOLIDADA!$AJ761+BASE_INICIATIVAS_CONSOLIDADA!$AO761+BASE_INICIATIVAS_CONSOLIDADA!$AV761+BASE_INICIATIVAS_CONSOLIDADA!$AY761+BASE_INICIATIVAS_CONSOLIDADA!$BA761+BASE_INICIATIVAS_CONSOLIDADA!$BD761</f>
        <v>180000</v>
      </c>
      <c r="P761" s="36">
        <f>IF(BASE_INICIATIVAS_CONSOLIDADA!$N761-BASE_INICIATIVAS_CONSOLIDADA!$O761&lt;0,0,BASE_INICIATIVAS_CONSOLIDADA!$N761-BASE_INICIATIVAS_CONSOLIDADA!$O761)</f>
        <v>0</v>
      </c>
      <c r="Q761" s="64">
        <v>0</v>
      </c>
      <c r="R761" s="69">
        <v>0</v>
      </c>
      <c r="S761" s="69">
        <v>0</v>
      </c>
      <c r="T761" s="69">
        <v>0</v>
      </c>
      <c r="U761" s="69">
        <v>0</v>
      </c>
      <c r="V761" s="69">
        <v>0</v>
      </c>
      <c r="W761" s="69">
        <v>0</v>
      </c>
      <c r="X761" s="69">
        <v>0</v>
      </c>
      <c r="Y761" s="69">
        <v>0</v>
      </c>
      <c r="Z761" s="69">
        <v>0</v>
      </c>
      <c r="AA761" s="69">
        <v>0</v>
      </c>
      <c r="AB761" s="70">
        <v>0</v>
      </c>
      <c r="AC761" s="37">
        <f>SUM(BASE_INICIATIVAS_CONSOLIDADA!$Q761:$AB761)</f>
        <v>0</v>
      </c>
      <c r="AD761" s="37">
        <v>0</v>
      </c>
      <c r="AE761" s="37">
        <v>0</v>
      </c>
      <c r="AF761" s="37">
        <v>0</v>
      </c>
      <c r="AG761" s="37">
        <v>0</v>
      </c>
      <c r="AH761" s="37">
        <v>0</v>
      </c>
      <c r="AI761" s="37">
        <v>0</v>
      </c>
      <c r="AJ761" s="37">
        <f>SUM(BASE_INICIATIVAS_CONSOLIDADA!$AD761:$AI761)</f>
        <v>0</v>
      </c>
      <c r="AK761" s="37">
        <v>0</v>
      </c>
      <c r="AL761" s="37">
        <v>0</v>
      </c>
      <c r="AM761" s="37">
        <v>0</v>
      </c>
      <c r="AN761" s="37">
        <v>0</v>
      </c>
      <c r="AO761" s="37">
        <f>SUM(BASE_INICIATIVAS_CONSOLIDADA!$AK761:$AN761)</f>
        <v>0</v>
      </c>
      <c r="AP761" s="37">
        <v>0</v>
      </c>
      <c r="AQ761" s="37">
        <v>0</v>
      </c>
      <c r="AR761" s="37">
        <v>0</v>
      </c>
      <c r="AS761" s="37">
        <v>0</v>
      </c>
      <c r="AT761" s="37">
        <v>0</v>
      </c>
      <c r="AU761" s="37">
        <v>0</v>
      </c>
      <c r="AV761" s="37">
        <f>SUM(BASE_INICIATIVAS_CONSOLIDADA!$AP761:$AU761)</f>
        <v>0</v>
      </c>
      <c r="AW761" s="39">
        <v>0</v>
      </c>
      <c r="AX761" s="39">
        <v>0</v>
      </c>
      <c r="AY761" s="40">
        <f>SUM(BASE_INICIATIVAS_CONSOLIDADA!$AW761:$AX761)</f>
        <v>0</v>
      </c>
      <c r="AZ761" s="4">
        <v>0</v>
      </c>
      <c r="BA761" s="4">
        <f>BASE_INICIATIVAS_CONSOLIDADA!$AZ761</f>
        <v>0</v>
      </c>
      <c r="BB761" s="4">
        <v>180000</v>
      </c>
      <c r="BC761" s="4">
        <v>0</v>
      </c>
      <c r="BD761" s="4">
        <f>SUM(BASE_INICIATIVAS_CONSOLIDADA!$BB761:$BC761)</f>
        <v>180000</v>
      </c>
    </row>
    <row r="762" spans="1:56" ht="60" x14ac:dyDescent="0.25">
      <c r="A762" s="29" t="s">
        <v>502</v>
      </c>
      <c r="B762" s="29" t="s">
        <v>503</v>
      </c>
      <c r="C762" s="29">
        <v>18458919</v>
      </c>
      <c r="D762" s="29" t="s">
        <v>58</v>
      </c>
      <c r="E762" s="29" t="str">
        <f>_xlfn.XLOOKUP(BASE_INICIATIVAS_CONSOLIDADA!$G762,'[1]BASE DE DADOS'!A:A,'[1]BASE DE DADOS'!C:C)</f>
        <v>ESEC DO CASTANHÃO</v>
      </c>
      <c r="F762" s="29" t="str">
        <f>_xlfn.XLOOKUP(BASE_INICIATIVAS_CONSOLIDADA!$G762,[1]!BASE_UCS[COD CNUC],[1]!BASE_UCS[CATEGORIA RESUMIDA])</f>
        <v>ESEC</v>
      </c>
      <c r="G762" s="29" t="s">
        <v>264</v>
      </c>
      <c r="H762" s="29" t="str">
        <f>_xlfn.XLOOKUP(BASE_INICIATIVAS_CONSOLIDADA!$G762,[1]!BASE_UCS[COD CNUC],[1]!BASE_UCS[GERÊNCIA REGIONAL])</f>
        <v>GR2 - Nordeste</v>
      </c>
      <c r="I762" s="29" t="str">
        <f>_xlfn.XLOOKUP(BASE_INICIATIVAS_CONSOLIDADA!$G762,[1]!BASE_UCS[COD CNUC],[1]!BASE_UCS[BIOMAS])</f>
        <v>Caatinga</v>
      </c>
      <c r="J762" s="29" t="str">
        <f>_xlfn.XLOOKUP(BASE_INICIATIVAS_CONSOLIDADA!$G762,[1]!BASE_UCS[COD CNUC],[1]!BASE_UCS[UF])</f>
        <v>CE</v>
      </c>
      <c r="K762" s="29"/>
      <c r="L762" s="30">
        <v>78000</v>
      </c>
      <c r="M762" s="79">
        <v>0</v>
      </c>
      <c r="N762" s="30">
        <f>BASE_INICIATIVAS_CONSOLIDADA!$L762-BASE_INICIATIVAS_CONSOLIDADA!$M762</f>
        <v>78000</v>
      </c>
      <c r="O762" s="41">
        <f>BASE_INICIATIVAS_CONSOLIDADA!$AC762+BASE_INICIATIVAS_CONSOLIDADA!$AJ762+BASE_INICIATIVAS_CONSOLIDADA!$AO762+BASE_INICIATIVAS_CONSOLIDADA!$AV762+BASE_INICIATIVAS_CONSOLIDADA!$AY762+BASE_INICIATIVAS_CONSOLIDADA!$BA762+BASE_INICIATIVAS_CONSOLIDADA!$BD762</f>
        <v>0</v>
      </c>
      <c r="P762" s="30">
        <f>IF(BASE_INICIATIVAS_CONSOLIDADA!$N762-BASE_INICIATIVAS_CONSOLIDADA!$O762&lt;0,0,BASE_INICIATIVAS_CONSOLIDADA!$N762-BASE_INICIATIVAS_CONSOLIDADA!$O762)</f>
        <v>78000</v>
      </c>
      <c r="Q762" s="66">
        <v>0</v>
      </c>
      <c r="R762" s="71">
        <v>0</v>
      </c>
      <c r="S762" s="71">
        <v>0</v>
      </c>
      <c r="T762" s="71">
        <v>0</v>
      </c>
      <c r="U762" s="71">
        <v>0</v>
      </c>
      <c r="V762" s="71">
        <v>0</v>
      </c>
      <c r="W762" s="71">
        <v>0</v>
      </c>
      <c r="X762" s="71">
        <v>0</v>
      </c>
      <c r="Y762" s="71">
        <v>0</v>
      </c>
      <c r="Z762" s="71">
        <v>0</v>
      </c>
      <c r="AA762" s="71">
        <v>0</v>
      </c>
      <c r="AB762" s="68">
        <v>0</v>
      </c>
      <c r="AC762" s="41">
        <f>SUM(BASE_INICIATIVAS_CONSOLIDADA!$Q762:$AB762)</f>
        <v>0</v>
      </c>
      <c r="AD762" s="41">
        <v>0</v>
      </c>
      <c r="AE762" s="41">
        <v>0</v>
      </c>
      <c r="AF762" s="41">
        <v>0</v>
      </c>
      <c r="AG762" s="41">
        <v>0</v>
      </c>
      <c r="AH762" s="41">
        <v>0</v>
      </c>
      <c r="AI762" s="41">
        <v>0</v>
      </c>
      <c r="AJ762" s="41">
        <f>SUM(BASE_INICIATIVAS_CONSOLIDADA!$AD762:$AI762)</f>
        <v>0</v>
      </c>
      <c r="AK762" s="41">
        <v>0</v>
      </c>
      <c r="AL762" s="41">
        <v>0</v>
      </c>
      <c r="AM762" s="41">
        <v>0</v>
      </c>
      <c r="AN762" s="41">
        <v>0</v>
      </c>
      <c r="AO762" s="41">
        <f>SUM(BASE_INICIATIVAS_CONSOLIDADA!$AK762:$AN762)</f>
        <v>0</v>
      </c>
      <c r="AP762" s="41">
        <v>0</v>
      </c>
      <c r="AQ762" s="41">
        <v>0</v>
      </c>
      <c r="AR762" s="41">
        <v>0</v>
      </c>
      <c r="AS762" s="41">
        <v>0</v>
      </c>
      <c r="AT762" s="41">
        <v>0</v>
      </c>
      <c r="AU762" s="41">
        <v>0</v>
      </c>
      <c r="AV762" s="41">
        <f>SUM(BASE_INICIATIVAS_CONSOLIDADA!$AP762:$AU762)</f>
        <v>0</v>
      </c>
      <c r="AW762" s="43">
        <v>0</v>
      </c>
      <c r="AX762" s="43">
        <v>0</v>
      </c>
      <c r="AY762" s="44">
        <f>SUM(BASE_INICIATIVAS_CONSOLIDADA!$AW762:$AX762)</f>
        <v>0</v>
      </c>
      <c r="AZ762" s="50">
        <v>0</v>
      </c>
      <c r="BA762" s="43">
        <f>BASE_INICIATIVAS_CONSOLIDADA!$AZ762</f>
        <v>0</v>
      </c>
      <c r="BB762" s="45">
        <v>0</v>
      </c>
      <c r="BC762" s="45">
        <v>0</v>
      </c>
      <c r="BD762" s="45">
        <f>SUM(BASE_INICIATIVAS_CONSOLIDADA!$BB762:$BC762)</f>
        <v>0</v>
      </c>
    </row>
    <row r="763" spans="1:56" ht="60" x14ac:dyDescent="0.25">
      <c r="A763" s="8" t="s">
        <v>502</v>
      </c>
      <c r="B763" s="8" t="s">
        <v>503</v>
      </c>
      <c r="C763" s="8">
        <v>18458919</v>
      </c>
      <c r="D763" s="8" t="s">
        <v>58</v>
      </c>
      <c r="E763" s="8" t="str">
        <f>_xlfn.XLOOKUP(BASE_INICIATIVAS_CONSOLIDADA!$G763,'[1]BASE DE DADOS'!A:A,'[1]BASE DE DADOS'!C:C)</f>
        <v>ESEC DO JARI</v>
      </c>
      <c r="F763" s="8" t="str">
        <f>_xlfn.XLOOKUP(BASE_INICIATIVAS_CONSOLIDADA!$G763,[1]!BASE_UCS[COD CNUC],[1]!BASE_UCS[CATEGORIA RESUMIDA])</f>
        <v>ESEC</v>
      </c>
      <c r="G763" s="8" t="s">
        <v>491</v>
      </c>
      <c r="H763" s="8" t="str">
        <f>_xlfn.XLOOKUP(BASE_INICIATIVAS_CONSOLIDADA!$G763,[1]!BASE_UCS[COD CNUC],[1]!BASE_UCS[GERÊNCIA REGIONAL])</f>
        <v>GR1 - Norte</v>
      </c>
      <c r="I763" s="8" t="str">
        <f>_xlfn.XLOOKUP(BASE_INICIATIVAS_CONSOLIDADA!$G763,[1]!BASE_UCS[COD CNUC],[1]!BASE_UCS[BIOMAS])</f>
        <v>Amazônia</v>
      </c>
      <c r="J763" s="8" t="str">
        <f>_xlfn.XLOOKUP(BASE_INICIATIVAS_CONSOLIDADA!$G763,[1]!BASE_UCS[COD CNUC],[1]!BASE_UCS[UF])</f>
        <v>AM/PA</v>
      </c>
      <c r="K763" s="8"/>
      <c r="L763" s="36">
        <v>265000</v>
      </c>
      <c r="M763" s="80">
        <v>0</v>
      </c>
      <c r="N763" s="36">
        <f>BASE_INICIATIVAS_CONSOLIDADA!$L763-BASE_INICIATIVAS_CONSOLIDADA!$M763</f>
        <v>265000</v>
      </c>
      <c r="O763" s="37">
        <f>BASE_INICIATIVAS_CONSOLIDADA!$AC763+BASE_INICIATIVAS_CONSOLIDADA!$AJ763+BASE_INICIATIVAS_CONSOLIDADA!$AO763+BASE_INICIATIVAS_CONSOLIDADA!$AV763+BASE_INICIATIVAS_CONSOLIDADA!$AY763+BASE_INICIATIVAS_CONSOLIDADA!$BA763+BASE_INICIATIVAS_CONSOLIDADA!$BD763</f>
        <v>0</v>
      </c>
      <c r="P763" s="36">
        <f>IF(BASE_INICIATIVAS_CONSOLIDADA!$N763-BASE_INICIATIVAS_CONSOLIDADA!$O763&lt;0,0,BASE_INICIATIVAS_CONSOLIDADA!$N763-BASE_INICIATIVAS_CONSOLIDADA!$O763)</f>
        <v>265000</v>
      </c>
      <c r="Q763" s="64">
        <v>0</v>
      </c>
      <c r="R763" s="69">
        <v>0</v>
      </c>
      <c r="S763" s="69">
        <v>0</v>
      </c>
      <c r="T763" s="69">
        <v>0</v>
      </c>
      <c r="U763" s="69">
        <v>0</v>
      </c>
      <c r="V763" s="69">
        <v>0</v>
      </c>
      <c r="W763" s="69">
        <v>0</v>
      </c>
      <c r="X763" s="69">
        <v>0</v>
      </c>
      <c r="Y763" s="69">
        <v>0</v>
      </c>
      <c r="Z763" s="69">
        <v>0</v>
      </c>
      <c r="AA763" s="69">
        <v>0</v>
      </c>
      <c r="AB763" s="70">
        <v>0</v>
      </c>
      <c r="AC763" s="37">
        <f>SUM(BASE_INICIATIVAS_CONSOLIDADA!$Q763:$AB763)</f>
        <v>0</v>
      </c>
      <c r="AD763" s="37">
        <v>0</v>
      </c>
      <c r="AE763" s="37">
        <v>0</v>
      </c>
      <c r="AF763" s="37">
        <v>0</v>
      </c>
      <c r="AG763" s="37">
        <v>0</v>
      </c>
      <c r="AH763" s="37">
        <v>0</v>
      </c>
      <c r="AI763" s="37">
        <v>0</v>
      </c>
      <c r="AJ763" s="37">
        <f>SUM(BASE_INICIATIVAS_CONSOLIDADA!$AD763:$AI763)</f>
        <v>0</v>
      </c>
      <c r="AK763" s="37">
        <v>0</v>
      </c>
      <c r="AL763" s="37">
        <v>0</v>
      </c>
      <c r="AM763" s="37">
        <v>0</v>
      </c>
      <c r="AN763" s="37">
        <v>0</v>
      </c>
      <c r="AO763" s="37">
        <f>SUM(BASE_INICIATIVAS_CONSOLIDADA!$AK763:$AN763)</f>
        <v>0</v>
      </c>
      <c r="AP763" s="37">
        <v>0</v>
      </c>
      <c r="AQ763" s="37">
        <v>0</v>
      </c>
      <c r="AR763" s="37">
        <v>0</v>
      </c>
      <c r="AS763" s="37">
        <v>0</v>
      </c>
      <c r="AT763" s="37">
        <v>0</v>
      </c>
      <c r="AU763" s="37">
        <v>0</v>
      </c>
      <c r="AV763" s="37">
        <f>SUM(BASE_INICIATIVAS_CONSOLIDADA!$AP763:$AU763)</f>
        <v>0</v>
      </c>
      <c r="AW763" s="39">
        <v>0</v>
      </c>
      <c r="AX763" s="39">
        <v>0</v>
      </c>
      <c r="AY763" s="40">
        <f>SUM(BASE_INICIATIVAS_CONSOLIDADA!$AW763:$AX763)</f>
        <v>0</v>
      </c>
      <c r="AZ763" s="51">
        <v>0</v>
      </c>
      <c r="BA763" s="4">
        <f>BASE_INICIATIVAS_CONSOLIDADA!$AZ763</f>
        <v>0</v>
      </c>
      <c r="BB763" s="4">
        <v>0</v>
      </c>
      <c r="BC763" s="4">
        <v>0</v>
      </c>
      <c r="BD763" s="4">
        <f>SUM(BASE_INICIATIVAS_CONSOLIDADA!$BB763:$BC763)</f>
        <v>0</v>
      </c>
    </row>
    <row r="764" spans="1:56" ht="60" x14ac:dyDescent="0.25">
      <c r="A764" s="29" t="s">
        <v>502</v>
      </c>
      <c r="B764" s="29" t="s">
        <v>503</v>
      </c>
      <c r="C764" s="29">
        <v>18458919</v>
      </c>
      <c r="D764" s="29" t="s">
        <v>58</v>
      </c>
      <c r="E764" s="29" t="str">
        <f>_xlfn.XLOOKUP(BASE_INICIATIVAS_CONSOLIDADA!$G764,'[1]BASE DE DADOS'!A:A,'[1]BASE DE DADOS'!C:C)</f>
        <v>ESEC DO SERIDÓ</v>
      </c>
      <c r="F764" s="29" t="str">
        <f>_xlfn.XLOOKUP(BASE_INICIATIVAS_CONSOLIDADA!$G764,[1]!BASE_UCS[COD CNUC],[1]!BASE_UCS[CATEGORIA RESUMIDA])</f>
        <v>ESEC</v>
      </c>
      <c r="G764" s="29" t="s">
        <v>106</v>
      </c>
      <c r="H764" s="29" t="str">
        <f>_xlfn.XLOOKUP(BASE_INICIATIVAS_CONSOLIDADA!$G764,[1]!BASE_UCS[COD CNUC],[1]!BASE_UCS[GERÊNCIA REGIONAL])</f>
        <v>GR2 - Nordeste</v>
      </c>
      <c r="I764" s="29" t="str">
        <f>_xlfn.XLOOKUP(BASE_INICIATIVAS_CONSOLIDADA!$G764,[1]!BASE_UCS[COD CNUC],[1]!BASE_UCS[BIOMAS])</f>
        <v>Caatinga</v>
      </c>
      <c r="J764" s="29" t="str">
        <f>_xlfn.XLOOKUP(BASE_INICIATIVAS_CONSOLIDADA!$G764,[1]!BASE_UCS[COD CNUC],[1]!BASE_UCS[UF])</f>
        <v>RN</v>
      </c>
      <c r="K764" s="29"/>
      <c r="L764" s="30">
        <v>75000</v>
      </c>
      <c r="M764" s="79">
        <v>0</v>
      </c>
      <c r="N764" s="30">
        <f>BASE_INICIATIVAS_CONSOLIDADA!$L764-BASE_INICIATIVAS_CONSOLIDADA!$M764</f>
        <v>75000</v>
      </c>
      <c r="O764" s="41">
        <f>BASE_INICIATIVAS_CONSOLIDADA!$AC764+BASE_INICIATIVAS_CONSOLIDADA!$AJ764+BASE_INICIATIVAS_CONSOLIDADA!$AO764+BASE_INICIATIVAS_CONSOLIDADA!$AV764+BASE_INICIATIVAS_CONSOLIDADA!$AY764+BASE_INICIATIVAS_CONSOLIDADA!$BA764+BASE_INICIATIVAS_CONSOLIDADA!$BD764</f>
        <v>0</v>
      </c>
      <c r="P764" s="30">
        <f>IF(BASE_INICIATIVAS_CONSOLIDADA!$N764-BASE_INICIATIVAS_CONSOLIDADA!$O764&lt;0,0,BASE_INICIATIVAS_CONSOLIDADA!$N764-BASE_INICIATIVAS_CONSOLIDADA!$O764)</f>
        <v>75000</v>
      </c>
      <c r="Q764" s="66">
        <v>0</v>
      </c>
      <c r="R764" s="71">
        <v>0</v>
      </c>
      <c r="S764" s="71">
        <v>0</v>
      </c>
      <c r="T764" s="71">
        <v>0</v>
      </c>
      <c r="U764" s="71">
        <v>0</v>
      </c>
      <c r="V764" s="71">
        <v>0</v>
      </c>
      <c r="W764" s="71">
        <v>0</v>
      </c>
      <c r="X764" s="71">
        <v>0</v>
      </c>
      <c r="Y764" s="71">
        <v>0</v>
      </c>
      <c r="Z764" s="71">
        <v>0</v>
      </c>
      <c r="AA764" s="71">
        <v>0</v>
      </c>
      <c r="AB764" s="68">
        <v>0</v>
      </c>
      <c r="AC764" s="41">
        <f>SUM(BASE_INICIATIVAS_CONSOLIDADA!$Q764:$AB764)</f>
        <v>0</v>
      </c>
      <c r="AD764" s="41">
        <v>0</v>
      </c>
      <c r="AE764" s="41">
        <v>0</v>
      </c>
      <c r="AF764" s="41">
        <v>0</v>
      </c>
      <c r="AG764" s="41">
        <v>0</v>
      </c>
      <c r="AH764" s="41">
        <v>0</v>
      </c>
      <c r="AI764" s="41">
        <v>0</v>
      </c>
      <c r="AJ764" s="41">
        <f>SUM(BASE_INICIATIVAS_CONSOLIDADA!$AD764:$AI764)</f>
        <v>0</v>
      </c>
      <c r="AK764" s="41">
        <v>0</v>
      </c>
      <c r="AL764" s="41">
        <v>0</v>
      </c>
      <c r="AM764" s="41">
        <v>0</v>
      </c>
      <c r="AN764" s="41">
        <v>0</v>
      </c>
      <c r="AO764" s="41">
        <f>SUM(BASE_INICIATIVAS_CONSOLIDADA!$AK764:$AN764)</f>
        <v>0</v>
      </c>
      <c r="AP764" s="41">
        <v>0</v>
      </c>
      <c r="AQ764" s="41">
        <v>0</v>
      </c>
      <c r="AR764" s="41">
        <v>0</v>
      </c>
      <c r="AS764" s="41">
        <v>0</v>
      </c>
      <c r="AT764" s="41">
        <v>0</v>
      </c>
      <c r="AU764" s="41">
        <v>0</v>
      </c>
      <c r="AV764" s="41">
        <f>SUM(BASE_INICIATIVAS_CONSOLIDADA!$AP764:$AU764)</f>
        <v>0</v>
      </c>
      <c r="AW764" s="43">
        <v>0</v>
      </c>
      <c r="AX764" s="43">
        <v>0</v>
      </c>
      <c r="AY764" s="44">
        <f>SUM(BASE_INICIATIVAS_CONSOLIDADA!$AW764:$AX764)</f>
        <v>0</v>
      </c>
      <c r="AZ764" s="45">
        <v>0</v>
      </c>
      <c r="BA764" s="45">
        <f>BASE_INICIATIVAS_CONSOLIDADA!$AZ764</f>
        <v>0</v>
      </c>
      <c r="BB764" s="45">
        <v>0</v>
      </c>
      <c r="BC764" s="45">
        <v>0</v>
      </c>
      <c r="BD764" s="45">
        <f>SUM(BASE_INICIATIVAS_CONSOLIDADA!$BB764:$BC764)</f>
        <v>0</v>
      </c>
    </row>
    <row r="765" spans="1:56" ht="60" x14ac:dyDescent="0.25">
      <c r="A765" s="8" t="s">
        <v>502</v>
      </c>
      <c r="B765" s="8" t="s">
        <v>503</v>
      </c>
      <c r="C765" s="8">
        <v>18458919</v>
      </c>
      <c r="D765" s="8" t="s">
        <v>58</v>
      </c>
      <c r="E765" s="8" t="str">
        <f>_xlfn.XLOOKUP(BASE_INICIATIVAS_CONSOLIDADA!$G765,'[1]BASE DE DADOS'!A:A,'[1]BASE DE DADOS'!C:C)</f>
        <v>ESEC DO TAIM</v>
      </c>
      <c r="F765" s="8" t="str">
        <f>_xlfn.XLOOKUP(BASE_INICIATIVAS_CONSOLIDADA!$G765,[1]!BASE_UCS[COD CNUC],[1]!BASE_UCS[CATEGORIA RESUMIDA])</f>
        <v>ESEC</v>
      </c>
      <c r="G765" s="8" t="s">
        <v>73</v>
      </c>
      <c r="H765" s="8" t="str">
        <f>_xlfn.XLOOKUP(BASE_INICIATIVAS_CONSOLIDADA!$G765,[1]!BASE_UCS[COD CNUC],[1]!BASE_UCS[GERÊNCIA REGIONAL])</f>
        <v>GR5 - Sul</v>
      </c>
      <c r="I765" s="8" t="str">
        <f>_xlfn.XLOOKUP(BASE_INICIATIVAS_CONSOLIDADA!$G765,[1]!BASE_UCS[COD CNUC],[1]!BASE_UCS[BIOMAS])</f>
        <v>Área Marinha - Pampa</v>
      </c>
      <c r="J765" s="8" t="str">
        <f>_xlfn.XLOOKUP(BASE_INICIATIVAS_CONSOLIDADA!$G765,[1]!BASE_UCS[COD CNUC],[1]!BASE_UCS[UF])</f>
        <v>RS</v>
      </c>
      <c r="K765" s="8"/>
      <c r="L765" s="36">
        <v>75000</v>
      </c>
      <c r="M765" s="80">
        <v>0</v>
      </c>
      <c r="N765" s="36">
        <f>BASE_INICIATIVAS_CONSOLIDADA!$L765-BASE_INICIATIVAS_CONSOLIDADA!$M765</f>
        <v>75000</v>
      </c>
      <c r="O765" s="37">
        <f>BASE_INICIATIVAS_CONSOLIDADA!$AC765+BASE_INICIATIVAS_CONSOLIDADA!$AJ765+BASE_INICIATIVAS_CONSOLIDADA!$AO765+BASE_INICIATIVAS_CONSOLIDADA!$AV765+BASE_INICIATIVAS_CONSOLIDADA!$AY765+BASE_INICIATIVAS_CONSOLIDADA!$BA765+BASE_INICIATIVAS_CONSOLIDADA!$BD765</f>
        <v>75000</v>
      </c>
      <c r="P765" s="36">
        <f>IF(BASE_INICIATIVAS_CONSOLIDADA!$N765-BASE_INICIATIVAS_CONSOLIDADA!$O765&lt;0,0,BASE_INICIATIVAS_CONSOLIDADA!$N765-BASE_INICIATIVAS_CONSOLIDADA!$O765)</f>
        <v>0</v>
      </c>
      <c r="Q765" s="64">
        <v>0</v>
      </c>
      <c r="R765" s="69">
        <v>0</v>
      </c>
      <c r="S765" s="69">
        <v>0</v>
      </c>
      <c r="T765" s="69">
        <v>0</v>
      </c>
      <c r="U765" s="69">
        <v>0</v>
      </c>
      <c r="V765" s="69">
        <v>0</v>
      </c>
      <c r="W765" s="69">
        <v>0</v>
      </c>
      <c r="X765" s="69">
        <v>0</v>
      </c>
      <c r="Y765" s="69">
        <v>0</v>
      </c>
      <c r="Z765" s="69">
        <v>0</v>
      </c>
      <c r="AA765" s="69">
        <v>0</v>
      </c>
      <c r="AB765" s="70">
        <v>0</v>
      </c>
      <c r="AC765" s="37">
        <f>SUM(BASE_INICIATIVAS_CONSOLIDADA!$Q765:$AB765)</f>
        <v>0</v>
      </c>
      <c r="AD765" s="37">
        <v>0</v>
      </c>
      <c r="AE765" s="37">
        <v>0</v>
      </c>
      <c r="AF765" s="37">
        <v>0</v>
      </c>
      <c r="AG765" s="37">
        <v>0</v>
      </c>
      <c r="AH765" s="37">
        <v>0</v>
      </c>
      <c r="AI765" s="37">
        <v>0</v>
      </c>
      <c r="AJ765" s="37">
        <f>SUM(BASE_INICIATIVAS_CONSOLIDADA!$AD765:$AI765)</f>
        <v>0</v>
      </c>
      <c r="AK765" s="37">
        <v>0</v>
      </c>
      <c r="AL765" s="37">
        <v>0</v>
      </c>
      <c r="AM765" s="37">
        <v>0</v>
      </c>
      <c r="AN765" s="37">
        <v>0</v>
      </c>
      <c r="AO765" s="37">
        <f>SUM(BASE_INICIATIVAS_CONSOLIDADA!$AK765:$AN765)</f>
        <v>0</v>
      </c>
      <c r="AP765" s="37">
        <v>0</v>
      </c>
      <c r="AQ765" s="37">
        <v>0</v>
      </c>
      <c r="AR765" s="37">
        <v>0</v>
      </c>
      <c r="AS765" s="37">
        <v>0</v>
      </c>
      <c r="AT765" s="37">
        <v>0</v>
      </c>
      <c r="AU765" s="37">
        <v>0</v>
      </c>
      <c r="AV765" s="37">
        <f>SUM(BASE_INICIATIVAS_CONSOLIDADA!$AP765:$AU765)</f>
        <v>0</v>
      </c>
      <c r="AW765" s="39">
        <v>0</v>
      </c>
      <c r="AX765" s="39">
        <v>0</v>
      </c>
      <c r="AY765" s="40">
        <f>SUM(BASE_INICIATIVAS_CONSOLIDADA!$AW765:$AX765)</f>
        <v>0</v>
      </c>
      <c r="AZ765" s="4">
        <v>0</v>
      </c>
      <c r="BA765" s="4">
        <f>BASE_INICIATIVAS_CONSOLIDADA!$AZ765</f>
        <v>0</v>
      </c>
      <c r="BB765" s="4">
        <v>75000</v>
      </c>
      <c r="BC765" s="4">
        <v>0</v>
      </c>
      <c r="BD765" s="4">
        <f>SUM(BASE_INICIATIVAS_CONSOLIDADA!$BB765:$BC765)</f>
        <v>75000</v>
      </c>
    </row>
    <row r="766" spans="1:56" ht="60" x14ac:dyDescent="0.25">
      <c r="A766" s="29" t="s">
        <v>502</v>
      </c>
      <c r="B766" s="29" t="s">
        <v>503</v>
      </c>
      <c r="C766" s="29">
        <v>18458919</v>
      </c>
      <c r="D766" s="29" t="s">
        <v>58</v>
      </c>
      <c r="E766" s="29" t="str">
        <f>_xlfn.XLOOKUP(BASE_INICIATIVAS_CONSOLIDADA!$G766,'[1]BASE DE DADOS'!A:A,'[1]BASE DE DADOS'!C:C)</f>
        <v>ESEC DOS TUPINIQUINS</v>
      </c>
      <c r="F766" s="29" t="str">
        <f>_xlfn.XLOOKUP(BASE_INICIATIVAS_CONSOLIDADA!$G766,[1]!BASE_UCS[COD CNUC],[1]!BASE_UCS[CATEGORIA RESUMIDA])</f>
        <v>ESEC</v>
      </c>
      <c r="G766" s="29" t="s">
        <v>431</v>
      </c>
      <c r="H766" s="29" t="str">
        <f>_xlfn.XLOOKUP(BASE_INICIATIVAS_CONSOLIDADA!$G766,[1]!BASE_UCS[COD CNUC],[1]!BASE_UCS[GERÊNCIA REGIONAL])</f>
        <v>GR4 - Sudeste</v>
      </c>
      <c r="I766" s="29" t="str">
        <f>_xlfn.XLOOKUP(BASE_INICIATIVAS_CONSOLIDADA!$G766,[1]!BASE_UCS[COD CNUC],[1]!BASE_UCS[BIOMAS])</f>
        <v>Área Marinha - Mata Atlântica</v>
      </c>
      <c r="J766" s="29" t="str">
        <f>_xlfn.XLOOKUP(BASE_INICIATIVAS_CONSOLIDADA!$G766,[1]!BASE_UCS[COD CNUC],[1]!BASE_UCS[UF])</f>
        <v>SP</v>
      </c>
      <c r="K766" s="29"/>
      <c r="L766" s="30">
        <v>75000</v>
      </c>
      <c r="M766" s="79">
        <v>0</v>
      </c>
      <c r="N766" s="30">
        <f>BASE_INICIATIVAS_CONSOLIDADA!$L766-BASE_INICIATIVAS_CONSOLIDADA!$M766</f>
        <v>75000</v>
      </c>
      <c r="O766" s="41">
        <f>BASE_INICIATIVAS_CONSOLIDADA!$AC766+BASE_INICIATIVAS_CONSOLIDADA!$AJ766+BASE_INICIATIVAS_CONSOLIDADA!$AO766+BASE_INICIATIVAS_CONSOLIDADA!$AV766+BASE_INICIATIVAS_CONSOLIDADA!$AY766+BASE_INICIATIVAS_CONSOLIDADA!$BA766+BASE_INICIATIVAS_CONSOLIDADA!$BD766</f>
        <v>75000</v>
      </c>
      <c r="P766" s="30">
        <f>IF(BASE_INICIATIVAS_CONSOLIDADA!$N766-BASE_INICIATIVAS_CONSOLIDADA!$O766&lt;0,0,BASE_INICIATIVAS_CONSOLIDADA!$N766-BASE_INICIATIVAS_CONSOLIDADA!$O766)</f>
        <v>0</v>
      </c>
      <c r="Q766" s="66">
        <v>0</v>
      </c>
      <c r="R766" s="71">
        <v>0</v>
      </c>
      <c r="S766" s="71">
        <v>0</v>
      </c>
      <c r="T766" s="71">
        <v>0</v>
      </c>
      <c r="U766" s="71">
        <v>0</v>
      </c>
      <c r="V766" s="71">
        <v>0</v>
      </c>
      <c r="W766" s="71">
        <v>0</v>
      </c>
      <c r="X766" s="71">
        <v>0</v>
      </c>
      <c r="Y766" s="71">
        <v>0</v>
      </c>
      <c r="Z766" s="71">
        <v>0</v>
      </c>
      <c r="AA766" s="71">
        <v>0</v>
      </c>
      <c r="AB766" s="68">
        <v>0</v>
      </c>
      <c r="AC766" s="41">
        <f>SUM(BASE_INICIATIVAS_CONSOLIDADA!$Q766:$AB766)</f>
        <v>0</v>
      </c>
      <c r="AD766" s="41">
        <v>0</v>
      </c>
      <c r="AE766" s="41">
        <v>0</v>
      </c>
      <c r="AF766" s="41">
        <v>0</v>
      </c>
      <c r="AG766" s="41">
        <v>0</v>
      </c>
      <c r="AH766" s="41">
        <v>0</v>
      </c>
      <c r="AI766" s="41">
        <v>0</v>
      </c>
      <c r="AJ766" s="41">
        <f>SUM(BASE_INICIATIVAS_CONSOLIDADA!$AD766:$AI766)</f>
        <v>0</v>
      </c>
      <c r="AK766" s="41">
        <v>0</v>
      </c>
      <c r="AL766" s="41">
        <v>0</v>
      </c>
      <c r="AM766" s="41">
        <v>0</v>
      </c>
      <c r="AN766" s="41">
        <v>0</v>
      </c>
      <c r="AO766" s="41">
        <f>SUM(BASE_INICIATIVAS_CONSOLIDADA!$AK766:$AN766)</f>
        <v>0</v>
      </c>
      <c r="AP766" s="41">
        <v>0</v>
      </c>
      <c r="AQ766" s="41">
        <v>0</v>
      </c>
      <c r="AR766" s="41">
        <v>0</v>
      </c>
      <c r="AS766" s="41">
        <v>0</v>
      </c>
      <c r="AT766" s="41">
        <v>0</v>
      </c>
      <c r="AU766" s="41">
        <v>0</v>
      </c>
      <c r="AV766" s="41">
        <f>SUM(BASE_INICIATIVAS_CONSOLIDADA!$AP766:$AU766)</f>
        <v>0</v>
      </c>
      <c r="AW766" s="43">
        <v>0</v>
      </c>
      <c r="AX766" s="43">
        <v>0</v>
      </c>
      <c r="AY766" s="44">
        <f>SUM(BASE_INICIATIVAS_CONSOLIDADA!$AW766:$AX766)</f>
        <v>0</v>
      </c>
      <c r="AZ766" s="45">
        <v>0</v>
      </c>
      <c r="BA766" s="45">
        <f>BASE_INICIATIVAS_CONSOLIDADA!$AZ766</f>
        <v>0</v>
      </c>
      <c r="BB766" s="45">
        <v>75000</v>
      </c>
      <c r="BC766" s="45">
        <v>0</v>
      </c>
      <c r="BD766" s="45">
        <f>SUM(BASE_INICIATIVAS_CONSOLIDADA!$BB766:$BC766)</f>
        <v>75000</v>
      </c>
    </row>
    <row r="767" spans="1:56" ht="60" x14ac:dyDescent="0.25">
      <c r="A767" s="8" t="s">
        <v>502</v>
      </c>
      <c r="B767" s="8" t="s">
        <v>503</v>
      </c>
      <c r="C767" s="8">
        <v>18458919</v>
      </c>
      <c r="D767" s="8" t="s">
        <v>58</v>
      </c>
      <c r="E767" s="8" t="str">
        <f>_xlfn.XLOOKUP(BASE_INICIATIVAS_CONSOLIDADA!$G767,'[1]BASE DE DADOS'!A:A,'[1]BASE DE DADOS'!C:C)</f>
        <v>ESEC JUAMI-JAPURÁ</v>
      </c>
      <c r="F767" s="8" t="str">
        <f>_xlfn.XLOOKUP(BASE_INICIATIVAS_CONSOLIDADA!$G767,[1]!BASE_UCS[COD CNUC],[1]!BASE_UCS[CATEGORIA RESUMIDA])</f>
        <v>ESEC</v>
      </c>
      <c r="G767" s="8" t="s">
        <v>305</v>
      </c>
      <c r="H767" s="8" t="str">
        <f>_xlfn.XLOOKUP(BASE_INICIATIVAS_CONSOLIDADA!$G767,[1]!BASE_UCS[COD CNUC],[1]!BASE_UCS[GERÊNCIA REGIONAL])</f>
        <v>GR1 - Norte</v>
      </c>
      <c r="I767" s="8" t="str">
        <f>_xlfn.XLOOKUP(BASE_INICIATIVAS_CONSOLIDADA!$G767,[1]!BASE_UCS[COD CNUC],[1]!BASE_UCS[BIOMAS])</f>
        <v>Amazônia</v>
      </c>
      <c r="J767" s="8" t="str">
        <f>_xlfn.XLOOKUP(BASE_INICIATIVAS_CONSOLIDADA!$G767,[1]!BASE_UCS[COD CNUC],[1]!BASE_UCS[UF])</f>
        <v>AM</v>
      </c>
      <c r="K767" s="8"/>
      <c r="L767" s="36">
        <v>115000</v>
      </c>
      <c r="M767" s="80">
        <v>0</v>
      </c>
      <c r="N767" s="36">
        <f>BASE_INICIATIVAS_CONSOLIDADA!$L767-BASE_INICIATIVAS_CONSOLIDADA!$M767</f>
        <v>115000</v>
      </c>
      <c r="O767" s="37">
        <f>BASE_INICIATIVAS_CONSOLIDADA!$AC767+BASE_INICIATIVAS_CONSOLIDADA!$AJ767+BASE_INICIATIVAS_CONSOLIDADA!$AO767+BASE_INICIATIVAS_CONSOLIDADA!$AV767+BASE_INICIATIVAS_CONSOLIDADA!$AY767+BASE_INICIATIVAS_CONSOLIDADA!$BA767+BASE_INICIATIVAS_CONSOLIDADA!$BD767</f>
        <v>0</v>
      </c>
      <c r="P767" s="36">
        <f>IF(BASE_INICIATIVAS_CONSOLIDADA!$N767-BASE_INICIATIVAS_CONSOLIDADA!$O767&lt;0,0,BASE_INICIATIVAS_CONSOLIDADA!$N767-BASE_INICIATIVAS_CONSOLIDADA!$O767)</f>
        <v>115000</v>
      </c>
      <c r="Q767" s="64">
        <v>0</v>
      </c>
      <c r="R767" s="69">
        <v>0</v>
      </c>
      <c r="S767" s="69">
        <v>0</v>
      </c>
      <c r="T767" s="69">
        <v>0</v>
      </c>
      <c r="U767" s="69">
        <v>0</v>
      </c>
      <c r="V767" s="69">
        <v>0</v>
      </c>
      <c r="W767" s="69">
        <v>0</v>
      </c>
      <c r="X767" s="69">
        <v>0</v>
      </c>
      <c r="Y767" s="69">
        <v>0</v>
      </c>
      <c r="Z767" s="69">
        <v>0</v>
      </c>
      <c r="AA767" s="69">
        <v>0</v>
      </c>
      <c r="AB767" s="70">
        <v>0</v>
      </c>
      <c r="AC767" s="37">
        <f>SUM(BASE_INICIATIVAS_CONSOLIDADA!$Q767:$AB767)</f>
        <v>0</v>
      </c>
      <c r="AD767" s="37">
        <v>0</v>
      </c>
      <c r="AE767" s="37">
        <v>0</v>
      </c>
      <c r="AF767" s="37">
        <v>0</v>
      </c>
      <c r="AG767" s="37">
        <v>0</v>
      </c>
      <c r="AH767" s="37">
        <v>0</v>
      </c>
      <c r="AI767" s="37">
        <v>0</v>
      </c>
      <c r="AJ767" s="37">
        <f>SUM(BASE_INICIATIVAS_CONSOLIDADA!$AD767:$AI767)</f>
        <v>0</v>
      </c>
      <c r="AK767" s="37">
        <v>0</v>
      </c>
      <c r="AL767" s="37">
        <v>0</v>
      </c>
      <c r="AM767" s="37">
        <v>0</v>
      </c>
      <c r="AN767" s="37">
        <v>0</v>
      </c>
      <c r="AO767" s="37">
        <f>SUM(BASE_INICIATIVAS_CONSOLIDADA!$AK767:$AN767)</f>
        <v>0</v>
      </c>
      <c r="AP767" s="37">
        <v>0</v>
      </c>
      <c r="AQ767" s="37">
        <v>0</v>
      </c>
      <c r="AR767" s="37">
        <v>0</v>
      </c>
      <c r="AS767" s="37">
        <v>0</v>
      </c>
      <c r="AT767" s="37">
        <v>0</v>
      </c>
      <c r="AU767" s="37">
        <v>0</v>
      </c>
      <c r="AV767" s="37">
        <f>SUM(BASE_INICIATIVAS_CONSOLIDADA!$AP767:$AU767)</f>
        <v>0</v>
      </c>
      <c r="AW767" s="39">
        <v>0</v>
      </c>
      <c r="AX767" s="39">
        <v>0</v>
      </c>
      <c r="AY767" s="40">
        <f>SUM(BASE_INICIATIVAS_CONSOLIDADA!$AW767:$AX767)</f>
        <v>0</v>
      </c>
      <c r="AZ767" s="4">
        <v>0</v>
      </c>
      <c r="BA767" s="4">
        <f>BASE_INICIATIVAS_CONSOLIDADA!$AZ767</f>
        <v>0</v>
      </c>
      <c r="BB767" s="4">
        <v>0</v>
      </c>
      <c r="BC767" s="4">
        <v>0</v>
      </c>
      <c r="BD767" s="4">
        <f>SUM(BASE_INICIATIVAS_CONSOLIDADA!$BB767:$BC767)</f>
        <v>0</v>
      </c>
    </row>
    <row r="768" spans="1:56" ht="60" x14ac:dyDescent="0.25">
      <c r="A768" s="29" t="s">
        <v>502</v>
      </c>
      <c r="B768" s="29" t="s">
        <v>503</v>
      </c>
      <c r="C768" s="29">
        <v>18458919</v>
      </c>
      <c r="D768" s="29" t="s">
        <v>58</v>
      </c>
      <c r="E768" s="29" t="str">
        <f>_xlfn.XLOOKUP(BASE_INICIATIVAS_CONSOLIDADA!$G768,'[1]BASE DE DADOS'!A:A,'[1]BASE DE DADOS'!C:C)</f>
        <v>ESEC RASO DA CATARINA</v>
      </c>
      <c r="F768" s="29" t="str">
        <f>_xlfn.XLOOKUP(BASE_INICIATIVAS_CONSOLIDADA!$G768,[1]!BASE_UCS[COD CNUC],[1]!BASE_UCS[CATEGORIA RESUMIDA])</f>
        <v>ESEC</v>
      </c>
      <c r="G768" s="29" t="s">
        <v>206</v>
      </c>
      <c r="H768" s="29" t="str">
        <f>_xlfn.XLOOKUP(BASE_INICIATIVAS_CONSOLIDADA!$G768,[1]!BASE_UCS[COD CNUC],[1]!BASE_UCS[GERÊNCIA REGIONAL])</f>
        <v>GR2 - Nordeste</v>
      </c>
      <c r="I768" s="29" t="str">
        <f>_xlfn.XLOOKUP(BASE_INICIATIVAS_CONSOLIDADA!$G768,[1]!BASE_UCS[COD CNUC],[1]!BASE_UCS[BIOMAS])</f>
        <v>Caatinga</v>
      </c>
      <c r="J768" s="29" t="str">
        <f>_xlfn.XLOOKUP(BASE_INICIATIVAS_CONSOLIDADA!$G768,[1]!BASE_UCS[COD CNUC],[1]!BASE_UCS[UF])</f>
        <v>BA</v>
      </c>
      <c r="K768" s="29"/>
      <c r="L768" s="30">
        <v>75000</v>
      </c>
      <c r="M768" s="79">
        <v>0</v>
      </c>
      <c r="N768" s="30">
        <f>BASE_INICIATIVAS_CONSOLIDADA!$L768-BASE_INICIATIVAS_CONSOLIDADA!$M768</f>
        <v>75000</v>
      </c>
      <c r="O768" s="41">
        <f>BASE_INICIATIVAS_CONSOLIDADA!$AC768+BASE_INICIATIVAS_CONSOLIDADA!$AJ768+BASE_INICIATIVAS_CONSOLIDADA!$AO768+BASE_INICIATIVAS_CONSOLIDADA!$AV768+BASE_INICIATIVAS_CONSOLIDADA!$AY768+BASE_INICIATIVAS_CONSOLIDADA!$BA768+BASE_INICIATIVAS_CONSOLIDADA!$BD768</f>
        <v>110000</v>
      </c>
      <c r="P768" s="30">
        <f>IF(BASE_INICIATIVAS_CONSOLIDADA!$N768-BASE_INICIATIVAS_CONSOLIDADA!$O768&lt;0,0,BASE_INICIATIVAS_CONSOLIDADA!$N768-BASE_INICIATIVAS_CONSOLIDADA!$O768)</f>
        <v>0</v>
      </c>
      <c r="Q768" s="66">
        <v>0</v>
      </c>
      <c r="R768" s="71">
        <v>0</v>
      </c>
      <c r="S768" s="71">
        <v>0</v>
      </c>
      <c r="T768" s="71">
        <v>0</v>
      </c>
      <c r="U768" s="71">
        <v>0</v>
      </c>
      <c r="V768" s="71">
        <v>0</v>
      </c>
      <c r="W768" s="71">
        <v>0</v>
      </c>
      <c r="X768" s="71">
        <v>0</v>
      </c>
      <c r="Y768" s="71">
        <v>0</v>
      </c>
      <c r="Z768" s="71">
        <v>0</v>
      </c>
      <c r="AA768" s="71">
        <v>0</v>
      </c>
      <c r="AB768" s="68">
        <v>0</v>
      </c>
      <c r="AC768" s="41">
        <f>SUM(BASE_INICIATIVAS_CONSOLIDADA!$Q768:$AB768)</f>
        <v>0</v>
      </c>
      <c r="AD768" s="41">
        <v>0</v>
      </c>
      <c r="AE768" s="41">
        <v>0</v>
      </c>
      <c r="AF768" s="41">
        <v>0</v>
      </c>
      <c r="AG768" s="41">
        <v>0</v>
      </c>
      <c r="AH768" s="41">
        <v>0</v>
      </c>
      <c r="AI768" s="41">
        <v>0</v>
      </c>
      <c r="AJ768" s="41">
        <f>SUM(BASE_INICIATIVAS_CONSOLIDADA!$AD768:$AI768)</f>
        <v>0</v>
      </c>
      <c r="AK768" s="41">
        <v>0</v>
      </c>
      <c r="AL768" s="41">
        <v>0</v>
      </c>
      <c r="AM768" s="41">
        <v>0</v>
      </c>
      <c r="AN768" s="41">
        <v>0</v>
      </c>
      <c r="AO768" s="41">
        <f>SUM(BASE_INICIATIVAS_CONSOLIDADA!$AK768:$AN768)</f>
        <v>0</v>
      </c>
      <c r="AP768" s="41">
        <v>0</v>
      </c>
      <c r="AQ768" s="41">
        <v>0</v>
      </c>
      <c r="AR768" s="41">
        <v>0</v>
      </c>
      <c r="AS768" s="41">
        <v>0</v>
      </c>
      <c r="AT768" s="41">
        <v>0</v>
      </c>
      <c r="AU768" s="41">
        <v>0</v>
      </c>
      <c r="AV768" s="41">
        <f>SUM(BASE_INICIATIVAS_CONSOLIDADA!$AP768:$AU768)</f>
        <v>0</v>
      </c>
      <c r="AW768" s="43">
        <v>0</v>
      </c>
      <c r="AX768" s="43">
        <v>0</v>
      </c>
      <c r="AY768" s="44">
        <f>SUM(BASE_INICIATIVAS_CONSOLIDADA!$AW768:$AX768)</f>
        <v>0</v>
      </c>
      <c r="AZ768" s="50">
        <v>110000</v>
      </c>
      <c r="BA768" s="43">
        <f>BASE_INICIATIVAS_CONSOLIDADA!$AZ768</f>
        <v>110000</v>
      </c>
      <c r="BB768" s="45">
        <v>0</v>
      </c>
      <c r="BC768" s="45">
        <v>0</v>
      </c>
      <c r="BD768" s="45">
        <f>SUM(BASE_INICIATIVAS_CONSOLIDADA!$BB768:$BC768)</f>
        <v>0</v>
      </c>
    </row>
    <row r="769" spans="1:56" ht="60" x14ac:dyDescent="0.25">
      <c r="A769" s="8" t="s">
        <v>502</v>
      </c>
      <c r="B769" s="8" t="s">
        <v>503</v>
      </c>
      <c r="C769" s="8">
        <v>18458919</v>
      </c>
      <c r="D769" s="8" t="s">
        <v>58</v>
      </c>
      <c r="E769" s="8" t="str">
        <f>_xlfn.XLOOKUP(BASE_INICIATIVAS_CONSOLIDADA!$G769,'[1]BASE DE DADOS'!A:A,'[1]BASE DE DADOS'!C:C)</f>
        <v>ESEC RIO ACRE</v>
      </c>
      <c r="F769" s="8" t="str">
        <f>_xlfn.XLOOKUP(BASE_INICIATIVAS_CONSOLIDADA!$G769,[1]!BASE_UCS[COD CNUC],[1]!BASE_UCS[CATEGORIA RESUMIDA])</f>
        <v>ESEC</v>
      </c>
      <c r="G769" s="8" t="s">
        <v>486</v>
      </c>
      <c r="H769" s="8" t="str">
        <f>_xlfn.XLOOKUP(BASE_INICIATIVAS_CONSOLIDADA!$G769,[1]!BASE_UCS[COD CNUC],[1]!BASE_UCS[GERÊNCIA REGIONAL])</f>
        <v>GR1 - Norte</v>
      </c>
      <c r="I769" s="8" t="str">
        <f>_xlfn.XLOOKUP(BASE_INICIATIVAS_CONSOLIDADA!$G769,[1]!BASE_UCS[COD CNUC],[1]!BASE_UCS[BIOMAS])</f>
        <v>Amazônia</v>
      </c>
      <c r="J769" s="8" t="str">
        <f>_xlfn.XLOOKUP(BASE_INICIATIVAS_CONSOLIDADA!$G769,[1]!BASE_UCS[COD CNUC],[1]!BASE_UCS[UF])</f>
        <v>AC</v>
      </c>
      <c r="K769" s="8"/>
      <c r="L769" s="36">
        <v>118000</v>
      </c>
      <c r="M769" s="80">
        <v>0</v>
      </c>
      <c r="N769" s="36">
        <f>BASE_INICIATIVAS_CONSOLIDADA!$L769-BASE_INICIATIVAS_CONSOLIDADA!$M769</f>
        <v>118000</v>
      </c>
      <c r="O769" s="37">
        <f>BASE_INICIATIVAS_CONSOLIDADA!$AC769+BASE_INICIATIVAS_CONSOLIDADA!$AJ769+BASE_INICIATIVAS_CONSOLIDADA!$AO769+BASE_INICIATIVAS_CONSOLIDADA!$AV769+BASE_INICIATIVAS_CONSOLIDADA!$AY769+BASE_INICIATIVAS_CONSOLIDADA!$BA769+BASE_INICIATIVAS_CONSOLIDADA!$BD769</f>
        <v>0</v>
      </c>
      <c r="P769" s="36">
        <f>IF(BASE_INICIATIVAS_CONSOLIDADA!$N769-BASE_INICIATIVAS_CONSOLIDADA!$O769&lt;0,0,BASE_INICIATIVAS_CONSOLIDADA!$N769-BASE_INICIATIVAS_CONSOLIDADA!$O769)</f>
        <v>118000</v>
      </c>
      <c r="Q769" s="64">
        <v>0</v>
      </c>
      <c r="R769" s="69">
        <v>0</v>
      </c>
      <c r="S769" s="69">
        <v>0</v>
      </c>
      <c r="T769" s="69">
        <v>0</v>
      </c>
      <c r="U769" s="69">
        <v>0</v>
      </c>
      <c r="V769" s="69">
        <v>0</v>
      </c>
      <c r="W769" s="69">
        <v>0</v>
      </c>
      <c r="X769" s="69">
        <v>0</v>
      </c>
      <c r="Y769" s="69">
        <v>0</v>
      </c>
      <c r="Z769" s="69">
        <v>0</v>
      </c>
      <c r="AA769" s="69">
        <v>0</v>
      </c>
      <c r="AB769" s="70">
        <v>0</v>
      </c>
      <c r="AC769" s="37">
        <f>SUM(BASE_INICIATIVAS_CONSOLIDADA!$Q769:$AB769)</f>
        <v>0</v>
      </c>
      <c r="AD769" s="37">
        <v>0</v>
      </c>
      <c r="AE769" s="37">
        <v>0</v>
      </c>
      <c r="AF769" s="37">
        <v>0</v>
      </c>
      <c r="AG769" s="37">
        <v>0</v>
      </c>
      <c r="AH769" s="37">
        <v>0</v>
      </c>
      <c r="AI769" s="37">
        <v>0</v>
      </c>
      <c r="AJ769" s="37">
        <f>SUM(BASE_INICIATIVAS_CONSOLIDADA!$AD769:$AI769)</f>
        <v>0</v>
      </c>
      <c r="AK769" s="37">
        <v>0</v>
      </c>
      <c r="AL769" s="37">
        <v>0</v>
      </c>
      <c r="AM769" s="37">
        <v>0</v>
      </c>
      <c r="AN769" s="37">
        <v>0</v>
      </c>
      <c r="AO769" s="37">
        <f>SUM(BASE_INICIATIVAS_CONSOLIDADA!$AK769:$AN769)</f>
        <v>0</v>
      </c>
      <c r="AP769" s="37">
        <v>0</v>
      </c>
      <c r="AQ769" s="37">
        <v>0</v>
      </c>
      <c r="AR769" s="37">
        <v>0</v>
      </c>
      <c r="AS769" s="37">
        <v>0</v>
      </c>
      <c r="AT769" s="37">
        <v>0</v>
      </c>
      <c r="AU769" s="37">
        <v>0</v>
      </c>
      <c r="AV769" s="37">
        <f>SUM(BASE_INICIATIVAS_CONSOLIDADA!$AP769:$AU769)</f>
        <v>0</v>
      </c>
      <c r="AW769" s="39">
        <v>0</v>
      </c>
      <c r="AX769" s="39">
        <v>0</v>
      </c>
      <c r="AY769" s="40">
        <f>SUM(BASE_INICIATIVAS_CONSOLIDADA!$AW769:$AX769)</f>
        <v>0</v>
      </c>
      <c r="AZ769" s="51">
        <v>0</v>
      </c>
      <c r="BA769" s="4">
        <f>BASE_INICIATIVAS_CONSOLIDADA!$AZ769</f>
        <v>0</v>
      </c>
      <c r="BB769" s="4">
        <v>0</v>
      </c>
      <c r="BC769" s="4">
        <v>0</v>
      </c>
      <c r="BD769" s="4">
        <f>SUM(BASE_INICIATIVAS_CONSOLIDADA!$BB769:$BC769)</f>
        <v>0</v>
      </c>
    </row>
    <row r="770" spans="1:56" ht="60" x14ac:dyDescent="0.25">
      <c r="A770" s="29" t="s">
        <v>502</v>
      </c>
      <c r="B770" s="29" t="s">
        <v>503</v>
      </c>
      <c r="C770" s="29">
        <v>18458919</v>
      </c>
      <c r="D770" s="29" t="s">
        <v>58</v>
      </c>
      <c r="E770" s="29" t="str">
        <f>_xlfn.XLOOKUP(BASE_INICIATIVAS_CONSOLIDADA!$G770,'[1]BASE DE DADOS'!A:A,'[1]BASE DE DADOS'!C:C)</f>
        <v>ESEC TUPINAMBÁS</v>
      </c>
      <c r="F770" s="29" t="str">
        <f>_xlfn.XLOOKUP(BASE_INICIATIVAS_CONSOLIDADA!$G770,[1]!BASE_UCS[COD CNUC],[1]!BASE_UCS[CATEGORIA RESUMIDA])</f>
        <v>ESEC</v>
      </c>
      <c r="G770" s="29" t="s">
        <v>428</v>
      </c>
      <c r="H770" s="29" t="str">
        <f>_xlfn.XLOOKUP(BASE_INICIATIVAS_CONSOLIDADA!$G770,[1]!BASE_UCS[COD CNUC],[1]!BASE_UCS[GERÊNCIA REGIONAL])</f>
        <v>GR4 - Sudeste</v>
      </c>
      <c r="I770" s="29" t="str">
        <f>_xlfn.XLOOKUP(BASE_INICIATIVAS_CONSOLIDADA!$G770,[1]!BASE_UCS[COD CNUC],[1]!BASE_UCS[BIOMAS])</f>
        <v>Área Marinha - Mata Atlântica</v>
      </c>
      <c r="J770" s="29" t="str">
        <f>_xlfn.XLOOKUP(BASE_INICIATIVAS_CONSOLIDADA!$G770,[1]!BASE_UCS[COD CNUC],[1]!BASE_UCS[UF])</f>
        <v>SP</v>
      </c>
      <c r="K770" s="29"/>
      <c r="L770" s="30">
        <v>80000</v>
      </c>
      <c r="M770" s="79">
        <v>0</v>
      </c>
      <c r="N770" s="30">
        <f>BASE_INICIATIVAS_CONSOLIDADA!$L770-BASE_INICIATIVAS_CONSOLIDADA!$M770</f>
        <v>80000</v>
      </c>
      <c r="O770" s="41">
        <f>BASE_INICIATIVAS_CONSOLIDADA!$AC770+BASE_INICIATIVAS_CONSOLIDADA!$AJ770+BASE_INICIATIVAS_CONSOLIDADA!$AO770+BASE_INICIATIVAS_CONSOLIDADA!$AV770+BASE_INICIATIVAS_CONSOLIDADA!$AY770+BASE_INICIATIVAS_CONSOLIDADA!$BA770+BASE_INICIATIVAS_CONSOLIDADA!$BD770</f>
        <v>80000</v>
      </c>
      <c r="P770" s="30">
        <f>IF(BASE_INICIATIVAS_CONSOLIDADA!$N770-BASE_INICIATIVAS_CONSOLIDADA!$O770&lt;0,0,BASE_INICIATIVAS_CONSOLIDADA!$N770-BASE_INICIATIVAS_CONSOLIDADA!$O770)</f>
        <v>0</v>
      </c>
      <c r="Q770" s="66">
        <v>0</v>
      </c>
      <c r="R770" s="71">
        <v>0</v>
      </c>
      <c r="S770" s="71">
        <v>0</v>
      </c>
      <c r="T770" s="71">
        <v>0</v>
      </c>
      <c r="U770" s="71">
        <v>0</v>
      </c>
      <c r="V770" s="71">
        <v>0</v>
      </c>
      <c r="W770" s="71">
        <v>0</v>
      </c>
      <c r="X770" s="71">
        <v>0</v>
      </c>
      <c r="Y770" s="71">
        <v>0</v>
      </c>
      <c r="Z770" s="71">
        <v>0</v>
      </c>
      <c r="AA770" s="71">
        <v>0</v>
      </c>
      <c r="AB770" s="68">
        <v>0</v>
      </c>
      <c r="AC770" s="41">
        <f>SUM(BASE_INICIATIVAS_CONSOLIDADA!$Q770:$AB770)</f>
        <v>0</v>
      </c>
      <c r="AD770" s="41">
        <v>0</v>
      </c>
      <c r="AE770" s="41">
        <v>0</v>
      </c>
      <c r="AF770" s="41">
        <v>0</v>
      </c>
      <c r="AG770" s="41">
        <v>0</v>
      </c>
      <c r="AH770" s="41">
        <v>0</v>
      </c>
      <c r="AI770" s="41">
        <v>0</v>
      </c>
      <c r="AJ770" s="41">
        <f>SUM(BASE_INICIATIVAS_CONSOLIDADA!$AD770:$AI770)</f>
        <v>0</v>
      </c>
      <c r="AK770" s="41">
        <v>0</v>
      </c>
      <c r="AL770" s="41">
        <v>0</v>
      </c>
      <c r="AM770" s="41">
        <v>0</v>
      </c>
      <c r="AN770" s="41">
        <v>0</v>
      </c>
      <c r="AO770" s="41">
        <f>SUM(BASE_INICIATIVAS_CONSOLIDADA!$AK770:$AN770)</f>
        <v>0</v>
      </c>
      <c r="AP770" s="41">
        <v>0</v>
      </c>
      <c r="AQ770" s="41">
        <v>0</v>
      </c>
      <c r="AR770" s="41">
        <v>0</v>
      </c>
      <c r="AS770" s="41">
        <v>0</v>
      </c>
      <c r="AT770" s="41">
        <v>0</v>
      </c>
      <c r="AU770" s="41">
        <v>0</v>
      </c>
      <c r="AV770" s="41">
        <f>SUM(BASE_INICIATIVAS_CONSOLIDADA!$AP770:$AU770)</f>
        <v>0</v>
      </c>
      <c r="AW770" s="43">
        <v>0</v>
      </c>
      <c r="AX770" s="50">
        <v>0</v>
      </c>
      <c r="AY770" s="44">
        <f>SUM(BASE_INICIATIVAS_CONSOLIDADA!$AW770:$AX770)</f>
        <v>0</v>
      </c>
      <c r="AZ770" s="45">
        <v>0</v>
      </c>
      <c r="BA770" s="45">
        <f>BASE_INICIATIVAS_CONSOLIDADA!$AZ770</f>
        <v>0</v>
      </c>
      <c r="BB770" s="45">
        <v>80000</v>
      </c>
      <c r="BC770" s="45">
        <v>0</v>
      </c>
      <c r="BD770" s="45">
        <f>SUM(BASE_INICIATIVAS_CONSOLIDADA!$BB770:$BC770)</f>
        <v>80000</v>
      </c>
    </row>
    <row r="771" spans="1:56" ht="60" x14ac:dyDescent="0.25">
      <c r="A771" s="8" t="s">
        <v>502</v>
      </c>
      <c r="B771" s="8" t="s">
        <v>503</v>
      </c>
      <c r="C771" s="8">
        <v>18458919</v>
      </c>
      <c r="D771" s="8" t="s">
        <v>58</v>
      </c>
      <c r="E771" s="8" t="str">
        <f>_xlfn.XLOOKUP(BASE_INICIATIVAS_CONSOLIDADA!$G771,'[1]BASE DE DADOS'!A:A,'[1]BASE DE DADOS'!C:C)</f>
        <v>FLONA DA MATA GRANDE</v>
      </c>
      <c r="F771" s="8" t="str">
        <f>_xlfn.XLOOKUP(BASE_INICIATIVAS_CONSOLIDADA!$G771,[1]!BASE_UCS[COD CNUC],[1]!BASE_UCS[CATEGORIA RESUMIDA])</f>
        <v>FLONA</v>
      </c>
      <c r="G771" s="8" t="s">
        <v>515</v>
      </c>
      <c r="H771" s="8" t="str">
        <f>_xlfn.XLOOKUP(BASE_INICIATIVAS_CONSOLIDADA!$G771,[1]!BASE_UCS[COD CNUC],[1]!BASE_UCS[GERÊNCIA REGIONAL])</f>
        <v>GR3 - Centro-Oeste</v>
      </c>
      <c r="I771" s="8" t="str">
        <f>_xlfn.XLOOKUP(BASE_INICIATIVAS_CONSOLIDADA!$G771,[1]!BASE_UCS[COD CNUC],[1]!BASE_UCS[BIOMAS])</f>
        <v>Cerrado</v>
      </c>
      <c r="J771" s="8" t="str">
        <f>_xlfn.XLOOKUP(BASE_INICIATIVAS_CONSOLIDADA!$G771,[1]!BASE_UCS[COD CNUC],[1]!BASE_UCS[UF])</f>
        <v>GO</v>
      </c>
      <c r="K771" s="8"/>
      <c r="L771" s="36">
        <v>75000</v>
      </c>
      <c r="M771" s="80">
        <v>0</v>
      </c>
      <c r="N771" s="36">
        <f>BASE_INICIATIVAS_CONSOLIDADA!$L771-BASE_INICIATIVAS_CONSOLIDADA!$M771</f>
        <v>75000</v>
      </c>
      <c r="O771" s="37">
        <f>BASE_INICIATIVAS_CONSOLIDADA!$AC771+BASE_INICIATIVAS_CONSOLIDADA!$AJ771+BASE_INICIATIVAS_CONSOLIDADA!$AO771+BASE_INICIATIVAS_CONSOLIDADA!$AV771+BASE_INICIATIVAS_CONSOLIDADA!$AY771+BASE_INICIATIVAS_CONSOLIDADA!$BA771+BASE_INICIATIVAS_CONSOLIDADA!$BD771</f>
        <v>0</v>
      </c>
      <c r="P771" s="36">
        <f>IF(BASE_INICIATIVAS_CONSOLIDADA!$N771-BASE_INICIATIVAS_CONSOLIDADA!$O771&lt;0,0,BASE_INICIATIVAS_CONSOLIDADA!$N771-BASE_INICIATIVAS_CONSOLIDADA!$O771)</f>
        <v>75000</v>
      </c>
      <c r="Q771" s="64">
        <v>0</v>
      </c>
      <c r="R771" s="69">
        <v>0</v>
      </c>
      <c r="S771" s="69">
        <v>0</v>
      </c>
      <c r="T771" s="69">
        <v>0</v>
      </c>
      <c r="U771" s="69">
        <v>0</v>
      </c>
      <c r="V771" s="69">
        <v>0</v>
      </c>
      <c r="W771" s="69">
        <v>0</v>
      </c>
      <c r="X771" s="69">
        <v>0</v>
      </c>
      <c r="Y771" s="69">
        <v>0</v>
      </c>
      <c r="Z771" s="69">
        <v>0</v>
      </c>
      <c r="AA771" s="69">
        <v>0</v>
      </c>
      <c r="AB771" s="70">
        <v>0</v>
      </c>
      <c r="AC771" s="37">
        <f>SUM(BASE_INICIATIVAS_CONSOLIDADA!$Q771:$AB771)</f>
        <v>0</v>
      </c>
      <c r="AD771" s="37">
        <v>0</v>
      </c>
      <c r="AE771" s="37">
        <v>0</v>
      </c>
      <c r="AF771" s="37">
        <v>0</v>
      </c>
      <c r="AG771" s="37">
        <v>0</v>
      </c>
      <c r="AH771" s="37">
        <v>0</v>
      </c>
      <c r="AI771" s="37">
        <v>0</v>
      </c>
      <c r="AJ771" s="37">
        <f>SUM(BASE_INICIATIVAS_CONSOLIDADA!$AD771:$AI771)</f>
        <v>0</v>
      </c>
      <c r="AK771" s="37">
        <v>0</v>
      </c>
      <c r="AL771" s="37">
        <v>0</v>
      </c>
      <c r="AM771" s="37">
        <v>0</v>
      </c>
      <c r="AN771" s="37">
        <v>0</v>
      </c>
      <c r="AO771" s="37">
        <f>SUM(BASE_INICIATIVAS_CONSOLIDADA!$AK771:$AN771)</f>
        <v>0</v>
      </c>
      <c r="AP771" s="37">
        <v>0</v>
      </c>
      <c r="AQ771" s="37">
        <v>0</v>
      </c>
      <c r="AR771" s="37">
        <v>0</v>
      </c>
      <c r="AS771" s="37">
        <v>0</v>
      </c>
      <c r="AT771" s="37">
        <v>0</v>
      </c>
      <c r="AU771" s="37">
        <v>0</v>
      </c>
      <c r="AV771" s="37">
        <f>SUM(BASE_INICIATIVAS_CONSOLIDADA!$AP771:$AU771)</f>
        <v>0</v>
      </c>
      <c r="AW771" s="39">
        <v>0</v>
      </c>
      <c r="AX771" s="48">
        <v>0</v>
      </c>
      <c r="AY771" s="40">
        <f>SUM(BASE_INICIATIVAS_CONSOLIDADA!$AW771:$AX771)</f>
        <v>0</v>
      </c>
      <c r="AZ771" s="4">
        <v>0</v>
      </c>
      <c r="BA771" s="4">
        <f>BASE_INICIATIVAS_CONSOLIDADA!$AZ771</f>
        <v>0</v>
      </c>
      <c r="BB771" s="4">
        <v>0</v>
      </c>
      <c r="BC771" s="4">
        <v>0</v>
      </c>
      <c r="BD771" s="4">
        <f>SUM(BASE_INICIATIVAS_CONSOLIDADA!$BB771:$BC771)</f>
        <v>0</v>
      </c>
    </row>
    <row r="772" spans="1:56" ht="60" x14ac:dyDescent="0.25">
      <c r="A772" s="29" t="s">
        <v>502</v>
      </c>
      <c r="B772" s="29" t="s">
        <v>503</v>
      </c>
      <c r="C772" s="29">
        <v>18458919</v>
      </c>
      <c r="D772" s="29" t="s">
        <v>58</v>
      </c>
      <c r="E772" s="29" t="str">
        <f>_xlfn.XLOOKUP(BASE_INICIATIVAS_CONSOLIDADA!$G772,'[1]BASE DE DADOS'!A:A,'[1]BASE DE DADOS'!C:C)</f>
        <v>FLONA DA RESTINGA DE CABEDELO</v>
      </c>
      <c r="F772" s="29" t="str">
        <f>_xlfn.XLOOKUP(BASE_INICIATIVAS_CONSOLIDADA!$G772,[1]!BASE_UCS[COD CNUC],[1]!BASE_UCS[CATEGORIA RESUMIDA])</f>
        <v>FLONA</v>
      </c>
      <c r="G772" s="29" t="s">
        <v>59</v>
      </c>
      <c r="H772" s="29" t="str">
        <f>_xlfn.XLOOKUP(BASE_INICIATIVAS_CONSOLIDADA!$G772,[1]!BASE_UCS[COD CNUC],[1]!BASE_UCS[GERÊNCIA REGIONAL])</f>
        <v>GR2 - Nordeste</v>
      </c>
      <c r="I772" s="29" t="str">
        <f>_xlfn.XLOOKUP(BASE_INICIATIVAS_CONSOLIDADA!$G772,[1]!BASE_UCS[COD CNUC],[1]!BASE_UCS[BIOMAS])</f>
        <v>Mata Atlântica</v>
      </c>
      <c r="J772" s="29" t="str">
        <f>_xlfn.XLOOKUP(BASE_INICIATIVAS_CONSOLIDADA!$G772,[1]!BASE_UCS[COD CNUC],[1]!BASE_UCS[UF])</f>
        <v>PB</v>
      </c>
      <c r="K772" s="29"/>
      <c r="L772" s="30">
        <v>75000</v>
      </c>
      <c r="M772" s="79">
        <v>0</v>
      </c>
      <c r="N772" s="30">
        <f>BASE_INICIATIVAS_CONSOLIDADA!$L772-BASE_INICIATIVAS_CONSOLIDADA!$M772</f>
        <v>75000</v>
      </c>
      <c r="O772" s="41">
        <f>BASE_INICIATIVAS_CONSOLIDADA!$AC772+BASE_INICIATIVAS_CONSOLIDADA!$AJ772+BASE_INICIATIVAS_CONSOLIDADA!$AO772+BASE_INICIATIVAS_CONSOLIDADA!$AV772+BASE_INICIATIVAS_CONSOLIDADA!$AY772+BASE_INICIATIVAS_CONSOLIDADA!$BA772+BASE_INICIATIVAS_CONSOLIDADA!$BD772</f>
        <v>0</v>
      </c>
      <c r="P772" s="30">
        <f>IF(BASE_INICIATIVAS_CONSOLIDADA!$N772-BASE_INICIATIVAS_CONSOLIDADA!$O772&lt;0,0,BASE_INICIATIVAS_CONSOLIDADA!$N772-BASE_INICIATIVAS_CONSOLIDADA!$O772)</f>
        <v>75000</v>
      </c>
      <c r="Q772" s="66">
        <v>0</v>
      </c>
      <c r="R772" s="71">
        <v>0</v>
      </c>
      <c r="S772" s="71">
        <v>0</v>
      </c>
      <c r="T772" s="71">
        <v>0</v>
      </c>
      <c r="U772" s="71">
        <v>0</v>
      </c>
      <c r="V772" s="71">
        <v>0</v>
      </c>
      <c r="W772" s="71">
        <v>0</v>
      </c>
      <c r="X772" s="71">
        <v>0</v>
      </c>
      <c r="Y772" s="71">
        <v>0</v>
      </c>
      <c r="Z772" s="71">
        <v>0</v>
      </c>
      <c r="AA772" s="71">
        <v>0</v>
      </c>
      <c r="AB772" s="68">
        <v>0</v>
      </c>
      <c r="AC772" s="41">
        <f>SUM(BASE_INICIATIVAS_CONSOLIDADA!$Q772:$AB772)</f>
        <v>0</v>
      </c>
      <c r="AD772" s="41">
        <v>0</v>
      </c>
      <c r="AE772" s="41">
        <v>0</v>
      </c>
      <c r="AF772" s="41">
        <v>0</v>
      </c>
      <c r="AG772" s="41">
        <v>0</v>
      </c>
      <c r="AH772" s="41">
        <v>0</v>
      </c>
      <c r="AI772" s="41">
        <v>0</v>
      </c>
      <c r="AJ772" s="41">
        <f>SUM(BASE_INICIATIVAS_CONSOLIDADA!$AD772:$AI772)</f>
        <v>0</v>
      </c>
      <c r="AK772" s="41">
        <v>0</v>
      </c>
      <c r="AL772" s="41">
        <v>0</v>
      </c>
      <c r="AM772" s="41">
        <v>0</v>
      </c>
      <c r="AN772" s="41">
        <v>0</v>
      </c>
      <c r="AO772" s="41">
        <f>SUM(BASE_INICIATIVAS_CONSOLIDADA!$AK772:$AN772)</f>
        <v>0</v>
      </c>
      <c r="AP772" s="41">
        <v>0</v>
      </c>
      <c r="AQ772" s="41">
        <v>0</v>
      </c>
      <c r="AR772" s="41">
        <v>0</v>
      </c>
      <c r="AS772" s="41">
        <v>0</v>
      </c>
      <c r="AT772" s="41">
        <v>0</v>
      </c>
      <c r="AU772" s="41">
        <v>0</v>
      </c>
      <c r="AV772" s="41">
        <f>SUM(BASE_INICIATIVAS_CONSOLIDADA!$AP772:$AU772)</f>
        <v>0</v>
      </c>
      <c r="AW772" s="43">
        <v>0</v>
      </c>
      <c r="AX772" s="43">
        <v>0</v>
      </c>
      <c r="AY772" s="44">
        <f>SUM(BASE_INICIATIVAS_CONSOLIDADA!$AW772:$AX772)</f>
        <v>0</v>
      </c>
      <c r="AZ772" s="45">
        <v>0</v>
      </c>
      <c r="BA772" s="45">
        <f>BASE_INICIATIVAS_CONSOLIDADA!$AZ772</f>
        <v>0</v>
      </c>
      <c r="BB772" s="45">
        <v>0</v>
      </c>
      <c r="BC772" s="45">
        <v>0</v>
      </c>
      <c r="BD772" s="45">
        <f>SUM(BASE_INICIATIVAS_CONSOLIDADA!$BB772:$BC772)</f>
        <v>0</v>
      </c>
    </row>
    <row r="773" spans="1:56" ht="60" x14ac:dyDescent="0.25">
      <c r="A773" s="8" t="s">
        <v>502</v>
      </c>
      <c r="B773" s="8" t="s">
        <v>503</v>
      </c>
      <c r="C773" s="8">
        <v>18458919</v>
      </c>
      <c r="D773" s="8" t="s">
        <v>58</v>
      </c>
      <c r="E773" s="8" t="str">
        <f>_xlfn.XLOOKUP(BASE_INICIATIVAS_CONSOLIDADA!$G773,'[1]BASE DE DADOS'!A:A,'[1]BASE DE DADOS'!C:C)</f>
        <v>FLONA DE AÇU</v>
      </c>
      <c r="F773" s="8" t="str">
        <f>_xlfn.XLOOKUP(BASE_INICIATIVAS_CONSOLIDADA!$G773,[1]!BASE_UCS[COD CNUC],[1]!BASE_UCS[CATEGORIA RESUMIDA])</f>
        <v>FLONA</v>
      </c>
      <c r="G773" s="8" t="s">
        <v>438</v>
      </c>
      <c r="H773" s="8" t="str">
        <f>_xlfn.XLOOKUP(BASE_INICIATIVAS_CONSOLIDADA!$G773,[1]!BASE_UCS[COD CNUC],[1]!BASE_UCS[GERÊNCIA REGIONAL])</f>
        <v>GR2 - Nordeste</v>
      </c>
      <c r="I773" s="8" t="str">
        <f>_xlfn.XLOOKUP(BASE_INICIATIVAS_CONSOLIDADA!$G773,[1]!BASE_UCS[COD CNUC],[1]!BASE_UCS[BIOMAS])</f>
        <v>Caatinga</v>
      </c>
      <c r="J773" s="8" t="str">
        <f>_xlfn.XLOOKUP(BASE_INICIATIVAS_CONSOLIDADA!$G773,[1]!BASE_UCS[COD CNUC],[1]!BASE_UCS[UF])</f>
        <v>RN</v>
      </c>
      <c r="K773" s="8"/>
      <c r="L773" s="36">
        <v>75000</v>
      </c>
      <c r="M773" s="80">
        <v>0</v>
      </c>
      <c r="N773" s="36">
        <f>BASE_INICIATIVAS_CONSOLIDADA!$L773-BASE_INICIATIVAS_CONSOLIDADA!$M773</f>
        <v>75000</v>
      </c>
      <c r="O773" s="37">
        <f>BASE_INICIATIVAS_CONSOLIDADA!$AC773+BASE_INICIATIVAS_CONSOLIDADA!$AJ773+BASE_INICIATIVAS_CONSOLIDADA!$AO773+BASE_INICIATIVAS_CONSOLIDADA!$AV773+BASE_INICIATIVAS_CONSOLIDADA!$AY773+BASE_INICIATIVAS_CONSOLIDADA!$BA773+BASE_INICIATIVAS_CONSOLIDADA!$BD773</f>
        <v>0</v>
      </c>
      <c r="P773" s="36">
        <f>IF(BASE_INICIATIVAS_CONSOLIDADA!$N773-BASE_INICIATIVAS_CONSOLIDADA!$O773&lt;0,0,BASE_INICIATIVAS_CONSOLIDADA!$N773-BASE_INICIATIVAS_CONSOLIDADA!$O773)</f>
        <v>75000</v>
      </c>
      <c r="Q773" s="64">
        <v>0</v>
      </c>
      <c r="R773" s="69">
        <v>0</v>
      </c>
      <c r="S773" s="69">
        <v>0</v>
      </c>
      <c r="T773" s="69">
        <v>0</v>
      </c>
      <c r="U773" s="69">
        <v>0</v>
      </c>
      <c r="V773" s="69">
        <v>0</v>
      </c>
      <c r="W773" s="69">
        <v>0</v>
      </c>
      <c r="X773" s="69">
        <v>0</v>
      </c>
      <c r="Y773" s="69">
        <v>0</v>
      </c>
      <c r="Z773" s="69">
        <v>0</v>
      </c>
      <c r="AA773" s="69">
        <v>0</v>
      </c>
      <c r="AB773" s="70">
        <v>0</v>
      </c>
      <c r="AC773" s="37">
        <f>SUM(BASE_INICIATIVAS_CONSOLIDADA!$Q773:$AB773)</f>
        <v>0</v>
      </c>
      <c r="AD773" s="37">
        <v>0</v>
      </c>
      <c r="AE773" s="37">
        <v>0</v>
      </c>
      <c r="AF773" s="37">
        <v>0</v>
      </c>
      <c r="AG773" s="37">
        <v>0</v>
      </c>
      <c r="AH773" s="37">
        <v>0</v>
      </c>
      <c r="AI773" s="37">
        <v>0</v>
      </c>
      <c r="AJ773" s="37">
        <f>SUM(BASE_INICIATIVAS_CONSOLIDADA!$AD773:$AI773)</f>
        <v>0</v>
      </c>
      <c r="AK773" s="37">
        <v>0</v>
      </c>
      <c r="AL773" s="37">
        <v>0</v>
      </c>
      <c r="AM773" s="37">
        <v>0</v>
      </c>
      <c r="AN773" s="37">
        <v>0</v>
      </c>
      <c r="AO773" s="37">
        <f>SUM(BASE_INICIATIVAS_CONSOLIDADA!$AK773:$AN773)</f>
        <v>0</v>
      </c>
      <c r="AP773" s="37">
        <v>0</v>
      </c>
      <c r="AQ773" s="37">
        <v>0</v>
      </c>
      <c r="AR773" s="37">
        <v>0</v>
      </c>
      <c r="AS773" s="37">
        <v>0</v>
      </c>
      <c r="AT773" s="37">
        <v>0</v>
      </c>
      <c r="AU773" s="37">
        <v>0</v>
      </c>
      <c r="AV773" s="37">
        <f>SUM(BASE_INICIATIVAS_CONSOLIDADA!$AP773:$AU773)</f>
        <v>0</v>
      </c>
      <c r="AW773" s="39">
        <v>0</v>
      </c>
      <c r="AX773" s="48">
        <v>0</v>
      </c>
      <c r="AY773" s="40">
        <f>SUM(BASE_INICIATIVAS_CONSOLIDADA!$AW773:$AX773)</f>
        <v>0</v>
      </c>
      <c r="AZ773" s="4">
        <v>0</v>
      </c>
      <c r="BA773" s="4">
        <f>BASE_INICIATIVAS_CONSOLIDADA!$AZ773</f>
        <v>0</v>
      </c>
      <c r="BB773" s="4">
        <v>0</v>
      </c>
      <c r="BC773" s="4">
        <v>0</v>
      </c>
      <c r="BD773" s="4">
        <f>SUM(BASE_INICIATIVAS_CONSOLIDADA!$BB773:$BC773)</f>
        <v>0</v>
      </c>
    </row>
    <row r="774" spans="1:56" ht="60" x14ac:dyDescent="0.25">
      <c r="A774" s="29" t="s">
        <v>502</v>
      </c>
      <c r="B774" s="29" t="s">
        <v>503</v>
      </c>
      <c r="C774" s="29">
        <v>18458919</v>
      </c>
      <c r="D774" s="29" t="s">
        <v>58</v>
      </c>
      <c r="E774" s="29" t="str">
        <f>_xlfn.XLOOKUP(BASE_INICIATIVAS_CONSOLIDADA!$G774,'[1]BASE DE DADOS'!A:A,'[1]BASE DE DADOS'!C:C)</f>
        <v>FLONA DE ANAUÁ</v>
      </c>
      <c r="F774" s="29" t="str">
        <f>_xlfn.XLOOKUP(BASE_INICIATIVAS_CONSOLIDADA!$G774,[1]!BASE_UCS[COD CNUC],[1]!BASE_UCS[CATEGORIA RESUMIDA])</f>
        <v>FLONA</v>
      </c>
      <c r="G774" s="29" t="s">
        <v>516</v>
      </c>
      <c r="H774" s="29" t="str">
        <f>_xlfn.XLOOKUP(BASE_INICIATIVAS_CONSOLIDADA!$G774,[1]!BASE_UCS[COD CNUC],[1]!BASE_UCS[GERÊNCIA REGIONAL])</f>
        <v>GR1 - Norte</v>
      </c>
      <c r="I774" s="29" t="str">
        <f>_xlfn.XLOOKUP(BASE_INICIATIVAS_CONSOLIDADA!$G774,[1]!BASE_UCS[COD CNUC],[1]!BASE_UCS[BIOMAS])</f>
        <v>Amazônia</v>
      </c>
      <c r="J774" s="29" t="str">
        <f>_xlfn.XLOOKUP(BASE_INICIATIVAS_CONSOLIDADA!$G774,[1]!BASE_UCS[COD CNUC],[1]!BASE_UCS[UF])</f>
        <v>RR</v>
      </c>
      <c r="K774" s="29"/>
      <c r="L774" s="30">
        <v>130000</v>
      </c>
      <c r="M774" s="79">
        <v>0</v>
      </c>
      <c r="N774" s="30">
        <f>BASE_INICIATIVAS_CONSOLIDADA!$L774-BASE_INICIATIVAS_CONSOLIDADA!$M774</f>
        <v>130000</v>
      </c>
      <c r="O774" s="41">
        <f>BASE_INICIATIVAS_CONSOLIDADA!$AC774+BASE_INICIATIVAS_CONSOLIDADA!$AJ774+BASE_INICIATIVAS_CONSOLIDADA!$AO774+BASE_INICIATIVAS_CONSOLIDADA!$AV774+BASE_INICIATIVAS_CONSOLIDADA!$AY774+BASE_INICIATIVAS_CONSOLIDADA!$BA774+BASE_INICIATIVAS_CONSOLIDADA!$BD774</f>
        <v>0</v>
      </c>
      <c r="P774" s="30">
        <f>IF(BASE_INICIATIVAS_CONSOLIDADA!$N774-BASE_INICIATIVAS_CONSOLIDADA!$O774&lt;0,0,BASE_INICIATIVAS_CONSOLIDADA!$N774-BASE_INICIATIVAS_CONSOLIDADA!$O774)</f>
        <v>130000</v>
      </c>
      <c r="Q774" s="66">
        <v>0</v>
      </c>
      <c r="R774" s="71">
        <v>0</v>
      </c>
      <c r="S774" s="71">
        <v>0</v>
      </c>
      <c r="T774" s="71">
        <v>0</v>
      </c>
      <c r="U774" s="71">
        <v>0</v>
      </c>
      <c r="V774" s="71">
        <v>0</v>
      </c>
      <c r="W774" s="71">
        <v>0</v>
      </c>
      <c r="X774" s="71">
        <v>0</v>
      </c>
      <c r="Y774" s="71">
        <v>0</v>
      </c>
      <c r="Z774" s="71">
        <v>0</v>
      </c>
      <c r="AA774" s="71">
        <v>0</v>
      </c>
      <c r="AB774" s="68">
        <v>0</v>
      </c>
      <c r="AC774" s="41">
        <f>SUM(BASE_INICIATIVAS_CONSOLIDADA!$Q774:$AB774)</f>
        <v>0</v>
      </c>
      <c r="AD774" s="41">
        <v>0</v>
      </c>
      <c r="AE774" s="41">
        <v>0</v>
      </c>
      <c r="AF774" s="41">
        <v>0</v>
      </c>
      <c r="AG774" s="41">
        <v>0</v>
      </c>
      <c r="AH774" s="41">
        <v>0</v>
      </c>
      <c r="AI774" s="41">
        <v>0</v>
      </c>
      <c r="AJ774" s="41">
        <f>SUM(BASE_INICIATIVAS_CONSOLIDADA!$AD774:$AI774)</f>
        <v>0</v>
      </c>
      <c r="AK774" s="41">
        <v>0</v>
      </c>
      <c r="AL774" s="41">
        <v>0</v>
      </c>
      <c r="AM774" s="41">
        <v>0</v>
      </c>
      <c r="AN774" s="41">
        <v>0</v>
      </c>
      <c r="AO774" s="41">
        <f>SUM(BASE_INICIATIVAS_CONSOLIDADA!$AK774:$AN774)</f>
        <v>0</v>
      </c>
      <c r="AP774" s="41">
        <v>0</v>
      </c>
      <c r="AQ774" s="41">
        <v>0</v>
      </c>
      <c r="AR774" s="41">
        <v>0</v>
      </c>
      <c r="AS774" s="41">
        <v>0</v>
      </c>
      <c r="AT774" s="41">
        <v>0</v>
      </c>
      <c r="AU774" s="41">
        <v>0</v>
      </c>
      <c r="AV774" s="41">
        <f>SUM(BASE_INICIATIVAS_CONSOLIDADA!$AP774:$AU774)</f>
        <v>0</v>
      </c>
      <c r="AW774" s="43">
        <v>0</v>
      </c>
      <c r="AX774" s="50">
        <v>0</v>
      </c>
      <c r="AY774" s="44">
        <f>SUM(BASE_INICIATIVAS_CONSOLIDADA!$AW774:$AX774)</f>
        <v>0</v>
      </c>
      <c r="AZ774" s="45">
        <v>0</v>
      </c>
      <c r="BA774" s="45">
        <f>BASE_INICIATIVAS_CONSOLIDADA!$AZ774</f>
        <v>0</v>
      </c>
      <c r="BB774" s="45">
        <v>0</v>
      </c>
      <c r="BC774" s="45">
        <v>0</v>
      </c>
      <c r="BD774" s="45">
        <f>SUM(BASE_INICIATIVAS_CONSOLIDADA!$BB774:$BC774)</f>
        <v>0</v>
      </c>
    </row>
    <row r="775" spans="1:56" ht="60" x14ac:dyDescent="0.25">
      <c r="A775" s="8" t="s">
        <v>502</v>
      </c>
      <c r="B775" s="8" t="s">
        <v>503</v>
      </c>
      <c r="C775" s="8">
        <v>18458919</v>
      </c>
      <c r="D775" s="8" t="s">
        <v>58</v>
      </c>
      <c r="E775" s="8" t="str">
        <f>_xlfn.XLOOKUP(BASE_INICIATIVAS_CONSOLIDADA!$G775,'[1]BASE DE DADOS'!A:A,'[1]BASE DE DADOS'!C:C)</f>
        <v>FLONA DE BALATA-TUFARI</v>
      </c>
      <c r="F775" s="8" t="str">
        <f>_xlfn.XLOOKUP(BASE_INICIATIVAS_CONSOLIDADA!$G775,[1]!BASE_UCS[COD CNUC],[1]!BASE_UCS[CATEGORIA RESUMIDA])</f>
        <v>FLONA</v>
      </c>
      <c r="G775" s="8" t="s">
        <v>288</v>
      </c>
      <c r="H775" s="8" t="str">
        <f>_xlfn.XLOOKUP(BASE_INICIATIVAS_CONSOLIDADA!$G775,[1]!BASE_UCS[COD CNUC],[1]!BASE_UCS[GERÊNCIA REGIONAL])</f>
        <v>GR1 - Norte</v>
      </c>
      <c r="I775" s="8" t="str">
        <f>_xlfn.XLOOKUP(BASE_INICIATIVAS_CONSOLIDADA!$G775,[1]!BASE_UCS[COD CNUC],[1]!BASE_UCS[BIOMAS])</f>
        <v>Amazônia</v>
      </c>
      <c r="J775" s="8" t="str">
        <f>_xlfn.XLOOKUP(BASE_INICIATIVAS_CONSOLIDADA!$G775,[1]!BASE_UCS[COD CNUC],[1]!BASE_UCS[UF])</f>
        <v>AM</v>
      </c>
      <c r="K775" s="8"/>
      <c r="L775" s="36">
        <v>115000</v>
      </c>
      <c r="M775" s="80">
        <v>0</v>
      </c>
      <c r="N775" s="36">
        <f>BASE_INICIATIVAS_CONSOLIDADA!$L775-BASE_INICIATIVAS_CONSOLIDADA!$M775</f>
        <v>115000</v>
      </c>
      <c r="O775" s="37">
        <f>BASE_INICIATIVAS_CONSOLIDADA!$AC775+BASE_INICIATIVAS_CONSOLIDADA!$AJ775+BASE_INICIATIVAS_CONSOLIDADA!$AO775+BASE_INICIATIVAS_CONSOLIDADA!$AV775+BASE_INICIATIVAS_CONSOLIDADA!$AY775+BASE_INICIATIVAS_CONSOLIDADA!$BA775+BASE_INICIATIVAS_CONSOLIDADA!$BD775</f>
        <v>0</v>
      </c>
      <c r="P775" s="36">
        <f>IF(BASE_INICIATIVAS_CONSOLIDADA!$N775-BASE_INICIATIVAS_CONSOLIDADA!$O775&lt;0,0,BASE_INICIATIVAS_CONSOLIDADA!$N775-BASE_INICIATIVAS_CONSOLIDADA!$O775)</f>
        <v>115000</v>
      </c>
      <c r="Q775" s="64">
        <v>0</v>
      </c>
      <c r="R775" s="69">
        <v>0</v>
      </c>
      <c r="S775" s="69">
        <v>0</v>
      </c>
      <c r="T775" s="69">
        <v>0</v>
      </c>
      <c r="U775" s="69">
        <v>0</v>
      </c>
      <c r="V775" s="69">
        <v>0</v>
      </c>
      <c r="W775" s="69">
        <v>0</v>
      </c>
      <c r="X775" s="69">
        <v>0</v>
      </c>
      <c r="Y775" s="69">
        <v>0</v>
      </c>
      <c r="Z775" s="69">
        <v>0</v>
      </c>
      <c r="AA775" s="69">
        <v>0</v>
      </c>
      <c r="AB775" s="70">
        <v>0</v>
      </c>
      <c r="AC775" s="37">
        <f>SUM(BASE_INICIATIVAS_CONSOLIDADA!$Q775:$AB775)</f>
        <v>0</v>
      </c>
      <c r="AD775" s="37">
        <v>0</v>
      </c>
      <c r="AE775" s="37">
        <v>0</v>
      </c>
      <c r="AF775" s="37">
        <v>0</v>
      </c>
      <c r="AG775" s="37">
        <v>0</v>
      </c>
      <c r="AH775" s="37">
        <v>0</v>
      </c>
      <c r="AI775" s="37">
        <v>0</v>
      </c>
      <c r="AJ775" s="37">
        <f>SUM(BASE_INICIATIVAS_CONSOLIDADA!$AD775:$AI775)</f>
        <v>0</v>
      </c>
      <c r="AK775" s="37">
        <v>0</v>
      </c>
      <c r="AL775" s="37">
        <v>0</v>
      </c>
      <c r="AM775" s="37">
        <v>0</v>
      </c>
      <c r="AN775" s="37">
        <v>0</v>
      </c>
      <c r="AO775" s="37">
        <f>SUM(BASE_INICIATIVAS_CONSOLIDADA!$AK775:$AN775)</f>
        <v>0</v>
      </c>
      <c r="AP775" s="37">
        <v>0</v>
      </c>
      <c r="AQ775" s="37">
        <v>0</v>
      </c>
      <c r="AR775" s="37">
        <v>0</v>
      </c>
      <c r="AS775" s="37">
        <v>0</v>
      </c>
      <c r="AT775" s="37">
        <v>0</v>
      </c>
      <c r="AU775" s="37">
        <v>0</v>
      </c>
      <c r="AV775" s="37">
        <f>SUM(BASE_INICIATIVAS_CONSOLIDADA!$AP775:$AU775)</f>
        <v>0</v>
      </c>
      <c r="AW775" s="39">
        <v>0</v>
      </c>
      <c r="AX775" s="39">
        <v>0</v>
      </c>
      <c r="AY775" s="40">
        <f>SUM(BASE_INICIATIVAS_CONSOLIDADA!$AW775:$AX775)</f>
        <v>0</v>
      </c>
      <c r="AZ775" s="4">
        <v>0</v>
      </c>
      <c r="BA775" s="4">
        <f>BASE_INICIATIVAS_CONSOLIDADA!$AZ775</f>
        <v>0</v>
      </c>
      <c r="BB775" s="4">
        <v>0</v>
      </c>
      <c r="BC775" s="4">
        <v>0</v>
      </c>
      <c r="BD775" s="4">
        <f>SUM(BASE_INICIATIVAS_CONSOLIDADA!$BB775:$BC775)</f>
        <v>0</v>
      </c>
    </row>
    <row r="776" spans="1:56" ht="60" x14ac:dyDescent="0.25">
      <c r="A776" s="29" t="s">
        <v>502</v>
      </c>
      <c r="B776" s="29" t="s">
        <v>503</v>
      </c>
      <c r="C776" s="29">
        <v>18458919</v>
      </c>
      <c r="D776" s="29" t="s">
        <v>58</v>
      </c>
      <c r="E776" s="29" t="str">
        <f>_xlfn.XLOOKUP(BASE_INICIATIVAS_CONSOLIDADA!$G776,'[1]BASE DE DADOS'!A:A,'[1]BASE DE DADOS'!C:C)</f>
        <v>FLONA DE BRASÍLIA</v>
      </c>
      <c r="F776" s="29" t="str">
        <f>_xlfn.XLOOKUP(BASE_INICIATIVAS_CONSOLIDADA!$G776,[1]!BASE_UCS[COD CNUC],[1]!BASE_UCS[CATEGORIA RESUMIDA])</f>
        <v>FLONA</v>
      </c>
      <c r="G776" s="29" t="s">
        <v>226</v>
      </c>
      <c r="H776" s="29" t="str">
        <f>_xlfn.XLOOKUP(BASE_INICIATIVAS_CONSOLIDADA!$G776,[1]!BASE_UCS[COD CNUC],[1]!BASE_UCS[GERÊNCIA REGIONAL])</f>
        <v>GR3 - Centro-Oeste</v>
      </c>
      <c r="I776" s="29" t="str">
        <f>_xlfn.XLOOKUP(BASE_INICIATIVAS_CONSOLIDADA!$G776,[1]!BASE_UCS[COD CNUC],[1]!BASE_UCS[BIOMAS])</f>
        <v>Cerrado</v>
      </c>
      <c r="J776" s="29" t="str">
        <f>_xlfn.XLOOKUP(BASE_INICIATIVAS_CONSOLIDADA!$G776,[1]!BASE_UCS[COD CNUC],[1]!BASE_UCS[UF])</f>
        <v>DF/GO</v>
      </c>
      <c r="K776" s="29"/>
      <c r="L776" s="30">
        <v>180000</v>
      </c>
      <c r="M776" s="79">
        <v>0</v>
      </c>
      <c r="N776" s="30">
        <f>BASE_INICIATIVAS_CONSOLIDADA!$L776-BASE_INICIATIVAS_CONSOLIDADA!$M776</f>
        <v>180000</v>
      </c>
      <c r="O776" s="41">
        <f>BASE_INICIATIVAS_CONSOLIDADA!$AC776+BASE_INICIATIVAS_CONSOLIDADA!$AJ776+BASE_INICIATIVAS_CONSOLIDADA!$AO776+BASE_INICIATIVAS_CONSOLIDADA!$AV776+BASE_INICIATIVAS_CONSOLIDADA!$AY776+BASE_INICIATIVAS_CONSOLIDADA!$BA776+BASE_INICIATIVAS_CONSOLIDADA!$BD776</f>
        <v>0</v>
      </c>
      <c r="P776" s="30">
        <f>IF(BASE_INICIATIVAS_CONSOLIDADA!$N776-BASE_INICIATIVAS_CONSOLIDADA!$O776&lt;0,0,BASE_INICIATIVAS_CONSOLIDADA!$N776-BASE_INICIATIVAS_CONSOLIDADA!$O776)</f>
        <v>180000</v>
      </c>
      <c r="Q776" s="66">
        <v>0</v>
      </c>
      <c r="R776" s="71">
        <v>0</v>
      </c>
      <c r="S776" s="71">
        <v>0</v>
      </c>
      <c r="T776" s="71">
        <v>0</v>
      </c>
      <c r="U776" s="71">
        <v>0</v>
      </c>
      <c r="V776" s="71">
        <v>0</v>
      </c>
      <c r="W776" s="71">
        <v>0</v>
      </c>
      <c r="X776" s="71">
        <v>0</v>
      </c>
      <c r="Y776" s="71">
        <v>0</v>
      </c>
      <c r="Z776" s="71">
        <v>0</v>
      </c>
      <c r="AA776" s="71">
        <v>0</v>
      </c>
      <c r="AB776" s="68">
        <v>0</v>
      </c>
      <c r="AC776" s="41">
        <f>SUM(BASE_INICIATIVAS_CONSOLIDADA!$Q776:$AB776)</f>
        <v>0</v>
      </c>
      <c r="AD776" s="41">
        <v>0</v>
      </c>
      <c r="AE776" s="41">
        <v>0</v>
      </c>
      <c r="AF776" s="41">
        <v>0</v>
      </c>
      <c r="AG776" s="41">
        <v>0</v>
      </c>
      <c r="AH776" s="41">
        <v>0</v>
      </c>
      <c r="AI776" s="41">
        <v>0</v>
      </c>
      <c r="AJ776" s="41">
        <f>SUM(BASE_INICIATIVAS_CONSOLIDADA!$AD776:$AI776)</f>
        <v>0</v>
      </c>
      <c r="AK776" s="41">
        <v>0</v>
      </c>
      <c r="AL776" s="41">
        <v>0</v>
      </c>
      <c r="AM776" s="41">
        <v>0</v>
      </c>
      <c r="AN776" s="41">
        <v>0</v>
      </c>
      <c r="AO776" s="41">
        <f>SUM(BASE_INICIATIVAS_CONSOLIDADA!$AK776:$AN776)</f>
        <v>0</v>
      </c>
      <c r="AP776" s="41">
        <v>0</v>
      </c>
      <c r="AQ776" s="41">
        <v>0</v>
      </c>
      <c r="AR776" s="41">
        <v>0</v>
      </c>
      <c r="AS776" s="41">
        <v>0</v>
      </c>
      <c r="AT776" s="41">
        <v>0</v>
      </c>
      <c r="AU776" s="41">
        <v>0</v>
      </c>
      <c r="AV776" s="41">
        <f>SUM(BASE_INICIATIVAS_CONSOLIDADA!$AP776:$AU776)</f>
        <v>0</v>
      </c>
      <c r="AW776" s="43">
        <v>0</v>
      </c>
      <c r="AX776" s="43">
        <v>0</v>
      </c>
      <c r="AY776" s="44">
        <f>SUM(BASE_INICIATIVAS_CONSOLIDADA!$AW776:$AX776)</f>
        <v>0</v>
      </c>
      <c r="AZ776" s="50">
        <v>0</v>
      </c>
      <c r="BA776" s="43">
        <f>BASE_INICIATIVAS_CONSOLIDADA!$AZ776</f>
        <v>0</v>
      </c>
      <c r="BB776" s="45">
        <v>0</v>
      </c>
      <c r="BC776" s="45">
        <v>0</v>
      </c>
      <c r="BD776" s="45">
        <f>SUM(BASE_INICIATIVAS_CONSOLIDADA!$BB776:$BC776)</f>
        <v>0</v>
      </c>
    </row>
    <row r="777" spans="1:56" ht="60" x14ac:dyDescent="0.25">
      <c r="A777" s="8" t="s">
        <v>502</v>
      </c>
      <c r="B777" s="8" t="s">
        <v>503</v>
      </c>
      <c r="C777" s="8">
        <v>18458919</v>
      </c>
      <c r="D777" s="8" t="s">
        <v>58</v>
      </c>
      <c r="E777" s="8" t="str">
        <f>_xlfn.XLOOKUP(BASE_INICIATIVAS_CONSOLIDADA!$G777,'[1]BASE DE DADOS'!A:A,'[1]BASE DE DADOS'!C:C)</f>
        <v>FLONA DE CAÇADOR</v>
      </c>
      <c r="F777" s="8" t="str">
        <f>_xlfn.XLOOKUP(BASE_INICIATIVAS_CONSOLIDADA!$G777,[1]!BASE_UCS[COD CNUC],[1]!BASE_UCS[CATEGORIA RESUMIDA])</f>
        <v>FLONA</v>
      </c>
      <c r="G777" s="8" t="s">
        <v>517</v>
      </c>
      <c r="H777" s="8" t="str">
        <f>_xlfn.XLOOKUP(BASE_INICIATIVAS_CONSOLIDADA!$G777,[1]!BASE_UCS[COD CNUC],[1]!BASE_UCS[GERÊNCIA REGIONAL])</f>
        <v>GR5 - Sul</v>
      </c>
      <c r="I777" s="8" t="str">
        <f>_xlfn.XLOOKUP(BASE_INICIATIVAS_CONSOLIDADA!$G777,[1]!BASE_UCS[COD CNUC],[1]!BASE_UCS[BIOMAS])</f>
        <v>Mata Atlântica</v>
      </c>
      <c r="J777" s="8" t="str">
        <f>_xlfn.XLOOKUP(BASE_INICIATIVAS_CONSOLIDADA!$G777,[1]!BASE_UCS[COD CNUC],[1]!BASE_UCS[UF])</f>
        <v>SC</v>
      </c>
      <c r="K777" s="8"/>
      <c r="L777" s="36">
        <v>180000</v>
      </c>
      <c r="M777" s="80">
        <v>0</v>
      </c>
      <c r="N777" s="36">
        <f>BASE_INICIATIVAS_CONSOLIDADA!$L777-BASE_INICIATIVAS_CONSOLIDADA!$M777</f>
        <v>180000</v>
      </c>
      <c r="O777" s="37">
        <f>BASE_INICIATIVAS_CONSOLIDADA!$AC777+BASE_INICIATIVAS_CONSOLIDADA!$AJ777+BASE_INICIATIVAS_CONSOLIDADA!$AO777+BASE_INICIATIVAS_CONSOLIDADA!$AV777+BASE_INICIATIVAS_CONSOLIDADA!$AY777+BASE_INICIATIVAS_CONSOLIDADA!$BA777+BASE_INICIATIVAS_CONSOLIDADA!$BD777</f>
        <v>0</v>
      </c>
      <c r="P777" s="36">
        <f>IF(BASE_INICIATIVAS_CONSOLIDADA!$N777-BASE_INICIATIVAS_CONSOLIDADA!$O777&lt;0,0,BASE_INICIATIVAS_CONSOLIDADA!$N777-BASE_INICIATIVAS_CONSOLIDADA!$O777)</f>
        <v>180000</v>
      </c>
      <c r="Q777" s="64">
        <v>0</v>
      </c>
      <c r="R777" s="69">
        <v>0</v>
      </c>
      <c r="S777" s="69">
        <v>0</v>
      </c>
      <c r="T777" s="69">
        <v>0</v>
      </c>
      <c r="U777" s="69">
        <v>0</v>
      </c>
      <c r="V777" s="69">
        <v>0</v>
      </c>
      <c r="W777" s="69">
        <v>0</v>
      </c>
      <c r="X777" s="69">
        <v>0</v>
      </c>
      <c r="Y777" s="69">
        <v>0</v>
      </c>
      <c r="Z777" s="69">
        <v>0</v>
      </c>
      <c r="AA777" s="69">
        <v>0</v>
      </c>
      <c r="AB777" s="70">
        <v>0</v>
      </c>
      <c r="AC777" s="37">
        <f>SUM(BASE_INICIATIVAS_CONSOLIDADA!$Q777:$AB777)</f>
        <v>0</v>
      </c>
      <c r="AD777" s="37">
        <v>0</v>
      </c>
      <c r="AE777" s="37">
        <v>0</v>
      </c>
      <c r="AF777" s="37">
        <v>0</v>
      </c>
      <c r="AG777" s="37">
        <v>0</v>
      </c>
      <c r="AH777" s="37">
        <v>0</v>
      </c>
      <c r="AI777" s="37">
        <v>0</v>
      </c>
      <c r="AJ777" s="37">
        <f>SUM(BASE_INICIATIVAS_CONSOLIDADA!$AD777:$AI777)</f>
        <v>0</v>
      </c>
      <c r="AK777" s="37">
        <v>0</v>
      </c>
      <c r="AL777" s="37">
        <v>0</v>
      </c>
      <c r="AM777" s="37">
        <v>0</v>
      </c>
      <c r="AN777" s="37">
        <v>0</v>
      </c>
      <c r="AO777" s="37">
        <f>SUM(BASE_INICIATIVAS_CONSOLIDADA!$AK777:$AN777)</f>
        <v>0</v>
      </c>
      <c r="AP777" s="37">
        <v>0</v>
      </c>
      <c r="AQ777" s="37">
        <v>0</v>
      </c>
      <c r="AR777" s="37">
        <v>0</v>
      </c>
      <c r="AS777" s="37">
        <v>0</v>
      </c>
      <c r="AT777" s="37">
        <v>0</v>
      </c>
      <c r="AU777" s="37">
        <v>0</v>
      </c>
      <c r="AV777" s="37">
        <f>SUM(BASE_INICIATIVAS_CONSOLIDADA!$AP777:$AU777)</f>
        <v>0</v>
      </c>
      <c r="AW777" s="39">
        <v>0</v>
      </c>
      <c r="AX777" s="39">
        <v>0</v>
      </c>
      <c r="AY777" s="40">
        <f>SUM(BASE_INICIATIVAS_CONSOLIDADA!$AW777:$AX777)</f>
        <v>0</v>
      </c>
      <c r="AZ777" s="51">
        <v>0</v>
      </c>
      <c r="BA777" s="4">
        <f>BASE_INICIATIVAS_CONSOLIDADA!$AZ777</f>
        <v>0</v>
      </c>
      <c r="BB777" s="4">
        <v>0</v>
      </c>
      <c r="BC777" s="4">
        <v>0</v>
      </c>
      <c r="BD777" s="4">
        <f>SUM(BASE_INICIATIVAS_CONSOLIDADA!$BB777:$BC777)</f>
        <v>0</v>
      </c>
    </row>
    <row r="778" spans="1:56" ht="60" x14ac:dyDescent="0.25">
      <c r="A778" s="29" t="s">
        <v>502</v>
      </c>
      <c r="B778" s="29" t="s">
        <v>503</v>
      </c>
      <c r="C778" s="29">
        <v>18458919</v>
      </c>
      <c r="D778" s="29" t="s">
        <v>58</v>
      </c>
      <c r="E778" s="29" t="str">
        <f>_xlfn.XLOOKUP(BASE_INICIATIVAS_CONSOLIDADA!$G778,'[1]BASE DE DADOS'!A:A,'[1]BASE DE DADOS'!C:C)</f>
        <v>FLONA DE CANELA</v>
      </c>
      <c r="F778" s="29" t="str">
        <f>_xlfn.XLOOKUP(BASE_INICIATIVAS_CONSOLIDADA!$G778,[1]!BASE_UCS[COD CNUC],[1]!BASE_UCS[CATEGORIA RESUMIDA])</f>
        <v>FLONA</v>
      </c>
      <c r="G778" s="29" t="s">
        <v>518</v>
      </c>
      <c r="H778" s="29" t="str">
        <f>_xlfn.XLOOKUP(BASE_INICIATIVAS_CONSOLIDADA!$G778,[1]!BASE_UCS[COD CNUC],[1]!BASE_UCS[GERÊNCIA REGIONAL])</f>
        <v>GR5 - Sul</v>
      </c>
      <c r="I778" s="29" t="str">
        <f>_xlfn.XLOOKUP(BASE_INICIATIVAS_CONSOLIDADA!$G778,[1]!BASE_UCS[COD CNUC],[1]!BASE_UCS[BIOMAS])</f>
        <v>Mata Atlântica</v>
      </c>
      <c r="J778" s="29" t="str">
        <f>_xlfn.XLOOKUP(BASE_INICIATIVAS_CONSOLIDADA!$G778,[1]!BASE_UCS[COD CNUC],[1]!BASE_UCS[UF])</f>
        <v>RS</v>
      </c>
      <c r="K778" s="29"/>
      <c r="L778" s="30">
        <v>75000</v>
      </c>
      <c r="M778" s="79">
        <v>0</v>
      </c>
      <c r="N778" s="30">
        <f>BASE_INICIATIVAS_CONSOLIDADA!$L778-BASE_INICIATIVAS_CONSOLIDADA!$M778</f>
        <v>75000</v>
      </c>
      <c r="O778" s="41">
        <f>BASE_INICIATIVAS_CONSOLIDADA!$AC778+BASE_INICIATIVAS_CONSOLIDADA!$AJ778+BASE_INICIATIVAS_CONSOLIDADA!$AO778+BASE_INICIATIVAS_CONSOLIDADA!$AV778+BASE_INICIATIVAS_CONSOLIDADA!$AY778+BASE_INICIATIVAS_CONSOLIDADA!$BA778+BASE_INICIATIVAS_CONSOLIDADA!$BD778</f>
        <v>0</v>
      </c>
      <c r="P778" s="30">
        <f>IF(BASE_INICIATIVAS_CONSOLIDADA!$N778-BASE_INICIATIVAS_CONSOLIDADA!$O778&lt;0,0,BASE_INICIATIVAS_CONSOLIDADA!$N778-BASE_INICIATIVAS_CONSOLIDADA!$O778)</f>
        <v>75000</v>
      </c>
      <c r="Q778" s="66">
        <v>0</v>
      </c>
      <c r="R778" s="71">
        <v>0</v>
      </c>
      <c r="S778" s="71">
        <v>0</v>
      </c>
      <c r="T778" s="71">
        <v>0</v>
      </c>
      <c r="U778" s="71">
        <v>0</v>
      </c>
      <c r="V778" s="71">
        <v>0</v>
      </c>
      <c r="W778" s="71">
        <v>0</v>
      </c>
      <c r="X778" s="71">
        <v>0</v>
      </c>
      <c r="Y778" s="71">
        <v>0</v>
      </c>
      <c r="Z778" s="71">
        <v>0</v>
      </c>
      <c r="AA778" s="71">
        <v>0</v>
      </c>
      <c r="AB778" s="68">
        <v>0</v>
      </c>
      <c r="AC778" s="41">
        <f>SUM(BASE_INICIATIVAS_CONSOLIDADA!$Q778:$AB778)</f>
        <v>0</v>
      </c>
      <c r="AD778" s="41">
        <v>0</v>
      </c>
      <c r="AE778" s="41">
        <v>0</v>
      </c>
      <c r="AF778" s="41">
        <v>0</v>
      </c>
      <c r="AG778" s="41">
        <v>0</v>
      </c>
      <c r="AH778" s="41">
        <v>0</v>
      </c>
      <c r="AI778" s="41">
        <v>0</v>
      </c>
      <c r="AJ778" s="41">
        <f>SUM(BASE_INICIATIVAS_CONSOLIDADA!$AD778:$AI778)</f>
        <v>0</v>
      </c>
      <c r="AK778" s="41">
        <v>0</v>
      </c>
      <c r="AL778" s="41">
        <v>0</v>
      </c>
      <c r="AM778" s="41">
        <v>0</v>
      </c>
      <c r="AN778" s="41">
        <v>0</v>
      </c>
      <c r="AO778" s="41">
        <f>SUM(BASE_INICIATIVAS_CONSOLIDADA!$AK778:$AN778)</f>
        <v>0</v>
      </c>
      <c r="AP778" s="41">
        <v>0</v>
      </c>
      <c r="AQ778" s="41">
        <v>0</v>
      </c>
      <c r="AR778" s="41">
        <v>0</v>
      </c>
      <c r="AS778" s="41">
        <v>0</v>
      </c>
      <c r="AT778" s="41">
        <v>0</v>
      </c>
      <c r="AU778" s="41">
        <v>0</v>
      </c>
      <c r="AV778" s="41">
        <f>SUM(BASE_INICIATIVAS_CONSOLIDADA!$AP778:$AU778)</f>
        <v>0</v>
      </c>
      <c r="AW778" s="43">
        <v>0</v>
      </c>
      <c r="AX778" s="43">
        <v>0</v>
      </c>
      <c r="AY778" s="44">
        <f>SUM(BASE_INICIATIVAS_CONSOLIDADA!$AW778:$AX778)</f>
        <v>0</v>
      </c>
      <c r="AZ778" s="45">
        <v>0</v>
      </c>
      <c r="BA778" s="45">
        <f>BASE_INICIATIVAS_CONSOLIDADA!$AZ778</f>
        <v>0</v>
      </c>
      <c r="BB778" s="45">
        <v>0</v>
      </c>
      <c r="BC778" s="45">
        <v>0</v>
      </c>
      <c r="BD778" s="45">
        <f>SUM(BASE_INICIATIVAS_CONSOLIDADA!$BB778:$BC778)</f>
        <v>0</v>
      </c>
    </row>
    <row r="779" spans="1:56" ht="60" x14ac:dyDescent="0.25">
      <c r="A779" s="8" t="s">
        <v>502</v>
      </c>
      <c r="B779" s="8" t="s">
        <v>503</v>
      </c>
      <c r="C779" s="8">
        <v>18458919</v>
      </c>
      <c r="D779" s="8" t="s">
        <v>58</v>
      </c>
      <c r="E779" s="8" t="str">
        <f>_xlfn.XLOOKUP(BASE_INICIATIVAS_CONSOLIDADA!$G779,'[1]BASE DE DADOS'!A:A,'[1]BASE DE DADOS'!C:C)</f>
        <v>FLONA DE CAPÃO BONITO</v>
      </c>
      <c r="F779" s="8" t="str">
        <f>_xlfn.XLOOKUP(BASE_INICIATIVAS_CONSOLIDADA!$G779,[1]!BASE_UCS[COD CNUC],[1]!BASE_UCS[CATEGORIA RESUMIDA])</f>
        <v>FLONA</v>
      </c>
      <c r="G779" s="8" t="s">
        <v>519</v>
      </c>
      <c r="H779" s="8" t="str">
        <f>_xlfn.XLOOKUP(BASE_INICIATIVAS_CONSOLIDADA!$G779,[1]!BASE_UCS[COD CNUC],[1]!BASE_UCS[GERÊNCIA REGIONAL])</f>
        <v>GR4 - Sudeste</v>
      </c>
      <c r="I779" s="8" t="str">
        <f>_xlfn.XLOOKUP(BASE_INICIATIVAS_CONSOLIDADA!$G779,[1]!BASE_UCS[COD CNUC],[1]!BASE_UCS[BIOMAS])</f>
        <v>Cerrado - Mata Atlântica</v>
      </c>
      <c r="J779" s="8" t="str">
        <f>_xlfn.XLOOKUP(BASE_INICIATIVAS_CONSOLIDADA!$G779,[1]!BASE_UCS[COD CNUC],[1]!BASE_UCS[UF])</f>
        <v>SP</v>
      </c>
      <c r="K779" s="8"/>
      <c r="L779" s="36">
        <v>75000</v>
      </c>
      <c r="M779" s="80">
        <v>0</v>
      </c>
      <c r="N779" s="36">
        <f>BASE_INICIATIVAS_CONSOLIDADA!$L779-BASE_INICIATIVAS_CONSOLIDADA!$M779</f>
        <v>75000</v>
      </c>
      <c r="O779" s="37">
        <f>BASE_INICIATIVAS_CONSOLIDADA!$AC779+BASE_INICIATIVAS_CONSOLIDADA!$AJ779+BASE_INICIATIVAS_CONSOLIDADA!$AO779+BASE_INICIATIVAS_CONSOLIDADA!$AV779+BASE_INICIATIVAS_CONSOLIDADA!$AY779+BASE_INICIATIVAS_CONSOLIDADA!$BA779+BASE_INICIATIVAS_CONSOLIDADA!$BD779</f>
        <v>0</v>
      </c>
      <c r="P779" s="36">
        <f>IF(BASE_INICIATIVAS_CONSOLIDADA!$N779-BASE_INICIATIVAS_CONSOLIDADA!$O779&lt;0,0,BASE_INICIATIVAS_CONSOLIDADA!$N779-BASE_INICIATIVAS_CONSOLIDADA!$O779)</f>
        <v>75000</v>
      </c>
      <c r="Q779" s="64">
        <v>0</v>
      </c>
      <c r="R779" s="69">
        <v>0</v>
      </c>
      <c r="S779" s="69">
        <v>0</v>
      </c>
      <c r="T779" s="69">
        <v>0</v>
      </c>
      <c r="U779" s="69">
        <v>0</v>
      </c>
      <c r="V779" s="69">
        <v>0</v>
      </c>
      <c r="W779" s="69">
        <v>0</v>
      </c>
      <c r="X779" s="69">
        <v>0</v>
      </c>
      <c r="Y779" s="69">
        <v>0</v>
      </c>
      <c r="Z779" s="69">
        <v>0</v>
      </c>
      <c r="AA779" s="69">
        <v>0</v>
      </c>
      <c r="AB779" s="70">
        <v>0</v>
      </c>
      <c r="AC779" s="37">
        <f>SUM(BASE_INICIATIVAS_CONSOLIDADA!$Q779:$AB779)</f>
        <v>0</v>
      </c>
      <c r="AD779" s="37">
        <v>0</v>
      </c>
      <c r="AE779" s="37">
        <v>0</v>
      </c>
      <c r="AF779" s="37">
        <v>0</v>
      </c>
      <c r="AG779" s="37">
        <v>0</v>
      </c>
      <c r="AH779" s="37">
        <v>0</v>
      </c>
      <c r="AI779" s="37">
        <v>0</v>
      </c>
      <c r="AJ779" s="37">
        <f>SUM(BASE_INICIATIVAS_CONSOLIDADA!$AD779:$AI779)</f>
        <v>0</v>
      </c>
      <c r="AK779" s="37">
        <v>0</v>
      </c>
      <c r="AL779" s="37">
        <v>0</v>
      </c>
      <c r="AM779" s="37">
        <v>0</v>
      </c>
      <c r="AN779" s="37">
        <v>0</v>
      </c>
      <c r="AO779" s="37">
        <f>SUM(BASE_INICIATIVAS_CONSOLIDADA!$AK779:$AN779)</f>
        <v>0</v>
      </c>
      <c r="AP779" s="37">
        <v>0</v>
      </c>
      <c r="AQ779" s="37">
        <v>0</v>
      </c>
      <c r="AR779" s="37">
        <v>0</v>
      </c>
      <c r="AS779" s="37">
        <v>0</v>
      </c>
      <c r="AT779" s="37">
        <v>0</v>
      </c>
      <c r="AU779" s="37">
        <v>0</v>
      </c>
      <c r="AV779" s="37">
        <f>SUM(BASE_INICIATIVAS_CONSOLIDADA!$AP779:$AU779)</f>
        <v>0</v>
      </c>
      <c r="AW779" s="39">
        <v>0</v>
      </c>
      <c r="AX779" s="39">
        <v>0</v>
      </c>
      <c r="AY779" s="40">
        <f>SUM(BASE_INICIATIVAS_CONSOLIDADA!$AW779:$AX779)</f>
        <v>0</v>
      </c>
      <c r="AZ779" s="4">
        <v>0</v>
      </c>
      <c r="BA779" s="4">
        <f>BASE_INICIATIVAS_CONSOLIDADA!$AZ779</f>
        <v>0</v>
      </c>
      <c r="BB779" s="4">
        <v>0</v>
      </c>
      <c r="BC779" s="4">
        <v>0</v>
      </c>
      <c r="BD779" s="4">
        <f>SUM(BASE_INICIATIVAS_CONSOLIDADA!$BB779:$BC779)</f>
        <v>0</v>
      </c>
    </row>
    <row r="780" spans="1:56" ht="60" x14ac:dyDescent="0.25">
      <c r="A780" s="29" t="s">
        <v>502</v>
      </c>
      <c r="B780" s="29" t="s">
        <v>503</v>
      </c>
      <c r="C780" s="29">
        <v>18458919</v>
      </c>
      <c r="D780" s="29" t="s">
        <v>58</v>
      </c>
      <c r="E780" s="29" t="str">
        <f>_xlfn.XLOOKUP(BASE_INICIATIVAS_CONSOLIDADA!$G780,'[1]BASE DE DADOS'!A:A,'[1]BASE DE DADOS'!C:C)</f>
        <v>FLONA DE CARAJÁS</v>
      </c>
      <c r="F780" s="29" t="str">
        <f>_xlfn.XLOOKUP(BASE_INICIATIVAS_CONSOLIDADA!$G780,[1]!BASE_UCS[COD CNUC],[1]!BASE_UCS[CATEGORIA RESUMIDA])</f>
        <v>FLONA</v>
      </c>
      <c r="G780" s="29" t="s">
        <v>105</v>
      </c>
      <c r="H780" s="29" t="str">
        <f>_xlfn.XLOOKUP(BASE_INICIATIVAS_CONSOLIDADA!$G780,[1]!BASE_UCS[COD CNUC],[1]!BASE_UCS[GERÊNCIA REGIONAL])</f>
        <v>GR1 - Norte</v>
      </c>
      <c r="I780" s="29" t="str">
        <f>_xlfn.XLOOKUP(BASE_INICIATIVAS_CONSOLIDADA!$G780,[1]!BASE_UCS[COD CNUC],[1]!BASE_UCS[BIOMAS])</f>
        <v>Amazônia</v>
      </c>
      <c r="J780" s="29" t="str">
        <f>_xlfn.XLOOKUP(BASE_INICIATIVAS_CONSOLIDADA!$G780,[1]!BASE_UCS[COD CNUC],[1]!BASE_UCS[UF])</f>
        <v>PA</v>
      </c>
      <c r="K780" s="29"/>
      <c r="L780" s="30">
        <v>320000</v>
      </c>
      <c r="M780" s="79">
        <v>0</v>
      </c>
      <c r="N780" s="30">
        <f>BASE_INICIATIVAS_CONSOLIDADA!$L780-BASE_INICIATIVAS_CONSOLIDADA!$M780</f>
        <v>320000</v>
      </c>
      <c r="O780" s="41">
        <f>BASE_INICIATIVAS_CONSOLIDADA!$AC780+BASE_INICIATIVAS_CONSOLIDADA!$AJ780+BASE_INICIATIVAS_CONSOLIDADA!$AO780+BASE_INICIATIVAS_CONSOLIDADA!$AV780+BASE_INICIATIVAS_CONSOLIDADA!$AY780+BASE_INICIATIVAS_CONSOLIDADA!$BA780+BASE_INICIATIVAS_CONSOLIDADA!$BD780</f>
        <v>0</v>
      </c>
      <c r="P780" s="30">
        <f>IF(BASE_INICIATIVAS_CONSOLIDADA!$N780-BASE_INICIATIVAS_CONSOLIDADA!$O780&lt;0,0,BASE_INICIATIVAS_CONSOLIDADA!$N780-BASE_INICIATIVAS_CONSOLIDADA!$O780)</f>
        <v>320000</v>
      </c>
      <c r="Q780" s="66">
        <v>0</v>
      </c>
      <c r="R780" s="71">
        <v>0</v>
      </c>
      <c r="S780" s="71">
        <v>0</v>
      </c>
      <c r="T780" s="71">
        <v>0</v>
      </c>
      <c r="U780" s="71">
        <v>0</v>
      </c>
      <c r="V780" s="71">
        <v>0</v>
      </c>
      <c r="W780" s="71">
        <v>0</v>
      </c>
      <c r="X780" s="71">
        <v>0</v>
      </c>
      <c r="Y780" s="71">
        <v>0</v>
      </c>
      <c r="Z780" s="71">
        <v>0</v>
      </c>
      <c r="AA780" s="71">
        <v>0</v>
      </c>
      <c r="AB780" s="68">
        <v>0</v>
      </c>
      <c r="AC780" s="41">
        <f>SUM(BASE_INICIATIVAS_CONSOLIDADA!$Q780:$AB780)</f>
        <v>0</v>
      </c>
      <c r="AD780" s="41">
        <v>0</v>
      </c>
      <c r="AE780" s="41">
        <v>0</v>
      </c>
      <c r="AF780" s="41">
        <v>0</v>
      </c>
      <c r="AG780" s="41">
        <v>0</v>
      </c>
      <c r="AH780" s="41">
        <v>0</v>
      </c>
      <c r="AI780" s="41">
        <v>0</v>
      </c>
      <c r="AJ780" s="41">
        <f>SUM(BASE_INICIATIVAS_CONSOLIDADA!$AD780:$AI780)</f>
        <v>0</v>
      </c>
      <c r="AK780" s="41">
        <v>0</v>
      </c>
      <c r="AL780" s="41">
        <v>0</v>
      </c>
      <c r="AM780" s="41">
        <v>0</v>
      </c>
      <c r="AN780" s="41">
        <v>0</v>
      </c>
      <c r="AO780" s="41">
        <f>SUM(BASE_INICIATIVAS_CONSOLIDADA!$AK780:$AN780)</f>
        <v>0</v>
      </c>
      <c r="AP780" s="41">
        <v>0</v>
      </c>
      <c r="AQ780" s="41">
        <v>0</v>
      </c>
      <c r="AR780" s="41">
        <v>0</v>
      </c>
      <c r="AS780" s="41">
        <v>0</v>
      </c>
      <c r="AT780" s="41">
        <v>0</v>
      </c>
      <c r="AU780" s="41">
        <v>0</v>
      </c>
      <c r="AV780" s="41">
        <f>SUM(BASE_INICIATIVAS_CONSOLIDADA!$AP780:$AU780)</f>
        <v>0</v>
      </c>
      <c r="AW780" s="43">
        <v>0</v>
      </c>
      <c r="AX780" s="43">
        <v>0</v>
      </c>
      <c r="AY780" s="44">
        <f>SUM(BASE_INICIATIVAS_CONSOLIDADA!$AW780:$AX780)</f>
        <v>0</v>
      </c>
      <c r="AZ780" s="45">
        <v>0</v>
      </c>
      <c r="BA780" s="45">
        <f>BASE_INICIATIVAS_CONSOLIDADA!$AZ780</f>
        <v>0</v>
      </c>
      <c r="BB780" s="45">
        <v>0</v>
      </c>
      <c r="BC780" s="45">
        <v>0</v>
      </c>
      <c r="BD780" s="45">
        <f>SUM(BASE_INICIATIVAS_CONSOLIDADA!$BB780:$BC780)</f>
        <v>0</v>
      </c>
    </row>
    <row r="781" spans="1:56" ht="60" x14ac:dyDescent="0.25">
      <c r="A781" s="8" t="s">
        <v>502</v>
      </c>
      <c r="B781" s="8" t="s">
        <v>503</v>
      </c>
      <c r="C781" s="8">
        <v>18458919</v>
      </c>
      <c r="D781" s="8" t="s">
        <v>58</v>
      </c>
      <c r="E781" s="8" t="str">
        <f>_xlfn.XLOOKUP(BASE_INICIATIVAS_CONSOLIDADA!$G781,'[1]BASE DE DADOS'!A:A,'[1]BASE DE DADOS'!C:C)</f>
        <v>FLONA DE CHAPECÓ</v>
      </c>
      <c r="F781" s="8" t="str">
        <f>_xlfn.XLOOKUP(BASE_INICIATIVAS_CONSOLIDADA!$G781,[1]!BASE_UCS[COD CNUC],[1]!BASE_UCS[CATEGORIA RESUMIDA])</f>
        <v>FLONA</v>
      </c>
      <c r="G781" s="8" t="s">
        <v>436</v>
      </c>
      <c r="H781" s="8" t="str">
        <f>_xlfn.XLOOKUP(BASE_INICIATIVAS_CONSOLIDADA!$G781,[1]!BASE_UCS[COD CNUC],[1]!BASE_UCS[GERÊNCIA REGIONAL])</f>
        <v>GR5 - Sul</v>
      </c>
      <c r="I781" s="8" t="str">
        <f>_xlfn.XLOOKUP(BASE_INICIATIVAS_CONSOLIDADA!$G781,[1]!BASE_UCS[COD CNUC],[1]!BASE_UCS[BIOMAS])</f>
        <v>Mata Atlântica</v>
      </c>
      <c r="J781" s="8" t="str">
        <f>_xlfn.XLOOKUP(BASE_INICIATIVAS_CONSOLIDADA!$G781,[1]!BASE_UCS[COD CNUC],[1]!BASE_UCS[UF])</f>
        <v>SC</v>
      </c>
      <c r="K781" s="8"/>
      <c r="L781" s="36">
        <v>75000</v>
      </c>
      <c r="M781" s="80">
        <v>0</v>
      </c>
      <c r="N781" s="36">
        <f>BASE_INICIATIVAS_CONSOLIDADA!$L781-BASE_INICIATIVAS_CONSOLIDADA!$M781</f>
        <v>75000</v>
      </c>
      <c r="O781" s="37">
        <f>BASE_INICIATIVAS_CONSOLIDADA!$AC781+BASE_INICIATIVAS_CONSOLIDADA!$AJ781+BASE_INICIATIVAS_CONSOLIDADA!$AO781+BASE_INICIATIVAS_CONSOLIDADA!$AV781+BASE_INICIATIVAS_CONSOLIDADA!$AY781+BASE_INICIATIVAS_CONSOLIDADA!$BA781+BASE_INICIATIVAS_CONSOLIDADA!$BD781</f>
        <v>0</v>
      </c>
      <c r="P781" s="36">
        <f>IF(BASE_INICIATIVAS_CONSOLIDADA!$N781-BASE_INICIATIVAS_CONSOLIDADA!$O781&lt;0,0,BASE_INICIATIVAS_CONSOLIDADA!$N781-BASE_INICIATIVAS_CONSOLIDADA!$O781)</f>
        <v>75000</v>
      </c>
      <c r="Q781" s="64">
        <v>0</v>
      </c>
      <c r="R781" s="69">
        <v>0</v>
      </c>
      <c r="S781" s="69">
        <v>0</v>
      </c>
      <c r="T781" s="69">
        <v>0</v>
      </c>
      <c r="U781" s="69">
        <v>0</v>
      </c>
      <c r="V781" s="69">
        <v>0</v>
      </c>
      <c r="W781" s="69">
        <v>0</v>
      </c>
      <c r="X781" s="69">
        <v>0</v>
      </c>
      <c r="Y781" s="69">
        <v>0</v>
      </c>
      <c r="Z781" s="69">
        <v>0</v>
      </c>
      <c r="AA781" s="69">
        <v>0</v>
      </c>
      <c r="AB781" s="70">
        <v>0</v>
      </c>
      <c r="AC781" s="37">
        <f>SUM(BASE_INICIATIVAS_CONSOLIDADA!$Q781:$AB781)</f>
        <v>0</v>
      </c>
      <c r="AD781" s="37">
        <v>0</v>
      </c>
      <c r="AE781" s="37">
        <v>0</v>
      </c>
      <c r="AF781" s="37">
        <v>0</v>
      </c>
      <c r="AG781" s="37">
        <v>0</v>
      </c>
      <c r="AH781" s="37">
        <v>0</v>
      </c>
      <c r="AI781" s="37">
        <v>0</v>
      </c>
      <c r="AJ781" s="37">
        <f>SUM(BASE_INICIATIVAS_CONSOLIDADA!$AD781:$AI781)</f>
        <v>0</v>
      </c>
      <c r="AK781" s="37">
        <v>0</v>
      </c>
      <c r="AL781" s="37">
        <v>0</v>
      </c>
      <c r="AM781" s="37">
        <v>0</v>
      </c>
      <c r="AN781" s="37">
        <v>0</v>
      </c>
      <c r="AO781" s="37">
        <f>SUM(BASE_INICIATIVAS_CONSOLIDADA!$AK781:$AN781)</f>
        <v>0</v>
      </c>
      <c r="AP781" s="37">
        <v>0</v>
      </c>
      <c r="AQ781" s="37">
        <v>0</v>
      </c>
      <c r="AR781" s="37">
        <v>0</v>
      </c>
      <c r="AS781" s="37">
        <v>0</v>
      </c>
      <c r="AT781" s="37">
        <v>0</v>
      </c>
      <c r="AU781" s="37">
        <v>0</v>
      </c>
      <c r="AV781" s="37">
        <f>SUM(BASE_INICIATIVAS_CONSOLIDADA!$AP781:$AU781)</f>
        <v>0</v>
      </c>
      <c r="AW781" s="39">
        <v>0</v>
      </c>
      <c r="AX781" s="39">
        <v>0</v>
      </c>
      <c r="AY781" s="40">
        <f>SUM(BASE_INICIATIVAS_CONSOLIDADA!$AW781:$AX781)</f>
        <v>0</v>
      </c>
      <c r="AZ781" s="4">
        <v>0</v>
      </c>
      <c r="BA781" s="4">
        <f>BASE_INICIATIVAS_CONSOLIDADA!$AZ781</f>
        <v>0</v>
      </c>
      <c r="BB781" s="4">
        <v>0</v>
      </c>
      <c r="BC781" s="4">
        <v>0</v>
      </c>
      <c r="BD781" s="4">
        <f>SUM(BASE_INICIATIVAS_CONSOLIDADA!$BB781:$BC781)</f>
        <v>0</v>
      </c>
    </row>
    <row r="782" spans="1:56" ht="60" x14ac:dyDescent="0.25">
      <c r="A782" s="29" t="s">
        <v>502</v>
      </c>
      <c r="B782" s="29" t="s">
        <v>503</v>
      </c>
      <c r="C782" s="29">
        <v>18458919</v>
      </c>
      <c r="D782" s="29" t="s">
        <v>58</v>
      </c>
      <c r="E782" s="29" t="str">
        <f>_xlfn.XLOOKUP(BASE_INICIATIVAS_CONSOLIDADA!$G782,'[1]BASE DE DADOS'!A:A,'[1]BASE DE DADOS'!C:C)</f>
        <v>FLONA DE CRISTÓPOLIS</v>
      </c>
      <c r="F782" s="29" t="str">
        <f>_xlfn.XLOOKUP(BASE_INICIATIVAS_CONSOLIDADA!$G782,[1]!BASE_UCS[COD CNUC],[1]!BASE_UCS[CATEGORIA RESUMIDA])</f>
        <v>FLONA</v>
      </c>
      <c r="G782" s="29" t="s">
        <v>520</v>
      </c>
      <c r="H782" s="29" t="str">
        <f>_xlfn.XLOOKUP(BASE_INICIATIVAS_CONSOLIDADA!$G782,[1]!BASE_UCS[COD CNUC],[1]!BASE_UCS[GERÊNCIA REGIONAL])</f>
        <v>GR2 - Nordeste</v>
      </c>
      <c r="I782" s="29" t="str">
        <f>_xlfn.XLOOKUP(BASE_INICIATIVAS_CONSOLIDADA!$G782,[1]!BASE_UCS[COD CNUC],[1]!BASE_UCS[BIOMAS])</f>
        <v>Cerrado</v>
      </c>
      <c r="J782" s="29" t="str">
        <f>_xlfn.XLOOKUP(BASE_INICIATIVAS_CONSOLIDADA!$G782,[1]!BASE_UCS[COD CNUC],[1]!BASE_UCS[UF])</f>
        <v>BA</v>
      </c>
      <c r="K782" s="29"/>
      <c r="L782" s="30">
        <v>75000</v>
      </c>
      <c r="M782" s="79">
        <v>0</v>
      </c>
      <c r="N782" s="30">
        <f>BASE_INICIATIVAS_CONSOLIDADA!$L782-BASE_INICIATIVAS_CONSOLIDADA!$M782</f>
        <v>75000</v>
      </c>
      <c r="O782" s="41">
        <f>BASE_INICIATIVAS_CONSOLIDADA!$AC782+BASE_INICIATIVAS_CONSOLIDADA!$AJ782+BASE_INICIATIVAS_CONSOLIDADA!$AO782+BASE_INICIATIVAS_CONSOLIDADA!$AV782+BASE_INICIATIVAS_CONSOLIDADA!$AY782+BASE_INICIATIVAS_CONSOLIDADA!$BA782+BASE_INICIATIVAS_CONSOLIDADA!$BD782</f>
        <v>0</v>
      </c>
      <c r="P782" s="30">
        <f>IF(BASE_INICIATIVAS_CONSOLIDADA!$N782-BASE_INICIATIVAS_CONSOLIDADA!$O782&lt;0,0,BASE_INICIATIVAS_CONSOLIDADA!$N782-BASE_INICIATIVAS_CONSOLIDADA!$O782)</f>
        <v>75000</v>
      </c>
      <c r="Q782" s="66">
        <v>0</v>
      </c>
      <c r="R782" s="71">
        <v>0</v>
      </c>
      <c r="S782" s="71">
        <v>0</v>
      </c>
      <c r="T782" s="71">
        <v>0</v>
      </c>
      <c r="U782" s="71">
        <v>0</v>
      </c>
      <c r="V782" s="71">
        <v>0</v>
      </c>
      <c r="W782" s="71">
        <v>0</v>
      </c>
      <c r="X782" s="71">
        <v>0</v>
      </c>
      <c r="Y782" s="71">
        <v>0</v>
      </c>
      <c r="Z782" s="71">
        <v>0</v>
      </c>
      <c r="AA782" s="71">
        <v>0</v>
      </c>
      <c r="AB782" s="68">
        <v>0</v>
      </c>
      <c r="AC782" s="41">
        <f>SUM(BASE_INICIATIVAS_CONSOLIDADA!$Q782:$AB782)</f>
        <v>0</v>
      </c>
      <c r="AD782" s="41">
        <v>0</v>
      </c>
      <c r="AE782" s="41">
        <v>0</v>
      </c>
      <c r="AF782" s="41">
        <v>0</v>
      </c>
      <c r="AG782" s="41">
        <v>0</v>
      </c>
      <c r="AH782" s="41">
        <v>0</v>
      </c>
      <c r="AI782" s="41">
        <v>0</v>
      </c>
      <c r="AJ782" s="41">
        <f>SUM(BASE_INICIATIVAS_CONSOLIDADA!$AD782:$AI782)</f>
        <v>0</v>
      </c>
      <c r="AK782" s="41">
        <v>0</v>
      </c>
      <c r="AL782" s="41">
        <v>0</v>
      </c>
      <c r="AM782" s="41">
        <v>0</v>
      </c>
      <c r="AN782" s="41">
        <v>0</v>
      </c>
      <c r="AO782" s="41">
        <f>SUM(BASE_INICIATIVAS_CONSOLIDADA!$AK782:$AN782)</f>
        <v>0</v>
      </c>
      <c r="AP782" s="41">
        <v>0</v>
      </c>
      <c r="AQ782" s="41">
        <v>0</v>
      </c>
      <c r="AR782" s="41">
        <v>0</v>
      </c>
      <c r="AS782" s="41">
        <v>0</v>
      </c>
      <c r="AT782" s="41">
        <v>0</v>
      </c>
      <c r="AU782" s="41">
        <v>0</v>
      </c>
      <c r="AV782" s="41">
        <f>SUM(BASE_INICIATIVAS_CONSOLIDADA!$AP782:$AU782)</f>
        <v>0</v>
      </c>
      <c r="AW782" s="43">
        <v>0</v>
      </c>
      <c r="AX782" s="43">
        <v>0</v>
      </c>
      <c r="AY782" s="44">
        <f>SUM(BASE_INICIATIVAS_CONSOLIDADA!$AW782:$AX782)</f>
        <v>0</v>
      </c>
      <c r="AZ782" s="45">
        <v>0</v>
      </c>
      <c r="BA782" s="45">
        <f>BASE_INICIATIVAS_CONSOLIDADA!$AZ782</f>
        <v>0</v>
      </c>
      <c r="BB782" s="45">
        <v>0</v>
      </c>
      <c r="BC782" s="45">
        <v>0</v>
      </c>
      <c r="BD782" s="45">
        <f>SUM(BASE_INICIATIVAS_CONSOLIDADA!$BB782:$BC782)</f>
        <v>0</v>
      </c>
    </row>
    <row r="783" spans="1:56" ht="60" x14ac:dyDescent="0.25">
      <c r="A783" s="8" t="s">
        <v>502</v>
      </c>
      <c r="B783" s="8" t="s">
        <v>503</v>
      </c>
      <c r="C783" s="8">
        <v>18458919</v>
      </c>
      <c r="D783" s="8" t="s">
        <v>58</v>
      </c>
      <c r="E783" s="8" t="str">
        <f>_xlfn.XLOOKUP(BASE_INICIATIVAS_CONSOLIDADA!$G783,'[1]BASE DE DADOS'!A:A,'[1]BASE DE DADOS'!C:C)</f>
        <v>FLONA DE GOYTACAZES</v>
      </c>
      <c r="F783" s="8" t="str">
        <f>_xlfn.XLOOKUP(BASE_INICIATIVAS_CONSOLIDADA!$G783,[1]!BASE_UCS[COD CNUC],[1]!BASE_UCS[CATEGORIA RESUMIDA])</f>
        <v>FLONA</v>
      </c>
      <c r="G783" s="8" t="s">
        <v>140</v>
      </c>
      <c r="H783" s="8" t="str">
        <f>_xlfn.XLOOKUP(BASE_INICIATIVAS_CONSOLIDADA!$G783,[1]!BASE_UCS[COD CNUC],[1]!BASE_UCS[GERÊNCIA REGIONAL])</f>
        <v>GR4 - Sudeste</v>
      </c>
      <c r="I783" s="8" t="str">
        <f>_xlfn.XLOOKUP(BASE_INICIATIVAS_CONSOLIDADA!$G783,[1]!BASE_UCS[COD CNUC],[1]!BASE_UCS[BIOMAS])</f>
        <v>Mata Atlântica</v>
      </c>
      <c r="J783" s="8" t="str">
        <f>_xlfn.XLOOKUP(BASE_INICIATIVAS_CONSOLIDADA!$G783,[1]!BASE_UCS[COD CNUC],[1]!BASE_UCS[UF])</f>
        <v>ES</v>
      </c>
      <c r="K783" s="8"/>
      <c r="L783" s="36">
        <v>75000</v>
      </c>
      <c r="M783" s="80">
        <v>0</v>
      </c>
      <c r="N783" s="36">
        <f>BASE_INICIATIVAS_CONSOLIDADA!$L783-BASE_INICIATIVAS_CONSOLIDADA!$M783</f>
        <v>75000</v>
      </c>
      <c r="O783" s="37">
        <f>BASE_INICIATIVAS_CONSOLIDADA!$AC783+BASE_INICIATIVAS_CONSOLIDADA!$AJ783+BASE_INICIATIVAS_CONSOLIDADA!$AO783+BASE_INICIATIVAS_CONSOLIDADA!$AV783+BASE_INICIATIVAS_CONSOLIDADA!$AY783+BASE_INICIATIVAS_CONSOLIDADA!$BA783+BASE_INICIATIVAS_CONSOLIDADA!$BD783</f>
        <v>0</v>
      </c>
      <c r="P783" s="36">
        <f>IF(BASE_INICIATIVAS_CONSOLIDADA!$N783-BASE_INICIATIVAS_CONSOLIDADA!$O783&lt;0,0,BASE_INICIATIVAS_CONSOLIDADA!$N783-BASE_INICIATIVAS_CONSOLIDADA!$O783)</f>
        <v>75000</v>
      </c>
      <c r="Q783" s="64">
        <v>0</v>
      </c>
      <c r="R783" s="69">
        <v>0</v>
      </c>
      <c r="S783" s="69">
        <v>0</v>
      </c>
      <c r="T783" s="69">
        <v>0</v>
      </c>
      <c r="U783" s="69">
        <v>0</v>
      </c>
      <c r="V783" s="69">
        <v>0</v>
      </c>
      <c r="W783" s="69">
        <v>0</v>
      </c>
      <c r="X783" s="69">
        <v>0</v>
      </c>
      <c r="Y783" s="69">
        <v>0</v>
      </c>
      <c r="Z783" s="69">
        <v>0</v>
      </c>
      <c r="AA783" s="69">
        <v>0</v>
      </c>
      <c r="AB783" s="70">
        <v>0</v>
      </c>
      <c r="AC783" s="37">
        <f>SUM(BASE_INICIATIVAS_CONSOLIDADA!$Q783:$AB783)</f>
        <v>0</v>
      </c>
      <c r="AD783" s="37">
        <v>0</v>
      </c>
      <c r="AE783" s="37">
        <v>0</v>
      </c>
      <c r="AF783" s="37">
        <v>0</v>
      </c>
      <c r="AG783" s="37">
        <v>0</v>
      </c>
      <c r="AH783" s="37">
        <v>0</v>
      </c>
      <c r="AI783" s="37">
        <v>0</v>
      </c>
      <c r="AJ783" s="37">
        <f>SUM(BASE_INICIATIVAS_CONSOLIDADA!$AD783:$AI783)</f>
        <v>0</v>
      </c>
      <c r="AK783" s="37">
        <v>0</v>
      </c>
      <c r="AL783" s="37">
        <v>0</v>
      </c>
      <c r="AM783" s="37">
        <v>0</v>
      </c>
      <c r="AN783" s="37">
        <v>0</v>
      </c>
      <c r="AO783" s="37">
        <f>SUM(BASE_INICIATIVAS_CONSOLIDADA!$AK783:$AN783)</f>
        <v>0</v>
      </c>
      <c r="AP783" s="37">
        <v>0</v>
      </c>
      <c r="AQ783" s="37">
        <v>0</v>
      </c>
      <c r="AR783" s="37">
        <v>0</v>
      </c>
      <c r="AS783" s="37">
        <v>0</v>
      </c>
      <c r="AT783" s="37">
        <v>0</v>
      </c>
      <c r="AU783" s="37">
        <v>0</v>
      </c>
      <c r="AV783" s="37">
        <f>SUM(BASE_INICIATIVAS_CONSOLIDADA!$AP783:$AU783)</f>
        <v>0</v>
      </c>
      <c r="AW783" s="39">
        <v>0</v>
      </c>
      <c r="AX783" s="39">
        <v>0</v>
      </c>
      <c r="AY783" s="40">
        <f>SUM(BASE_INICIATIVAS_CONSOLIDADA!$AW783:$AX783)</f>
        <v>0</v>
      </c>
      <c r="AZ783" s="4">
        <v>0</v>
      </c>
      <c r="BA783" s="4">
        <f>BASE_INICIATIVAS_CONSOLIDADA!$AZ783</f>
        <v>0</v>
      </c>
      <c r="BB783" s="4">
        <v>0</v>
      </c>
      <c r="BC783" s="4">
        <v>0</v>
      </c>
      <c r="BD783" s="4">
        <f>SUM(BASE_INICIATIVAS_CONSOLIDADA!$BB783:$BC783)</f>
        <v>0</v>
      </c>
    </row>
    <row r="784" spans="1:56" ht="60" x14ac:dyDescent="0.25">
      <c r="A784" s="29" t="s">
        <v>502</v>
      </c>
      <c r="B784" s="29" t="s">
        <v>503</v>
      </c>
      <c r="C784" s="29">
        <v>18458919</v>
      </c>
      <c r="D784" s="29" t="s">
        <v>58</v>
      </c>
      <c r="E784" s="29" t="str">
        <f>_xlfn.XLOOKUP(BASE_INICIATIVAS_CONSOLIDADA!$G784,'[1]BASE DE DADOS'!A:A,'[1]BASE DE DADOS'!C:C)</f>
        <v>FLONA DE HUMAITÁ</v>
      </c>
      <c r="F784" s="29" t="str">
        <f>_xlfn.XLOOKUP(BASE_INICIATIVAS_CONSOLIDADA!$G784,[1]!BASE_UCS[COD CNUC],[1]!BASE_UCS[CATEGORIA RESUMIDA])</f>
        <v>FLONA</v>
      </c>
      <c r="G784" s="29" t="s">
        <v>412</v>
      </c>
      <c r="H784" s="29" t="str">
        <f>_xlfn.XLOOKUP(BASE_INICIATIVAS_CONSOLIDADA!$G784,[1]!BASE_UCS[COD CNUC],[1]!BASE_UCS[GERÊNCIA REGIONAL])</f>
        <v>GR1 - Norte</v>
      </c>
      <c r="I784" s="29" t="str">
        <f>_xlfn.XLOOKUP(BASE_INICIATIVAS_CONSOLIDADA!$G784,[1]!BASE_UCS[COD CNUC],[1]!BASE_UCS[BIOMAS])</f>
        <v>Amazônia</v>
      </c>
      <c r="J784" s="29" t="str">
        <f>_xlfn.XLOOKUP(BASE_INICIATIVAS_CONSOLIDADA!$G784,[1]!BASE_UCS[COD CNUC],[1]!BASE_UCS[UF])</f>
        <v>AM</v>
      </c>
      <c r="K784" s="29"/>
      <c r="L784" s="30">
        <v>315000</v>
      </c>
      <c r="M784" s="79">
        <v>0</v>
      </c>
      <c r="N784" s="30">
        <f>BASE_INICIATIVAS_CONSOLIDADA!$L784-BASE_INICIATIVAS_CONSOLIDADA!$M784</f>
        <v>315000</v>
      </c>
      <c r="O784" s="41">
        <f>BASE_INICIATIVAS_CONSOLIDADA!$AC784+BASE_INICIATIVAS_CONSOLIDADA!$AJ784+BASE_INICIATIVAS_CONSOLIDADA!$AO784+BASE_INICIATIVAS_CONSOLIDADA!$AV784+BASE_INICIATIVAS_CONSOLIDADA!$AY784+BASE_INICIATIVAS_CONSOLIDADA!$BA784+BASE_INICIATIVAS_CONSOLIDADA!$BD784</f>
        <v>0</v>
      </c>
      <c r="P784" s="30">
        <f>IF(BASE_INICIATIVAS_CONSOLIDADA!$N784-BASE_INICIATIVAS_CONSOLIDADA!$O784&lt;0,0,BASE_INICIATIVAS_CONSOLIDADA!$N784-BASE_INICIATIVAS_CONSOLIDADA!$O784)</f>
        <v>315000</v>
      </c>
      <c r="Q784" s="66">
        <v>0</v>
      </c>
      <c r="R784" s="71">
        <v>0</v>
      </c>
      <c r="S784" s="71">
        <v>0</v>
      </c>
      <c r="T784" s="71">
        <v>0</v>
      </c>
      <c r="U784" s="71">
        <v>0</v>
      </c>
      <c r="V784" s="71">
        <v>0</v>
      </c>
      <c r="W784" s="71">
        <v>0</v>
      </c>
      <c r="X784" s="71">
        <v>0</v>
      </c>
      <c r="Y784" s="71">
        <v>0</v>
      </c>
      <c r="Z784" s="71">
        <v>0</v>
      </c>
      <c r="AA784" s="71">
        <v>0</v>
      </c>
      <c r="AB784" s="68">
        <v>0</v>
      </c>
      <c r="AC784" s="41">
        <f>SUM(BASE_INICIATIVAS_CONSOLIDADA!$Q784:$AB784)</f>
        <v>0</v>
      </c>
      <c r="AD784" s="41">
        <v>0</v>
      </c>
      <c r="AE784" s="41">
        <v>0</v>
      </c>
      <c r="AF784" s="41">
        <v>0</v>
      </c>
      <c r="AG784" s="41">
        <v>0</v>
      </c>
      <c r="AH784" s="41">
        <v>0</v>
      </c>
      <c r="AI784" s="41">
        <v>0</v>
      </c>
      <c r="AJ784" s="41">
        <f>SUM(BASE_INICIATIVAS_CONSOLIDADA!$AD784:$AI784)</f>
        <v>0</v>
      </c>
      <c r="AK784" s="41">
        <v>0</v>
      </c>
      <c r="AL784" s="41">
        <v>0</v>
      </c>
      <c r="AM784" s="41">
        <v>0</v>
      </c>
      <c r="AN784" s="41">
        <v>0</v>
      </c>
      <c r="AO784" s="41">
        <f>SUM(BASE_INICIATIVAS_CONSOLIDADA!$AK784:$AN784)</f>
        <v>0</v>
      </c>
      <c r="AP784" s="41">
        <v>0</v>
      </c>
      <c r="AQ784" s="41">
        <v>0</v>
      </c>
      <c r="AR784" s="41">
        <v>0</v>
      </c>
      <c r="AS784" s="41">
        <v>0</v>
      </c>
      <c r="AT784" s="41">
        <v>0</v>
      </c>
      <c r="AU784" s="41">
        <v>0</v>
      </c>
      <c r="AV784" s="41">
        <f>SUM(BASE_INICIATIVAS_CONSOLIDADA!$AP784:$AU784)</f>
        <v>0</v>
      </c>
      <c r="AW784" s="43">
        <v>0</v>
      </c>
      <c r="AX784" s="43">
        <v>0</v>
      </c>
      <c r="AY784" s="44">
        <f>SUM(BASE_INICIATIVAS_CONSOLIDADA!$AW784:$AX784)</f>
        <v>0</v>
      </c>
      <c r="AZ784" s="45">
        <v>0</v>
      </c>
      <c r="BA784" s="45">
        <f>BASE_INICIATIVAS_CONSOLIDADA!$AZ784</f>
        <v>0</v>
      </c>
      <c r="BB784" s="45">
        <v>0</v>
      </c>
      <c r="BC784" s="45">
        <v>0</v>
      </c>
      <c r="BD784" s="45">
        <f>SUM(BASE_INICIATIVAS_CONSOLIDADA!$BB784:$BC784)</f>
        <v>0</v>
      </c>
    </row>
    <row r="785" spans="1:56" ht="60" x14ac:dyDescent="0.25">
      <c r="A785" s="8" t="s">
        <v>502</v>
      </c>
      <c r="B785" s="8" t="s">
        <v>503</v>
      </c>
      <c r="C785" s="8">
        <v>18458919</v>
      </c>
      <c r="D785" s="8" t="s">
        <v>58</v>
      </c>
      <c r="E785" s="8" t="str">
        <f>_xlfn.XLOOKUP(BASE_INICIATIVAS_CONSOLIDADA!$G785,'[1]BASE DE DADOS'!A:A,'[1]BASE DE DADOS'!C:C)</f>
        <v>FLONA DE IBIRAMA</v>
      </c>
      <c r="F785" s="8" t="str">
        <f>_xlfn.XLOOKUP(BASE_INICIATIVAS_CONSOLIDADA!$G785,[1]!BASE_UCS[COD CNUC],[1]!BASE_UCS[CATEGORIA RESUMIDA])</f>
        <v>FLONA</v>
      </c>
      <c r="G785" s="8" t="s">
        <v>441</v>
      </c>
      <c r="H785" s="8" t="str">
        <f>_xlfn.XLOOKUP(BASE_INICIATIVAS_CONSOLIDADA!$G785,[1]!BASE_UCS[COD CNUC],[1]!BASE_UCS[GERÊNCIA REGIONAL])</f>
        <v>GR5 - Sul</v>
      </c>
      <c r="I785" s="8" t="str">
        <f>_xlfn.XLOOKUP(BASE_INICIATIVAS_CONSOLIDADA!$G785,[1]!BASE_UCS[COD CNUC],[1]!BASE_UCS[BIOMAS])</f>
        <v>Mata Atlântica</v>
      </c>
      <c r="J785" s="8" t="str">
        <f>_xlfn.XLOOKUP(BASE_INICIATIVAS_CONSOLIDADA!$G785,[1]!BASE_UCS[COD CNUC],[1]!BASE_UCS[UF])</f>
        <v>SC</v>
      </c>
      <c r="K785" s="8"/>
      <c r="L785" s="36">
        <v>75000</v>
      </c>
      <c r="M785" s="80">
        <v>0</v>
      </c>
      <c r="N785" s="36">
        <f>BASE_INICIATIVAS_CONSOLIDADA!$L785-BASE_INICIATIVAS_CONSOLIDADA!$M785</f>
        <v>75000</v>
      </c>
      <c r="O785" s="37">
        <f>BASE_INICIATIVAS_CONSOLIDADA!$AC785+BASE_INICIATIVAS_CONSOLIDADA!$AJ785+BASE_INICIATIVAS_CONSOLIDADA!$AO785+BASE_INICIATIVAS_CONSOLIDADA!$AV785+BASE_INICIATIVAS_CONSOLIDADA!$AY785+BASE_INICIATIVAS_CONSOLIDADA!$BA785+BASE_INICIATIVAS_CONSOLIDADA!$BD785</f>
        <v>0</v>
      </c>
      <c r="P785" s="36">
        <f>IF(BASE_INICIATIVAS_CONSOLIDADA!$N785-BASE_INICIATIVAS_CONSOLIDADA!$O785&lt;0,0,BASE_INICIATIVAS_CONSOLIDADA!$N785-BASE_INICIATIVAS_CONSOLIDADA!$O785)</f>
        <v>75000</v>
      </c>
      <c r="Q785" s="64">
        <v>0</v>
      </c>
      <c r="R785" s="69">
        <v>0</v>
      </c>
      <c r="S785" s="69">
        <v>0</v>
      </c>
      <c r="T785" s="69">
        <v>0</v>
      </c>
      <c r="U785" s="69">
        <v>0</v>
      </c>
      <c r="V785" s="69">
        <v>0</v>
      </c>
      <c r="W785" s="69">
        <v>0</v>
      </c>
      <c r="X785" s="69">
        <v>0</v>
      </c>
      <c r="Y785" s="69">
        <v>0</v>
      </c>
      <c r="Z785" s="69">
        <v>0</v>
      </c>
      <c r="AA785" s="69">
        <v>0</v>
      </c>
      <c r="AB785" s="70">
        <v>0</v>
      </c>
      <c r="AC785" s="37">
        <f>SUM(BASE_INICIATIVAS_CONSOLIDADA!$Q785:$AB785)</f>
        <v>0</v>
      </c>
      <c r="AD785" s="37">
        <v>0</v>
      </c>
      <c r="AE785" s="37">
        <v>0</v>
      </c>
      <c r="AF785" s="37">
        <v>0</v>
      </c>
      <c r="AG785" s="37">
        <v>0</v>
      </c>
      <c r="AH785" s="37">
        <v>0</v>
      </c>
      <c r="AI785" s="37">
        <v>0</v>
      </c>
      <c r="AJ785" s="37">
        <f>SUM(BASE_INICIATIVAS_CONSOLIDADA!$AD785:$AI785)</f>
        <v>0</v>
      </c>
      <c r="AK785" s="37">
        <v>0</v>
      </c>
      <c r="AL785" s="37">
        <v>0</v>
      </c>
      <c r="AM785" s="37">
        <v>0</v>
      </c>
      <c r="AN785" s="37">
        <v>0</v>
      </c>
      <c r="AO785" s="37">
        <f>SUM(BASE_INICIATIVAS_CONSOLIDADA!$AK785:$AN785)</f>
        <v>0</v>
      </c>
      <c r="AP785" s="37">
        <v>0</v>
      </c>
      <c r="AQ785" s="37">
        <v>0</v>
      </c>
      <c r="AR785" s="37">
        <v>0</v>
      </c>
      <c r="AS785" s="37">
        <v>0</v>
      </c>
      <c r="AT785" s="37">
        <v>0</v>
      </c>
      <c r="AU785" s="37">
        <v>0</v>
      </c>
      <c r="AV785" s="37">
        <f>SUM(BASE_INICIATIVAS_CONSOLIDADA!$AP785:$AU785)</f>
        <v>0</v>
      </c>
      <c r="AW785" s="39">
        <v>0</v>
      </c>
      <c r="AX785" s="39">
        <v>0</v>
      </c>
      <c r="AY785" s="40">
        <f>SUM(BASE_INICIATIVAS_CONSOLIDADA!$AW785:$AX785)</f>
        <v>0</v>
      </c>
      <c r="AZ785" s="4">
        <v>0</v>
      </c>
      <c r="BA785" s="4">
        <f>BASE_INICIATIVAS_CONSOLIDADA!$AZ785</f>
        <v>0</v>
      </c>
      <c r="BB785" s="4">
        <v>0</v>
      </c>
      <c r="BC785" s="4">
        <v>0</v>
      </c>
      <c r="BD785" s="4">
        <f>SUM(BASE_INICIATIVAS_CONSOLIDADA!$BB785:$BC785)</f>
        <v>0</v>
      </c>
    </row>
    <row r="786" spans="1:56" ht="60" x14ac:dyDescent="0.25">
      <c r="A786" s="29" t="s">
        <v>502</v>
      </c>
      <c r="B786" s="29" t="s">
        <v>503</v>
      </c>
      <c r="C786" s="29">
        <v>18458919</v>
      </c>
      <c r="D786" s="29" t="s">
        <v>58</v>
      </c>
      <c r="E786" s="29" t="str">
        <f>_xlfn.XLOOKUP(BASE_INICIATIVAS_CONSOLIDADA!$G786,'[1]BASE DE DADOS'!A:A,'[1]BASE DE DADOS'!C:C)</f>
        <v>FLONA DE IPANEMA</v>
      </c>
      <c r="F786" s="29" t="str">
        <f>_xlfn.XLOOKUP(BASE_INICIATIVAS_CONSOLIDADA!$G786,[1]!BASE_UCS[COD CNUC],[1]!BASE_UCS[CATEGORIA RESUMIDA])</f>
        <v>FLONA</v>
      </c>
      <c r="G786" s="29" t="s">
        <v>80</v>
      </c>
      <c r="H786" s="29" t="str">
        <f>_xlfn.XLOOKUP(BASE_INICIATIVAS_CONSOLIDADA!$G786,[1]!BASE_UCS[COD CNUC],[1]!BASE_UCS[GERÊNCIA REGIONAL])</f>
        <v>GR4 - Sudeste</v>
      </c>
      <c r="I786" s="29" t="str">
        <f>_xlfn.XLOOKUP(BASE_INICIATIVAS_CONSOLIDADA!$G786,[1]!BASE_UCS[COD CNUC],[1]!BASE_UCS[BIOMAS])</f>
        <v>Mata Atlântica</v>
      </c>
      <c r="J786" s="29" t="str">
        <f>_xlfn.XLOOKUP(BASE_INICIATIVAS_CONSOLIDADA!$G786,[1]!BASE_UCS[COD CNUC],[1]!BASE_UCS[UF])</f>
        <v>SP</v>
      </c>
      <c r="K786" s="29"/>
      <c r="L786" s="30">
        <v>260000</v>
      </c>
      <c r="M786" s="79">
        <v>0</v>
      </c>
      <c r="N786" s="30">
        <f>BASE_INICIATIVAS_CONSOLIDADA!$L786-BASE_INICIATIVAS_CONSOLIDADA!$M786</f>
        <v>260000</v>
      </c>
      <c r="O786" s="41">
        <f>BASE_INICIATIVAS_CONSOLIDADA!$AC786+BASE_INICIATIVAS_CONSOLIDADA!$AJ786+BASE_INICIATIVAS_CONSOLIDADA!$AO786+BASE_INICIATIVAS_CONSOLIDADA!$AV786+BASE_INICIATIVAS_CONSOLIDADA!$AY786+BASE_INICIATIVAS_CONSOLIDADA!$BA786+BASE_INICIATIVAS_CONSOLIDADA!$BD786</f>
        <v>0</v>
      </c>
      <c r="P786" s="30">
        <f>IF(BASE_INICIATIVAS_CONSOLIDADA!$N786-BASE_INICIATIVAS_CONSOLIDADA!$O786&lt;0,0,BASE_INICIATIVAS_CONSOLIDADA!$N786-BASE_INICIATIVAS_CONSOLIDADA!$O786)</f>
        <v>260000</v>
      </c>
      <c r="Q786" s="66">
        <v>0</v>
      </c>
      <c r="R786" s="71">
        <v>0</v>
      </c>
      <c r="S786" s="71">
        <v>0</v>
      </c>
      <c r="T786" s="71">
        <v>0</v>
      </c>
      <c r="U786" s="71">
        <v>0</v>
      </c>
      <c r="V786" s="71">
        <v>0</v>
      </c>
      <c r="W786" s="71">
        <v>0</v>
      </c>
      <c r="X786" s="71">
        <v>0</v>
      </c>
      <c r="Y786" s="71">
        <v>0</v>
      </c>
      <c r="Z786" s="71">
        <v>0</v>
      </c>
      <c r="AA786" s="71">
        <v>0</v>
      </c>
      <c r="AB786" s="68">
        <v>0</v>
      </c>
      <c r="AC786" s="41">
        <f>SUM(BASE_INICIATIVAS_CONSOLIDADA!$Q786:$AB786)</f>
        <v>0</v>
      </c>
      <c r="AD786" s="41">
        <v>0</v>
      </c>
      <c r="AE786" s="41">
        <v>0</v>
      </c>
      <c r="AF786" s="41">
        <v>0</v>
      </c>
      <c r="AG786" s="41">
        <v>0</v>
      </c>
      <c r="AH786" s="41">
        <v>0</v>
      </c>
      <c r="AI786" s="41">
        <v>0</v>
      </c>
      <c r="AJ786" s="41">
        <f>SUM(BASE_INICIATIVAS_CONSOLIDADA!$AD786:$AI786)</f>
        <v>0</v>
      </c>
      <c r="AK786" s="41">
        <v>0</v>
      </c>
      <c r="AL786" s="41">
        <v>0</v>
      </c>
      <c r="AM786" s="41">
        <v>0</v>
      </c>
      <c r="AN786" s="41">
        <v>0</v>
      </c>
      <c r="AO786" s="41">
        <f>SUM(BASE_INICIATIVAS_CONSOLIDADA!$AK786:$AN786)</f>
        <v>0</v>
      </c>
      <c r="AP786" s="41">
        <v>0</v>
      </c>
      <c r="AQ786" s="41">
        <v>0</v>
      </c>
      <c r="AR786" s="41">
        <v>0</v>
      </c>
      <c r="AS786" s="41">
        <v>0</v>
      </c>
      <c r="AT786" s="41">
        <v>0</v>
      </c>
      <c r="AU786" s="41">
        <v>0</v>
      </c>
      <c r="AV786" s="41">
        <f>SUM(BASE_INICIATIVAS_CONSOLIDADA!$AP786:$AU786)</f>
        <v>0</v>
      </c>
      <c r="AW786" s="43">
        <v>0</v>
      </c>
      <c r="AX786" s="43">
        <v>0</v>
      </c>
      <c r="AY786" s="44">
        <f>SUM(BASE_INICIATIVAS_CONSOLIDADA!$AW786:$AX786)</f>
        <v>0</v>
      </c>
      <c r="AZ786" s="45">
        <v>0</v>
      </c>
      <c r="BA786" s="45">
        <f>BASE_INICIATIVAS_CONSOLIDADA!$AZ786</f>
        <v>0</v>
      </c>
      <c r="BB786" s="45">
        <v>0</v>
      </c>
      <c r="BC786" s="45">
        <v>0</v>
      </c>
      <c r="BD786" s="45">
        <f>SUM(BASE_INICIATIVAS_CONSOLIDADA!$BB786:$BC786)</f>
        <v>0</v>
      </c>
    </row>
    <row r="787" spans="1:56" ht="60" x14ac:dyDescent="0.25">
      <c r="A787" s="8" t="s">
        <v>502</v>
      </c>
      <c r="B787" s="8" t="s">
        <v>503</v>
      </c>
      <c r="C787" s="8">
        <v>18458919</v>
      </c>
      <c r="D787" s="8" t="s">
        <v>58</v>
      </c>
      <c r="E787" s="8" t="str">
        <f>_xlfn.XLOOKUP(BASE_INICIATIVAS_CONSOLIDADA!$G787,'[1]BASE DE DADOS'!A:A,'[1]BASE DE DADOS'!C:C)</f>
        <v>FLONA DE IRATI</v>
      </c>
      <c r="F787" s="8" t="str">
        <f>_xlfn.XLOOKUP(BASE_INICIATIVAS_CONSOLIDADA!$G787,[1]!BASE_UCS[COD CNUC],[1]!BASE_UCS[CATEGORIA RESUMIDA])</f>
        <v>FLONA</v>
      </c>
      <c r="G787" s="8" t="s">
        <v>521</v>
      </c>
      <c r="H787" s="8" t="str">
        <f>_xlfn.XLOOKUP(BASE_INICIATIVAS_CONSOLIDADA!$G787,[1]!BASE_UCS[COD CNUC],[1]!BASE_UCS[GERÊNCIA REGIONAL])</f>
        <v>GR5 - Sul</v>
      </c>
      <c r="I787" s="8" t="str">
        <f>_xlfn.XLOOKUP(BASE_INICIATIVAS_CONSOLIDADA!$G787,[1]!BASE_UCS[COD CNUC],[1]!BASE_UCS[BIOMAS])</f>
        <v>Mata Atlântica</v>
      </c>
      <c r="J787" s="8" t="str">
        <f>_xlfn.XLOOKUP(BASE_INICIATIVAS_CONSOLIDADA!$G787,[1]!BASE_UCS[COD CNUC],[1]!BASE_UCS[UF])</f>
        <v>PR</v>
      </c>
      <c r="K787" s="8"/>
      <c r="L787" s="36">
        <v>90000</v>
      </c>
      <c r="M787" s="80">
        <v>0</v>
      </c>
      <c r="N787" s="36">
        <f>BASE_INICIATIVAS_CONSOLIDADA!$L787-BASE_INICIATIVAS_CONSOLIDADA!$M787</f>
        <v>90000</v>
      </c>
      <c r="O787" s="37">
        <f>BASE_INICIATIVAS_CONSOLIDADA!$AC787+BASE_INICIATIVAS_CONSOLIDADA!$AJ787+BASE_INICIATIVAS_CONSOLIDADA!$AO787+BASE_INICIATIVAS_CONSOLIDADA!$AV787+BASE_INICIATIVAS_CONSOLIDADA!$AY787+BASE_INICIATIVAS_CONSOLIDADA!$BA787+BASE_INICIATIVAS_CONSOLIDADA!$BD787</f>
        <v>0</v>
      </c>
      <c r="P787" s="36">
        <f>IF(BASE_INICIATIVAS_CONSOLIDADA!$N787-BASE_INICIATIVAS_CONSOLIDADA!$O787&lt;0,0,BASE_INICIATIVAS_CONSOLIDADA!$N787-BASE_INICIATIVAS_CONSOLIDADA!$O787)</f>
        <v>90000</v>
      </c>
      <c r="Q787" s="64">
        <v>0</v>
      </c>
      <c r="R787" s="69">
        <v>0</v>
      </c>
      <c r="S787" s="69">
        <v>0</v>
      </c>
      <c r="T787" s="69">
        <v>0</v>
      </c>
      <c r="U787" s="69">
        <v>0</v>
      </c>
      <c r="V787" s="69">
        <v>0</v>
      </c>
      <c r="W787" s="69">
        <v>0</v>
      </c>
      <c r="X787" s="69">
        <v>0</v>
      </c>
      <c r="Y787" s="69">
        <v>0</v>
      </c>
      <c r="Z787" s="69">
        <v>0</v>
      </c>
      <c r="AA787" s="69">
        <v>0</v>
      </c>
      <c r="AB787" s="70">
        <v>0</v>
      </c>
      <c r="AC787" s="37">
        <f>SUM(BASE_INICIATIVAS_CONSOLIDADA!$Q787:$AB787)</f>
        <v>0</v>
      </c>
      <c r="AD787" s="37">
        <v>0</v>
      </c>
      <c r="AE787" s="37">
        <v>0</v>
      </c>
      <c r="AF787" s="37">
        <v>0</v>
      </c>
      <c r="AG787" s="37">
        <v>0</v>
      </c>
      <c r="AH787" s="37">
        <v>0</v>
      </c>
      <c r="AI787" s="37">
        <v>0</v>
      </c>
      <c r="AJ787" s="37">
        <f>SUM(BASE_INICIATIVAS_CONSOLIDADA!$AD787:$AI787)</f>
        <v>0</v>
      </c>
      <c r="AK787" s="37">
        <v>0</v>
      </c>
      <c r="AL787" s="37">
        <v>0</v>
      </c>
      <c r="AM787" s="37">
        <v>0</v>
      </c>
      <c r="AN787" s="37">
        <v>0</v>
      </c>
      <c r="AO787" s="37">
        <f>SUM(BASE_INICIATIVAS_CONSOLIDADA!$AK787:$AN787)</f>
        <v>0</v>
      </c>
      <c r="AP787" s="37">
        <v>0</v>
      </c>
      <c r="AQ787" s="37">
        <v>0</v>
      </c>
      <c r="AR787" s="37">
        <v>0</v>
      </c>
      <c r="AS787" s="37">
        <v>0</v>
      </c>
      <c r="AT787" s="37">
        <v>0</v>
      </c>
      <c r="AU787" s="37">
        <v>0</v>
      </c>
      <c r="AV787" s="37">
        <f>SUM(BASE_INICIATIVAS_CONSOLIDADA!$AP787:$AU787)</f>
        <v>0</v>
      </c>
      <c r="AW787" s="39">
        <v>0</v>
      </c>
      <c r="AX787" s="39">
        <v>0</v>
      </c>
      <c r="AY787" s="40">
        <f>SUM(BASE_INICIATIVAS_CONSOLIDADA!$AW787:$AX787)</f>
        <v>0</v>
      </c>
      <c r="AZ787" s="4">
        <v>0</v>
      </c>
      <c r="BA787" s="4">
        <f>BASE_INICIATIVAS_CONSOLIDADA!$AZ787</f>
        <v>0</v>
      </c>
      <c r="BB787" s="4">
        <v>0</v>
      </c>
      <c r="BC787" s="4">
        <v>0</v>
      </c>
      <c r="BD787" s="4">
        <f>SUM(BASE_INICIATIVAS_CONSOLIDADA!$BB787:$BC787)</f>
        <v>0</v>
      </c>
    </row>
    <row r="788" spans="1:56" ht="60" x14ac:dyDescent="0.25">
      <c r="A788" s="29" t="s">
        <v>502</v>
      </c>
      <c r="B788" s="29" t="s">
        <v>503</v>
      </c>
      <c r="C788" s="29">
        <v>18458919</v>
      </c>
      <c r="D788" s="29" t="s">
        <v>58</v>
      </c>
      <c r="E788" s="29" t="str">
        <f>_xlfn.XLOOKUP(BASE_INICIATIVAS_CONSOLIDADA!$G788,'[1]BASE DE DADOS'!A:A,'[1]BASE DE DADOS'!C:C)</f>
        <v>FLONA DE ITAITUBA I</v>
      </c>
      <c r="F788" s="29" t="str">
        <f>_xlfn.XLOOKUP(BASE_INICIATIVAS_CONSOLIDADA!$G788,[1]!BASE_UCS[COD CNUC],[1]!BASE_UCS[CATEGORIA RESUMIDA])</f>
        <v>FLONA</v>
      </c>
      <c r="G788" s="29" t="s">
        <v>281</v>
      </c>
      <c r="H788" s="29" t="str">
        <f>_xlfn.XLOOKUP(BASE_INICIATIVAS_CONSOLIDADA!$G788,[1]!BASE_UCS[COD CNUC],[1]!BASE_UCS[GERÊNCIA REGIONAL])</f>
        <v>GR1 - Norte</v>
      </c>
      <c r="I788" s="29" t="str">
        <f>_xlfn.XLOOKUP(BASE_INICIATIVAS_CONSOLIDADA!$G788,[1]!BASE_UCS[COD CNUC],[1]!BASE_UCS[BIOMAS])</f>
        <v>Amazônia</v>
      </c>
      <c r="J788" s="29" t="str">
        <f>_xlfn.XLOOKUP(BASE_INICIATIVAS_CONSOLIDADA!$G788,[1]!BASE_UCS[COD CNUC],[1]!BASE_UCS[UF])</f>
        <v>PA</v>
      </c>
      <c r="K788" s="29"/>
      <c r="L788" s="30">
        <v>115000</v>
      </c>
      <c r="M788" s="79">
        <v>0</v>
      </c>
      <c r="N788" s="30">
        <f>BASE_INICIATIVAS_CONSOLIDADA!$L788-BASE_INICIATIVAS_CONSOLIDADA!$M788</f>
        <v>115000</v>
      </c>
      <c r="O788" s="41">
        <f>BASE_INICIATIVAS_CONSOLIDADA!$AC788+BASE_INICIATIVAS_CONSOLIDADA!$AJ788+BASE_INICIATIVAS_CONSOLIDADA!$AO788+BASE_INICIATIVAS_CONSOLIDADA!$AV788+BASE_INICIATIVAS_CONSOLIDADA!$AY788+BASE_INICIATIVAS_CONSOLIDADA!$BA788+BASE_INICIATIVAS_CONSOLIDADA!$BD788</f>
        <v>0</v>
      </c>
      <c r="P788" s="30">
        <f>IF(BASE_INICIATIVAS_CONSOLIDADA!$N788-BASE_INICIATIVAS_CONSOLIDADA!$O788&lt;0,0,BASE_INICIATIVAS_CONSOLIDADA!$N788-BASE_INICIATIVAS_CONSOLIDADA!$O788)</f>
        <v>115000</v>
      </c>
      <c r="Q788" s="66">
        <v>0</v>
      </c>
      <c r="R788" s="71">
        <v>0</v>
      </c>
      <c r="S788" s="71">
        <v>0</v>
      </c>
      <c r="T788" s="71">
        <v>0</v>
      </c>
      <c r="U788" s="71">
        <v>0</v>
      </c>
      <c r="V788" s="71">
        <v>0</v>
      </c>
      <c r="W788" s="71">
        <v>0</v>
      </c>
      <c r="X788" s="71">
        <v>0</v>
      </c>
      <c r="Y788" s="71">
        <v>0</v>
      </c>
      <c r="Z788" s="71">
        <v>0</v>
      </c>
      <c r="AA788" s="71">
        <v>0</v>
      </c>
      <c r="AB788" s="68">
        <v>0</v>
      </c>
      <c r="AC788" s="41">
        <f>SUM(BASE_INICIATIVAS_CONSOLIDADA!$Q788:$AB788)</f>
        <v>0</v>
      </c>
      <c r="AD788" s="41">
        <v>0</v>
      </c>
      <c r="AE788" s="41">
        <v>0</v>
      </c>
      <c r="AF788" s="41">
        <v>0</v>
      </c>
      <c r="AG788" s="41">
        <v>0</v>
      </c>
      <c r="AH788" s="41">
        <v>0</v>
      </c>
      <c r="AI788" s="41">
        <v>0</v>
      </c>
      <c r="AJ788" s="41">
        <f>SUM(BASE_INICIATIVAS_CONSOLIDADA!$AD788:$AI788)</f>
        <v>0</v>
      </c>
      <c r="AK788" s="41">
        <v>0</v>
      </c>
      <c r="AL788" s="41">
        <v>0</v>
      </c>
      <c r="AM788" s="41">
        <v>0</v>
      </c>
      <c r="AN788" s="41">
        <v>0</v>
      </c>
      <c r="AO788" s="41">
        <f>SUM(BASE_INICIATIVAS_CONSOLIDADA!$AK788:$AN788)</f>
        <v>0</v>
      </c>
      <c r="AP788" s="41">
        <v>0</v>
      </c>
      <c r="AQ788" s="41">
        <v>0</v>
      </c>
      <c r="AR788" s="41">
        <v>0</v>
      </c>
      <c r="AS788" s="41">
        <v>0</v>
      </c>
      <c r="AT788" s="41">
        <v>0</v>
      </c>
      <c r="AU788" s="41">
        <v>0</v>
      </c>
      <c r="AV788" s="41">
        <f>SUM(BASE_INICIATIVAS_CONSOLIDADA!$AP788:$AU788)</f>
        <v>0</v>
      </c>
      <c r="AW788" s="43">
        <v>0</v>
      </c>
      <c r="AX788" s="43">
        <v>0</v>
      </c>
      <c r="AY788" s="44">
        <f>SUM(BASE_INICIATIVAS_CONSOLIDADA!$AW788:$AX788)</f>
        <v>0</v>
      </c>
      <c r="AZ788" s="45">
        <v>0</v>
      </c>
      <c r="BA788" s="45">
        <f>BASE_INICIATIVAS_CONSOLIDADA!$AZ788</f>
        <v>0</v>
      </c>
      <c r="BB788" s="45">
        <v>0</v>
      </c>
      <c r="BC788" s="45">
        <v>0</v>
      </c>
      <c r="BD788" s="45">
        <f>SUM(BASE_INICIATIVAS_CONSOLIDADA!$BB788:$BC788)</f>
        <v>0</v>
      </c>
    </row>
    <row r="789" spans="1:56" ht="60" x14ac:dyDescent="0.25">
      <c r="A789" s="8" t="s">
        <v>502</v>
      </c>
      <c r="B789" s="8" t="s">
        <v>503</v>
      </c>
      <c r="C789" s="8">
        <v>18458919</v>
      </c>
      <c r="D789" s="8" t="s">
        <v>58</v>
      </c>
      <c r="E789" s="8" t="str">
        <f>_xlfn.XLOOKUP(BASE_INICIATIVAS_CONSOLIDADA!$G789,'[1]BASE DE DADOS'!A:A,'[1]BASE DE DADOS'!C:C)</f>
        <v>FLONA DE ITAITUBA II</v>
      </c>
      <c r="F789" s="8" t="str">
        <f>_xlfn.XLOOKUP(BASE_INICIATIVAS_CONSOLIDADA!$G789,[1]!BASE_UCS[COD CNUC],[1]!BASE_UCS[CATEGORIA RESUMIDA])</f>
        <v>FLONA</v>
      </c>
      <c r="G789" s="8" t="s">
        <v>282</v>
      </c>
      <c r="H789" s="8" t="str">
        <f>_xlfn.XLOOKUP(BASE_INICIATIVAS_CONSOLIDADA!$G789,[1]!BASE_UCS[COD CNUC],[1]!BASE_UCS[GERÊNCIA REGIONAL])</f>
        <v>GR1 - Norte</v>
      </c>
      <c r="I789" s="8" t="str">
        <f>_xlfn.XLOOKUP(BASE_INICIATIVAS_CONSOLIDADA!$G789,[1]!BASE_UCS[COD CNUC],[1]!BASE_UCS[BIOMAS])</f>
        <v>Amazônia</v>
      </c>
      <c r="J789" s="8" t="str">
        <f>_xlfn.XLOOKUP(BASE_INICIATIVAS_CONSOLIDADA!$G789,[1]!BASE_UCS[COD CNUC],[1]!BASE_UCS[UF])</f>
        <v>PA</v>
      </c>
      <c r="K789" s="8"/>
      <c r="L789" s="36">
        <v>115000</v>
      </c>
      <c r="M789" s="80">
        <v>0</v>
      </c>
      <c r="N789" s="36">
        <f>BASE_INICIATIVAS_CONSOLIDADA!$L789-BASE_INICIATIVAS_CONSOLIDADA!$M789</f>
        <v>115000</v>
      </c>
      <c r="O789" s="37">
        <f>BASE_INICIATIVAS_CONSOLIDADA!$AC789+BASE_INICIATIVAS_CONSOLIDADA!$AJ789+BASE_INICIATIVAS_CONSOLIDADA!$AO789+BASE_INICIATIVAS_CONSOLIDADA!$AV789+BASE_INICIATIVAS_CONSOLIDADA!$AY789+BASE_INICIATIVAS_CONSOLIDADA!$BA789+BASE_INICIATIVAS_CONSOLIDADA!$BD789</f>
        <v>0</v>
      </c>
      <c r="P789" s="36">
        <f>IF(BASE_INICIATIVAS_CONSOLIDADA!$N789-BASE_INICIATIVAS_CONSOLIDADA!$O789&lt;0,0,BASE_INICIATIVAS_CONSOLIDADA!$N789-BASE_INICIATIVAS_CONSOLIDADA!$O789)</f>
        <v>115000</v>
      </c>
      <c r="Q789" s="64">
        <v>0</v>
      </c>
      <c r="R789" s="69">
        <v>0</v>
      </c>
      <c r="S789" s="69">
        <v>0</v>
      </c>
      <c r="T789" s="69">
        <v>0</v>
      </c>
      <c r="U789" s="69">
        <v>0</v>
      </c>
      <c r="V789" s="69">
        <v>0</v>
      </c>
      <c r="W789" s="69">
        <v>0</v>
      </c>
      <c r="X789" s="69">
        <v>0</v>
      </c>
      <c r="Y789" s="69">
        <v>0</v>
      </c>
      <c r="Z789" s="69">
        <v>0</v>
      </c>
      <c r="AA789" s="69">
        <v>0</v>
      </c>
      <c r="AB789" s="70">
        <v>0</v>
      </c>
      <c r="AC789" s="37">
        <f>SUM(BASE_INICIATIVAS_CONSOLIDADA!$Q789:$AB789)</f>
        <v>0</v>
      </c>
      <c r="AD789" s="37">
        <v>0</v>
      </c>
      <c r="AE789" s="37">
        <v>0</v>
      </c>
      <c r="AF789" s="37">
        <v>0</v>
      </c>
      <c r="AG789" s="37">
        <v>0</v>
      </c>
      <c r="AH789" s="37">
        <v>0</v>
      </c>
      <c r="AI789" s="37">
        <v>0</v>
      </c>
      <c r="AJ789" s="37">
        <f>SUM(BASE_INICIATIVAS_CONSOLIDADA!$AD789:$AI789)</f>
        <v>0</v>
      </c>
      <c r="AK789" s="37">
        <v>0</v>
      </c>
      <c r="AL789" s="37">
        <v>0</v>
      </c>
      <c r="AM789" s="37">
        <v>0</v>
      </c>
      <c r="AN789" s="37">
        <v>0</v>
      </c>
      <c r="AO789" s="37">
        <f>SUM(BASE_INICIATIVAS_CONSOLIDADA!$AK789:$AN789)</f>
        <v>0</v>
      </c>
      <c r="AP789" s="37">
        <v>0</v>
      </c>
      <c r="AQ789" s="37">
        <v>0</v>
      </c>
      <c r="AR789" s="37">
        <v>0</v>
      </c>
      <c r="AS789" s="37">
        <v>0</v>
      </c>
      <c r="AT789" s="37">
        <v>0</v>
      </c>
      <c r="AU789" s="37">
        <v>0</v>
      </c>
      <c r="AV789" s="37">
        <f>SUM(BASE_INICIATIVAS_CONSOLIDADA!$AP789:$AU789)</f>
        <v>0</v>
      </c>
      <c r="AW789" s="39">
        <v>0</v>
      </c>
      <c r="AX789" s="39">
        <v>0</v>
      </c>
      <c r="AY789" s="40">
        <f>SUM(BASE_INICIATIVAS_CONSOLIDADA!$AW789:$AX789)</f>
        <v>0</v>
      </c>
      <c r="AZ789" s="4">
        <v>0</v>
      </c>
      <c r="BA789" s="4">
        <f>BASE_INICIATIVAS_CONSOLIDADA!$AZ789</f>
        <v>0</v>
      </c>
      <c r="BB789" s="4">
        <v>0</v>
      </c>
      <c r="BC789" s="4">
        <v>0</v>
      </c>
      <c r="BD789" s="4">
        <f>SUM(BASE_INICIATIVAS_CONSOLIDADA!$BB789:$BC789)</f>
        <v>0</v>
      </c>
    </row>
    <row r="790" spans="1:56" ht="60" x14ac:dyDescent="0.25">
      <c r="A790" s="29" t="s">
        <v>502</v>
      </c>
      <c r="B790" s="29" t="s">
        <v>503</v>
      </c>
      <c r="C790" s="29">
        <v>18458919</v>
      </c>
      <c r="D790" s="29" t="s">
        <v>58</v>
      </c>
      <c r="E790" s="29" t="str">
        <f>_xlfn.XLOOKUP(BASE_INICIATIVAS_CONSOLIDADA!$G790,'[1]BASE DE DADOS'!A:A,'[1]BASE DE DADOS'!C:C)</f>
        <v>FLONA DE JACUNDÁ</v>
      </c>
      <c r="F790" s="29" t="str">
        <f>_xlfn.XLOOKUP(BASE_INICIATIVAS_CONSOLIDADA!$G790,[1]!BASE_UCS[COD CNUC],[1]!BASE_UCS[CATEGORIA RESUMIDA])</f>
        <v>FLONA</v>
      </c>
      <c r="G790" s="29" t="s">
        <v>188</v>
      </c>
      <c r="H790" s="29" t="str">
        <f>_xlfn.XLOOKUP(BASE_INICIATIVAS_CONSOLIDADA!$G790,[1]!BASE_UCS[COD CNUC],[1]!BASE_UCS[GERÊNCIA REGIONAL])</f>
        <v>GR1 - Norte</v>
      </c>
      <c r="I790" s="29" t="str">
        <f>_xlfn.XLOOKUP(BASE_INICIATIVAS_CONSOLIDADA!$G790,[1]!BASE_UCS[COD CNUC],[1]!BASE_UCS[BIOMAS])</f>
        <v>Amazônia</v>
      </c>
      <c r="J790" s="29" t="str">
        <f>_xlfn.XLOOKUP(BASE_INICIATIVAS_CONSOLIDADA!$G790,[1]!BASE_UCS[COD CNUC],[1]!BASE_UCS[UF])</f>
        <v>RO</v>
      </c>
      <c r="K790" s="29"/>
      <c r="L790" s="30">
        <v>115000</v>
      </c>
      <c r="M790" s="79">
        <v>0</v>
      </c>
      <c r="N790" s="30">
        <f>BASE_INICIATIVAS_CONSOLIDADA!$L790-BASE_INICIATIVAS_CONSOLIDADA!$M790</f>
        <v>115000</v>
      </c>
      <c r="O790" s="41">
        <f>BASE_INICIATIVAS_CONSOLIDADA!$AC790+BASE_INICIATIVAS_CONSOLIDADA!$AJ790+BASE_INICIATIVAS_CONSOLIDADA!$AO790+BASE_INICIATIVAS_CONSOLIDADA!$AV790+BASE_INICIATIVAS_CONSOLIDADA!$AY790+BASE_INICIATIVAS_CONSOLIDADA!$BA790+BASE_INICIATIVAS_CONSOLIDADA!$BD790</f>
        <v>215000</v>
      </c>
      <c r="P790" s="30">
        <f>IF(BASE_INICIATIVAS_CONSOLIDADA!$N790-BASE_INICIATIVAS_CONSOLIDADA!$O790&lt;0,0,BASE_INICIATIVAS_CONSOLIDADA!$N790-BASE_INICIATIVAS_CONSOLIDADA!$O790)</f>
        <v>0</v>
      </c>
      <c r="Q790" s="66">
        <v>0</v>
      </c>
      <c r="R790" s="71">
        <v>0</v>
      </c>
      <c r="S790" s="71">
        <v>0</v>
      </c>
      <c r="T790" s="71">
        <v>0</v>
      </c>
      <c r="U790" s="71">
        <v>0</v>
      </c>
      <c r="V790" s="71">
        <v>0</v>
      </c>
      <c r="W790" s="71">
        <v>0</v>
      </c>
      <c r="X790" s="71">
        <v>0</v>
      </c>
      <c r="Y790" s="71">
        <v>0</v>
      </c>
      <c r="Z790" s="71">
        <v>0</v>
      </c>
      <c r="AA790" s="71">
        <v>0</v>
      </c>
      <c r="AB790" s="68">
        <v>0</v>
      </c>
      <c r="AC790" s="41">
        <f>SUM(BASE_INICIATIVAS_CONSOLIDADA!$Q790:$AB790)</f>
        <v>0</v>
      </c>
      <c r="AD790" s="41">
        <v>0</v>
      </c>
      <c r="AE790" s="41">
        <v>0</v>
      </c>
      <c r="AF790" s="41">
        <v>0</v>
      </c>
      <c r="AG790" s="41">
        <v>0</v>
      </c>
      <c r="AH790" s="41">
        <v>0</v>
      </c>
      <c r="AI790" s="41">
        <v>0</v>
      </c>
      <c r="AJ790" s="41">
        <f>SUM(BASE_INICIATIVAS_CONSOLIDADA!$AD790:$AI790)</f>
        <v>0</v>
      </c>
      <c r="AK790" s="41">
        <v>0</v>
      </c>
      <c r="AL790" s="41">
        <v>0</v>
      </c>
      <c r="AM790" s="41">
        <v>0</v>
      </c>
      <c r="AN790" s="41">
        <v>0</v>
      </c>
      <c r="AO790" s="41">
        <f>SUM(BASE_INICIATIVAS_CONSOLIDADA!$AK790:$AN790)</f>
        <v>0</v>
      </c>
      <c r="AP790" s="41">
        <v>0</v>
      </c>
      <c r="AQ790" s="41">
        <v>0</v>
      </c>
      <c r="AR790" s="41">
        <v>0</v>
      </c>
      <c r="AS790" s="41">
        <v>0</v>
      </c>
      <c r="AT790" s="41">
        <v>0</v>
      </c>
      <c r="AU790" s="41">
        <v>0</v>
      </c>
      <c r="AV790" s="41">
        <f>SUM(BASE_INICIATIVAS_CONSOLIDADA!$AP790:$AU790)</f>
        <v>0</v>
      </c>
      <c r="AW790" s="43">
        <v>0</v>
      </c>
      <c r="AX790" s="43">
        <v>215000</v>
      </c>
      <c r="AY790" s="44">
        <f>SUM(BASE_INICIATIVAS_CONSOLIDADA!$AW790:$AX790)</f>
        <v>215000</v>
      </c>
      <c r="AZ790" s="45">
        <v>0</v>
      </c>
      <c r="BA790" s="45">
        <f>BASE_INICIATIVAS_CONSOLIDADA!$AZ790</f>
        <v>0</v>
      </c>
      <c r="BB790" s="45">
        <v>0</v>
      </c>
      <c r="BC790" s="45">
        <v>0</v>
      </c>
      <c r="BD790" s="45">
        <f>SUM(BASE_INICIATIVAS_CONSOLIDADA!$BB790:$BC790)</f>
        <v>0</v>
      </c>
    </row>
    <row r="791" spans="1:56" ht="60" x14ac:dyDescent="0.25">
      <c r="A791" s="8" t="s">
        <v>502</v>
      </c>
      <c r="B791" s="8" t="s">
        <v>503</v>
      </c>
      <c r="C791" s="8">
        <v>18458919</v>
      </c>
      <c r="D791" s="8" t="s">
        <v>58</v>
      </c>
      <c r="E791" s="8" t="str">
        <f>_xlfn.XLOOKUP(BASE_INICIATIVAS_CONSOLIDADA!$G791,'[1]BASE DE DADOS'!A:A,'[1]BASE DE DADOS'!C:C)</f>
        <v>FLONA DE LORENA</v>
      </c>
      <c r="F791" s="8" t="str">
        <f>_xlfn.XLOOKUP(BASE_INICIATIVAS_CONSOLIDADA!$G791,[1]!BASE_UCS[COD CNUC],[1]!BASE_UCS[CATEGORIA RESUMIDA])</f>
        <v>FLONA</v>
      </c>
      <c r="G791" s="8" t="s">
        <v>443</v>
      </c>
      <c r="H791" s="8" t="str">
        <f>_xlfn.XLOOKUP(BASE_INICIATIVAS_CONSOLIDADA!$G791,[1]!BASE_UCS[COD CNUC],[1]!BASE_UCS[GERÊNCIA REGIONAL])</f>
        <v>GR4 - Sudeste</v>
      </c>
      <c r="I791" s="8" t="str">
        <f>_xlfn.XLOOKUP(BASE_INICIATIVAS_CONSOLIDADA!$G791,[1]!BASE_UCS[COD CNUC],[1]!BASE_UCS[BIOMAS])</f>
        <v>Mata Atlântica</v>
      </c>
      <c r="J791" s="8" t="str">
        <f>_xlfn.XLOOKUP(BASE_INICIATIVAS_CONSOLIDADA!$G791,[1]!BASE_UCS[COD CNUC],[1]!BASE_UCS[UF])</f>
        <v>SP</v>
      </c>
      <c r="K791" s="8"/>
      <c r="L791" s="36">
        <v>75000</v>
      </c>
      <c r="M791" s="80">
        <v>0</v>
      </c>
      <c r="N791" s="36">
        <f>BASE_INICIATIVAS_CONSOLIDADA!$L791-BASE_INICIATIVAS_CONSOLIDADA!$M791</f>
        <v>75000</v>
      </c>
      <c r="O791" s="37">
        <f>BASE_INICIATIVAS_CONSOLIDADA!$AC791+BASE_INICIATIVAS_CONSOLIDADA!$AJ791+BASE_INICIATIVAS_CONSOLIDADA!$AO791+BASE_INICIATIVAS_CONSOLIDADA!$AV791+BASE_INICIATIVAS_CONSOLIDADA!$AY791+BASE_INICIATIVAS_CONSOLIDADA!$BA791+BASE_INICIATIVAS_CONSOLIDADA!$BD791</f>
        <v>0</v>
      </c>
      <c r="P791" s="36">
        <f>IF(BASE_INICIATIVAS_CONSOLIDADA!$N791-BASE_INICIATIVAS_CONSOLIDADA!$O791&lt;0,0,BASE_INICIATIVAS_CONSOLIDADA!$N791-BASE_INICIATIVAS_CONSOLIDADA!$O791)</f>
        <v>75000</v>
      </c>
      <c r="Q791" s="64">
        <v>0</v>
      </c>
      <c r="R791" s="69">
        <v>0</v>
      </c>
      <c r="S791" s="69">
        <v>0</v>
      </c>
      <c r="T791" s="69">
        <v>0</v>
      </c>
      <c r="U791" s="69">
        <v>0</v>
      </c>
      <c r="V791" s="69">
        <v>0</v>
      </c>
      <c r="W791" s="69">
        <v>0</v>
      </c>
      <c r="X791" s="69">
        <v>0</v>
      </c>
      <c r="Y791" s="69">
        <v>0</v>
      </c>
      <c r="Z791" s="69">
        <v>0</v>
      </c>
      <c r="AA791" s="69">
        <v>0</v>
      </c>
      <c r="AB791" s="70">
        <v>0</v>
      </c>
      <c r="AC791" s="37">
        <f>SUM(BASE_INICIATIVAS_CONSOLIDADA!$Q791:$AB791)</f>
        <v>0</v>
      </c>
      <c r="AD791" s="37">
        <v>0</v>
      </c>
      <c r="AE791" s="37">
        <v>0</v>
      </c>
      <c r="AF791" s="37">
        <v>0</v>
      </c>
      <c r="AG791" s="37">
        <v>0</v>
      </c>
      <c r="AH791" s="37">
        <v>0</v>
      </c>
      <c r="AI791" s="37">
        <v>0</v>
      </c>
      <c r="AJ791" s="37">
        <f>SUM(BASE_INICIATIVAS_CONSOLIDADA!$AD791:$AI791)</f>
        <v>0</v>
      </c>
      <c r="AK791" s="37">
        <v>0</v>
      </c>
      <c r="AL791" s="37">
        <v>0</v>
      </c>
      <c r="AM791" s="37">
        <v>0</v>
      </c>
      <c r="AN791" s="37">
        <v>0</v>
      </c>
      <c r="AO791" s="37">
        <f>SUM(BASE_INICIATIVAS_CONSOLIDADA!$AK791:$AN791)</f>
        <v>0</v>
      </c>
      <c r="AP791" s="37">
        <v>0</v>
      </c>
      <c r="AQ791" s="37">
        <v>0</v>
      </c>
      <c r="AR791" s="37">
        <v>0</v>
      </c>
      <c r="AS791" s="37">
        <v>0</v>
      </c>
      <c r="AT791" s="37">
        <v>0</v>
      </c>
      <c r="AU791" s="37">
        <v>0</v>
      </c>
      <c r="AV791" s="37">
        <f>SUM(BASE_INICIATIVAS_CONSOLIDADA!$AP791:$AU791)</f>
        <v>0</v>
      </c>
      <c r="AW791" s="39">
        <v>0</v>
      </c>
      <c r="AX791" s="39">
        <v>0</v>
      </c>
      <c r="AY791" s="40">
        <f>SUM(BASE_INICIATIVAS_CONSOLIDADA!$AW791:$AX791)</f>
        <v>0</v>
      </c>
      <c r="AZ791" s="4">
        <v>0</v>
      </c>
      <c r="BA791" s="4">
        <f>BASE_INICIATIVAS_CONSOLIDADA!$AZ791</f>
        <v>0</v>
      </c>
      <c r="BB791" s="4">
        <v>0</v>
      </c>
      <c r="BC791" s="4">
        <v>0</v>
      </c>
      <c r="BD791" s="4">
        <f>SUM(BASE_INICIATIVAS_CONSOLIDADA!$BB791:$BC791)</f>
        <v>0</v>
      </c>
    </row>
    <row r="792" spans="1:56" ht="60" x14ac:dyDescent="0.25">
      <c r="A792" s="29" t="s">
        <v>502</v>
      </c>
      <c r="B792" s="29" t="s">
        <v>503</v>
      </c>
      <c r="C792" s="29">
        <v>18458919</v>
      </c>
      <c r="D792" s="29" t="s">
        <v>58</v>
      </c>
      <c r="E792" s="29" t="str">
        <f>_xlfn.XLOOKUP(BASE_INICIATIVAS_CONSOLIDADA!$G792,'[1]BASE DE DADOS'!A:A,'[1]BASE DE DADOS'!C:C)</f>
        <v>FLONA DE MULATA</v>
      </c>
      <c r="F792" s="29" t="str">
        <f>_xlfn.XLOOKUP(BASE_INICIATIVAS_CONSOLIDADA!$G792,[1]!BASE_UCS[COD CNUC],[1]!BASE_UCS[CATEGORIA RESUMIDA])</f>
        <v>FLONA</v>
      </c>
      <c r="G792" s="29" t="s">
        <v>492</v>
      </c>
      <c r="H792" s="29" t="str">
        <f>_xlfn.XLOOKUP(BASE_INICIATIVAS_CONSOLIDADA!$G792,[1]!BASE_UCS[COD CNUC],[1]!BASE_UCS[GERÊNCIA REGIONAL])</f>
        <v>GR1 - Norte</v>
      </c>
      <c r="I792" s="29" t="str">
        <f>_xlfn.XLOOKUP(BASE_INICIATIVAS_CONSOLIDADA!$G792,[1]!BASE_UCS[COD CNUC],[1]!BASE_UCS[BIOMAS])</f>
        <v>Amazônia</v>
      </c>
      <c r="J792" s="29" t="str">
        <f>_xlfn.XLOOKUP(BASE_INICIATIVAS_CONSOLIDADA!$G792,[1]!BASE_UCS[COD CNUC],[1]!BASE_UCS[UF])</f>
        <v>PA</v>
      </c>
      <c r="K792" s="29"/>
      <c r="L792" s="30">
        <v>115000</v>
      </c>
      <c r="M792" s="79">
        <v>0</v>
      </c>
      <c r="N792" s="30">
        <f>BASE_INICIATIVAS_CONSOLIDADA!$L792-BASE_INICIATIVAS_CONSOLIDADA!$M792</f>
        <v>115000</v>
      </c>
      <c r="O792" s="41">
        <f>BASE_INICIATIVAS_CONSOLIDADA!$AC792+BASE_INICIATIVAS_CONSOLIDADA!$AJ792+BASE_INICIATIVAS_CONSOLIDADA!$AO792+BASE_INICIATIVAS_CONSOLIDADA!$AV792+BASE_INICIATIVAS_CONSOLIDADA!$AY792+BASE_INICIATIVAS_CONSOLIDADA!$BA792+BASE_INICIATIVAS_CONSOLIDADA!$BD792</f>
        <v>0</v>
      </c>
      <c r="P792" s="30">
        <f>IF(BASE_INICIATIVAS_CONSOLIDADA!$N792-BASE_INICIATIVAS_CONSOLIDADA!$O792&lt;0,0,BASE_INICIATIVAS_CONSOLIDADA!$N792-BASE_INICIATIVAS_CONSOLIDADA!$O792)</f>
        <v>115000</v>
      </c>
      <c r="Q792" s="66">
        <v>0</v>
      </c>
      <c r="R792" s="71">
        <v>0</v>
      </c>
      <c r="S792" s="71">
        <v>0</v>
      </c>
      <c r="T792" s="71">
        <v>0</v>
      </c>
      <c r="U792" s="71">
        <v>0</v>
      </c>
      <c r="V792" s="71">
        <v>0</v>
      </c>
      <c r="W792" s="71">
        <v>0</v>
      </c>
      <c r="X792" s="71">
        <v>0</v>
      </c>
      <c r="Y792" s="71">
        <v>0</v>
      </c>
      <c r="Z792" s="71">
        <v>0</v>
      </c>
      <c r="AA792" s="71">
        <v>0</v>
      </c>
      <c r="AB792" s="68">
        <v>0</v>
      </c>
      <c r="AC792" s="41">
        <f>SUM(BASE_INICIATIVAS_CONSOLIDADA!$Q792:$AB792)</f>
        <v>0</v>
      </c>
      <c r="AD792" s="41">
        <v>0</v>
      </c>
      <c r="AE792" s="41">
        <v>0</v>
      </c>
      <c r="AF792" s="41">
        <v>0</v>
      </c>
      <c r="AG792" s="41">
        <v>0</v>
      </c>
      <c r="AH792" s="41">
        <v>0</v>
      </c>
      <c r="AI792" s="41">
        <v>0</v>
      </c>
      <c r="AJ792" s="41">
        <f>SUM(BASE_INICIATIVAS_CONSOLIDADA!$AD792:$AI792)</f>
        <v>0</v>
      </c>
      <c r="AK792" s="41">
        <v>0</v>
      </c>
      <c r="AL792" s="41">
        <v>0</v>
      </c>
      <c r="AM792" s="41">
        <v>0</v>
      </c>
      <c r="AN792" s="41">
        <v>0</v>
      </c>
      <c r="AO792" s="41">
        <f>SUM(BASE_INICIATIVAS_CONSOLIDADA!$AK792:$AN792)</f>
        <v>0</v>
      </c>
      <c r="AP792" s="41">
        <v>0</v>
      </c>
      <c r="AQ792" s="41">
        <v>0</v>
      </c>
      <c r="AR792" s="41">
        <v>0</v>
      </c>
      <c r="AS792" s="41">
        <v>0</v>
      </c>
      <c r="AT792" s="41">
        <v>0</v>
      </c>
      <c r="AU792" s="41">
        <v>0</v>
      </c>
      <c r="AV792" s="41">
        <f>SUM(BASE_INICIATIVAS_CONSOLIDADA!$AP792:$AU792)</f>
        <v>0</v>
      </c>
      <c r="AW792" s="43">
        <v>0</v>
      </c>
      <c r="AX792" s="43">
        <v>0</v>
      </c>
      <c r="AY792" s="44">
        <f>SUM(BASE_INICIATIVAS_CONSOLIDADA!$AW792:$AX792)</f>
        <v>0</v>
      </c>
      <c r="AZ792" s="45">
        <v>0</v>
      </c>
      <c r="BA792" s="45">
        <f>BASE_INICIATIVAS_CONSOLIDADA!$AZ792</f>
        <v>0</v>
      </c>
      <c r="BB792" s="45">
        <v>0</v>
      </c>
      <c r="BC792" s="45">
        <v>0</v>
      </c>
      <c r="BD792" s="45">
        <f>SUM(BASE_INICIATIVAS_CONSOLIDADA!$BB792:$BC792)</f>
        <v>0</v>
      </c>
    </row>
    <row r="793" spans="1:56" ht="60" x14ac:dyDescent="0.25">
      <c r="A793" s="8" t="s">
        <v>502</v>
      </c>
      <c r="B793" s="8" t="s">
        <v>503</v>
      </c>
      <c r="C793" s="8">
        <v>18458919</v>
      </c>
      <c r="D793" s="8" t="s">
        <v>58</v>
      </c>
      <c r="E793" s="8" t="str">
        <f>_xlfn.XLOOKUP(BASE_INICIATIVAS_CONSOLIDADA!$G793,'[1]BASE DE DADOS'!A:A,'[1]BASE DE DADOS'!C:C)</f>
        <v>FLONA DE NEGREIROS</v>
      </c>
      <c r="F793" s="8" t="str">
        <f>_xlfn.XLOOKUP(BASE_INICIATIVAS_CONSOLIDADA!$G793,[1]!BASE_UCS[COD CNUC],[1]!BASE_UCS[CATEGORIA RESUMIDA])</f>
        <v>FLONA</v>
      </c>
      <c r="G793" s="8" t="s">
        <v>203</v>
      </c>
      <c r="H793" s="8" t="str">
        <f>_xlfn.XLOOKUP(BASE_INICIATIVAS_CONSOLIDADA!$G793,[1]!BASE_UCS[COD CNUC],[1]!BASE_UCS[GERÊNCIA REGIONAL])</f>
        <v>GR2 - Nordeste</v>
      </c>
      <c r="I793" s="8" t="str">
        <f>_xlfn.XLOOKUP(BASE_INICIATIVAS_CONSOLIDADA!$G793,[1]!BASE_UCS[COD CNUC],[1]!BASE_UCS[BIOMAS])</f>
        <v>Caatinga</v>
      </c>
      <c r="J793" s="8" t="str">
        <f>_xlfn.XLOOKUP(BASE_INICIATIVAS_CONSOLIDADA!$G793,[1]!BASE_UCS[COD CNUC],[1]!BASE_UCS[UF])</f>
        <v>PE</v>
      </c>
      <c r="K793" s="8"/>
      <c r="L793" s="36">
        <v>78000</v>
      </c>
      <c r="M793" s="80">
        <v>0</v>
      </c>
      <c r="N793" s="36">
        <f>BASE_INICIATIVAS_CONSOLIDADA!$L793-BASE_INICIATIVAS_CONSOLIDADA!$M793</f>
        <v>78000</v>
      </c>
      <c r="O793" s="37">
        <f>BASE_INICIATIVAS_CONSOLIDADA!$AC793+BASE_INICIATIVAS_CONSOLIDADA!$AJ793+BASE_INICIATIVAS_CONSOLIDADA!$AO793+BASE_INICIATIVAS_CONSOLIDADA!$AV793+BASE_INICIATIVAS_CONSOLIDADA!$AY793+BASE_INICIATIVAS_CONSOLIDADA!$BA793+BASE_INICIATIVAS_CONSOLIDADA!$BD793</f>
        <v>0</v>
      </c>
      <c r="P793" s="36">
        <f>IF(BASE_INICIATIVAS_CONSOLIDADA!$N793-BASE_INICIATIVAS_CONSOLIDADA!$O793&lt;0,0,BASE_INICIATIVAS_CONSOLIDADA!$N793-BASE_INICIATIVAS_CONSOLIDADA!$O793)</f>
        <v>78000</v>
      </c>
      <c r="Q793" s="64">
        <v>0</v>
      </c>
      <c r="R793" s="69">
        <v>0</v>
      </c>
      <c r="S793" s="69">
        <v>0</v>
      </c>
      <c r="T793" s="69">
        <v>0</v>
      </c>
      <c r="U793" s="69">
        <v>0</v>
      </c>
      <c r="V793" s="69">
        <v>0</v>
      </c>
      <c r="W793" s="69">
        <v>0</v>
      </c>
      <c r="X793" s="69">
        <v>0</v>
      </c>
      <c r="Y793" s="69">
        <v>0</v>
      </c>
      <c r="Z793" s="69">
        <v>0</v>
      </c>
      <c r="AA793" s="69">
        <v>0</v>
      </c>
      <c r="AB793" s="70">
        <v>0</v>
      </c>
      <c r="AC793" s="37">
        <f>SUM(BASE_INICIATIVAS_CONSOLIDADA!$Q793:$AB793)</f>
        <v>0</v>
      </c>
      <c r="AD793" s="37">
        <v>0</v>
      </c>
      <c r="AE793" s="37">
        <v>0</v>
      </c>
      <c r="AF793" s="37">
        <v>0</v>
      </c>
      <c r="AG793" s="37">
        <v>0</v>
      </c>
      <c r="AH793" s="37">
        <v>0</v>
      </c>
      <c r="AI793" s="37">
        <v>0</v>
      </c>
      <c r="AJ793" s="37">
        <f>SUM(BASE_INICIATIVAS_CONSOLIDADA!$AD793:$AI793)</f>
        <v>0</v>
      </c>
      <c r="AK793" s="37">
        <v>0</v>
      </c>
      <c r="AL793" s="37">
        <v>0</v>
      </c>
      <c r="AM793" s="37">
        <v>0</v>
      </c>
      <c r="AN793" s="37">
        <v>0</v>
      </c>
      <c r="AO793" s="37">
        <f>SUM(BASE_INICIATIVAS_CONSOLIDADA!$AK793:$AN793)</f>
        <v>0</v>
      </c>
      <c r="AP793" s="37">
        <v>0</v>
      </c>
      <c r="AQ793" s="37">
        <v>0</v>
      </c>
      <c r="AR793" s="37">
        <v>0</v>
      </c>
      <c r="AS793" s="37">
        <v>0</v>
      </c>
      <c r="AT793" s="37">
        <v>0</v>
      </c>
      <c r="AU793" s="37">
        <v>0</v>
      </c>
      <c r="AV793" s="37">
        <f>SUM(BASE_INICIATIVAS_CONSOLIDADA!$AP793:$AU793)</f>
        <v>0</v>
      </c>
      <c r="AW793" s="39">
        <v>0</v>
      </c>
      <c r="AX793" s="39">
        <v>0</v>
      </c>
      <c r="AY793" s="40">
        <f>SUM(BASE_INICIATIVAS_CONSOLIDADA!$AW793:$AX793)</f>
        <v>0</v>
      </c>
      <c r="AZ793" s="4">
        <v>0</v>
      </c>
      <c r="BA793" s="4">
        <f>BASE_INICIATIVAS_CONSOLIDADA!$AZ793</f>
        <v>0</v>
      </c>
      <c r="BB793" s="4">
        <v>0</v>
      </c>
      <c r="BC793" s="4">
        <v>0</v>
      </c>
      <c r="BD793" s="4">
        <f>SUM(BASE_INICIATIVAS_CONSOLIDADA!$BB793:$BC793)</f>
        <v>0</v>
      </c>
    </row>
    <row r="794" spans="1:56" ht="60" x14ac:dyDescent="0.25">
      <c r="A794" s="29" t="s">
        <v>502</v>
      </c>
      <c r="B794" s="29" t="s">
        <v>503</v>
      </c>
      <c r="C794" s="29">
        <v>18458919</v>
      </c>
      <c r="D794" s="29" t="s">
        <v>58</v>
      </c>
      <c r="E794" s="29" t="str">
        <f>_xlfn.XLOOKUP(BASE_INICIATIVAS_CONSOLIDADA!$G794,'[1]BASE DE DADOS'!A:A,'[1]BASE DE DADOS'!C:C)</f>
        <v>FLONA DE NÍSIA FLORESTA</v>
      </c>
      <c r="F794" s="29" t="str">
        <f>_xlfn.XLOOKUP(BASE_INICIATIVAS_CONSOLIDADA!$G794,[1]!BASE_UCS[COD CNUC],[1]!BASE_UCS[CATEGORIA RESUMIDA])</f>
        <v>FLONA</v>
      </c>
      <c r="G794" s="29" t="s">
        <v>522</v>
      </c>
      <c r="H794" s="29" t="str">
        <f>_xlfn.XLOOKUP(BASE_INICIATIVAS_CONSOLIDADA!$G794,[1]!BASE_UCS[COD CNUC],[1]!BASE_UCS[GERÊNCIA REGIONAL])</f>
        <v>GR2 - Nordeste</v>
      </c>
      <c r="I794" s="29" t="str">
        <f>_xlfn.XLOOKUP(BASE_INICIATIVAS_CONSOLIDADA!$G794,[1]!BASE_UCS[COD CNUC],[1]!BASE_UCS[BIOMAS])</f>
        <v>Mata Atlântica</v>
      </c>
      <c r="J794" s="29" t="str">
        <f>_xlfn.XLOOKUP(BASE_INICIATIVAS_CONSOLIDADA!$G794,[1]!BASE_UCS[COD CNUC],[1]!BASE_UCS[UF])</f>
        <v>RN</v>
      </c>
      <c r="K794" s="29"/>
      <c r="L794" s="30">
        <v>75000</v>
      </c>
      <c r="M794" s="79">
        <v>0</v>
      </c>
      <c r="N794" s="30">
        <f>BASE_INICIATIVAS_CONSOLIDADA!$L794-BASE_INICIATIVAS_CONSOLIDADA!$M794</f>
        <v>75000</v>
      </c>
      <c r="O794" s="41">
        <f>BASE_INICIATIVAS_CONSOLIDADA!$AC794+BASE_INICIATIVAS_CONSOLIDADA!$AJ794+BASE_INICIATIVAS_CONSOLIDADA!$AO794+BASE_INICIATIVAS_CONSOLIDADA!$AV794+BASE_INICIATIVAS_CONSOLIDADA!$AY794+BASE_INICIATIVAS_CONSOLIDADA!$BA794+BASE_INICIATIVAS_CONSOLIDADA!$BD794</f>
        <v>0</v>
      </c>
      <c r="P794" s="30">
        <f>IF(BASE_INICIATIVAS_CONSOLIDADA!$N794-BASE_INICIATIVAS_CONSOLIDADA!$O794&lt;0,0,BASE_INICIATIVAS_CONSOLIDADA!$N794-BASE_INICIATIVAS_CONSOLIDADA!$O794)</f>
        <v>75000</v>
      </c>
      <c r="Q794" s="66">
        <v>0</v>
      </c>
      <c r="R794" s="71">
        <v>0</v>
      </c>
      <c r="S794" s="71">
        <v>0</v>
      </c>
      <c r="T794" s="71">
        <v>0</v>
      </c>
      <c r="U794" s="71">
        <v>0</v>
      </c>
      <c r="V794" s="71">
        <v>0</v>
      </c>
      <c r="W794" s="71">
        <v>0</v>
      </c>
      <c r="X794" s="71">
        <v>0</v>
      </c>
      <c r="Y794" s="71">
        <v>0</v>
      </c>
      <c r="Z794" s="71">
        <v>0</v>
      </c>
      <c r="AA794" s="71">
        <v>0</v>
      </c>
      <c r="AB794" s="68">
        <v>0</v>
      </c>
      <c r="AC794" s="41">
        <f>SUM(BASE_INICIATIVAS_CONSOLIDADA!$Q794:$AB794)</f>
        <v>0</v>
      </c>
      <c r="AD794" s="41">
        <v>0</v>
      </c>
      <c r="AE794" s="41">
        <v>0</v>
      </c>
      <c r="AF794" s="41">
        <v>0</v>
      </c>
      <c r="AG794" s="41">
        <v>0</v>
      </c>
      <c r="AH794" s="41">
        <v>0</v>
      </c>
      <c r="AI794" s="41">
        <v>0</v>
      </c>
      <c r="AJ794" s="41">
        <f>SUM(BASE_INICIATIVAS_CONSOLIDADA!$AD794:$AI794)</f>
        <v>0</v>
      </c>
      <c r="AK794" s="41">
        <v>0</v>
      </c>
      <c r="AL794" s="41">
        <v>0</v>
      </c>
      <c r="AM794" s="41">
        <v>0</v>
      </c>
      <c r="AN794" s="41">
        <v>0</v>
      </c>
      <c r="AO794" s="41">
        <f>SUM(BASE_INICIATIVAS_CONSOLIDADA!$AK794:$AN794)</f>
        <v>0</v>
      </c>
      <c r="AP794" s="41">
        <v>0</v>
      </c>
      <c r="AQ794" s="41">
        <v>0</v>
      </c>
      <c r="AR794" s="41">
        <v>0</v>
      </c>
      <c r="AS794" s="41">
        <v>0</v>
      </c>
      <c r="AT794" s="41">
        <v>0</v>
      </c>
      <c r="AU794" s="41">
        <v>0</v>
      </c>
      <c r="AV794" s="41">
        <f>SUM(BASE_INICIATIVAS_CONSOLIDADA!$AP794:$AU794)</f>
        <v>0</v>
      </c>
      <c r="AW794" s="43">
        <v>0</v>
      </c>
      <c r="AX794" s="43">
        <v>0</v>
      </c>
      <c r="AY794" s="44">
        <f>SUM(BASE_INICIATIVAS_CONSOLIDADA!$AW794:$AX794)</f>
        <v>0</v>
      </c>
      <c r="AZ794" s="45">
        <v>0</v>
      </c>
      <c r="BA794" s="45">
        <f>BASE_INICIATIVAS_CONSOLIDADA!$AZ794</f>
        <v>0</v>
      </c>
      <c r="BB794" s="45">
        <v>0</v>
      </c>
      <c r="BC794" s="45">
        <v>0</v>
      </c>
      <c r="BD794" s="45">
        <f>SUM(BASE_INICIATIVAS_CONSOLIDADA!$BB794:$BC794)</f>
        <v>0</v>
      </c>
    </row>
    <row r="795" spans="1:56" ht="60" x14ac:dyDescent="0.25">
      <c r="A795" s="8" t="s">
        <v>502</v>
      </c>
      <c r="B795" s="8" t="s">
        <v>503</v>
      </c>
      <c r="C795" s="8">
        <v>18458919</v>
      </c>
      <c r="D795" s="8" t="s">
        <v>58</v>
      </c>
      <c r="E795" s="8" t="str">
        <f>_xlfn.XLOOKUP(BASE_INICIATIVAS_CONSOLIDADA!$G795,'[1]BASE DE DADOS'!A:A,'[1]BASE DE DADOS'!C:C)</f>
        <v>FLONA DE PACOTUBA</v>
      </c>
      <c r="F795" s="8" t="str">
        <f>_xlfn.XLOOKUP(BASE_INICIATIVAS_CONSOLIDADA!$G795,[1]!BASE_UCS[COD CNUC],[1]!BASE_UCS[CATEGORIA RESUMIDA])</f>
        <v>FLONA</v>
      </c>
      <c r="G795" s="8" t="s">
        <v>472</v>
      </c>
      <c r="H795" s="8" t="str">
        <f>_xlfn.XLOOKUP(BASE_INICIATIVAS_CONSOLIDADA!$G795,[1]!BASE_UCS[COD CNUC],[1]!BASE_UCS[GERÊNCIA REGIONAL])</f>
        <v>GR4 - Sudeste</v>
      </c>
      <c r="I795" s="8" t="str">
        <f>_xlfn.XLOOKUP(BASE_INICIATIVAS_CONSOLIDADA!$G795,[1]!BASE_UCS[COD CNUC],[1]!BASE_UCS[BIOMAS])</f>
        <v>Mata Atlântica</v>
      </c>
      <c r="J795" s="8" t="str">
        <f>_xlfn.XLOOKUP(BASE_INICIATIVAS_CONSOLIDADA!$G795,[1]!BASE_UCS[COD CNUC],[1]!BASE_UCS[UF])</f>
        <v>ES</v>
      </c>
      <c r="K795" s="8"/>
      <c r="L795" s="36">
        <v>78000</v>
      </c>
      <c r="M795" s="80">
        <v>0</v>
      </c>
      <c r="N795" s="36">
        <f>BASE_INICIATIVAS_CONSOLIDADA!$L795-BASE_INICIATIVAS_CONSOLIDADA!$M795</f>
        <v>78000</v>
      </c>
      <c r="O795" s="37">
        <f>BASE_INICIATIVAS_CONSOLIDADA!$AC795+BASE_INICIATIVAS_CONSOLIDADA!$AJ795+BASE_INICIATIVAS_CONSOLIDADA!$AO795+BASE_INICIATIVAS_CONSOLIDADA!$AV795+BASE_INICIATIVAS_CONSOLIDADA!$AY795+BASE_INICIATIVAS_CONSOLIDADA!$BA795+BASE_INICIATIVAS_CONSOLIDADA!$BD795</f>
        <v>0</v>
      </c>
      <c r="P795" s="36">
        <f>IF(BASE_INICIATIVAS_CONSOLIDADA!$N795-BASE_INICIATIVAS_CONSOLIDADA!$O795&lt;0,0,BASE_INICIATIVAS_CONSOLIDADA!$N795-BASE_INICIATIVAS_CONSOLIDADA!$O795)</f>
        <v>78000</v>
      </c>
      <c r="Q795" s="64">
        <v>0</v>
      </c>
      <c r="R795" s="69">
        <v>0</v>
      </c>
      <c r="S795" s="69">
        <v>0</v>
      </c>
      <c r="T795" s="69">
        <v>0</v>
      </c>
      <c r="U795" s="69">
        <v>0</v>
      </c>
      <c r="V795" s="69">
        <v>0</v>
      </c>
      <c r="W795" s="69">
        <v>0</v>
      </c>
      <c r="X795" s="69">
        <v>0</v>
      </c>
      <c r="Y795" s="69">
        <v>0</v>
      </c>
      <c r="Z795" s="69">
        <v>0</v>
      </c>
      <c r="AA795" s="69">
        <v>0</v>
      </c>
      <c r="AB795" s="70">
        <v>0</v>
      </c>
      <c r="AC795" s="37">
        <f>SUM(BASE_INICIATIVAS_CONSOLIDADA!$Q795:$AB795)</f>
        <v>0</v>
      </c>
      <c r="AD795" s="37">
        <v>0</v>
      </c>
      <c r="AE795" s="37">
        <v>0</v>
      </c>
      <c r="AF795" s="37">
        <v>0</v>
      </c>
      <c r="AG795" s="37">
        <v>0</v>
      </c>
      <c r="AH795" s="37">
        <v>0</v>
      </c>
      <c r="AI795" s="37">
        <v>0</v>
      </c>
      <c r="AJ795" s="37">
        <f>SUM(BASE_INICIATIVAS_CONSOLIDADA!$AD795:$AI795)</f>
        <v>0</v>
      </c>
      <c r="AK795" s="37">
        <v>0</v>
      </c>
      <c r="AL795" s="37">
        <v>0</v>
      </c>
      <c r="AM795" s="37">
        <v>0</v>
      </c>
      <c r="AN795" s="37">
        <v>0</v>
      </c>
      <c r="AO795" s="37">
        <f>SUM(BASE_INICIATIVAS_CONSOLIDADA!$AK795:$AN795)</f>
        <v>0</v>
      </c>
      <c r="AP795" s="37">
        <v>0</v>
      </c>
      <c r="AQ795" s="37">
        <v>0</v>
      </c>
      <c r="AR795" s="37">
        <v>0</v>
      </c>
      <c r="AS795" s="37">
        <v>0</v>
      </c>
      <c r="AT795" s="37">
        <v>0</v>
      </c>
      <c r="AU795" s="37">
        <v>0</v>
      </c>
      <c r="AV795" s="37">
        <f>SUM(BASE_INICIATIVAS_CONSOLIDADA!$AP795:$AU795)</f>
        <v>0</v>
      </c>
      <c r="AW795" s="39">
        <v>0</v>
      </c>
      <c r="AX795" s="39">
        <v>0</v>
      </c>
      <c r="AY795" s="40">
        <f>SUM(BASE_INICIATIVAS_CONSOLIDADA!$AW795:$AX795)</f>
        <v>0</v>
      </c>
      <c r="AZ795" s="4">
        <v>0</v>
      </c>
      <c r="BA795" s="4">
        <f>BASE_INICIATIVAS_CONSOLIDADA!$AZ795</f>
        <v>0</v>
      </c>
      <c r="BB795" s="4">
        <v>0</v>
      </c>
      <c r="BC795" s="4">
        <v>0</v>
      </c>
      <c r="BD795" s="4">
        <f>SUM(BASE_INICIATIVAS_CONSOLIDADA!$BB795:$BC795)</f>
        <v>0</v>
      </c>
    </row>
    <row r="796" spans="1:56" ht="60" x14ac:dyDescent="0.25">
      <c r="A796" s="29" t="s">
        <v>502</v>
      </c>
      <c r="B796" s="29" t="s">
        <v>503</v>
      </c>
      <c r="C796" s="29">
        <v>18458919</v>
      </c>
      <c r="D796" s="29" t="s">
        <v>58</v>
      </c>
      <c r="E796" s="29" t="str">
        <f>_xlfn.XLOOKUP(BASE_INICIATIVAS_CONSOLIDADA!$G796,'[1]BASE DE DADOS'!A:A,'[1]BASE DE DADOS'!C:C)</f>
        <v>FLONA DE PALMARES</v>
      </c>
      <c r="F796" s="29" t="str">
        <f>_xlfn.XLOOKUP(BASE_INICIATIVAS_CONSOLIDADA!$G796,[1]!BASE_UCS[COD CNUC],[1]!BASE_UCS[CATEGORIA RESUMIDA])</f>
        <v>FLONA</v>
      </c>
      <c r="G796" s="29" t="s">
        <v>446</v>
      </c>
      <c r="H796" s="29" t="str">
        <f>_xlfn.XLOOKUP(BASE_INICIATIVAS_CONSOLIDADA!$G796,[1]!BASE_UCS[COD CNUC],[1]!BASE_UCS[GERÊNCIA REGIONAL])</f>
        <v>GR2 - Nordeste</v>
      </c>
      <c r="I796" s="29" t="str">
        <f>_xlfn.XLOOKUP(BASE_INICIATIVAS_CONSOLIDADA!$G796,[1]!BASE_UCS[COD CNUC],[1]!BASE_UCS[BIOMAS])</f>
        <v>Cerrado</v>
      </c>
      <c r="J796" s="29" t="str">
        <f>_xlfn.XLOOKUP(BASE_INICIATIVAS_CONSOLIDADA!$G796,[1]!BASE_UCS[COD CNUC],[1]!BASE_UCS[UF])</f>
        <v>PI</v>
      </c>
      <c r="K796" s="29"/>
      <c r="L796" s="30">
        <v>75000</v>
      </c>
      <c r="M796" s="79">
        <v>0</v>
      </c>
      <c r="N796" s="30">
        <f>BASE_INICIATIVAS_CONSOLIDADA!$L796-BASE_INICIATIVAS_CONSOLIDADA!$M796</f>
        <v>75000</v>
      </c>
      <c r="O796" s="41">
        <f>BASE_INICIATIVAS_CONSOLIDADA!$AC796+BASE_INICIATIVAS_CONSOLIDADA!$AJ796+BASE_INICIATIVAS_CONSOLIDADA!$AO796+BASE_INICIATIVAS_CONSOLIDADA!$AV796+BASE_INICIATIVAS_CONSOLIDADA!$AY796+BASE_INICIATIVAS_CONSOLIDADA!$BA796+BASE_INICIATIVAS_CONSOLIDADA!$BD796</f>
        <v>0</v>
      </c>
      <c r="P796" s="30">
        <f>IF(BASE_INICIATIVAS_CONSOLIDADA!$N796-BASE_INICIATIVAS_CONSOLIDADA!$O796&lt;0,0,BASE_INICIATIVAS_CONSOLIDADA!$N796-BASE_INICIATIVAS_CONSOLIDADA!$O796)</f>
        <v>75000</v>
      </c>
      <c r="Q796" s="66">
        <v>0</v>
      </c>
      <c r="R796" s="71">
        <v>0</v>
      </c>
      <c r="S796" s="71">
        <v>0</v>
      </c>
      <c r="T796" s="71">
        <v>0</v>
      </c>
      <c r="U796" s="71">
        <v>0</v>
      </c>
      <c r="V796" s="71">
        <v>0</v>
      </c>
      <c r="W796" s="71">
        <v>0</v>
      </c>
      <c r="X796" s="71">
        <v>0</v>
      </c>
      <c r="Y796" s="71">
        <v>0</v>
      </c>
      <c r="Z796" s="71">
        <v>0</v>
      </c>
      <c r="AA796" s="71">
        <v>0</v>
      </c>
      <c r="AB796" s="68">
        <v>0</v>
      </c>
      <c r="AC796" s="41">
        <f>SUM(BASE_INICIATIVAS_CONSOLIDADA!$Q796:$AB796)</f>
        <v>0</v>
      </c>
      <c r="AD796" s="41">
        <v>0</v>
      </c>
      <c r="AE796" s="41">
        <v>0</v>
      </c>
      <c r="AF796" s="41">
        <v>0</v>
      </c>
      <c r="AG796" s="41">
        <v>0</v>
      </c>
      <c r="AH796" s="41">
        <v>0</v>
      </c>
      <c r="AI796" s="41">
        <v>0</v>
      </c>
      <c r="AJ796" s="41">
        <f>SUM(BASE_INICIATIVAS_CONSOLIDADA!$AD796:$AI796)</f>
        <v>0</v>
      </c>
      <c r="AK796" s="41">
        <v>0</v>
      </c>
      <c r="AL796" s="41">
        <v>0</v>
      </c>
      <c r="AM796" s="41">
        <v>0</v>
      </c>
      <c r="AN796" s="41">
        <v>0</v>
      </c>
      <c r="AO796" s="41">
        <f>SUM(BASE_INICIATIVAS_CONSOLIDADA!$AK796:$AN796)</f>
        <v>0</v>
      </c>
      <c r="AP796" s="41">
        <v>0</v>
      </c>
      <c r="AQ796" s="41">
        <v>0</v>
      </c>
      <c r="AR796" s="41">
        <v>0</v>
      </c>
      <c r="AS796" s="41">
        <v>0</v>
      </c>
      <c r="AT796" s="41">
        <v>0</v>
      </c>
      <c r="AU796" s="41">
        <v>0</v>
      </c>
      <c r="AV796" s="41">
        <f>SUM(BASE_INICIATIVAS_CONSOLIDADA!$AP796:$AU796)</f>
        <v>0</v>
      </c>
      <c r="AW796" s="43">
        <v>0</v>
      </c>
      <c r="AX796" s="43">
        <v>0</v>
      </c>
      <c r="AY796" s="44">
        <f>SUM(BASE_INICIATIVAS_CONSOLIDADA!$AW796:$AX796)</f>
        <v>0</v>
      </c>
      <c r="AZ796" s="45">
        <v>0</v>
      </c>
      <c r="BA796" s="45">
        <f>BASE_INICIATIVAS_CONSOLIDADA!$AZ796</f>
        <v>0</v>
      </c>
      <c r="BB796" s="45">
        <v>0</v>
      </c>
      <c r="BC796" s="45">
        <v>0</v>
      </c>
      <c r="BD796" s="45">
        <f>SUM(BASE_INICIATIVAS_CONSOLIDADA!$BB796:$BC796)</f>
        <v>0</v>
      </c>
    </row>
    <row r="797" spans="1:56" ht="60" x14ac:dyDescent="0.25">
      <c r="A797" s="8" t="s">
        <v>502</v>
      </c>
      <c r="B797" s="8" t="s">
        <v>503</v>
      </c>
      <c r="C797" s="8">
        <v>18458919</v>
      </c>
      <c r="D797" s="8" t="s">
        <v>58</v>
      </c>
      <c r="E797" s="8" t="str">
        <f>_xlfn.XLOOKUP(BASE_INICIATIVAS_CONSOLIDADA!$G797,'[1]BASE DE DADOS'!A:A,'[1]BASE DE DADOS'!C:C)</f>
        <v>FLONA DE PARAOPEBA</v>
      </c>
      <c r="F797" s="8" t="str">
        <f>_xlfn.XLOOKUP(BASE_INICIATIVAS_CONSOLIDADA!$G797,[1]!BASE_UCS[COD CNUC],[1]!BASE_UCS[CATEGORIA RESUMIDA])</f>
        <v>FLONA</v>
      </c>
      <c r="G797" s="8" t="s">
        <v>321</v>
      </c>
      <c r="H797" s="8" t="str">
        <f>_xlfn.XLOOKUP(BASE_INICIATIVAS_CONSOLIDADA!$G797,[1]!BASE_UCS[COD CNUC],[1]!BASE_UCS[GERÊNCIA REGIONAL])</f>
        <v>GR4 - Sudeste</v>
      </c>
      <c r="I797" s="8" t="str">
        <f>_xlfn.XLOOKUP(BASE_INICIATIVAS_CONSOLIDADA!$G797,[1]!BASE_UCS[COD CNUC],[1]!BASE_UCS[BIOMAS])</f>
        <v>Cerrado</v>
      </c>
      <c r="J797" s="8" t="str">
        <f>_xlfn.XLOOKUP(BASE_INICIATIVAS_CONSOLIDADA!$G797,[1]!BASE_UCS[COD CNUC],[1]!BASE_UCS[UF])</f>
        <v>MG</v>
      </c>
      <c r="K797" s="8"/>
      <c r="L797" s="36">
        <v>75000</v>
      </c>
      <c r="M797" s="80">
        <v>0</v>
      </c>
      <c r="N797" s="36">
        <f>BASE_INICIATIVAS_CONSOLIDADA!$L797-BASE_INICIATIVAS_CONSOLIDADA!$M797</f>
        <v>75000</v>
      </c>
      <c r="O797" s="37">
        <f>BASE_INICIATIVAS_CONSOLIDADA!$AC797+BASE_INICIATIVAS_CONSOLIDADA!$AJ797+BASE_INICIATIVAS_CONSOLIDADA!$AO797+BASE_INICIATIVAS_CONSOLIDADA!$AV797+BASE_INICIATIVAS_CONSOLIDADA!$AY797+BASE_INICIATIVAS_CONSOLIDADA!$BA797+BASE_INICIATIVAS_CONSOLIDADA!$BD797</f>
        <v>0</v>
      </c>
      <c r="P797" s="36">
        <f>IF(BASE_INICIATIVAS_CONSOLIDADA!$N797-BASE_INICIATIVAS_CONSOLIDADA!$O797&lt;0,0,BASE_INICIATIVAS_CONSOLIDADA!$N797-BASE_INICIATIVAS_CONSOLIDADA!$O797)</f>
        <v>75000</v>
      </c>
      <c r="Q797" s="64">
        <v>0</v>
      </c>
      <c r="R797" s="69">
        <v>0</v>
      </c>
      <c r="S797" s="69">
        <v>0</v>
      </c>
      <c r="T797" s="69">
        <v>0</v>
      </c>
      <c r="U797" s="69">
        <v>0</v>
      </c>
      <c r="V797" s="69">
        <v>0</v>
      </c>
      <c r="W797" s="69">
        <v>0</v>
      </c>
      <c r="X797" s="69">
        <v>0</v>
      </c>
      <c r="Y797" s="69">
        <v>0</v>
      </c>
      <c r="Z797" s="69">
        <v>0</v>
      </c>
      <c r="AA797" s="69">
        <v>0</v>
      </c>
      <c r="AB797" s="70">
        <v>0</v>
      </c>
      <c r="AC797" s="37">
        <f>SUM(BASE_INICIATIVAS_CONSOLIDADA!$Q797:$AB797)</f>
        <v>0</v>
      </c>
      <c r="AD797" s="37">
        <v>0</v>
      </c>
      <c r="AE797" s="37">
        <v>0</v>
      </c>
      <c r="AF797" s="37">
        <v>0</v>
      </c>
      <c r="AG797" s="37">
        <v>0</v>
      </c>
      <c r="AH797" s="37">
        <v>0</v>
      </c>
      <c r="AI797" s="37">
        <v>0</v>
      </c>
      <c r="AJ797" s="37">
        <f>SUM(BASE_INICIATIVAS_CONSOLIDADA!$AD797:$AI797)</f>
        <v>0</v>
      </c>
      <c r="AK797" s="37">
        <v>0</v>
      </c>
      <c r="AL797" s="37">
        <v>0</v>
      </c>
      <c r="AM797" s="37">
        <v>0</v>
      </c>
      <c r="AN797" s="37">
        <v>0</v>
      </c>
      <c r="AO797" s="37">
        <f>SUM(BASE_INICIATIVAS_CONSOLIDADA!$AK797:$AN797)</f>
        <v>0</v>
      </c>
      <c r="AP797" s="37">
        <v>0</v>
      </c>
      <c r="AQ797" s="37">
        <v>0</v>
      </c>
      <c r="AR797" s="37">
        <v>0</v>
      </c>
      <c r="AS797" s="37">
        <v>0</v>
      </c>
      <c r="AT797" s="37">
        <v>0</v>
      </c>
      <c r="AU797" s="37">
        <v>0</v>
      </c>
      <c r="AV797" s="37">
        <f>SUM(BASE_INICIATIVAS_CONSOLIDADA!$AP797:$AU797)</f>
        <v>0</v>
      </c>
      <c r="AW797" s="39">
        <v>0</v>
      </c>
      <c r="AX797" s="39">
        <v>0</v>
      </c>
      <c r="AY797" s="40">
        <f>SUM(BASE_INICIATIVAS_CONSOLIDADA!$AW797:$AX797)</f>
        <v>0</v>
      </c>
      <c r="AZ797" s="4">
        <v>0</v>
      </c>
      <c r="BA797" s="4">
        <f>BASE_INICIATIVAS_CONSOLIDADA!$AZ797</f>
        <v>0</v>
      </c>
      <c r="BB797" s="4">
        <v>0</v>
      </c>
      <c r="BC797" s="4">
        <v>0</v>
      </c>
      <c r="BD797" s="4">
        <f>SUM(BASE_INICIATIVAS_CONSOLIDADA!$BB797:$BC797)</f>
        <v>0</v>
      </c>
    </row>
    <row r="798" spans="1:56" ht="60" x14ac:dyDescent="0.25">
      <c r="A798" s="29" t="s">
        <v>502</v>
      </c>
      <c r="B798" s="29" t="s">
        <v>503</v>
      </c>
      <c r="C798" s="29">
        <v>18458919</v>
      </c>
      <c r="D798" s="29" t="s">
        <v>58</v>
      </c>
      <c r="E798" s="29" t="str">
        <f>_xlfn.XLOOKUP(BASE_INICIATIVAS_CONSOLIDADA!$G798,'[1]BASE DE DADOS'!A:A,'[1]BASE DE DADOS'!C:C)</f>
        <v>FLONA DE PASSA QUATRO</v>
      </c>
      <c r="F798" s="29" t="str">
        <f>_xlfn.XLOOKUP(BASE_INICIATIVAS_CONSOLIDADA!$G798,[1]!BASE_UCS[COD CNUC],[1]!BASE_UCS[CATEGORIA RESUMIDA])</f>
        <v>FLONA</v>
      </c>
      <c r="G798" s="29" t="s">
        <v>262</v>
      </c>
      <c r="H798" s="29" t="str">
        <f>_xlfn.XLOOKUP(BASE_INICIATIVAS_CONSOLIDADA!$G798,[1]!BASE_UCS[COD CNUC],[1]!BASE_UCS[GERÊNCIA REGIONAL])</f>
        <v>GR4 - Sudeste</v>
      </c>
      <c r="I798" s="29" t="str">
        <f>_xlfn.XLOOKUP(BASE_INICIATIVAS_CONSOLIDADA!$G798,[1]!BASE_UCS[COD CNUC],[1]!BASE_UCS[BIOMAS])</f>
        <v>Mata Atlântica</v>
      </c>
      <c r="J798" s="29" t="str">
        <f>_xlfn.XLOOKUP(BASE_INICIATIVAS_CONSOLIDADA!$G798,[1]!BASE_UCS[COD CNUC],[1]!BASE_UCS[UF])</f>
        <v>MG</v>
      </c>
      <c r="K798" s="29"/>
      <c r="L798" s="30">
        <v>75000</v>
      </c>
      <c r="M798" s="79">
        <v>0</v>
      </c>
      <c r="N798" s="30">
        <f>BASE_INICIATIVAS_CONSOLIDADA!$L798-BASE_INICIATIVAS_CONSOLIDADA!$M798</f>
        <v>75000</v>
      </c>
      <c r="O798" s="41">
        <f>BASE_INICIATIVAS_CONSOLIDADA!$AC798+BASE_INICIATIVAS_CONSOLIDADA!$AJ798+BASE_INICIATIVAS_CONSOLIDADA!$AO798+BASE_INICIATIVAS_CONSOLIDADA!$AV798+BASE_INICIATIVAS_CONSOLIDADA!$AY798+BASE_INICIATIVAS_CONSOLIDADA!$BA798+BASE_INICIATIVAS_CONSOLIDADA!$BD798</f>
        <v>0</v>
      </c>
      <c r="P798" s="30">
        <f>IF(BASE_INICIATIVAS_CONSOLIDADA!$N798-BASE_INICIATIVAS_CONSOLIDADA!$O798&lt;0,0,BASE_INICIATIVAS_CONSOLIDADA!$N798-BASE_INICIATIVAS_CONSOLIDADA!$O798)</f>
        <v>75000</v>
      </c>
      <c r="Q798" s="66">
        <v>0</v>
      </c>
      <c r="R798" s="71">
        <v>0</v>
      </c>
      <c r="S798" s="71">
        <v>0</v>
      </c>
      <c r="T798" s="71">
        <v>0</v>
      </c>
      <c r="U798" s="71">
        <v>0</v>
      </c>
      <c r="V798" s="71">
        <v>0</v>
      </c>
      <c r="W798" s="71">
        <v>0</v>
      </c>
      <c r="X798" s="71">
        <v>0</v>
      </c>
      <c r="Y798" s="71">
        <v>0</v>
      </c>
      <c r="Z798" s="71">
        <v>0</v>
      </c>
      <c r="AA798" s="71">
        <v>0</v>
      </c>
      <c r="AB798" s="68">
        <v>0</v>
      </c>
      <c r="AC798" s="41">
        <f>SUM(BASE_INICIATIVAS_CONSOLIDADA!$Q798:$AB798)</f>
        <v>0</v>
      </c>
      <c r="AD798" s="41">
        <v>0</v>
      </c>
      <c r="AE798" s="41">
        <v>0</v>
      </c>
      <c r="AF798" s="41">
        <v>0</v>
      </c>
      <c r="AG798" s="41">
        <v>0</v>
      </c>
      <c r="AH798" s="41">
        <v>0</v>
      </c>
      <c r="AI798" s="41">
        <v>0</v>
      </c>
      <c r="AJ798" s="41">
        <f>SUM(BASE_INICIATIVAS_CONSOLIDADA!$AD798:$AI798)</f>
        <v>0</v>
      </c>
      <c r="AK798" s="41">
        <v>0</v>
      </c>
      <c r="AL798" s="41">
        <v>0</v>
      </c>
      <c r="AM798" s="41">
        <v>0</v>
      </c>
      <c r="AN798" s="41">
        <v>0</v>
      </c>
      <c r="AO798" s="41">
        <f>SUM(BASE_INICIATIVAS_CONSOLIDADA!$AK798:$AN798)</f>
        <v>0</v>
      </c>
      <c r="AP798" s="41">
        <v>0</v>
      </c>
      <c r="AQ798" s="41">
        <v>0</v>
      </c>
      <c r="AR798" s="41">
        <v>0</v>
      </c>
      <c r="AS798" s="41">
        <v>0</v>
      </c>
      <c r="AT798" s="41">
        <v>0</v>
      </c>
      <c r="AU798" s="41">
        <v>0</v>
      </c>
      <c r="AV798" s="41">
        <f>SUM(BASE_INICIATIVAS_CONSOLIDADA!$AP798:$AU798)</f>
        <v>0</v>
      </c>
      <c r="AW798" s="43">
        <v>0</v>
      </c>
      <c r="AX798" s="43">
        <v>0</v>
      </c>
      <c r="AY798" s="44">
        <f>SUM(BASE_INICIATIVAS_CONSOLIDADA!$AW798:$AX798)</f>
        <v>0</v>
      </c>
      <c r="AZ798" s="45">
        <v>0</v>
      </c>
      <c r="BA798" s="45">
        <f>BASE_INICIATIVAS_CONSOLIDADA!$AZ798</f>
        <v>0</v>
      </c>
      <c r="BB798" s="45">
        <v>0</v>
      </c>
      <c r="BC798" s="45">
        <v>0</v>
      </c>
      <c r="BD798" s="45">
        <f>SUM(BASE_INICIATIVAS_CONSOLIDADA!$BB798:$BC798)</f>
        <v>0</v>
      </c>
    </row>
    <row r="799" spans="1:56" ht="60" x14ac:dyDescent="0.25">
      <c r="A799" s="8" t="s">
        <v>502</v>
      </c>
      <c r="B799" s="8" t="s">
        <v>503</v>
      </c>
      <c r="C799" s="8">
        <v>18458919</v>
      </c>
      <c r="D799" s="8" t="s">
        <v>58</v>
      </c>
      <c r="E799" s="8" t="str">
        <f>_xlfn.XLOOKUP(BASE_INICIATIVAS_CONSOLIDADA!$G799,'[1]BASE DE DADOS'!A:A,'[1]BASE DE DADOS'!C:C)</f>
        <v>FLONA DE PASSO FUNDO</v>
      </c>
      <c r="F799" s="8" t="str">
        <f>_xlfn.XLOOKUP(BASE_INICIATIVAS_CONSOLIDADA!$G799,[1]!BASE_UCS[COD CNUC],[1]!BASE_UCS[CATEGORIA RESUMIDA])</f>
        <v>FLONA</v>
      </c>
      <c r="G799" s="8" t="s">
        <v>241</v>
      </c>
      <c r="H799" s="8" t="str">
        <f>_xlfn.XLOOKUP(BASE_INICIATIVAS_CONSOLIDADA!$G799,[1]!BASE_UCS[COD CNUC],[1]!BASE_UCS[GERÊNCIA REGIONAL])</f>
        <v>GR5 - Sul</v>
      </c>
      <c r="I799" s="8" t="str">
        <f>_xlfn.XLOOKUP(BASE_INICIATIVAS_CONSOLIDADA!$G799,[1]!BASE_UCS[COD CNUC],[1]!BASE_UCS[BIOMAS])</f>
        <v>Mata Atlântica</v>
      </c>
      <c r="J799" s="8" t="str">
        <f>_xlfn.XLOOKUP(BASE_INICIATIVAS_CONSOLIDADA!$G799,[1]!BASE_UCS[COD CNUC],[1]!BASE_UCS[UF])</f>
        <v>RS</v>
      </c>
      <c r="K799" s="8"/>
      <c r="L799" s="36">
        <v>75000</v>
      </c>
      <c r="M799" s="80">
        <v>0</v>
      </c>
      <c r="N799" s="36">
        <f>BASE_INICIATIVAS_CONSOLIDADA!$L799-BASE_INICIATIVAS_CONSOLIDADA!$M799</f>
        <v>75000</v>
      </c>
      <c r="O799" s="37">
        <f>BASE_INICIATIVAS_CONSOLIDADA!$AC799+BASE_INICIATIVAS_CONSOLIDADA!$AJ799+BASE_INICIATIVAS_CONSOLIDADA!$AO799+BASE_INICIATIVAS_CONSOLIDADA!$AV799+BASE_INICIATIVAS_CONSOLIDADA!$AY799+BASE_INICIATIVAS_CONSOLIDADA!$BA799+BASE_INICIATIVAS_CONSOLIDADA!$BD799</f>
        <v>0</v>
      </c>
      <c r="P799" s="36">
        <f>IF(BASE_INICIATIVAS_CONSOLIDADA!$N799-BASE_INICIATIVAS_CONSOLIDADA!$O799&lt;0,0,BASE_INICIATIVAS_CONSOLIDADA!$N799-BASE_INICIATIVAS_CONSOLIDADA!$O799)</f>
        <v>75000</v>
      </c>
      <c r="Q799" s="64">
        <v>0</v>
      </c>
      <c r="R799" s="69">
        <v>0</v>
      </c>
      <c r="S799" s="69">
        <v>0</v>
      </c>
      <c r="T799" s="69">
        <v>0</v>
      </c>
      <c r="U799" s="69">
        <v>0</v>
      </c>
      <c r="V799" s="69">
        <v>0</v>
      </c>
      <c r="W799" s="69">
        <v>0</v>
      </c>
      <c r="X799" s="69">
        <v>0</v>
      </c>
      <c r="Y799" s="69">
        <v>0</v>
      </c>
      <c r="Z799" s="69">
        <v>0</v>
      </c>
      <c r="AA799" s="69">
        <v>0</v>
      </c>
      <c r="AB799" s="70">
        <v>0</v>
      </c>
      <c r="AC799" s="37">
        <f>SUM(BASE_INICIATIVAS_CONSOLIDADA!$Q799:$AB799)</f>
        <v>0</v>
      </c>
      <c r="AD799" s="37">
        <v>0</v>
      </c>
      <c r="AE799" s="37">
        <v>0</v>
      </c>
      <c r="AF799" s="37">
        <v>0</v>
      </c>
      <c r="AG799" s="37">
        <v>0</v>
      </c>
      <c r="AH799" s="37">
        <v>0</v>
      </c>
      <c r="AI799" s="37">
        <v>0</v>
      </c>
      <c r="AJ799" s="37">
        <f>SUM(BASE_INICIATIVAS_CONSOLIDADA!$AD799:$AI799)</f>
        <v>0</v>
      </c>
      <c r="AK799" s="37">
        <v>0</v>
      </c>
      <c r="AL799" s="37">
        <v>0</v>
      </c>
      <c r="AM799" s="37">
        <v>0</v>
      </c>
      <c r="AN799" s="37">
        <v>0</v>
      </c>
      <c r="AO799" s="37">
        <f>SUM(BASE_INICIATIVAS_CONSOLIDADA!$AK799:$AN799)</f>
        <v>0</v>
      </c>
      <c r="AP799" s="37">
        <v>0</v>
      </c>
      <c r="AQ799" s="37">
        <v>0</v>
      </c>
      <c r="AR799" s="37">
        <v>0</v>
      </c>
      <c r="AS799" s="37">
        <v>0</v>
      </c>
      <c r="AT799" s="37">
        <v>0</v>
      </c>
      <c r="AU799" s="37">
        <v>0</v>
      </c>
      <c r="AV799" s="37">
        <f>SUM(BASE_INICIATIVAS_CONSOLIDADA!$AP799:$AU799)</f>
        <v>0</v>
      </c>
      <c r="AW799" s="39">
        <v>0</v>
      </c>
      <c r="AX799" s="39">
        <v>0</v>
      </c>
      <c r="AY799" s="40">
        <f>SUM(BASE_INICIATIVAS_CONSOLIDADA!$AW799:$AX799)</f>
        <v>0</v>
      </c>
      <c r="AZ799" s="48">
        <v>0</v>
      </c>
      <c r="BA799" s="39">
        <f>BASE_INICIATIVAS_CONSOLIDADA!$AZ799</f>
        <v>0</v>
      </c>
      <c r="BB799" s="4">
        <v>0</v>
      </c>
      <c r="BC799" s="4">
        <v>0</v>
      </c>
      <c r="BD799" s="4">
        <f>SUM(BASE_INICIATIVAS_CONSOLIDADA!$BB799:$BC799)</f>
        <v>0</v>
      </c>
    </row>
    <row r="800" spans="1:56" ht="60" x14ac:dyDescent="0.25">
      <c r="A800" s="29" t="s">
        <v>502</v>
      </c>
      <c r="B800" s="29" t="s">
        <v>503</v>
      </c>
      <c r="C800" s="29">
        <v>18458919</v>
      </c>
      <c r="D800" s="29" t="s">
        <v>58</v>
      </c>
      <c r="E800" s="29" t="str">
        <f>_xlfn.XLOOKUP(BASE_INICIATIVAS_CONSOLIDADA!$G800,'[1]BASE DE DADOS'!A:A,'[1]BASE DE DADOS'!C:C)</f>
        <v>FLONA DE PAU-ROSA</v>
      </c>
      <c r="F800" s="29" t="str">
        <f>_xlfn.XLOOKUP(BASE_INICIATIVAS_CONSOLIDADA!$G800,[1]!BASE_UCS[COD CNUC],[1]!BASE_UCS[CATEGORIA RESUMIDA])</f>
        <v>FLONA</v>
      </c>
      <c r="G800" s="29" t="s">
        <v>419</v>
      </c>
      <c r="H800" s="29" t="str">
        <f>_xlfn.XLOOKUP(BASE_INICIATIVAS_CONSOLIDADA!$G800,[1]!BASE_UCS[COD CNUC],[1]!BASE_UCS[GERÊNCIA REGIONAL])</f>
        <v>GR1 - Norte</v>
      </c>
      <c r="I800" s="29" t="str">
        <f>_xlfn.XLOOKUP(BASE_INICIATIVAS_CONSOLIDADA!$G800,[1]!BASE_UCS[COD CNUC],[1]!BASE_UCS[BIOMAS])</f>
        <v>Amazônia</v>
      </c>
      <c r="J800" s="29" t="str">
        <f>_xlfn.XLOOKUP(BASE_INICIATIVAS_CONSOLIDADA!$G800,[1]!BASE_UCS[COD CNUC],[1]!BASE_UCS[UF])</f>
        <v>AM</v>
      </c>
      <c r="K800" s="29"/>
      <c r="L800" s="30">
        <v>615000</v>
      </c>
      <c r="M800" s="79">
        <v>0</v>
      </c>
      <c r="N800" s="30">
        <f>BASE_INICIATIVAS_CONSOLIDADA!$L800-BASE_INICIATIVAS_CONSOLIDADA!$M800</f>
        <v>615000</v>
      </c>
      <c r="O800" s="41">
        <f>BASE_INICIATIVAS_CONSOLIDADA!$AC800+BASE_INICIATIVAS_CONSOLIDADA!$AJ800+BASE_INICIATIVAS_CONSOLIDADA!$AO800+BASE_INICIATIVAS_CONSOLIDADA!$AV800+BASE_INICIATIVAS_CONSOLIDADA!$AY800+BASE_INICIATIVAS_CONSOLIDADA!$BA800+BASE_INICIATIVAS_CONSOLIDADA!$BD800</f>
        <v>0</v>
      </c>
      <c r="P800" s="30">
        <f>IF(BASE_INICIATIVAS_CONSOLIDADA!$N800-BASE_INICIATIVAS_CONSOLIDADA!$O800&lt;0,0,BASE_INICIATIVAS_CONSOLIDADA!$N800-BASE_INICIATIVAS_CONSOLIDADA!$O800)</f>
        <v>615000</v>
      </c>
      <c r="Q800" s="66">
        <v>0</v>
      </c>
      <c r="R800" s="71">
        <v>0</v>
      </c>
      <c r="S800" s="71">
        <v>0</v>
      </c>
      <c r="T800" s="71">
        <v>0</v>
      </c>
      <c r="U800" s="71">
        <v>0</v>
      </c>
      <c r="V800" s="71">
        <v>0</v>
      </c>
      <c r="W800" s="71">
        <v>0</v>
      </c>
      <c r="X800" s="71">
        <v>0</v>
      </c>
      <c r="Y800" s="71">
        <v>0</v>
      </c>
      <c r="Z800" s="71">
        <v>0</v>
      </c>
      <c r="AA800" s="71">
        <v>0</v>
      </c>
      <c r="AB800" s="68">
        <v>0</v>
      </c>
      <c r="AC800" s="41">
        <f>SUM(BASE_INICIATIVAS_CONSOLIDADA!$Q800:$AB800)</f>
        <v>0</v>
      </c>
      <c r="AD800" s="41">
        <v>0</v>
      </c>
      <c r="AE800" s="41">
        <v>0</v>
      </c>
      <c r="AF800" s="41">
        <v>0</v>
      </c>
      <c r="AG800" s="41">
        <v>0</v>
      </c>
      <c r="AH800" s="41">
        <v>0</v>
      </c>
      <c r="AI800" s="41">
        <v>0</v>
      </c>
      <c r="AJ800" s="41">
        <f>SUM(BASE_INICIATIVAS_CONSOLIDADA!$AD800:$AI800)</f>
        <v>0</v>
      </c>
      <c r="AK800" s="41">
        <v>0</v>
      </c>
      <c r="AL800" s="41">
        <v>0</v>
      </c>
      <c r="AM800" s="41">
        <v>0</v>
      </c>
      <c r="AN800" s="41">
        <v>0</v>
      </c>
      <c r="AO800" s="41">
        <f>SUM(BASE_INICIATIVAS_CONSOLIDADA!$AK800:$AN800)</f>
        <v>0</v>
      </c>
      <c r="AP800" s="41">
        <v>0</v>
      </c>
      <c r="AQ800" s="41">
        <v>0</v>
      </c>
      <c r="AR800" s="41">
        <v>0</v>
      </c>
      <c r="AS800" s="41">
        <v>0</v>
      </c>
      <c r="AT800" s="41">
        <v>0</v>
      </c>
      <c r="AU800" s="41">
        <v>0</v>
      </c>
      <c r="AV800" s="41">
        <f>SUM(BASE_INICIATIVAS_CONSOLIDADA!$AP800:$AU800)</f>
        <v>0</v>
      </c>
      <c r="AW800" s="43">
        <v>0</v>
      </c>
      <c r="AX800" s="43">
        <v>0</v>
      </c>
      <c r="AY800" s="44">
        <f>SUM(BASE_INICIATIVAS_CONSOLIDADA!$AW800:$AX800)</f>
        <v>0</v>
      </c>
      <c r="AZ800" s="49">
        <v>0</v>
      </c>
      <c r="BA800" s="45">
        <f>BASE_INICIATIVAS_CONSOLIDADA!$AZ800</f>
        <v>0</v>
      </c>
      <c r="BB800" s="45">
        <v>0</v>
      </c>
      <c r="BC800" s="45">
        <v>0</v>
      </c>
      <c r="BD800" s="45">
        <f>SUM(BASE_INICIATIVAS_CONSOLIDADA!$BB800:$BC800)</f>
        <v>0</v>
      </c>
    </row>
    <row r="801" spans="1:56" ht="60" x14ac:dyDescent="0.25">
      <c r="A801" s="8" t="s">
        <v>502</v>
      </c>
      <c r="B801" s="8" t="s">
        <v>503</v>
      </c>
      <c r="C801" s="8">
        <v>18458919</v>
      </c>
      <c r="D801" s="8" t="s">
        <v>58</v>
      </c>
      <c r="E801" s="8" t="str">
        <f>_xlfn.XLOOKUP(BASE_INICIATIVAS_CONSOLIDADA!$G801,'[1]BASE DE DADOS'!A:A,'[1]BASE DE DADOS'!C:C)</f>
        <v>FLONA DE PIRAÍ DO SUL</v>
      </c>
      <c r="F801" s="8" t="str">
        <f>_xlfn.XLOOKUP(BASE_INICIATIVAS_CONSOLIDADA!$G801,[1]!BASE_UCS[COD CNUC],[1]!BASE_UCS[CATEGORIA RESUMIDA])</f>
        <v>FLONA</v>
      </c>
      <c r="G801" s="8" t="s">
        <v>523</v>
      </c>
      <c r="H801" s="8" t="str">
        <f>_xlfn.XLOOKUP(BASE_INICIATIVAS_CONSOLIDADA!$G801,[1]!BASE_UCS[COD CNUC],[1]!BASE_UCS[GERÊNCIA REGIONAL])</f>
        <v>GR5 - Sul</v>
      </c>
      <c r="I801" s="8" t="str">
        <f>_xlfn.XLOOKUP(BASE_INICIATIVAS_CONSOLIDADA!$G801,[1]!BASE_UCS[COD CNUC],[1]!BASE_UCS[BIOMAS])</f>
        <v>Mata Atlântica</v>
      </c>
      <c r="J801" s="8" t="str">
        <f>_xlfn.XLOOKUP(BASE_INICIATIVAS_CONSOLIDADA!$G801,[1]!BASE_UCS[COD CNUC],[1]!BASE_UCS[UF])</f>
        <v>PR</v>
      </c>
      <c r="K801" s="8"/>
      <c r="L801" s="36">
        <v>75000</v>
      </c>
      <c r="M801" s="80">
        <v>0</v>
      </c>
      <c r="N801" s="36">
        <f>BASE_INICIATIVAS_CONSOLIDADA!$L801-BASE_INICIATIVAS_CONSOLIDADA!$M801</f>
        <v>75000</v>
      </c>
      <c r="O801" s="37">
        <f>BASE_INICIATIVAS_CONSOLIDADA!$AC801+BASE_INICIATIVAS_CONSOLIDADA!$AJ801+BASE_INICIATIVAS_CONSOLIDADA!$AO801+BASE_INICIATIVAS_CONSOLIDADA!$AV801+BASE_INICIATIVAS_CONSOLIDADA!$AY801+BASE_INICIATIVAS_CONSOLIDADA!$BA801+BASE_INICIATIVAS_CONSOLIDADA!$BD801</f>
        <v>0</v>
      </c>
      <c r="P801" s="36">
        <f>IF(BASE_INICIATIVAS_CONSOLIDADA!$N801-BASE_INICIATIVAS_CONSOLIDADA!$O801&lt;0,0,BASE_INICIATIVAS_CONSOLIDADA!$N801-BASE_INICIATIVAS_CONSOLIDADA!$O801)</f>
        <v>75000</v>
      </c>
      <c r="Q801" s="64">
        <v>0</v>
      </c>
      <c r="R801" s="69">
        <v>0</v>
      </c>
      <c r="S801" s="69">
        <v>0</v>
      </c>
      <c r="T801" s="69">
        <v>0</v>
      </c>
      <c r="U801" s="69">
        <v>0</v>
      </c>
      <c r="V801" s="69">
        <v>0</v>
      </c>
      <c r="W801" s="69">
        <v>0</v>
      </c>
      <c r="X801" s="69">
        <v>0</v>
      </c>
      <c r="Y801" s="69">
        <v>0</v>
      </c>
      <c r="Z801" s="69">
        <v>0</v>
      </c>
      <c r="AA801" s="69">
        <v>0</v>
      </c>
      <c r="AB801" s="70">
        <v>0</v>
      </c>
      <c r="AC801" s="37">
        <f>SUM(BASE_INICIATIVAS_CONSOLIDADA!$Q801:$AB801)</f>
        <v>0</v>
      </c>
      <c r="AD801" s="37">
        <v>0</v>
      </c>
      <c r="AE801" s="37">
        <v>0</v>
      </c>
      <c r="AF801" s="37">
        <v>0</v>
      </c>
      <c r="AG801" s="37">
        <v>0</v>
      </c>
      <c r="AH801" s="37">
        <v>0</v>
      </c>
      <c r="AI801" s="37">
        <v>0</v>
      </c>
      <c r="AJ801" s="37">
        <f>SUM(BASE_INICIATIVAS_CONSOLIDADA!$AD801:$AI801)</f>
        <v>0</v>
      </c>
      <c r="AK801" s="37">
        <v>0</v>
      </c>
      <c r="AL801" s="37">
        <v>0</v>
      </c>
      <c r="AM801" s="37">
        <v>0</v>
      </c>
      <c r="AN801" s="37">
        <v>0</v>
      </c>
      <c r="AO801" s="37">
        <f>SUM(BASE_INICIATIVAS_CONSOLIDADA!$AK801:$AN801)</f>
        <v>0</v>
      </c>
      <c r="AP801" s="37">
        <v>0</v>
      </c>
      <c r="AQ801" s="37">
        <v>0</v>
      </c>
      <c r="AR801" s="37">
        <v>0</v>
      </c>
      <c r="AS801" s="37">
        <v>0</v>
      </c>
      <c r="AT801" s="37">
        <v>0</v>
      </c>
      <c r="AU801" s="37">
        <v>0</v>
      </c>
      <c r="AV801" s="37">
        <f>SUM(BASE_INICIATIVAS_CONSOLIDADA!$AP801:$AU801)</f>
        <v>0</v>
      </c>
      <c r="AW801" s="39">
        <v>0</v>
      </c>
      <c r="AX801" s="39">
        <v>0</v>
      </c>
      <c r="AY801" s="40">
        <f>SUM(BASE_INICIATIVAS_CONSOLIDADA!$AW801:$AX801)</f>
        <v>0</v>
      </c>
      <c r="AZ801" s="4">
        <v>0</v>
      </c>
      <c r="BA801" s="4">
        <f>BASE_INICIATIVAS_CONSOLIDADA!$AZ801</f>
        <v>0</v>
      </c>
      <c r="BB801" s="4">
        <v>0</v>
      </c>
      <c r="BC801" s="4">
        <v>0</v>
      </c>
      <c r="BD801" s="4">
        <f>SUM(BASE_INICIATIVAS_CONSOLIDADA!$BB801:$BC801)</f>
        <v>0</v>
      </c>
    </row>
    <row r="802" spans="1:56" ht="60" x14ac:dyDescent="0.25">
      <c r="A802" s="29" t="s">
        <v>502</v>
      </c>
      <c r="B802" s="29" t="s">
        <v>503</v>
      </c>
      <c r="C802" s="29">
        <v>18458919</v>
      </c>
      <c r="D802" s="29" t="s">
        <v>58</v>
      </c>
      <c r="E802" s="29" t="str">
        <f>_xlfn.XLOOKUP(BASE_INICIATIVAS_CONSOLIDADA!$G802,'[1]BASE DE DADOS'!A:A,'[1]BASE DE DADOS'!C:C)</f>
        <v>FLONA DE RITÁPOLIS</v>
      </c>
      <c r="F802" s="29" t="str">
        <f>_xlfn.XLOOKUP(BASE_INICIATIVAS_CONSOLIDADA!$G802,[1]!BASE_UCS[COD CNUC],[1]!BASE_UCS[CATEGORIA RESUMIDA])</f>
        <v>FLONA</v>
      </c>
      <c r="G802" s="29" t="s">
        <v>524</v>
      </c>
      <c r="H802" s="29" t="str">
        <f>_xlfn.XLOOKUP(BASE_INICIATIVAS_CONSOLIDADA!$G802,[1]!BASE_UCS[COD CNUC],[1]!BASE_UCS[GERÊNCIA REGIONAL])</f>
        <v>GR4 - Sudeste</v>
      </c>
      <c r="I802" s="29" t="str">
        <f>_xlfn.XLOOKUP(BASE_INICIATIVAS_CONSOLIDADA!$G802,[1]!BASE_UCS[COD CNUC],[1]!BASE_UCS[BIOMAS])</f>
        <v>Mata Atlântica</v>
      </c>
      <c r="J802" s="29" t="str">
        <f>_xlfn.XLOOKUP(BASE_INICIATIVAS_CONSOLIDADA!$G802,[1]!BASE_UCS[COD CNUC],[1]!BASE_UCS[UF])</f>
        <v>MG</v>
      </c>
      <c r="K802" s="29"/>
      <c r="L802" s="30">
        <v>75000</v>
      </c>
      <c r="M802" s="79">
        <v>0</v>
      </c>
      <c r="N802" s="30">
        <f>BASE_INICIATIVAS_CONSOLIDADA!$L802-BASE_INICIATIVAS_CONSOLIDADA!$M802</f>
        <v>75000</v>
      </c>
      <c r="O802" s="41">
        <f>BASE_INICIATIVAS_CONSOLIDADA!$AC802+BASE_INICIATIVAS_CONSOLIDADA!$AJ802+BASE_INICIATIVAS_CONSOLIDADA!$AO802+BASE_INICIATIVAS_CONSOLIDADA!$AV802+BASE_INICIATIVAS_CONSOLIDADA!$AY802+BASE_INICIATIVAS_CONSOLIDADA!$BA802+BASE_INICIATIVAS_CONSOLIDADA!$BD802</f>
        <v>0</v>
      </c>
      <c r="P802" s="30">
        <f>IF(BASE_INICIATIVAS_CONSOLIDADA!$N802-BASE_INICIATIVAS_CONSOLIDADA!$O802&lt;0,0,BASE_INICIATIVAS_CONSOLIDADA!$N802-BASE_INICIATIVAS_CONSOLIDADA!$O802)</f>
        <v>75000</v>
      </c>
      <c r="Q802" s="66">
        <v>0</v>
      </c>
      <c r="R802" s="71">
        <v>0</v>
      </c>
      <c r="S802" s="71">
        <v>0</v>
      </c>
      <c r="T802" s="71">
        <v>0</v>
      </c>
      <c r="U802" s="71">
        <v>0</v>
      </c>
      <c r="V802" s="71">
        <v>0</v>
      </c>
      <c r="W802" s="71">
        <v>0</v>
      </c>
      <c r="X802" s="71">
        <v>0</v>
      </c>
      <c r="Y802" s="71">
        <v>0</v>
      </c>
      <c r="Z802" s="71">
        <v>0</v>
      </c>
      <c r="AA802" s="71">
        <v>0</v>
      </c>
      <c r="AB802" s="68">
        <v>0</v>
      </c>
      <c r="AC802" s="41">
        <f>SUM(BASE_INICIATIVAS_CONSOLIDADA!$Q802:$AB802)</f>
        <v>0</v>
      </c>
      <c r="AD802" s="41">
        <v>0</v>
      </c>
      <c r="AE802" s="41">
        <v>0</v>
      </c>
      <c r="AF802" s="41">
        <v>0</v>
      </c>
      <c r="AG802" s="41">
        <v>0</v>
      </c>
      <c r="AH802" s="41">
        <v>0</v>
      </c>
      <c r="AI802" s="41">
        <v>0</v>
      </c>
      <c r="AJ802" s="41">
        <f>SUM(BASE_INICIATIVAS_CONSOLIDADA!$AD802:$AI802)</f>
        <v>0</v>
      </c>
      <c r="AK802" s="41">
        <v>0</v>
      </c>
      <c r="AL802" s="41">
        <v>0</v>
      </c>
      <c r="AM802" s="41">
        <v>0</v>
      </c>
      <c r="AN802" s="41">
        <v>0</v>
      </c>
      <c r="AO802" s="41">
        <f>SUM(BASE_INICIATIVAS_CONSOLIDADA!$AK802:$AN802)</f>
        <v>0</v>
      </c>
      <c r="AP802" s="41">
        <v>0</v>
      </c>
      <c r="AQ802" s="41">
        <v>0</v>
      </c>
      <c r="AR802" s="41">
        <v>0</v>
      </c>
      <c r="AS802" s="41">
        <v>0</v>
      </c>
      <c r="AT802" s="41">
        <v>0</v>
      </c>
      <c r="AU802" s="41">
        <v>0</v>
      </c>
      <c r="AV802" s="41">
        <f>SUM(BASE_INICIATIVAS_CONSOLIDADA!$AP802:$AU802)</f>
        <v>0</v>
      </c>
      <c r="AW802" s="43">
        <v>0</v>
      </c>
      <c r="AX802" s="43">
        <v>0</v>
      </c>
      <c r="AY802" s="44">
        <f>SUM(BASE_INICIATIVAS_CONSOLIDADA!$AW802:$AX802)</f>
        <v>0</v>
      </c>
      <c r="AZ802" s="45">
        <v>0</v>
      </c>
      <c r="BA802" s="45">
        <f>BASE_INICIATIVAS_CONSOLIDADA!$AZ802</f>
        <v>0</v>
      </c>
      <c r="BB802" s="45">
        <v>0</v>
      </c>
      <c r="BC802" s="45">
        <v>0</v>
      </c>
      <c r="BD802" s="45">
        <f>SUM(BASE_INICIATIVAS_CONSOLIDADA!$BB802:$BC802)</f>
        <v>0</v>
      </c>
    </row>
    <row r="803" spans="1:56" ht="60" x14ac:dyDescent="0.25">
      <c r="A803" s="8" t="s">
        <v>502</v>
      </c>
      <c r="B803" s="8" t="s">
        <v>503</v>
      </c>
      <c r="C803" s="8">
        <v>18458919</v>
      </c>
      <c r="D803" s="8" t="s">
        <v>58</v>
      </c>
      <c r="E803" s="8" t="str">
        <f>_xlfn.XLOOKUP(BASE_INICIATIVAS_CONSOLIDADA!$G803,'[1]BASE DE DADOS'!A:A,'[1]BASE DE DADOS'!C:C)</f>
        <v>FLONA DE RORAIMA</v>
      </c>
      <c r="F803" s="8" t="str">
        <f>_xlfn.XLOOKUP(BASE_INICIATIVAS_CONSOLIDADA!$G803,[1]!BASE_UCS[COD CNUC],[1]!BASE_UCS[CATEGORIA RESUMIDA])</f>
        <v>FLONA</v>
      </c>
      <c r="G803" s="8" t="s">
        <v>194</v>
      </c>
      <c r="H803" s="8" t="str">
        <f>_xlfn.XLOOKUP(BASE_INICIATIVAS_CONSOLIDADA!$G803,[1]!BASE_UCS[COD CNUC],[1]!BASE_UCS[GERÊNCIA REGIONAL])</f>
        <v>GR1 - Norte</v>
      </c>
      <c r="I803" s="8" t="str">
        <f>_xlfn.XLOOKUP(BASE_INICIATIVAS_CONSOLIDADA!$G803,[1]!BASE_UCS[COD CNUC],[1]!BASE_UCS[BIOMAS])</f>
        <v>Amazônia</v>
      </c>
      <c r="J803" s="8" t="str">
        <f>_xlfn.XLOOKUP(BASE_INICIATIVAS_CONSOLIDADA!$G803,[1]!BASE_UCS[COD CNUC],[1]!BASE_UCS[UF])</f>
        <v>RR</v>
      </c>
      <c r="K803" s="8"/>
      <c r="L803" s="36">
        <v>130000</v>
      </c>
      <c r="M803" s="80">
        <v>0</v>
      </c>
      <c r="N803" s="36">
        <f>BASE_INICIATIVAS_CONSOLIDADA!$L803-BASE_INICIATIVAS_CONSOLIDADA!$M803</f>
        <v>130000</v>
      </c>
      <c r="O803" s="37">
        <f>BASE_INICIATIVAS_CONSOLIDADA!$AC803+BASE_INICIATIVAS_CONSOLIDADA!$AJ803+BASE_INICIATIVAS_CONSOLIDADA!$AO803+BASE_INICIATIVAS_CONSOLIDADA!$AV803+BASE_INICIATIVAS_CONSOLIDADA!$AY803+BASE_INICIATIVAS_CONSOLIDADA!$BA803+BASE_INICIATIVAS_CONSOLIDADA!$BD803</f>
        <v>0</v>
      </c>
      <c r="P803" s="36">
        <f>IF(BASE_INICIATIVAS_CONSOLIDADA!$N803-BASE_INICIATIVAS_CONSOLIDADA!$O803&lt;0,0,BASE_INICIATIVAS_CONSOLIDADA!$N803-BASE_INICIATIVAS_CONSOLIDADA!$O803)</f>
        <v>130000</v>
      </c>
      <c r="Q803" s="64">
        <v>0</v>
      </c>
      <c r="R803" s="69">
        <v>0</v>
      </c>
      <c r="S803" s="69">
        <v>0</v>
      </c>
      <c r="T803" s="69">
        <v>0</v>
      </c>
      <c r="U803" s="69">
        <v>0</v>
      </c>
      <c r="V803" s="69">
        <v>0</v>
      </c>
      <c r="W803" s="69">
        <v>0</v>
      </c>
      <c r="X803" s="69">
        <v>0</v>
      </c>
      <c r="Y803" s="69">
        <v>0</v>
      </c>
      <c r="Z803" s="69">
        <v>0</v>
      </c>
      <c r="AA803" s="69">
        <v>0</v>
      </c>
      <c r="AB803" s="70">
        <v>0</v>
      </c>
      <c r="AC803" s="37">
        <f>SUM(BASE_INICIATIVAS_CONSOLIDADA!$Q803:$AB803)</f>
        <v>0</v>
      </c>
      <c r="AD803" s="37">
        <v>0</v>
      </c>
      <c r="AE803" s="37">
        <v>0</v>
      </c>
      <c r="AF803" s="37">
        <v>0</v>
      </c>
      <c r="AG803" s="37">
        <v>0</v>
      </c>
      <c r="AH803" s="37">
        <v>0</v>
      </c>
      <c r="AI803" s="37">
        <v>0</v>
      </c>
      <c r="AJ803" s="37">
        <f>SUM(BASE_INICIATIVAS_CONSOLIDADA!$AD803:$AI803)</f>
        <v>0</v>
      </c>
      <c r="AK803" s="37">
        <v>0</v>
      </c>
      <c r="AL803" s="37">
        <v>0</v>
      </c>
      <c r="AM803" s="37">
        <v>0</v>
      </c>
      <c r="AN803" s="37">
        <v>0</v>
      </c>
      <c r="AO803" s="37">
        <f>SUM(BASE_INICIATIVAS_CONSOLIDADA!$AK803:$AN803)</f>
        <v>0</v>
      </c>
      <c r="AP803" s="37">
        <v>0</v>
      </c>
      <c r="AQ803" s="37">
        <v>0</v>
      </c>
      <c r="AR803" s="37">
        <v>0</v>
      </c>
      <c r="AS803" s="37">
        <v>0</v>
      </c>
      <c r="AT803" s="37">
        <v>0</v>
      </c>
      <c r="AU803" s="37">
        <v>0</v>
      </c>
      <c r="AV803" s="37">
        <f>SUM(BASE_INICIATIVAS_CONSOLIDADA!$AP803:$AU803)</f>
        <v>0</v>
      </c>
      <c r="AW803" s="39">
        <v>0</v>
      </c>
      <c r="AX803" s="39">
        <v>0</v>
      </c>
      <c r="AY803" s="40">
        <f>SUM(BASE_INICIATIVAS_CONSOLIDADA!$AW803:$AX803)</f>
        <v>0</v>
      </c>
      <c r="AZ803" s="4">
        <v>0</v>
      </c>
      <c r="BA803" s="4">
        <f>BASE_INICIATIVAS_CONSOLIDADA!$AZ803</f>
        <v>0</v>
      </c>
      <c r="BB803" s="4">
        <v>0</v>
      </c>
      <c r="BC803" s="4">
        <v>0</v>
      </c>
      <c r="BD803" s="4">
        <f>SUM(BASE_INICIATIVAS_CONSOLIDADA!$BB803:$BC803)</f>
        <v>0</v>
      </c>
    </row>
    <row r="804" spans="1:56" ht="60" x14ac:dyDescent="0.25">
      <c r="A804" s="29" t="s">
        <v>502</v>
      </c>
      <c r="B804" s="29" t="s">
        <v>503</v>
      </c>
      <c r="C804" s="29">
        <v>18458919</v>
      </c>
      <c r="D804" s="29" t="s">
        <v>58</v>
      </c>
      <c r="E804" s="29" t="str">
        <f>_xlfn.XLOOKUP(BASE_INICIATIVAS_CONSOLIDADA!$G804,'[1]BASE DE DADOS'!A:A,'[1]BASE DE DADOS'!C:C)</f>
        <v>FLONA DE SANTA ROSA DO PURUS</v>
      </c>
      <c r="F804" s="29" t="str">
        <f>_xlfn.XLOOKUP(BASE_INICIATIVAS_CONSOLIDADA!$G804,[1]!BASE_UCS[COD CNUC],[1]!BASE_UCS[CATEGORIA RESUMIDA])</f>
        <v>FLONA</v>
      </c>
      <c r="G804" s="29" t="s">
        <v>525</v>
      </c>
      <c r="H804" s="29" t="str">
        <f>_xlfn.XLOOKUP(BASE_INICIATIVAS_CONSOLIDADA!$G804,[1]!BASE_UCS[COD CNUC],[1]!BASE_UCS[GERÊNCIA REGIONAL])</f>
        <v>GR1 - Norte</v>
      </c>
      <c r="I804" s="29" t="str">
        <f>_xlfn.XLOOKUP(BASE_INICIATIVAS_CONSOLIDADA!$G804,[1]!BASE_UCS[COD CNUC],[1]!BASE_UCS[BIOMAS])</f>
        <v>Amazônia</v>
      </c>
      <c r="J804" s="29" t="str">
        <f>_xlfn.XLOOKUP(BASE_INICIATIVAS_CONSOLIDADA!$G804,[1]!BASE_UCS[COD CNUC],[1]!BASE_UCS[UF])</f>
        <v>AC</v>
      </c>
      <c r="K804" s="29"/>
      <c r="L804" s="30">
        <v>515000</v>
      </c>
      <c r="M804" s="79">
        <v>0</v>
      </c>
      <c r="N804" s="30">
        <f>BASE_INICIATIVAS_CONSOLIDADA!$L804-BASE_INICIATIVAS_CONSOLIDADA!$M804</f>
        <v>515000</v>
      </c>
      <c r="O804" s="41">
        <f>BASE_INICIATIVAS_CONSOLIDADA!$AC804+BASE_INICIATIVAS_CONSOLIDADA!$AJ804+BASE_INICIATIVAS_CONSOLIDADA!$AO804+BASE_INICIATIVAS_CONSOLIDADA!$AV804+BASE_INICIATIVAS_CONSOLIDADA!$AY804+BASE_INICIATIVAS_CONSOLIDADA!$BA804+BASE_INICIATIVAS_CONSOLIDADA!$BD804</f>
        <v>0</v>
      </c>
      <c r="P804" s="30">
        <f>IF(BASE_INICIATIVAS_CONSOLIDADA!$N804-BASE_INICIATIVAS_CONSOLIDADA!$O804&lt;0,0,BASE_INICIATIVAS_CONSOLIDADA!$N804-BASE_INICIATIVAS_CONSOLIDADA!$O804)</f>
        <v>515000</v>
      </c>
      <c r="Q804" s="66">
        <v>0</v>
      </c>
      <c r="R804" s="71">
        <v>0</v>
      </c>
      <c r="S804" s="71">
        <v>0</v>
      </c>
      <c r="T804" s="71">
        <v>0</v>
      </c>
      <c r="U804" s="71">
        <v>0</v>
      </c>
      <c r="V804" s="71">
        <v>0</v>
      </c>
      <c r="W804" s="71">
        <v>0</v>
      </c>
      <c r="X804" s="71">
        <v>0</v>
      </c>
      <c r="Y804" s="71">
        <v>0</v>
      </c>
      <c r="Z804" s="71">
        <v>0</v>
      </c>
      <c r="AA804" s="71">
        <v>0</v>
      </c>
      <c r="AB804" s="68">
        <v>0</v>
      </c>
      <c r="AC804" s="41">
        <f>SUM(BASE_INICIATIVAS_CONSOLIDADA!$Q804:$AB804)</f>
        <v>0</v>
      </c>
      <c r="AD804" s="41">
        <v>0</v>
      </c>
      <c r="AE804" s="41">
        <v>0</v>
      </c>
      <c r="AF804" s="41">
        <v>0</v>
      </c>
      <c r="AG804" s="41">
        <v>0</v>
      </c>
      <c r="AH804" s="41">
        <v>0</v>
      </c>
      <c r="AI804" s="41">
        <v>0</v>
      </c>
      <c r="AJ804" s="41">
        <f>SUM(BASE_INICIATIVAS_CONSOLIDADA!$AD804:$AI804)</f>
        <v>0</v>
      </c>
      <c r="AK804" s="41">
        <v>0</v>
      </c>
      <c r="AL804" s="41">
        <v>0</v>
      </c>
      <c r="AM804" s="41">
        <v>0</v>
      </c>
      <c r="AN804" s="41">
        <v>0</v>
      </c>
      <c r="AO804" s="41">
        <f>SUM(BASE_INICIATIVAS_CONSOLIDADA!$AK804:$AN804)</f>
        <v>0</v>
      </c>
      <c r="AP804" s="41">
        <v>0</v>
      </c>
      <c r="AQ804" s="41">
        <v>0</v>
      </c>
      <c r="AR804" s="41">
        <v>0</v>
      </c>
      <c r="AS804" s="41">
        <v>0</v>
      </c>
      <c r="AT804" s="41">
        <v>0</v>
      </c>
      <c r="AU804" s="41">
        <v>0</v>
      </c>
      <c r="AV804" s="41">
        <f>SUM(BASE_INICIATIVAS_CONSOLIDADA!$AP804:$AU804)</f>
        <v>0</v>
      </c>
      <c r="AW804" s="43">
        <v>0</v>
      </c>
      <c r="AX804" s="50">
        <v>0</v>
      </c>
      <c r="AY804" s="44">
        <f>SUM(BASE_INICIATIVAS_CONSOLIDADA!$AW804:$AX804)</f>
        <v>0</v>
      </c>
      <c r="AZ804" s="45">
        <v>0</v>
      </c>
      <c r="BA804" s="45">
        <f>BASE_INICIATIVAS_CONSOLIDADA!$AZ804</f>
        <v>0</v>
      </c>
      <c r="BB804" s="45">
        <v>0</v>
      </c>
      <c r="BC804" s="45">
        <v>0</v>
      </c>
      <c r="BD804" s="45">
        <f>SUM(BASE_INICIATIVAS_CONSOLIDADA!$BB804:$BC804)</f>
        <v>0</v>
      </c>
    </row>
    <row r="805" spans="1:56" ht="60" x14ac:dyDescent="0.25">
      <c r="A805" s="8" t="s">
        <v>502</v>
      </c>
      <c r="B805" s="8" t="s">
        <v>503</v>
      </c>
      <c r="C805" s="8">
        <v>18458919</v>
      </c>
      <c r="D805" s="8" t="s">
        <v>58</v>
      </c>
      <c r="E805" s="8" t="str">
        <f>_xlfn.XLOOKUP(BASE_INICIATIVAS_CONSOLIDADA!$G805,'[1]BASE DE DADOS'!A:A,'[1]BASE DE DADOS'!C:C)</f>
        <v>FLONA DE SÃO FRANCISCO</v>
      </c>
      <c r="F805" s="8" t="str">
        <f>_xlfn.XLOOKUP(BASE_INICIATIVAS_CONSOLIDADA!$G805,[1]!BASE_UCS[COD CNUC],[1]!BASE_UCS[CATEGORIA RESUMIDA])</f>
        <v>FLONA</v>
      </c>
      <c r="G805" s="8" t="s">
        <v>526</v>
      </c>
      <c r="H805" s="8" t="str">
        <f>_xlfn.XLOOKUP(BASE_INICIATIVAS_CONSOLIDADA!$G805,[1]!BASE_UCS[COD CNUC],[1]!BASE_UCS[GERÊNCIA REGIONAL])</f>
        <v>GR1 - Norte</v>
      </c>
      <c r="I805" s="8" t="str">
        <f>_xlfn.XLOOKUP(BASE_INICIATIVAS_CONSOLIDADA!$G805,[1]!BASE_UCS[COD CNUC],[1]!BASE_UCS[BIOMAS])</f>
        <v>Amazônia</v>
      </c>
      <c r="J805" s="8" t="str">
        <f>_xlfn.XLOOKUP(BASE_INICIATIVAS_CONSOLIDADA!$G805,[1]!BASE_UCS[COD CNUC],[1]!BASE_UCS[UF])</f>
        <v>AC</v>
      </c>
      <c r="K805" s="8"/>
      <c r="L805" s="36">
        <v>115000</v>
      </c>
      <c r="M805" s="80">
        <v>0</v>
      </c>
      <c r="N805" s="36">
        <f>BASE_INICIATIVAS_CONSOLIDADA!$L805-BASE_INICIATIVAS_CONSOLIDADA!$M805</f>
        <v>115000</v>
      </c>
      <c r="O805" s="37">
        <f>BASE_INICIATIVAS_CONSOLIDADA!$AC805+BASE_INICIATIVAS_CONSOLIDADA!$AJ805+BASE_INICIATIVAS_CONSOLIDADA!$AO805+BASE_INICIATIVAS_CONSOLIDADA!$AV805+BASE_INICIATIVAS_CONSOLIDADA!$AY805+BASE_INICIATIVAS_CONSOLIDADA!$BA805+BASE_INICIATIVAS_CONSOLIDADA!$BD805</f>
        <v>0</v>
      </c>
      <c r="P805" s="36">
        <f>IF(BASE_INICIATIVAS_CONSOLIDADA!$N805-BASE_INICIATIVAS_CONSOLIDADA!$O805&lt;0,0,BASE_INICIATIVAS_CONSOLIDADA!$N805-BASE_INICIATIVAS_CONSOLIDADA!$O805)</f>
        <v>115000</v>
      </c>
      <c r="Q805" s="64">
        <v>0</v>
      </c>
      <c r="R805" s="69">
        <v>0</v>
      </c>
      <c r="S805" s="69">
        <v>0</v>
      </c>
      <c r="T805" s="69">
        <v>0</v>
      </c>
      <c r="U805" s="69">
        <v>0</v>
      </c>
      <c r="V805" s="69">
        <v>0</v>
      </c>
      <c r="W805" s="69">
        <v>0</v>
      </c>
      <c r="X805" s="69">
        <v>0</v>
      </c>
      <c r="Y805" s="69">
        <v>0</v>
      </c>
      <c r="Z805" s="69">
        <v>0</v>
      </c>
      <c r="AA805" s="69">
        <v>0</v>
      </c>
      <c r="AB805" s="70">
        <v>0</v>
      </c>
      <c r="AC805" s="37">
        <f>SUM(BASE_INICIATIVAS_CONSOLIDADA!$Q805:$AB805)</f>
        <v>0</v>
      </c>
      <c r="AD805" s="37">
        <v>0</v>
      </c>
      <c r="AE805" s="37">
        <v>0</v>
      </c>
      <c r="AF805" s="37">
        <v>0</v>
      </c>
      <c r="AG805" s="37">
        <v>0</v>
      </c>
      <c r="AH805" s="37">
        <v>0</v>
      </c>
      <c r="AI805" s="37">
        <v>0</v>
      </c>
      <c r="AJ805" s="37">
        <f>SUM(BASE_INICIATIVAS_CONSOLIDADA!$AD805:$AI805)</f>
        <v>0</v>
      </c>
      <c r="AK805" s="37">
        <v>0</v>
      </c>
      <c r="AL805" s="37">
        <v>0</v>
      </c>
      <c r="AM805" s="37">
        <v>0</v>
      </c>
      <c r="AN805" s="37">
        <v>0</v>
      </c>
      <c r="AO805" s="37">
        <f>SUM(BASE_INICIATIVAS_CONSOLIDADA!$AK805:$AN805)</f>
        <v>0</v>
      </c>
      <c r="AP805" s="37">
        <v>0</v>
      </c>
      <c r="AQ805" s="37">
        <v>0</v>
      </c>
      <c r="AR805" s="37">
        <v>0</v>
      </c>
      <c r="AS805" s="37">
        <v>0</v>
      </c>
      <c r="AT805" s="37">
        <v>0</v>
      </c>
      <c r="AU805" s="37">
        <v>0</v>
      </c>
      <c r="AV805" s="37">
        <f>SUM(BASE_INICIATIVAS_CONSOLIDADA!$AP805:$AU805)</f>
        <v>0</v>
      </c>
      <c r="AW805" s="39">
        <v>0</v>
      </c>
      <c r="AX805" s="48">
        <v>0</v>
      </c>
      <c r="AY805" s="40">
        <f>SUM(BASE_INICIATIVAS_CONSOLIDADA!$AW805:$AX805)</f>
        <v>0</v>
      </c>
      <c r="AZ805" s="4">
        <v>0</v>
      </c>
      <c r="BA805" s="4">
        <f>BASE_INICIATIVAS_CONSOLIDADA!$AZ805</f>
        <v>0</v>
      </c>
      <c r="BB805" s="4">
        <v>0</v>
      </c>
      <c r="BC805" s="4">
        <v>0</v>
      </c>
      <c r="BD805" s="4">
        <f>SUM(BASE_INICIATIVAS_CONSOLIDADA!$BB805:$BC805)</f>
        <v>0</v>
      </c>
    </row>
    <row r="806" spans="1:56" ht="60" x14ac:dyDescent="0.25">
      <c r="A806" s="29" t="s">
        <v>502</v>
      </c>
      <c r="B806" s="29" t="s">
        <v>503</v>
      </c>
      <c r="C806" s="29">
        <v>18458919</v>
      </c>
      <c r="D806" s="29" t="s">
        <v>58</v>
      </c>
      <c r="E806" s="29" t="str">
        <f>_xlfn.XLOOKUP(BASE_INICIATIVAS_CONSOLIDADA!$G806,'[1]BASE DE DADOS'!A:A,'[1]BASE DE DADOS'!C:C)</f>
        <v>FLONA DE SÃO FRANCISCO DE PAULA</v>
      </c>
      <c r="F806" s="29" t="str">
        <f>_xlfn.XLOOKUP(BASE_INICIATIVAS_CONSOLIDADA!$G806,[1]!BASE_UCS[COD CNUC],[1]!BASE_UCS[CATEGORIA RESUMIDA])</f>
        <v>FLONA</v>
      </c>
      <c r="G806" s="29" t="s">
        <v>527</v>
      </c>
      <c r="H806" s="29" t="str">
        <f>_xlfn.XLOOKUP(BASE_INICIATIVAS_CONSOLIDADA!$G806,[1]!BASE_UCS[COD CNUC],[1]!BASE_UCS[GERÊNCIA REGIONAL])</f>
        <v>GR5 - Sul</v>
      </c>
      <c r="I806" s="29" t="str">
        <f>_xlfn.XLOOKUP(BASE_INICIATIVAS_CONSOLIDADA!$G806,[1]!BASE_UCS[COD CNUC],[1]!BASE_UCS[BIOMAS])</f>
        <v>Mata Atlântica</v>
      </c>
      <c r="J806" s="29" t="str">
        <f>_xlfn.XLOOKUP(BASE_INICIATIVAS_CONSOLIDADA!$G806,[1]!BASE_UCS[COD CNUC],[1]!BASE_UCS[UF])</f>
        <v>RS</v>
      </c>
      <c r="K806" s="29"/>
      <c r="L806" s="30">
        <v>75000</v>
      </c>
      <c r="M806" s="79">
        <v>0</v>
      </c>
      <c r="N806" s="30">
        <f>BASE_INICIATIVAS_CONSOLIDADA!$L806-BASE_INICIATIVAS_CONSOLIDADA!$M806</f>
        <v>75000</v>
      </c>
      <c r="O806" s="41">
        <f>BASE_INICIATIVAS_CONSOLIDADA!$AC806+BASE_INICIATIVAS_CONSOLIDADA!$AJ806+BASE_INICIATIVAS_CONSOLIDADA!$AO806+BASE_INICIATIVAS_CONSOLIDADA!$AV806+BASE_INICIATIVAS_CONSOLIDADA!$AY806+BASE_INICIATIVAS_CONSOLIDADA!$BA806+BASE_INICIATIVAS_CONSOLIDADA!$BD806</f>
        <v>0</v>
      </c>
      <c r="P806" s="30">
        <f>IF(BASE_INICIATIVAS_CONSOLIDADA!$N806-BASE_INICIATIVAS_CONSOLIDADA!$O806&lt;0,0,BASE_INICIATIVAS_CONSOLIDADA!$N806-BASE_INICIATIVAS_CONSOLIDADA!$O806)</f>
        <v>75000</v>
      </c>
      <c r="Q806" s="66">
        <v>0</v>
      </c>
      <c r="R806" s="71">
        <v>0</v>
      </c>
      <c r="S806" s="71">
        <v>0</v>
      </c>
      <c r="T806" s="71">
        <v>0</v>
      </c>
      <c r="U806" s="71">
        <v>0</v>
      </c>
      <c r="V806" s="71">
        <v>0</v>
      </c>
      <c r="W806" s="71">
        <v>0</v>
      </c>
      <c r="X806" s="71">
        <v>0</v>
      </c>
      <c r="Y806" s="71">
        <v>0</v>
      </c>
      <c r="Z806" s="71">
        <v>0</v>
      </c>
      <c r="AA806" s="71">
        <v>0</v>
      </c>
      <c r="AB806" s="68">
        <v>0</v>
      </c>
      <c r="AC806" s="41">
        <f>SUM(BASE_INICIATIVAS_CONSOLIDADA!$Q806:$AB806)</f>
        <v>0</v>
      </c>
      <c r="AD806" s="41">
        <v>0</v>
      </c>
      <c r="AE806" s="41">
        <v>0</v>
      </c>
      <c r="AF806" s="41">
        <v>0</v>
      </c>
      <c r="AG806" s="41">
        <v>0</v>
      </c>
      <c r="AH806" s="41">
        <v>0</v>
      </c>
      <c r="AI806" s="41">
        <v>0</v>
      </c>
      <c r="AJ806" s="41">
        <f>SUM(BASE_INICIATIVAS_CONSOLIDADA!$AD806:$AI806)</f>
        <v>0</v>
      </c>
      <c r="AK806" s="41">
        <v>0</v>
      </c>
      <c r="AL806" s="41">
        <v>0</v>
      </c>
      <c r="AM806" s="41">
        <v>0</v>
      </c>
      <c r="AN806" s="41">
        <v>0</v>
      </c>
      <c r="AO806" s="41">
        <f>SUM(BASE_INICIATIVAS_CONSOLIDADA!$AK806:$AN806)</f>
        <v>0</v>
      </c>
      <c r="AP806" s="41">
        <v>0</v>
      </c>
      <c r="AQ806" s="41">
        <v>0</v>
      </c>
      <c r="AR806" s="41">
        <v>0</v>
      </c>
      <c r="AS806" s="41">
        <v>0</v>
      </c>
      <c r="AT806" s="41">
        <v>0</v>
      </c>
      <c r="AU806" s="41">
        <v>0</v>
      </c>
      <c r="AV806" s="41">
        <f>SUM(BASE_INICIATIVAS_CONSOLIDADA!$AP806:$AU806)</f>
        <v>0</v>
      </c>
      <c r="AW806" s="43">
        <v>0</v>
      </c>
      <c r="AX806" s="43">
        <v>0</v>
      </c>
      <c r="AY806" s="44">
        <f>SUM(BASE_INICIATIVAS_CONSOLIDADA!$AW806:$AX806)</f>
        <v>0</v>
      </c>
      <c r="AZ806" s="45">
        <v>0</v>
      </c>
      <c r="BA806" s="45">
        <f>BASE_INICIATIVAS_CONSOLIDADA!$AZ806</f>
        <v>0</v>
      </c>
      <c r="BB806" s="45">
        <v>0</v>
      </c>
      <c r="BC806" s="45">
        <v>0</v>
      </c>
      <c r="BD806" s="45">
        <f>SUM(BASE_INICIATIVAS_CONSOLIDADA!$BB806:$BC806)</f>
        <v>0</v>
      </c>
    </row>
    <row r="807" spans="1:56" ht="60" x14ac:dyDescent="0.25">
      <c r="A807" s="8" t="s">
        <v>502</v>
      </c>
      <c r="B807" s="8" t="s">
        <v>503</v>
      </c>
      <c r="C807" s="8">
        <v>18458919</v>
      </c>
      <c r="D807" s="8" t="s">
        <v>58</v>
      </c>
      <c r="E807" s="8" t="str">
        <f>_xlfn.XLOOKUP(BASE_INICIATIVAS_CONSOLIDADA!$G807,'[1]BASE DE DADOS'!A:A,'[1]BASE DE DADOS'!C:C)</f>
        <v>FLONA DE SARACÁ-TAQUERA</v>
      </c>
      <c r="F807" s="8" t="str">
        <f>_xlfn.XLOOKUP(BASE_INICIATIVAS_CONSOLIDADA!$G807,[1]!BASE_UCS[COD CNUC],[1]!BASE_UCS[CATEGORIA RESUMIDA])</f>
        <v>FLONA</v>
      </c>
      <c r="G807" s="8" t="s">
        <v>322</v>
      </c>
      <c r="H807" s="8" t="str">
        <f>_xlfn.XLOOKUP(BASE_INICIATIVAS_CONSOLIDADA!$G807,[1]!BASE_UCS[COD CNUC],[1]!BASE_UCS[GERÊNCIA REGIONAL])</f>
        <v>GR1 - Norte</v>
      </c>
      <c r="I807" s="8" t="str">
        <f>_xlfn.XLOOKUP(BASE_INICIATIVAS_CONSOLIDADA!$G807,[1]!BASE_UCS[COD CNUC],[1]!BASE_UCS[BIOMAS])</f>
        <v>Amazônia</v>
      </c>
      <c r="J807" s="8" t="str">
        <f>_xlfn.XLOOKUP(BASE_INICIATIVAS_CONSOLIDADA!$G807,[1]!BASE_UCS[COD CNUC],[1]!BASE_UCS[UF])</f>
        <v>PA</v>
      </c>
      <c r="K807" s="8"/>
      <c r="L807" s="36">
        <v>300000</v>
      </c>
      <c r="M807" s="80">
        <v>0</v>
      </c>
      <c r="N807" s="36">
        <f>BASE_INICIATIVAS_CONSOLIDADA!$L807-BASE_INICIATIVAS_CONSOLIDADA!$M807</f>
        <v>300000</v>
      </c>
      <c r="O807" s="37">
        <f>BASE_INICIATIVAS_CONSOLIDADA!$AC807+BASE_INICIATIVAS_CONSOLIDADA!$AJ807+BASE_INICIATIVAS_CONSOLIDADA!$AO807+BASE_INICIATIVAS_CONSOLIDADA!$AV807+BASE_INICIATIVAS_CONSOLIDADA!$AY807+BASE_INICIATIVAS_CONSOLIDADA!$BA807+BASE_INICIATIVAS_CONSOLIDADA!$BD807</f>
        <v>0</v>
      </c>
      <c r="P807" s="36">
        <f>IF(BASE_INICIATIVAS_CONSOLIDADA!$N807-BASE_INICIATIVAS_CONSOLIDADA!$O807&lt;0,0,BASE_INICIATIVAS_CONSOLIDADA!$N807-BASE_INICIATIVAS_CONSOLIDADA!$O807)</f>
        <v>300000</v>
      </c>
      <c r="Q807" s="64">
        <v>0</v>
      </c>
      <c r="R807" s="69">
        <v>0</v>
      </c>
      <c r="S807" s="69">
        <v>0</v>
      </c>
      <c r="T807" s="69">
        <v>0</v>
      </c>
      <c r="U807" s="69">
        <v>0</v>
      </c>
      <c r="V807" s="69">
        <v>0</v>
      </c>
      <c r="W807" s="69">
        <v>0</v>
      </c>
      <c r="X807" s="69">
        <v>0</v>
      </c>
      <c r="Y807" s="69">
        <v>0</v>
      </c>
      <c r="Z807" s="69">
        <v>0</v>
      </c>
      <c r="AA807" s="69">
        <v>0</v>
      </c>
      <c r="AB807" s="70">
        <v>0</v>
      </c>
      <c r="AC807" s="37">
        <f>SUM(BASE_INICIATIVAS_CONSOLIDADA!$Q807:$AB807)</f>
        <v>0</v>
      </c>
      <c r="AD807" s="37">
        <v>0</v>
      </c>
      <c r="AE807" s="37">
        <v>0</v>
      </c>
      <c r="AF807" s="37">
        <v>0</v>
      </c>
      <c r="AG807" s="37">
        <v>0</v>
      </c>
      <c r="AH807" s="37">
        <v>0</v>
      </c>
      <c r="AI807" s="37">
        <v>0</v>
      </c>
      <c r="AJ807" s="37">
        <f>SUM(BASE_INICIATIVAS_CONSOLIDADA!$AD807:$AI807)</f>
        <v>0</v>
      </c>
      <c r="AK807" s="37">
        <v>0</v>
      </c>
      <c r="AL807" s="37">
        <v>0</v>
      </c>
      <c r="AM807" s="37">
        <v>0</v>
      </c>
      <c r="AN807" s="37">
        <v>0</v>
      </c>
      <c r="AO807" s="37">
        <f>SUM(BASE_INICIATIVAS_CONSOLIDADA!$AK807:$AN807)</f>
        <v>0</v>
      </c>
      <c r="AP807" s="37">
        <v>0</v>
      </c>
      <c r="AQ807" s="37">
        <v>0</v>
      </c>
      <c r="AR807" s="37">
        <v>0</v>
      </c>
      <c r="AS807" s="37">
        <v>0</v>
      </c>
      <c r="AT807" s="37">
        <v>0</v>
      </c>
      <c r="AU807" s="37">
        <v>0</v>
      </c>
      <c r="AV807" s="37">
        <f>SUM(BASE_INICIATIVAS_CONSOLIDADA!$AP807:$AU807)</f>
        <v>0</v>
      </c>
      <c r="AW807" s="39">
        <v>0</v>
      </c>
      <c r="AX807" s="39">
        <v>0</v>
      </c>
      <c r="AY807" s="40">
        <f>SUM(BASE_INICIATIVAS_CONSOLIDADA!$AW807:$AX807)</f>
        <v>0</v>
      </c>
      <c r="AZ807" s="4">
        <v>0</v>
      </c>
      <c r="BA807" s="4">
        <f>BASE_INICIATIVAS_CONSOLIDADA!$AZ807</f>
        <v>0</v>
      </c>
      <c r="BB807" s="4">
        <v>0</v>
      </c>
      <c r="BC807" s="4">
        <v>0</v>
      </c>
      <c r="BD807" s="4">
        <f>SUM(BASE_INICIATIVAS_CONSOLIDADA!$BB807:$BC807)</f>
        <v>0</v>
      </c>
    </row>
    <row r="808" spans="1:56" ht="60" x14ac:dyDescent="0.25">
      <c r="A808" s="29" t="s">
        <v>502</v>
      </c>
      <c r="B808" s="29" t="s">
        <v>503</v>
      </c>
      <c r="C808" s="29">
        <v>18458919</v>
      </c>
      <c r="D808" s="29" t="s">
        <v>58</v>
      </c>
      <c r="E808" s="29" t="str">
        <f>_xlfn.XLOOKUP(BASE_INICIATIVAS_CONSOLIDADA!$G808,'[1]BASE DE DADOS'!A:A,'[1]BASE DE DADOS'!C:C)</f>
        <v>FLONA DE SILVÂNIA</v>
      </c>
      <c r="F808" s="29" t="str">
        <f>_xlfn.XLOOKUP(BASE_INICIATIVAS_CONSOLIDADA!$G808,[1]!BASE_UCS[COD CNUC],[1]!BASE_UCS[CATEGORIA RESUMIDA])</f>
        <v>FLONA</v>
      </c>
      <c r="G808" s="29" t="s">
        <v>265</v>
      </c>
      <c r="H808" s="29" t="str">
        <f>_xlfn.XLOOKUP(BASE_INICIATIVAS_CONSOLIDADA!$G808,[1]!BASE_UCS[COD CNUC],[1]!BASE_UCS[GERÊNCIA REGIONAL])</f>
        <v>GR3 - Centro-Oeste</v>
      </c>
      <c r="I808" s="29" t="str">
        <f>_xlfn.XLOOKUP(BASE_INICIATIVAS_CONSOLIDADA!$G808,[1]!BASE_UCS[COD CNUC],[1]!BASE_UCS[BIOMAS])</f>
        <v>Cerrado</v>
      </c>
      <c r="J808" s="29" t="str">
        <f>_xlfn.XLOOKUP(BASE_INICIATIVAS_CONSOLIDADA!$G808,[1]!BASE_UCS[COD CNUC],[1]!BASE_UCS[UF])</f>
        <v>GO</v>
      </c>
      <c r="K808" s="29"/>
      <c r="L808" s="30">
        <v>75000</v>
      </c>
      <c r="M808" s="79">
        <v>0</v>
      </c>
      <c r="N808" s="30">
        <f>BASE_INICIATIVAS_CONSOLIDADA!$L808-BASE_INICIATIVAS_CONSOLIDADA!$M808</f>
        <v>75000</v>
      </c>
      <c r="O808" s="41">
        <f>BASE_INICIATIVAS_CONSOLIDADA!$AC808+BASE_INICIATIVAS_CONSOLIDADA!$AJ808+BASE_INICIATIVAS_CONSOLIDADA!$AO808+BASE_INICIATIVAS_CONSOLIDADA!$AV808+BASE_INICIATIVAS_CONSOLIDADA!$AY808+BASE_INICIATIVAS_CONSOLIDADA!$BA808+BASE_INICIATIVAS_CONSOLIDADA!$BD808</f>
        <v>0</v>
      </c>
      <c r="P808" s="30">
        <f>IF(BASE_INICIATIVAS_CONSOLIDADA!$N808-BASE_INICIATIVAS_CONSOLIDADA!$O808&lt;0,0,BASE_INICIATIVAS_CONSOLIDADA!$N808-BASE_INICIATIVAS_CONSOLIDADA!$O808)</f>
        <v>75000</v>
      </c>
      <c r="Q808" s="66">
        <v>0</v>
      </c>
      <c r="R808" s="71">
        <v>0</v>
      </c>
      <c r="S808" s="71">
        <v>0</v>
      </c>
      <c r="T808" s="71">
        <v>0</v>
      </c>
      <c r="U808" s="71">
        <v>0</v>
      </c>
      <c r="V808" s="71">
        <v>0</v>
      </c>
      <c r="W808" s="71">
        <v>0</v>
      </c>
      <c r="X808" s="71">
        <v>0</v>
      </c>
      <c r="Y808" s="71">
        <v>0</v>
      </c>
      <c r="Z808" s="71">
        <v>0</v>
      </c>
      <c r="AA808" s="71">
        <v>0</v>
      </c>
      <c r="AB808" s="68">
        <v>0</v>
      </c>
      <c r="AC808" s="41">
        <f>SUM(BASE_INICIATIVAS_CONSOLIDADA!$Q808:$AB808)</f>
        <v>0</v>
      </c>
      <c r="AD808" s="41">
        <v>0</v>
      </c>
      <c r="AE808" s="41">
        <v>0</v>
      </c>
      <c r="AF808" s="41">
        <v>0</v>
      </c>
      <c r="AG808" s="41">
        <v>0</v>
      </c>
      <c r="AH808" s="41">
        <v>0</v>
      </c>
      <c r="AI808" s="41">
        <v>0</v>
      </c>
      <c r="AJ808" s="41">
        <f>SUM(BASE_INICIATIVAS_CONSOLIDADA!$AD808:$AI808)</f>
        <v>0</v>
      </c>
      <c r="AK808" s="41">
        <v>0</v>
      </c>
      <c r="AL808" s="41">
        <v>0</v>
      </c>
      <c r="AM808" s="41">
        <v>0</v>
      </c>
      <c r="AN808" s="41">
        <v>0</v>
      </c>
      <c r="AO808" s="41">
        <f>SUM(BASE_INICIATIVAS_CONSOLIDADA!$AK808:$AN808)</f>
        <v>0</v>
      </c>
      <c r="AP808" s="41">
        <v>0</v>
      </c>
      <c r="AQ808" s="41">
        <v>0</v>
      </c>
      <c r="AR808" s="41">
        <v>0</v>
      </c>
      <c r="AS808" s="41">
        <v>0</v>
      </c>
      <c r="AT808" s="41">
        <v>0</v>
      </c>
      <c r="AU808" s="41">
        <v>0</v>
      </c>
      <c r="AV808" s="41">
        <f>SUM(BASE_INICIATIVAS_CONSOLIDADA!$AP808:$AU808)</f>
        <v>0</v>
      </c>
      <c r="AW808" s="43">
        <v>0</v>
      </c>
      <c r="AX808" s="43">
        <v>0</v>
      </c>
      <c r="AY808" s="44">
        <f>SUM(BASE_INICIATIVAS_CONSOLIDADA!$AW808:$AX808)</f>
        <v>0</v>
      </c>
      <c r="AZ808" s="45">
        <v>0</v>
      </c>
      <c r="BA808" s="45">
        <f>BASE_INICIATIVAS_CONSOLIDADA!$AZ808</f>
        <v>0</v>
      </c>
      <c r="BB808" s="45">
        <v>0</v>
      </c>
      <c r="BC808" s="45">
        <v>0</v>
      </c>
      <c r="BD808" s="45">
        <f>SUM(BASE_INICIATIVAS_CONSOLIDADA!$BB808:$BC808)</f>
        <v>0</v>
      </c>
    </row>
    <row r="809" spans="1:56" ht="60" x14ac:dyDescent="0.25">
      <c r="A809" s="8" t="s">
        <v>502</v>
      </c>
      <c r="B809" s="8" t="s">
        <v>503</v>
      </c>
      <c r="C809" s="8">
        <v>18458919</v>
      </c>
      <c r="D809" s="8" t="s">
        <v>58</v>
      </c>
      <c r="E809" s="8" t="str">
        <f>_xlfn.XLOOKUP(BASE_INICIATIVAS_CONSOLIDADA!$G809,'[1]BASE DE DADOS'!A:A,'[1]BASE DE DADOS'!C:C)</f>
        <v>FLONA DE SOBRAL</v>
      </c>
      <c r="F809" s="8" t="str">
        <f>_xlfn.XLOOKUP(BASE_INICIATIVAS_CONSOLIDADA!$G809,[1]!BASE_UCS[COD CNUC],[1]!BASE_UCS[CATEGORIA RESUMIDA])</f>
        <v>FLONA</v>
      </c>
      <c r="G809" s="8" t="s">
        <v>528</v>
      </c>
      <c r="H809" s="8" t="str">
        <f>_xlfn.XLOOKUP(BASE_INICIATIVAS_CONSOLIDADA!$G809,[1]!BASE_UCS[COD CNUC],[1]!BASE_UCS[GERÊNCIA REGIONAL])</f>
        <v>GR2 - Nordeste</v>
      </c>
      <c r="I809" s="8" t="str">
        <f>_xlfn.XLOOKUP(BASE_INICIATIVAS_CONSOLIDADA!$G809,[1]!BASE_UCS[COD CNUC],[1]!BASE_UCS[BIOMAS])</f>
        <v>Caatinga</v>
      </c>
      <c r="J809" s="8" t="str">
        <f>_xlfn.XLOOKUP(BASE_INICIATIVAS_CONSOLIDADA!$G809,[1]!BASE_UCS[COD CNUC],[1]!BASE_UCS[UF])</f>
        <v>CE</v>
      </c>
      <c r="K809" s="8"/>
      <c r="L809" s="36">
        <v>75000</v>
      </c>
      <c r="M809" s="80">
        <v>0</v>
      </c>
      <c r="N809" s="36">
        <f>BASE_INICIATIVAS_CONSOLIDADA!$L809-BASE_INICIATIVAS_CONSOLIDADA!$M809</f>
        <v>75000</v>
      </c>
      <c r="O809" s="37">
        <f>BASE_INICIATIVAS_CONSOLIDADA!$AC809+BASE_INICIATIVAS_CONSOLIDADA!$AJ809+BASE_INICIATIVAS_CONSOLIDADA!$AO809+BASE_INICIATIVAS_CONSOLIDADA!$AV809+BASE_INICIATIVAS_CONSOLIDADA!$AY809+BASE_INICIATIVAS_CONSOLIDADA!$BA809+BASE_INICIATIVAS_CONSOLIDADA!$BD809</f>
        <v>0</v>
      </c>
      <c r="P809" s="36">
        <f>IF(BASE_INICIATIVAS_CONSOLIDADA!$N809-BASE_INICIATIVAS_CONSOLIDADA!$O809&lt;0,0,BASE_INICIATIVAS_CONSOLIDADA!$N809-BASE_INICIATIVAS_CONSOLIDADA!$O809)</f>
        <v>75000</v>
      </c>
      <c r="Q809" s="64">
        <v>0</v>
      </c>
      <c r="R809" s="69">
        <v>0</v>
      </c>
      <c r="S809" s="69">
        <v>0</v>
      </c>
      <c r="T809" s="69">
        <v>0</v>
      </c>
      <c r="U809" s="69">
        <v>0</v>
      </c>
      <c r="V809" s="69">
        <v>0</v>
      </c>
      <c r="W809" s="69">
        <v>0</v>
      </c>
      <c r="X809" s="69">
        <v>0</v>
      </c>
      <c r="Y809" s="69">
        <v>0</v>
      </c>
      <c r="Z809" s="69">
        <v>0</v>
      </c>
      <c r="AA809" s="69">
        <v>0</v>
      </c>
      <c r="AB809" s="70">
        <v>0</v>
      </c>
      <c r="AC809" s="37">
        <f>SUM(BASE_INICIATIVAS_CONSOLIDADA!$Q809:$AB809)</f>
        <v>0</v>
      </c>
      <c r="AD809" s="37">
        <v>0</v>
      </c>
      <c r="AE809" s="37">
        <v>0</v>
      </c>
      <c r="AF809" s="37">
        <v>0</v>
      </c>
      <c r="AG809" s="37">
        <v>0</v>
      </c>
      <c r="AH809" s="37">
        <v>0</v>
      </c>
      <c r="AI809" s="37">
        <v>0</v>
      </c>
      <c r="AJ809" s="37">
        <f>SUM(BASE_INICIATIVAS_CONSOLIDADA!$AD809:$AI809)</f>
        <v>0</v>
      </c>
      <c r="AK809" s="37">
        <v>0</v>
      </c>
      <c r="AL809" s="37">
        <v>0</v>
      </c>
      <c r="AM809" s="37">
        <v>0</v>
      </c>
      <c r="AN809" s="37">
        <v>0</v>
      </c>
      <c r="AO809" s="37">
        <f>SUM(BASE_INICIATIVAS_CONSOLIDADA!$AK809:$AN809)</f>
        <v>0</v>
      </c>
      <c r="AP809" s="37">
        <v>0</v>
      </c>
      <c r="AQ809" s="37">
        <v>0</v>
      </c>
      <c r="AR809" s="37">
        <v>0</v>
      </c>
      <c r="AS809" s="37">
        <v>0</v>
      </c>
      <c r="AT809" s="37">
        <v>0</v>
      </c>
      <c r="AU809" s="37">
        <v>0</v>
      </c>
      <c r="AV809" s="37">
        <f>SUM(BASE_INICIATIVAS_CONSOLIDADA!$AP809:$AU809)</f>
        <v>0</v>
      </c>
      <c r="AW809" s="39">
        <v>0</v>
      </c>
      <c r="AX809" s="39">
        <v>0</v>
      </c>
      <c r="AY809" s="40">
        <f>SUM(BASE_INICIATIVAS_CONSOLIDADA!$AW809:$AX809)</f>
        <v>0</v>
      </c>
      <c r="AZ809" s="4">
        <v>0</v>
      </c>
      <c r="BA809" s="4">
        <f>BASE_INICIATIVAS_CONSOLIDADA!$AZ809</f>
        <v>0</v>
      </c>
      <c r="BB809" s="4">
        <v>0</v>
      </c>
      <c r="BC809" s="4">
        <v>0</v>
      </c>
      <c r="BD809" s="4">
        <f>SUM(BASE_INICIATIVAS_CONSOLIDADA!$BB809:$BC809)</f>
        <v>0</v>
      </c>
    </row>
    <row r="810" spans="1:56" ht="60" x14ac:dyDescent="0.25">
      <c r="A810" s="29" t="s">
        <v>502</v>
      </c>
      <c r="B810" s="29" t="s">
        <v>503</v>
      </c>
      <c r="C810" s="29">
        <v>18458919</v>
      </c>
      <c r="D810" s="29" t="s">
        <v>58</v>
      </c>
      <c r="E810" s="29" t="str">
        <f>_xlfn.XLOOKUP(BASE_INICIATIVAS_CONSOLIDADA!$G810,'[1]BASE DE DADOS'!A:A,'[1]BASE DE DADOS'!C:C)</f>
        <v>FLONA DE TEFÉ</v>
      </c>
      <c r="F810" s="29" t="str">
        <f>_xlfn.XLOOKUP(BASE_INICIATIVAS_CONSOLIDADA!$G810,[1]!BASE_UCS[COD CNUC],[1]!BASE_UCS[CATEGORIA RESUMIDA])</f>
        <v>FLONA</v>
      </c>
      <c r="G810" s="29" t="s">
        <v>306</v>
      </c>
      <c r="H810" s="29" t="str">
        <f>_xlfn.XLOOKUP(BASE_INICIATIVAS_CONSOLIDADA!$G810,[1]!BASE_UCS[COD CNUC],[1]!BASE_UCS[GERÊNCIA REGIONAL])</f>
        <v>GR1 - Norte</v>
      </c>
      <c r="I810" s="29" t="str">
        <f>_xlfn.XLOOKUP(BASE_INICIATIVAS_CONSOLIDADA!$G810,[1]!BASE_UCS[COD CNUC],[1]!BASE_UCS[BIOMAS])</f>
        <v>Amazônia</v>
      </c>
      <c r="J810" s="29" t="str">
        <f>_xlfn.XLOOKUP(BASE_INICIATIVAS_CONSOLIDADA!$G810,[1]!BASE_UCS[COD CNUC],[1]!BASE_UCS[UF])</f>
        <v>AM</v>
      </c>
      <c r="K810" s="29"/>
      <c r="L810" s="30">
        <v>115000</v>
      </c>
      <c r="M810" s="79">
        <v>0</v>
      </c>
      <c r="N810" s="30">
        <f>BASE_INICIATIVAS_CONSOLIDADA!$L810-BASE_INICIATIVAS_CONSOLIDADA!$M810</f>
        <v>115000</v>
      </c>
      <c r="O810" s="41">
        <f>BASE_INICIATIVAS_CONSOLIDADA!$AC810+BASE_INICIATIVAS_CONSOLIDADA!$AJ810+BASE_INICIATIVAS_CONSOLIDADA!$AO810+BASE_INICIATIVAS_CONSOLIDADA!$AV810+BASE_INICIATIVAS_CONSOLIDADA!$AY810+BASE_INICIATIVAS_CONSOLIDADA!$BA810+BASE_INICIATIVAS_CONSOLIDADA!$BD810</f>
        <v>0</v>
      </c>
      <c r="P810" s="30">
        <f>IF(BASE_INICIATIVAS_CONSOLIDADA!$N810-BASE_INICIATIVAS_CONSOLIDADA!$O810&lt;0,0,BASE_INICIATIVAS_CONSOLIDADA!$N810-BASE_INICIATIVAS_CONSOLIDADA!$O810)</f>
        <v>115000</v>
      </c>
      <c r="Q810" s="66">
        <v>0</v>
      </c>
      <c r="R810" s="71">
        <v>0</v>
      </c>
      <c r="S810" s="71">
        <v>0</v>
      </c>
      <c r="T810" s="71">
        <v>0</v>
      </c>
      <c r="U810" s="71">
        <v>0</v>
      </c>
      <c r="V810" s="71">
        <v>0</v>
      </c>
      <c r="W810" s="71">
        <v>0</v>
      </c>
      <c r="X810" s="71">
        <v>0</v>
      </c>
      <c r="Y810" s="71">
        <v>0</v>
      </c>
      <c r="Z810" s="71">
        <v>0</v>
      </c>
      <c r="AA810" s="71">
        <v>0</v>
      </c>
      <c r="AB810" s="68">
        <v>0</v>
      </c>
      <c r="AC810" s="41">
        <f>SUM(BASE_INICIATIVAS_CONSOLIDADA!$Q810:$AB810)</f>
        <v>0</v>
      </c>
      <c r="AD810" s="41">
        <v>0</v>
      </c>
      <c r="AE810" s="41">
        <v>0</v>
      </c>
      <c r="AF810" s="41">
        <v>0</v>
      </c>
      <c r="AG810" s="41">
        <v>0</v>
      </c>
      <c r="AH810" s="41">
        <v>0</v>
      </c>
      <c r="AI810" s="41">
        <v>0</v>
      </c>
      <c r="AJ810" s="41">
        <f>SUM(BASE_INICIATIVAS_CONSOLIDADA!$AD810:$AI810)</f>
        <v>0</v>
      </c>
      <c r="AK810" s="41">
        <v>0</v>
      </c>
      <c r="AL810" s="41">
        <v>0</v>
      </c>
      <c r="AM810" s="41">
        <v>0</v>
      </c>
      <c r="AN810" s="41">
        <v>0</v>
      </c>
      <c r="AO810" s="41">
        <f>SUM(BASE_INICIATIVAS_CONSOLIDADA!$AK810:$AN810)</f>
        <v>0</v>
      </c>
      <c r="AP810" s="41">
        <v>0</v>
      </c>
      <c r="AQ810" s="41">
        <v>0</v>
      </c>
      <c r="AR810" s="41">
        <v>0</v>
      </c>
      <c r="AS810" s="41">
        <v>0</v>
      </c>
      <c r="AT810" s="41">
        <v>0</v>
      </c>
      <c r="AU810" s="41">
        <v>0</v>
      </c>
      <c r="AV810" s="41">
        <f>SUM(BASE_INICIATIVAS_CONSOLIDADA!$AP810:$AU810)</f>
        <v>0</v>
      </c>
      <c r="AW810" s="43">
        <v>0</v>
      </c>
      <c r="AX810" s="43">
        <v>0</v>
      </c>
      <c r="AY810" s="44">
        <f>SUM(BASE_INICIATIVAS_CONSOLIDADA!$AW810:$AX810)</f>
        <v>0</v>
      </c>
      <c r="AZ810" s="45">
        <v>0</v>
      </c>
      <c r="BA810" s="45">
        <f>BASE_INICIATIVAS_CONSOLIDADA!$AZ810</f>
        <v>0</v>
      </c>
      <c r="BB810" s="45">
        <v>0</v>
      </c>
      <c r="BC810" s="45">
        <v>0</v>
      </c>
      <c r="BD810" s="45">
        <f>SUM(BASE_INICIATIVAS_CONSOLIDADA!$BB810:$BC810)</f>
        <v>0</v>
      </c>
    </row>
    <row r="811" spans="1:56" ht="60" x14ac:dyDescent="0.25">
      <c r="A811" s="8" t="s">
        <v>502</v>
      </c>
      <c r="B811" s="8" t="s">
        <v>503</v>
      </c>
      <c r="C811" s="8">
        <v>18458919</v>
      </c>
      <c r="D811" s="8" t="s">
        <v>58</v>
      </c>
      <c r="E811" s="8" t="str">
        <f>_xlfn.XLOOKUP(BASE_INICIATIVAS_CONSOLIDADA!$G811,'[1]BASE DE DADOS'!A:A,'[1]BASE DE DADOS'!C:C)</f>
        <v>FLONA DE TRÊS BARRAS</v>
      </c>
      <c r="F811" s="8" t="str">
        <f>_xlfn.XLOOKUP(BASE_INICIATIVAS_CONSOLIDADA!$G811,[1]!BASE_UCS[COD CNUC],[1]!BASE_UCS[CATEGORIA RESUMIDA])</f>
        <v>FLONA</v>
      </c>
      <c r="G811" s="8" t="s">
        <v>449</v>
      </c>
      <c r="H811" s="8" t="str">
        <f>_xlfn.XLOOKUP(BASE_INICIATIVAS_CONSOLIDADA!$G811,[1]!BASE_UCS[COD CNUC],[1]!BASE_UCS[GERÊNCIA REGIONAL])</f>
        <v>GR5 - Sul</v>
      </c>
      <c r="I811" s="8" t="str">
        <f>_xlfn.XLOOKUP(BASE_INICIATIVAS_CONSOLIDADA!$G811,[1]!BASE_UCS[COD CNUC],[1]!BASE_UCS[BIOMAS])</f>
        <v>Mata Atlântica</v>
      </c>
      <c r="J811" s="8" t="str">
        <f>_xlfn.XLOOKUP(BASE_INICIATIVAS_CONSOLIDADA!$G811,[1]!BASE_UCS[COD CNUC],[1]!BASE_UCS[UF])</f>
        <v>SC</v>
      </c>
      <c r="K811" s="8"/>
      <c r="L811" s="36">
        <v>75000</v>
      </c>
      <c r="M811" s="80">
        <v>0</v>
      </c>
      <c r="N811" s="36">
        <f>BASE_INICIATIVAS_CONSOLIDADA!$L811-BASE_INICIATIVAS_CONSOLIDADA!$M811</f>
        <v>75000</v>
      </c>
      <c r="O811" s="37">
        <f>BASE_INICIATIVAS_CONSOLIDADA!$AC811+BASE_INICIATIVAS_CONSOLIDADA!$AJ811+BASE_INICIATIVAS_CONSOLIDADA!$AO811+BASE_INICIATIVAS_CONSOLIDADA!$AV811+BASE_INICIATIVAS_CONSOLIDADA!$AY811+BASE_INICIATIVAS_CONSOLIDADA!$BA811+BASE_INICIATIVAS_CONSOLIDADA!$BD811</f>
        <v>0</v>
      </c>
      <c r="P811" s="36">
        <f>IF(BASE_INICIATIVAS_CONSOLIDADA!$N811-BASE_INICIATIVAS_CONSOLIDADA!$O811&lt;0,0,BASE_INICIATIVAS_CONSOLIDADA!$N811-BASE_INICIATIVAS_CONSOLIDADA!$O811)</f>
        <v>75000</v>
      </c>
      <c r="Q811" s="64">
        <v>0</v>
      </c>
      <c r="R811" s="69">
        <v>0</v>
      </c>
      <c r="S811" s="69">
        <v>0</v>
      </c>
      <c r="T811" s="69">
        <v>0</v>
      </c>
      <c r="U811" s="69">
        <v>0</v>
      </c>
      <c r="V811" s="69">
        <v>0</v>
      </c>
      <c r="W811" s="69">
        <v>0</v>
      </c>
      <c r="X811" s="69">
        <v>0</v>
      </c>
      <c r="Y811" s="69">
        <v>0</v>
      </c>
      <c r="Z811" s="69">
        <v>0</v>
      </c>
      <c r="AA811" s="69">
        <v>0</v>
      </c>
      <c r="AB811" s="70">
        <v>0</v>
      </c>
      <c r="AC811" s="37">
        <f>SUM(BASE_INICIATIVAS_CONSOLIDADA!$Q811:$AB811)</f>
        <v>0</v>
      </c>
      <c r="AD811" s="37">
        <v>0</v>
      </c>
      <c r="AE811" s="37">
        <v>0</v>
      </c>
      <c r="AF811" s="37">
        <v>0</v>
      </c>
      <c r="AG811" s="37">
        <v>0</v>
      </c>
      <c r="AH811" s="37">
        <v>0</v>
      </c>
      <c r="AI811" s="37">
        <v>0</v>
      </c>
      <c r="AJ811" s="37">
        <f>SUM(BASE_INICIATIVAS_CONSOLIDADA!$AD811:$AI811)</f>
        <v>0</v>
      </c>
      <c r="AK811" s="37">
        <v>0</v>
      </c>
      <c r="AL811" s="37">
        <v>0</v>
      </c>
      <c r="AM811" s="37">
        <v>0</v>
      </c>
      <c r="AN811" s="37">
        <v>0</v>
      </c>
      <c r="AO811" s="37">
        <f>SUM(BASE_INICIATIVAS_CONSOLIDADA!$AK811:$AN811)</f>
        <v>0</v>
      </c>
      <c r="AP811" s="37">
        <v>0</v>
      </c>
      <c r="AQ811" s="37">
        <v>0</v>
      </c>
      <c r="AR811" s="37">
        <v>0</v>
      </c>
      <c r="AS811" s="37">
        <v>0</v>
      </c>
      <c r="AT811" s="37">
        <v>0</v>
      </c>
      <c r="AU811" s="37">
        <v>0</v>
      </c>
      <c r="AV811" s="37">
        <f>SUM(BASE_INICIATIVAS_CONSOLIDADA!$AP811:$AU811)</f>
        <v>0</v>
      </c>
      <c r="AW811" s="39">
        <v>0</v>
      </c>
      <c r="AX811" s="39">
        <v>0</v>
      </c>
      <c r="AY811" s="40">
        <f>SUM(BASE_INICIATIVAS_CONSOLIDADA!$AW811:$AX811)</f>
        <v>0</v>
      </c>
      <c r="AZ811" s="4">
        <v>0</v>
      </c>
      <c r="BA811" s="4">
        <f>BASE_INICIATIVAS_CONSOLIDADA!$AZ811</f>
        <v>0</v>
      </c>
      <c r="BB811" s="4">
        <v>0</v>
      </c>
      <c r="BC811" s="4">
        <v>0</v>
      </c>
      <c r="BD811" s="4">
        <f>SUM(BASE_INICIATIVAS_CONSOLIDADA!$BB811:$BC811)</f>
        <v>0</v>
      </c>
    </row>
    <row r="812" spans="1:56" ht="60" x14ac:dyDescent="0.25">
      <c r="A812" s="29" t="s">
        <v>502</v>
      </c>
      <c r="B812" s="29" t="s">
        <v>503</v>
      </c>
      <c r="C812" s="29">
        <v>18458919</v>
      </c>
      <c r="D812" s="29" t="s">
        <v>58</v>
      </c>
      <c r="E812" s="29" t="str">
        <f>_xlfn.XLOOKUP(BASE_INICIATIVAS_CONSOLIDADA!$G812,'[1]BASE DE DADOS'!A:A,'[1]BASE DE DADOS'!C:C)</f>
        <v>FLONA DE URUPADI</v>
      </c>
      <c r="F812" s="29" t="str">
        <f>_xlfn.XLOOKUP(BASE_INICIATIVAS_CONSOLIDADA!$G812,[1]!BASE_UCS[COD CNUC],[1]!BASE_UCS[CATEGORIA RESUMIDA])</f>
        <v>FLONA</v>
      </c>
      <c r="G812" s="29" t="s">
        <v>295</v>
      </c>
      <c r="H812" s="29" t="str">
        <f>_xlfn.XLOOKUP(BASE_INICIATIVAS_CONSOLIDADA!$G812,[1]!BASE_UCS[COD CNUC],[1]!BASE_UCS[GERÊNCIA REGIONAL])</f>
        <v>GR1 - Norte</v>
      </c>
      <c r="I812" s="29" t="str">
        <f>_xlfn.XLOOKUP(BASE_INICIATIVAS_CONSOLIDADA!$G812,[1]!BASE_UCS[COD CNUC],[1]!BASE_UCS[BIOMAS])</f>
        <v>Amazônia</v>
      </c>
      <c r="J812" s="29" t="str">
        <f>_xlfn.XLOOKUP(BASE_INICIATIVAS_CONSOLIDADA!$G812,[1]!BASE_UCS[COD CNUC],[1]!BASE_UCS[UF])</f>
        <v>AM</v>
      </c>
      <c r="K812" s="29"/>
      <c r="L812" s="30">
        <v>115000</v>
      </c>
      <c r="M812" s="79">
        <v>0</v>
      </c>
      <c r="N812" s="30">
        <f>BASE_INICIATIVAS_CONSOLIDADA!$L812-BASE_INICIATIVAS_CONSOLIDADA!$M812</f>
        <v>115000</v>
      </c>
      <c r="O812" s="41">
        <f>BASE_INICIATIVAS_CONSOLIDADA!$AC812+BASE_INICIATIVAS_CONSOLIDADA!$AJ812+BASE_INICIATIVAS_CONSOLIDADA!$AO812+BASE_INICIATIVAS_CONSOLIDADA!$AV812+BASE_INICIATIVAS_CONSOLIDADA!$AY812+BASE_INICIATIVAS_CONSOLIDADA!$BA812+BASE_INICIATIVAS_CONSOLIDADA!$BD812</f>
        <v>0</v>
      </c>
      <c r="P812" s="30">
        <f>IF(BASE_INICIATIVAS_CONSOLIDADA!$N812-BASE_INICIATIVAS_CONSOLIDADA!$O812&lt;0,0,BASE_INICIATIVAS_CONSOLIDADA!$N812-BASE_INICIATIVAS_CONSOLIDADA!$O812)</f>
        <v>115000</v>
      </c>
      <c r="Q812" s="66">
        <v>0</v>
      </c>
      <c r="R812" s="71">
        <v>0</v>
      </c>
      <c r="S812" s="71">
        <v>0</v>
      </c>
      <c r="T812" s="71">
        <v>0</v>
      </c>
      <c r="U812" s="71">
        <v>0</v>
      </c>
      <c r="V812" s="71">
        <v>0</v>
      </c>
      <c r="W812" s="71">
        <v>0</v>
      </c>
      <c r="X812" s="71">
        <v>0</v>
      </c>
      <c r="Y812" s="71">
        <v>0</v>
      </c>
      <c r="Z812" s="71">
        <v>0</v>
      </c>
      <c r="AA812" s="71">
        <v>0</v>
      </c>
      <c r="AB812" s="68">
        <v>0</v>
      </c>
      <c r="AC812" s="41">
        <f>SUM(BASE_INICIATIVAS_CONSOLIDADA!$Q812:$AB812)</f>
        <v>0</v>
      </c>
      <c r="AD812" s="41">
        <v>0</v>
      </c>
      <c r="AE812" s="41">
        <v>0</v>
      </c>
      <c r="AF812" s="41">
        <v>0</v>
      </c>
      <c r="AG812" s="41">
        <v>0</v>
      </c>
      <c r="AH812" s="41">
        <v>0</v>
      </c>
      <c r="AI812" s="41">
        <v>0</v>
      </c>
      <c r="AJ812" s="41">
        <f>SUM(BASE_INICIATIVAS_CONSOLIDADA!$AD812:$AI812)</f>
        <v>0</v>
      </c>
      <c r="AK812" s="41">
        <v>0</v>
      </c>
      <c r="AL812" s="41">
        <v>0</v>
      </c>
      <c r="AM812" s="41">
        <v>0</v>
      </c>
      <c r="AN812" s="41">
        <v>0</v>
      </c>
      <c r="AO812" s="41">
        <f>SUM(BASE_INICIATIVAS_CONSOLIDADA!$AK812:$AN812)</f>
        <v>0</v>
      </c>
      <c r="AP812" s="41">
        <v>0</v>
      </c>
      <c r="AQ812" s="41">
        <v>0</v>
      </c>
      <c r="AR812" s="41">
        <v>0</v>
      </c>
      <c r="AS812" s="41">
        <v>0</v>
      </c>
      <c r="AT812" s="41">
        <v>0</v>
      </c>
      <c r="AU812" s="41">
        <v>0</v>
      </c>
      <c r="AV812" s="41">
        <f>SUM(BASE_INICIATIVAS_CONSOLIDADA!$AP812:$AU812)</f>
        <v>0</v>
      </c>
      <c r="AW812" s="43">
        <v>0</v>
      </c>
      <c r="AX812" s="43">
        <v>0</v>
      </c>
      <c r="AY812" s="44">
        <f>SUM(BASE_INICIATIVAS_CONSOLIDADA!$AW812:$AX812)</f>
        <v>0</v>
      </c>
      <c r="AZ812" s="45">
        <v>0</v>
      </c>
      <c r="BA812" s="45">
        <f>BASE_INICIATIVAS_CONSOLIDADA!$AZ812</f>
        <v>0</v>
      </c>
      <c r="BB812" s="45">
        <v>0</v>
      </c>
      <c r="BC812" s="45">
        <v>0</v>
      </c>
      <c r="BD812" s="45">
        <f>SUM(BASE_INICIATIVAS_CONSOLIDADA!$BB812:$BC812)</f>
        <v>0</v>
      </c>
    </row>
    <row r="813" spans="1:56" ht="60" x14ac:dyDescent="0.25">
      <c r="A813" s="8" t="s">
        <v>502</v>
      </c>
      <c r="B813" s="8" t="s">
        <v>503</v>
      </c>
      <c r="C813" s="8">
        <v>18458919</v>
      </c>
      <c r="D813" s="8" t="s">
        <v>58</v>
      </c>
      <c r="E813" s="8" t="str">
        <f>_xlfn.XLOOKUP(BASE_INICIATIVAS_CONSOLIDADA!$G813,'[1]BASE DE DADOS'!A:A,'[1]BASE DE DADOS'!C:C)</f>
        <v>FLONA DO AMAZONAS</v>
      </c>
      <c r="F813" s="8" t="str">
        <f>_xlfn.XLOOKUP(BASE_INICIATIVAS_CONSOLIDADA!$G813,[1]!BASE_UCS[COD CNUC],[1]!BASE_UCS[CATEGORIA RESUMIDA])</f>
        <v>FLONA</v>
      </c>
      <c r="G813" s="8" t="s">
        <v>493</v>
      </c>
      <c r="H813" s="8" t="str">
        <f>_xlfn.XLOOKUP(BASE_INICIATIVAS_CONSOLIDADA!$G813,[1]!BASE_UCS[COD CNUC],[1]!BASE_UCS[GERÊNCIA REGIONAL])</f>
        <v>GR1 - Norte</v>
      </c>
      <c r="I813" s="8" t="str">
        <f>_xlfn.XLOOKUP(BASE_INICIATIVAS_CONSOLIDADA!$G813,[1]!BASE_UCS[COD CNUC],[1]!BASE_UCS[BIOMAS])</f>
        <v>Amazônia</v>
      </c>
      <c r="J813" s="8" t="str">
        <f>_xlfn.XLOOKUP(BASE_INICIATIVAS_CONSOLIDADA!$G813,[1]!BASE_UCS[COD CNUC],[1]!BASE_UCS[UF])</f>
        <v>AM</v>
      </c>
      <c r="K813" s="8"/>
      <c r="L813" s="36">
        <v>115000</v>
      </c>
      <c r="M813" s="80">
        <v>0</v>
      </c>
      <c r="N813" s="36">
        <f>BASE_INICIATIVAS_CONSOLIDADA!$L813-BASE_INICIATIVAS_CONSOLIDADA!$M813</f>
        <v>115000</v>
      </c>
      <c r="O813" s="37">
        <f>BASE_INICIATIVAS_CONSOLIDADA!$AC813+BASE_INICIATIVAS_CONSOLIDADA!$AJ813+BASE_INICIATIVAS_CONSOLIDADA!$AO813+BASE_INICIATIVAS_CONSOLIDADA!$AV813+BASE_INICIATIVAS_CONSOLIDADA!$AY813+BASE_INICIATIVAS_CONSOLIDADA!$BA813+BASE_INICIATIVAS_CONSOLIDADA!$BD813</f>
        <v>0</v>
      </c>
      <c r="P813" s="36">
        <f>IF(BASE_INICIATIVAS_CONSOLIDADA!$N813-BASE_INICIATIVAS_CONSOLIDADA!$O813&lt;0,0,BASE_INICIATIVAS_CONSOLIDADA!$N813-BASE_INICIATIVAS_CONSOLIDADA!$O813)</f>
        <v>115000</v>
      </c>
      <c r="Q813" s="64">
        <v>0</v>
      </c>
      <c r="R813" s="69">
        <v>0</v>
      </c>
      <c r="S813" s="69">
        <v>0</v>
      </c>
      <c r="T813" s="69">
        <v>0</v>
      </c>
      <c r="U813" s="69">
        <v>0</v>
      </c>
      <c r="V813" s="69">
        <v>0</v>
      </c>
      <c r="W813" s="69">
        <v>0</v>
      </c>
      <c r="X813" s="69">
        <v>0</v>
      </c>
      <c r="Y813" s="69">
        <v>0</v>
      </c>
      <c r="Z813" s="69">
        <v>0</v>
      </c>
      <c r="AA813" s="69">
        <v>0</v>
      </c>
      <c r="AB813" s="70">
        <v>0</v>
      </c>
      <c r="AC813" s="37">
        <f>SUM(BASE_INICIATIVAS_CONSOLIDADA!$Q813:$AB813)</f>
        <v>0</v>
      </c>
      <c r="AD813" s="37">
        <v>0</v>
      </c>
      <c r="AE813" s="37">
        <v>0</v>
      </c>
      <c r="AF813" s="37">
        <v>0</v>
      </c>
      <c r="AG813" s="37">
        <v>0</v>
      </c>
      <c r="AH813" s="37">
        <v>0</v>
      </c>
      <c r="AI813" s="37">
        <v>0</v>
      </c>
      <c r="AJ813" s="37">
        <f>SUM(BASE_INICIATIVAS_CONSOLIDADA!$AD813:$AI813)</f>
        <v>0</v>
      </c>
      <c r="AK813" s="37">
        <v>0</v>
      </c>
      <c r="AL813" s="37">
        <v>0</v>
      </c>
      <c r="AM813" s="37">
        <v>0</v>
      </c>
      <c r="AN813" s="37">
        <v>0</v>
      </c>
      <c r="AO813" s="37">
        <f>SUM(BASE_INICIATIVAS_CONSOLIDADA!$AK813:$AN813)</f>
        <v>0</v>
      </c>
      <c r="AP813" s="37">
        <v>0</v>
      </c>
      <c r="AQ813" s="37">
        <v>0</v>
      </c>
      <c r="AR813" s="37">
        <v>0</v>
      </c>
      <c r="AS813" s="37">
        <v>0</v>
      </c>
      <c r="AT813" s="37">
        <v>0</v>
      </c>
      <c r="AU813" s="37">
        <v>0</v>
      </c>
      <c r="AV813" s="37">
        <f>SUM(BASE_INICIATIVAS_CONSOLIDADA!$AP813:$AU813)</f>
        <v>0</v>
      </c>
      <c r="AW813" s="39">
        <v>0</v>
      </c>
      <c r="AX813" s="39">
        <v>0</v>
      </c>
      <c r="AY813" s="40">
        <f>SUM(BASE_INICIATIVAS_CONSOLIDADA!$AW813:$AX813)</f>
        <v>0</v>
      </c>
      <c r="AZ813" s="4">
        <v>0</v>
      </c>
      <c r="BA813" s="4">
        <f>BASE_INICIATIVAS_CONSOLIDADA!$AZ813</f>
        <v>0</v>
      </c>
      <c r="BB813" s="4">
        <v>0</v>
      </c>
      <c r="BC813" s="4">
        <v>0</v>
      </c>
      <c r="BD813" s="4">
        <f>SUM(BASE_INICIATIVAS_CONSOLIDADA!$BB813:$BC813)</f>
        <v>0</v>
      </c>
    </row>
    <row r="814" spans="1:56" ht="60" x14ac:dyDescent="0.25">
      <c r="A814" s="29" t="s">
        <v>502</v>
      </c>
      <c r="B814" s="29" t="s">
        <v>503</v>
      </c>
      <c r="C814" s="29">
        <v>18458919</v>
      </c>
      <c r="D814" s="29" t="s">
        <v>58</v>
      </c>
      <c r="E814" s="29" t="str">
        <f>_xlfn.XLOOKUP(BASE_INICIATIVAS_CONSOLIDADA!$G814,'[1]BASE DE DADOS'!A:A,'[1]BASE DE DADOS'!C:C)</f>
        <v>FLONA DO ARARIPE-APODI</v>
      </c>
      <c r="F814" s="29" t="str">
        <f>_xlfn.XLOOKUP(BASE_INICIATIVAS_CONSOLIDADA!$G814,[1]!BASE_UCS[COD CNUC],[1]!BASE_UCS[CATEGORIA RESUMIDA])</f>
        <v>FLONA</v>
      </c>
      <c r="G814" s="29" t="s">
        <v>201</v>
      </c>
      <c r="H814" s="29" t="str">
        <f>_xlfn.XLOOKUP(BASE_INICIATIVAS_CONSOLIDADA!$G814,[1]!BASE_UCS[COD CNUC],[1]!BASE_UCS[GERÊNCIA REGIONAL])</f>
        <v>GR2 - Nordeste</v>
      </c>
      <c r="I814" s="29" t="str">
        <f>_xlfn.XLOOKUP(BASE_INICIATIVAS_CONSOLIDADA!$G814,[1]!BASE_UCS[COD CNUC],[1]!BASE_UCS[BIOMAS])</f>
        <v>Caatinga</v>
      </c>
      <c r="J814" s="29" t="str">
        <f>_xlfn.XLOOKUP(BASE_INICIATIVAS_CONSOLIDADA!$G814,[1]!BASE_UCS[COD CNUC],[1]!BASE_UCS[UF])</f>
        <v>CE</v>
      </c>
      <c r="K814" s="29"/>
      <c r="L814" s="30">
        <v>78000</v>
      </c>
      <c r="M814" s="79">
        <v>0</v>
      </c>
      <c r="N814" s="30">
        <f>BASE_INICIATIVAS_CONSOLIDADA!$L814-BASE_INICIATIVAS_CONSOLIDADA!$M814</f>
        <v>78000</v>
      </c>
      <c r="O814" s="41">
        <f>BASE_INICIATIVAS_CONSOLIDADA!$AC814+BASE_INICIATIVAS_CONSOLIDADA!$AJ814+BASE_INICIATIVAS_CONSOLIDADA!$AO814+BASE_INICIATIVAS_CONSOLIDADA!$AV814+BASE_INICIATIVAS_CONSOLIDADA!$AY814+BASE_INICIATIVAS_CONSOLIDADA!$BA814+BASE_INICIATIVAS_CONSOLIDADA!$BD814</f>
        <v>0</v>
      </c>
      <c r="P814" s="30">
        <f>IF(BASE_INICIATIVAS_CONSOLIDADA!$N814-BASE_INICIATIVAS_CONSOLIDADA!$O814&lt;0,0,BASE_INICIATIVAS_CONSOLIDADA!$N814-BASE_INICIATIVAS_CONSOLIDADA!$O814)</f>
        <v>78000</v>
      </c>
      <c r="Q814" s="66">
        <v>0</v>
      </c>
      <c r="R814" s="71">
        <v>0</v>
      </c>
      <c r="S814" s="71">
        <v>0</v>
      </c>
      <c r="T814" s="71">
        <v>0</v>
      </c>
      <c r="U814" s="71">
        <v>0</v>
      </c>
      <c r="V814" s="71">
        <v>0</v>
      </c>
      <c r="W814" s="71">
        <v>0</v>
      </c>
      <c r="X814" s="71">
        <v>0</v>
      </c>
      <c r="Y814" s="71">
        <v>0</v>
      </c>
      <c r="Z814" s="71">
        <v>0</v>
      </c>
      <c r="AA814" s="71">
        <v>0</v>
      </c>
      <c r="AB814" s="68">
        <v>0</v>
      </c>
      <c r="AC814" s="41">
        <f>SUM(BASE_INICIATIVAS_CONSOLIDADA!$Q814:$AB814)</f>
        <v>0</v>
      </c>
      <c r="AD814" s="41">
        <v>0</v>
      </c>
      <c r="AE814" s="41">
        <v>0</v>
      </c>
      <c r="AF814" s="41">
        <v>0</v>
      </c>
      <c r="AG814" s="41">
        <v>0</v>
      </c>
      <c r="AH814" s="41">
        <v>0</v>
      </c>
      <c r="AI814" s="41">
        <v>0</v>
      </c>
      <c r="AJ814" s="41">
        <f>SUM(BASE_INICIATIVAS_CONSOLIDADA!$AD814:$AI814)</f>
        <v>0</v>
      </c>
      <c r="AK814" s="41">
        <v>0</v>
      </c>
      <c r="AL814" s="41">
        <v>0</v>
      </c>
      <c r="AM814" s="41">
        <v>0</v>
      </c>
      <c r="AN814" s="41">
        <v>0</v>
      </c>
      <c r="AO814" s="41">
        <f>SUM(BASE_INICIATIVAS_CONSOLIDADA!$AK814:$AN814)</f>
        <v>0</v>
      </c>
      <c r="AP814" s="41">
        <v>0</v>
      </c>
      <c r="AQ814" s="41">
        <v>0</v>
      </c>
      <c r="AR814" s="41">
        <v>0</v>
      </c>
      <c r="AS814" s="41">
        <v>0</v>
      </c>
      <c r="AT814" s="41">
        <v>0</v>
      </c>
      <c r="AU814" s="41">
        <v>0</v>
      </c>
      <c r="AV814" s="41">
        <f>SUM(BASE_INICIATIVAS_CONSOLIDADA!$AP814:$AU814)</f>
        <v>0</v>
      </c>
      <c r="AW814" s="43">
        <v>0</v>
      </c>
      <c r="AX814" s="43">
        <v>0</v>
      </c>
      <c r="AY814" s="44">
        <f>SUM(BASE_INICIATIVAS_CONSOLIDADA!$AW814:$AX814)</f>
        <v>0</v>
      </c>
      <c r="AZ814" s="45">
        <v>0</v>
      </c>
      <c r="BA814" s="45">
        <f>BASE_INICIATIVAS_CONSOLIDADA!$AZ814</f>
        <v>0</v>
      </c>
      <c r="BB814" s="45">
        <v>0</v>
      </c>
      <c r="BC814" s="45">
        <v>0</v>
      </c>
      <c r="BD814" s="45">
        <f>SUM(BASE_INICIATIVAS_CONSOLIDADA!$BB814:$BC814)</f>
        <v>0</v>
      </c>
    </row>
    <row r="815" spans="1:56" ht="60" x14ac:dyDescent="0.25">
      <c r="A815" s="8" t="s">
        <v>502</v>
      </c>
      <c r="B815" s="8" t="s">
        <v>503</v>
      </c>
      <c r="C815" s="8">
        <v>18458919</v>
      </c>
      <c r="D815" s="8" t="s">
        <v>58</v>
      </c>
      <c r="E815" s="8" t="str">
        <f>_xlfn.XLOOKUP(BASE_INICIATIVAS_CONSOLIDADA!$G815,'[1]BASE DE DADOS'!A:A,'[1]BASE DE DADOS'!C:C)</f>
        <v>FLONA DO ARIPUANÃ</v>
      </c>
      <c r="F815" s="8" t="str">
        <f>_xlfn.XLOOKUP(BASE_INICIATIVAS_CONSOLIDADA!$G815,[1]!BASE_UCS[COD CNUC],[1]!BASE_UCS[CATEGORIA RESUMIDA])</f>
        <v>FLONA</v>
      </c>
      <c r="G815" s="8" t="s">
        <v>296</v>
      </c>
      <c r="H815" s="8" t="str">
        <f>_xlfn.XLOOKUP(BASE_INICIATIVAS_CONSOLIDADA!$G815,[1]!BASE_UCS[COD CNUC],[1]!BASE_UCS[GERÊNCIA REGIONAL])</f>
        <v>GR1 - Norte</v>
      </c>
      <c r="I815" s="8" t="str">
        <f>_xlfn.XLOOKUP(BASE_INICIATIVAS_CONSOLIDADA!$G815,[1]!BASE_UCS[COD CNUC],[1]!BASE_UCS[BIOMAS])</f>
        <v>Amazônia</v>
      </c>
      <c r="J815" s="8" t="str">
        <f>_xlfn.XLOOKUP(BASE_INICIATIVAS_CONSOLIDADA!$G815,[1]!BASE_UCS[COD CNUC],[1]!BASE_UCS[UF])</f>
        <v>AM</v>
      </c>
      <c r="K815" s="8"/>
      <c r="L815" s="36">
        <v>118000</v>
      </c>
      <c r="M815" s="80">
        <v>0</v>
      </c>
      <c r="N815" s="36">
        <f>BASE_INICIATIVAS_CONSOLIDADA!$L815-BASE_INICIATIVAS_CONSOLIDADA!$M815</f>
        <v>118000</v>
      </c>
      <c r="O815" s="37">
        <f>BASE_INICIATIVAS_CONSOLIDADA!$AC815+BASE_INICIATIVAS_CONSOLIDADA!$AJ815+BASE_INICIATIVAS_CONSOLIDADA!$AO815+BASE_INICIATIVAS_CONSOLIDADA!$AV815+BASE_INICIATIVAS_CONSOLIDADA!$AY815+BASE_INICIATIVAS_CONSOLIDADA!$BA815+BASE_INICIATIVAS_CONSOLIDADA!$BD815</f>
        <v>0</v>
      </c>
      <c r="P815" s="36">
        <f>IF(BASE_INICIATIVAS_CONSOLIDADA!$N815-BASE_INICIATIVAS_CONSOLIDADA!$O815&lt;0,0,BASE_INICIATIVAS_CONSOLIDADA!$N815-BASE_INICIATIVAS_CONSOLIDADA!$O815)</f>
        <v>118000</v>
      </c>
      <c r="Q815" s="64">
        <v>0</v>
      </c>
      <c r="R815" s="69">
        <v>0</v>
      </c>
      <c r="S815" s="69">
        <v>0</v>
      </c>
      <c r="T815" s="69">
        <v>0</v>
      </c>
      <c r="U815" s="69">
        <v>0</v>
      </c>
      <c r="V815" s="69">
        <v>0</v>
      </c>
      <c r="W815" s="69">
        <v>0</v>
      </c>
      <c r="X815" s="69">
        <v>0</v>
      </c>
      <c r="Y815" s="69">
        <v>0</v>
      </c>
      <c r="Z815" s="69">
        <v>0</v>
      </c>
      <c r="AA815" s="69">
        <v>0</v>
      </c>
      <c r="AB815" s="70">
        <v>0</v>
      </c>
      <c r="AC815" s="37">
        <f>SUM(BASE_INICIATIVAS_CONSOLIDADA!$Q815:$AB815)</f>
        <v>0</v>
      </c>
      <c r="AD815" s="37">
        <v>0</v>
      </c>
      <c r="AE815" s="37">
        <v>0</v>
      </c>
      <c r="AF815" s="37">
        <v>0</v>
      </c>
      <c r="AG815" s="37">
        <v>0</v>
      </c>
      <c r="AH815" s="37">
        <v>0</v>
      </c>
      <c r="AI815" s="37">
        <v>0</v>
      </c>
      <c r="AJ815" s="37">
        <f>SUM(BASE_INICIATIVAS_CONSOLIDADA!$AD815:$AI815)</f>
        <v>0</v>
      </c>
      <c r="AK815" s="37">
        <v>0</v>
      </c>
      <c r="AL815" s="37">
        <v>0</v>
      </c>
      <c r="AM815" s="37">
        <v>0</v>
      </c>
      <c r="AN815" s="37">
        <v>0</v>
      </c>
      <c r="AO815" s="37">
        <f>SUM(BASE_INICIATIVAS_CONSOLIDADA!$AK815:$AN815)</f>
        <v>0</v>
      </c>
      <c r="AP815" s="37">
        <v>0</v>
      </c>
      <c r="AQ815" s="37">
        <v>0</v>
      </c>
      <c r="AR815" s="37">
        <v>0</v>
      </c>
      <c r="AS815" s="37">
        <v>0</v>
      </c>
      <c r="AT815" s="37">
        <v>0</v>
      </c>
      <c r="AU815" s="37">
        <v>0</v>
      </c>
      <c r="AV815" s="37">
        <f>SUM(BASE_INICIATIVAS_CONSOLIDADA!$AP815:$AU815)</f>
        <v>0</v>
      </c>
      <c r="AW815" s="39">
        <v>0</v>
      </c>
      <c r="AX815" s="39">
        <v>0</v>
      </c>
      <c r="AY815" s="40">
        <f>SUM(BASE_INICIATIVAS_CONSOLIDADA!$AW815:$AX815)</f>
        <v>0</v>
      </c>
      <c r="AZ815" s="4">
        <v>0</v>
      </c>
      <c r="BA815" s="4">
        <f>BASE_INICIATIVAS_CONSOLIDADA!$AZ815</f>
        <v>0</v>
      </c>
      <c r="BB815" s="4">
        <v>0</v>
      </c>
      <c r="BC815" s="4">
        <v>0</v>
      </c>
      <c r="BD815" s="4">
        <f>SUM(BASE_INICIATIVAS_CONSOLIDADA!$BB815:$BC815)</f>
        <v>0</v>
      </c>
    </row>
    <row r="816" spans="1:56" ht="60" x14ac:dyDescent="0.25">
      <c r="A816" s="29" t="s">
        <v>502</v>
      </c>
      <c r="B816" s="29" t="s">
        <v>503</v>
      </c>
      <c r="C816" s="29">
        <v>18458919</v>
      </c>
      <c r="D816" s="29" t="s">
        <v>58</v>
      </c>
      <c r="E816" s="29" t="str">
        <f>_xlfn.XLOOKUP(BASE_INICIATIVAS_CONSOLIDADA!$G816,'[1]BASE DE DADOS'!A:A,'[1]BASE DE DADOS'!C:C)</f>
        <v>FLONA DO CREPORI</v>
      </c>
      <c r="F816" s="29" t="str">
        <f>_xlfn.XLOOKUP(BASE_INICIATIVAS_CONSOLIDADA!$G816,[1]!BASE_UCS[COD CNUC],[1]!BASE_UCS[CATEGORIA RESUMIDA])</f>
        <v>FLONA</v>
      </c>
      <c r="G816" s="29" t="s">
        <v>277</v>
      </c>
      <c r="H816" s="29" t="str">
        <f>_xlfn.XLOOKUP(BASE_INICIATIVAS_CONSOLIDADA!$G816,[1]!BASE_UCS[COD CNUC],[1]!BASE_UCS[GERÊNCIA REGIONAL])</f>
        <v>GR1 - Norte</v>
      </c>
      <c r="I816" s="29" t="str">
        <f>_xlfn.XLOOKUP(BASE_INICIATIVAS_CONSOLIDADA!$G816,[1]!BASE_UCS[COD CNUC],[1]!BASE_UCS[BIOMAS])</f>
        <v>Amazônia</v>
      </c>
      <c r="J816" s="29" t="str">
        <f>_xlfn.XLOOKUP(BASE_INICIATIVAS_CONSOLIDADA!$G816,[1]!BASE_UCS[COD CNUC],[1]!BASE_UCS[UF])</f>
        <v>PA</v>
      </c>
      <c r="K816" s="29"/>
      <c r="L816" s="30">
        <v>75000</v>
      </c>
      <c r="M816" s="79">
        <v>0</v>
      </c>
      <c r="N816" s="30">
        <f>BASE_INICIATIVAS_CONSOLIDADA!$L816-BASE_INICIATIVAS_CONSOLIDADA!$M816</f>
        <v>75000</v>
      </c>
      <c r="O816" s="41">
        <f>BASE_INICIATIVAS_CONSOLIDADA!$AC816+BASE_INICIATIVAS_CONSOLIDADA!$AJ816+BASE_INICIATIVAS_CONSOLIDADA!$AO816+BASE_INICIATIVAS_CONSOLIDADA!$AV816+BASE_INICIATIVAS_CONSOLIDADA!$AY816+BASE_INICIATIVAS_CONSOLIDADA!$BA816+BASE_INICIATIVAS_CONSOLIDADA!$BD816</f>
        <v>0</v>
      </c>
      <c r="P816" s="30">
        <f>IF(BASE_INICIATIVAS_CONSOLIDADA!$N816-BASE_INICIATIVAS_CONSOLIDADA!$O816&lt;0,0,BASE_INICIATIVAS_CONSOLIDADA!$N816-BASE_INICIATIVAS_CONSOLIDADA!$O816)</f>
        <v>75000</v>
      </c>
      <c r="Q816" s="66">
        <v>0</v>
      </c>
      <c r="R816" s="71">
        <v>0</v>
      </c>
      <c r="S816" s="71">
        <v>0</v>
      </c>
      <c r="T816" s="71">
        <v>0</v>
      </c>
      <c r="U816" s="71">
        <v>0</v>
      </c>
      <c r="V816" s="71">
        <v>0</v>
      </c>
      <c r="W816" s="71">
        <v>0</v>
      </c>
      <c r="X816" s="71">
        <v>0</v>
      </c>
      <c r="Y816" s="71">
        <v>0</v>
      </c>
      <c r="Z816" s="71">
        <v>0</v>
      </c>
      <c r="AA816" s="71">
        <v>0</v>
      </c>
      <c r="AB816" s="68">
        <v>0</v>
      </c>
      <c r="AC816" s="41">
        <f>SUM(BASE_INICIATIVAS_CONSOLIDADA!$Q816:$AB816)</f>
        <v>0</v>
      </c>
      <c r="AD816" s="41">
        <v>0</v>
      </c>
      <c r="AE816" s="41">
        <v>0</v>
      </c>
      <c r="AF816" s="41">
        <v>0</v>
      </c>
      <c r="AG816" s="41">
        <v>0</v>
      </c>
      <c r="AH816" s="41">
        <v>0</v>
      </c>
      <c r="AI816" s="41">
        <v>0</v>
      </c>
      <c r="AJ816" s="41">
        <f>SUM(BASE_INICIATIVAS_CONSOLIDADA!$AD816:$AI816)</f>
        <v>0</v>
      </c>
      <c r="AK816" s="41">
        <v>0</v>
      </c>
      <c r="AL816" s="41">
        <v>0</v>
      </c>
      <c r="AM816" s="41">
        <v>0</v>
      </c>
      <c r="AN816" s="41">
        <v>0</v>
      </c>
      <c r="AO816" s="41">
        <f>SUM(BASE_INICIATIVAS_CONSOLIDADA!$AK816:$AN816)</f>
        <v>0</v>
      </c>
      <c r="AP816" s="41">
        <v>0</v>
      </c>
      <c r="AQ816" s="41">
        <v>0</v>
      </c>
      <c r="AR816" s="41">
        <v>0</v>
      </c>
      <c r="AS816" s="41">
        <v>0</v>
      </c>
      <c r="AT816" s="41">
        <v>0</v>
      </c>
      <c r="AU816" s="41">
        <v>0</v>
      </c>
      <c r="AV816" s="41">
        <f>SUM(BASE_INICIATIVAS_CONSOLIDADA!$AP816:$AU816)</f>
        <v>0</v>
      </c>
      <c r="AW816" s="43">
        <v>0</v>
      </c>
      <c r="AX816" s="43">
        <v>0</v>
      </c>
      <c r="AY816" s="44">
        <f>SUM(BASE_INICIATIVAS_CONSOLIDADA!$AW816:$AX816)</f>
        <v>0</v>
      </c>
      <c r="AZ816" s="50">
        <v>0</v>
      </c>
      <c r="BA816" s="43">
        <f>BASE_INICIATIVAS_CONSOLIDADA!$AZ816</f>
        <v>0</v>
      </c>
      <c r="BB816" s="45">
        <v>0</v>
      </c>
      <c r="BC816" s="45">
        <v>0</v>
      </c>
      <c r="BD816" s="45">
        <f>SUM(BASE_INICIATIVAS_CONSOLIDADA!$BB816:$BC816)</f>
        <v>0</v>
      </c>
    </row>
    <row r="817" spans="1:56" ht="60" x14ac:dyDescent="0.25">
      <c r="A817" s="8" t="s">
        <v>502</v>
      </c>
      <c r="B817" s="8" t="s">
        <v>503</v>
      </c>
      <c r="C817" s="8">
        <v>18458919</v>
      </c>
      <c r="D817" s="8" t="s">
        <v>58</v>
      </c>
      <c r="E817" s="8" t="str">
        <f>_xlfn.XLOOKUP(BASE_INICIATIVAS_CONSOLIDADA!$G817,'[1]BASE DE DADOS'!A:A,'[1]BASE DE DADOS'!C:C)</f>
        <v>FLONA DO IBURA</v>
      </c>
      <c r="F817" s="8" t="str">
        <f>_xlfn.XLOOKUP(BASE_INICIATIVAS_CONSOLIDADA!$G817,[1]!BASE_UCS[COD CNUC],[1]!BASE_UCS[CATEGORIA RESUMIDA])</f>
        <v>FLONA</v>
      </c>
      <c r="G817" s="8" t="s">
        <v>529</v>
      </c>
      <c r="H817" s="8" t="str">
        <f>_xlfn.XLOOKUP(BASE_INICIATIVAS_CONSOLIDADA!$G817,[1]!BASE_UCS[COD CNUC],[1]!BASE_UCS[GERÊNCIA REGIONAL])</f>
        <v>GR2 - Nordeste</v>
      </c>
      <c r="I817" s="8" t="str">
        <f>_xlfn.XLOOKUP(BASE_INICIATIVAS_CONSOLIDADA!$G817,[1]!BASE_UCS[COD CNUC],[1]!BASE_UCS[BIOMAS])</f>
        <v>Mata Atlântica</v>
      </c>
      <c r="J817" s="8" t="str">
        <f>_xlfn.XLOOKUP(BASE_INICIATIVAS_CONSOLIDADA!$G817,[1]!BASE_UCS[COD CNUC],[1]!BASE_UCS[UF])</f>
        <v>SE</v>
      </c>
      <c r="K817" s="8"/>
      <c r="L817" s="36">
        <v>75000</v>
      </c>
      <c r="M817" s="80">
        <v>0</v>
      </c>
      <c r="N817" s="36">
        <f>BASE_INICIATIVAS_CONSOLIDADA!$L817-BASE_INICIATIVAS_CONSOLIDADA!$M817</f>
        <v>75000</v>
      </c>
      <c r="O817" s="37">
        <f>BASE_INICIATIVAS_CONSOLIDADA!$AC817+BASE_INICIATIVAS_CONSOLIDADA!$AJ817+BASE_INICIATIVAS_CONSOLIDADA!$AO817+BASE_INICIATIVAS_CONSOLIDADA!$AV817+BASE_INICIATIVAS_CONSOLIDADA!$AY817+BASE_INICIATIVAS_CONSOLIDADA!$BA817+BASE_INICIATIVAS_CONSOLIDADA!$BD817</f>
        <v>0</v>
      </c>
      <c r="P817" s="36">
        <f>IF(BASE_INICIATIVAS_CONSOLIDADA!$N817-BASE_INICIATIVAS_CONSOLIDADA!$O817&lt;0,0,BASE_INICIATIVAS_CONSOLIDADA!$N817-BASE_INICIATIVAS_CONSOLIDADA!$O817)</f>
        <v>75000</v>
      </c>
      <c r="Q817" s="64">
        <v>0</v>
      </c>
      <c r="R817" s="69">
        <v>0</v>
      </c>
      <c r="S817" s="69">
        <v>0</v>
      </c>
      <c r="T817" s="69">
        <v>0</v>
      </c>
      <c r="U817" s="69">
        <v>0</v>
      </c>
      <c r="V817" s="69">
        <v>0</v>
      </c>
      <c r="W817" s="69">
        <v>0</v>
      </c>
      <c r="X817" s="69">
        <v>0</v>
      </c>
      <c r="Y817" s="69">
        <v>0</v>
      </c>
      <c r="Z817" s="69">
        <v>0</v>
      </c>
      <c r="AA817" s="69">
        <v>0</v>
      </c>
      <c r="AB817" s="70">
        <v>0</v>
      </c>
      <c r="AC817" s="37">
        <f>SUM(BASE_INICIATIVAS_CONSOLIDADA!$Q817:$AB817)</f>
        <v>0</v>
      </c>
      <c r="AD817" s="37">
        <v>0</v>
      </c>
      <c r="AE817" s="37">
        <v>0</v>
      </c>
      <c r="AF817" s="37">
        <v>0</v>
      </c>
      <c r="AG817" s="37">
        <v>0</v>
      </c>
      <c r="AH817" s="37">
        <v>0</v>
      </c>
      <c r="AI817" s="37">
        <v>0</v>
      </c>
      <c r="AJ817" s="37">
        <f>SUM(BASE_INICIATIVAS_CONSOLIDADA!$AD817:$AI817)</f>
        <v>0</v>
      </c>
      <c r="AK817" s="37">
        <v>0</v>
      </c>
      <c r="AL817" s="37">
        <v>0</v>
      </c>
      <c r="AM817" s="37">
        <v>0</v>
      </c>
      <c r="AN817" s="37">
        <v>0</v>
      </c>
      <c r="AO817" s="37">
        <f>SUM(BASE_INICIATIVAS_CONSOLIDADA!$AK817:$AN817)</f>
        <v>0</v>
      </c>
      <c r="AP817" s="37">
        <v>0</v>
      </c>
      <c r="AQ817" s="37">
        <v>0</v>
      </c>
      <c r="AR817" s="37">
        <v>0</v>
      </c>
      <c r="AS817" s="37">
        <v>0</v>
      </c>
      <c r="AT817" s="37">
        <v>0</v>
      </c>
      <c r="AU817" s="37">
        <v>0</v>
      </c>
      <c r="AV817" s="37">
        <f>SUM(BASE_INICIATIVAS_CONSOLIDADA!$AP817:$AU817)</f>
        <v>0</v>
      </c>
      <c r="AW817" s="39">
        <v>0</v>
      </c>
      <c r="AX817" s="39">
        <v>0</v>
      </c>
      <c r="AY817" s="40">
        <f>SUM(BASE_INICIATIVAS_CONSOLIDADA!$AW817:$AX817)</f>
        <v>0</v>
      </c>
      <c r="AZ817" s="51">
        <v>0</v>
      </c>
      <c r="BA817" s="4">
        <f>BASE_INICIATIVAS_CONSOLIDADA!$AZ817</f>
        <v>0</v>
      </c>
      <c r="BB817" s="4">
        <v>0</v>
      </c>
      <c r="BC817" s="4">
        <v>0</v>
      </c>
      <c r="BD817" s="4">
        <f>SUM(BASE_INICIATIVAS_CONSOLIDADA!$BB817:$BC817)</f>
        <v>0</v>
      </c>
    </row>
    <row r="818" spans="1:56" ht="60" x14ac:dyDescent="0.25">
      <c r="A818" s="29" t="s">
        <v>502</v>
      </c>
      <c r="B818" s="29" t="s">
        <v>503</v>
      </c>
      <c r="C818" s="29">
        <v>18458919</v>
      </c>
      <c r="D818" s="29" t="s">
        <v>58</v>
      </c>
      <c r="E818" s="29" t="str">
        <f>_xlfn.XLOOKUP(BASE_INICIATIVAS_CONSOLIDADA!$G818,'[1]BASE DE DADOS'!A:A,'[1]BASE DE DADOS'!C:C)</f>
        <v>FLONA DO IQUIRI</v>
      </c>
      <c r="F818" s="29" t="str">
        <f>_xlfn.XLOOKUP(BASE_INICIATIVAS_CONSOLIDADA!$G818,[1]!BASE_UCS[COD CNUC],[1]!BASE_UCS[CATEGORIA RESUMIDA])</f>
        <v>FLONA</v>
      </c>
      <c r="G818" s="29" t="s">
        <v>155</v>
      </c>
      <c r="H818" s="29" t="str">
        <f>_xlfn.XLOOKUP(BASE_INICIATIVAS_CONSOLIDADA!$G818,[1]!BASE_UCS[COD CNUC],[1]!BASE_UCS[GERÊNCIA REGIONAL])</f>
        <v>GR1 - Norte</v>
      </c>
      <c r="I818" s="29" t="str">
        <f>_xlfn.XLOOKUP(BASE_INICIATIVAS_CONSOLIDADA!$G818,[1]!BASE_UCS[COD CNUC],[1]!BASE_UCS[BIOMAS])</f>
        <v>Amazônia</v>
      </c>
      <c r="J818" s="29" t="str">
        <f>_xlfn.XLOOKUP(BASE_INICIATIVAS_CONSOLIDADA!$G818,[1]!BASE_UCS[COD CNUC],[1]!BASE_UCS[UF])</f>
        <v>AM</v>
      </c>
      <c r="K818" s="29"/>
      <c r="L818" s="30">
        <v>215000</v>
      </c>
      <c r="M818" s="79">
        <v>0</v>
      </c>
      <c r="N818" s="30">
        <f>BASE_INICIATIVAS_CONSOLIDADA!$L818-BASE_INICIATIVAS_CONSOLIDADA!$M818</f>
        <v>215000</v>
      </c>
      <c r="O818" s="41">
        <f>BASE_INICIATIVAS_CONSOLIDADA!$AC818+BASE_INICIATIVAS_CONSOLIDADA!$AJ818+BASE_INICIATIVAS_CONSOLIDADA!$AO818+BASE_INICIATIVAS_CONSOLIDADA!$AV818+BASE_INICIATIVAS_CONSOLIDADA!$AY818+BASE_INICIATIVAS_CONSOLIDADA!$BA818+BASE_INICIATIVAS_CONSOLIDADA!$BD818</f>
        <v>0</v>
      </c>
      <c r="P818" s="30">
        <f>IF(BASE_INICIATIVAS_CONSOLIDADA!$N818-BASE_INICIATIVAS_CONSOLIDADA!$O818&lt;0,0,BASE_INICIATIVAS_CONSOLIDADA!$N818-BASE_INICIATIVAS_CONSOLIDADA!$O818)</f>
        <v>215000</v>
      </c>
      <c r="Q818" s="66">
        <v>0</v>
      </c>
      <c r="R818" s="71">
        <v>0</v>
      </c>
      <c r="S818" s="71">
        <v>0</v>
      </c>
      <c r="T818" s="71">
        <v>0</v>
      </c>
      <c r="U818" s="71">
        <v>0</v>
      </c>
      <c r="V818" s="71">
        <v>0</v>
      </c>
      <c r="W818" s="71">
        <v>0</v>
      </c>
      <c r="X818" s="71">
        <v>0</v>
      </c>
      <c r="Y818" s="71">
        <v>0</v>
      </c>
      <c r="Z818" s="71">
        <v>0</v>
      </c>
      <c r="AA818" s="71">
        <v>0</v>
      </c>
      <c r="AB818" s="68">
        <v>0</v>
      </c>
      <c r="AC818" s="41">
        <f>SUM(BASE_INICIATIVAS_CONSOLIDADA!$Q818:$AB818)</f>
        <v>0</v>
      </c>
      <c r="AD818" s="41">
        <v>0</v>
      </c>
      <c r="AE818" s="41">
        <v>0</v>
      </c>
      <c r="AF818" s="41">
        <v>0</v>
      </c>
      <c r="AG818" s="41">
        <v>0</v>
      </c>
      <c r="AH818" s="41">
        <v>0</v>
      </c>
      <c r="AI818" s="41">
        <v>0</v>
      </c>
      <c r="AJ818" s="41">
        <f>SUM(BASE_INICIATIVAS_CONSOLIDADA!$AD818:$AI818)</f>
        <v>0</v>
      </c>
      <c r="AK818" s="41">
        <v>0</v>
      </c>
      <c r="AL818" s="41">
        <v>0</v>
      </c>
      <c r="AM818" s="41">
        <v>0</v>
      </c>
      <c r="AN818" s="41">
        <v>0</v>
      </c>
      <c r="AO818" s="41">
        <f>SUM(BASE_INICIATIVAS_CONSOLIDADA!$AK818:$AN818)</f>
        <v>0</v>
      </c>
      <c r="AP818" s="41">
        <v>0</v>
      </c>
      <c r="AQ818" s="41">
        <v>0</v>
      </c>
      <c r="AR818" s="41">
        <v>0</v>
      </c>
      <c r="AS818" s="41">
        <v>0</v>
      </c>
      <c r="AT818" s="41">
        <v>0</v>
      </c>
      <c r="AU818" s="41">
        <v>0</v>
      </c>
      <c r="AV818" s="41">
        <f>SUM(BASE_INICIATIVAS_CONSOLIDADA!$AP818:$AU818)</f>
        <v>0</v>
      </c>
      <c r="AW818" s="43">
        <v>0</v>
      </c>
      <c r="AX818" s="43">
        <v>0</v>
      </c>
      <c r="AY818" s="44">
        <f>SUM(BASE_INICIATIVAS_CONSOLIDADA!$AW818:$AX818)</f>
        <v>0</v>
      </c>
      <c r="AZ818" s="45">
        <v>0</v>
      </c>
      <c r="BA818" s="45">
        <f>BASE_INICIATIVAS_CONSOLIDADA!$AZ818</f>
        <v>0</v>
      </c>
      <c r="BB818" s="45">
        <v>0</v>
      </c>
      <c r="BC818" s="45">
        <v>0</v>
      </c>
      <c r="BD818" s="45">
        <f>SUM(BASE_INICIATIVAS_CONSOLIDADA!$BB818:$BC818)</f>
        <v>0</v>
      </c>
    </row>
    <row r="819" spans="1:56" ht="60" x14ac:dyDescent="0.25">
      <c r="A819" s="8" t="s">
        <v>502</v>
      </c>
      <c r="B819" s="8" t="s">
        <v>503</v>
      </c>
      <c r="C819" s="8">
        <v>18458919</v>
      </c>
      <c r="D819" s="8" t="s">
        <v>58</v>
      </c>
      <c r="E819" s="8" t="str">
        <f>_xlfn.XLOOKUP(BASE_INICIATIVAS_CONSOLIDADA!$G819,'[1]BASE DE DADOS'!A:A,'[1]BASE DE DADOS'!C:C)</f>
        <v>FLONA DO JAMANXIM</v>
      </c>
      <c r="F819" s="8" t="str">
        <f>_xlfn.XLOOKUP(BASE_INICIATIVAS_CONSOLIDADA!$G819,[1]!BASE_UCS[COD CNUC],[1]!BASE_UCS[CATEGORIA RESUMIDA])</f>
        <v>FLONA</v>
      </c>
      <c r="G819" s="8" t="s">
        <v>279</v>
      </c>
      <c r="H819" s="8" t="str">
        <f>_xlfn.XLOOKUP(BASE_INICIATIVAS_CONSOLIDADA!$G819,[1]!BASE_UCS[COD CNUC],[1]!BASE_UCS[GERÊNCIA REGIONAL])</f>
        <v>GR1 - Norte</v>
      </c>
      <c r="I819" s="8" t="str">
        <f>_xlfn.XLOOKUP(BASE_INICIATIVAS_CONSOLIDADA!$G819,[1]!BASE_UCS[COD CNUC],[1]!BASE_UCS[BIOMAS])</f>
        <v>Amazônia</v>
      </c>
      <c r="J819" s="8" t="str">
        <f>_xlfn.XLOOKUP(BASE_INICIATIVAS_CONSOLIDADA!$G819,[1]!BASE_UCS[COD CNUC],[1]!BASE_UCS[UF])</f>
        <v>PA</v>
      </c>
      <c r="K819" s="8"/>
      <c r="L819" s="36">
        <v>115000</v>
      </c>
      <c r="M819" s="80">
        <v>0</v>
      </c>
      <c r="N819" s="36">
        <f>BASE_INICIATIVAS_CONSOLIDADA!$L819-BASE_INICIATIVAS_CONSOLIDADA!$M819</f>
        <v>115000</v>
      </c>
      <c r="O819" s="37">
        <f>BASE_INICIATIVAS_CONSOLIDADA!$AC819+BASE_INICIATIVAS_CONSOLIDADA!$AJ819+BASE_INICIATIVAS_CONSOLIDADA!$AO819+BASE_INICIATIVAS_CONSOLIDADA!$AV819+BASE_INICIATIVAS_CONSOLIDADA!$AY819+BASE_INICIATIVAS_CONSOLIDADA!$BA819+BASE_INICIATIVAS_CONSOLIDADA!$BD819</f>
        <v>0</v>
      </c>
      <c r="P819" s="36">
        <f>IF(BASE_INICIATIVAS_CONSOLIDADA!$N819-BASE_INICIATIVAS_CONSOLIDADA!$O819&lt;0,0,BASE_INICIATIVAS_CONSOLIDADA!$N819-BASE_INICIATIVAS_CONSOLIDADA!$O819)</f>
        <v>115000</v>
      </c>
      <c r="Q819" s="64">
        <v>0</v>
      </c>
      <c r="R819" s="65">
        <v>0</v>
      </c>
      <c r="S819" s="65">
        <v>0</v>
      </c>
      <c r="T819" s="65">
        <v>0</v>
      </c>
      <c r="U819" s="65">
        <v>0</v>
      </c>
      <c r="V819" s="65">
        <v>0</v>
      </c>
      <c r="W819" s="65">
        <v>0</v>
      </c>
      <c r="X819" s="65">
        <v>0</v>
      </c>
      <c r="Y819" s="65">
        <v>0</v>
      </c>
      <c r="Z819" s="65">
        <v>0</v>
      </c>
      <c r="AA819" s="65">
        <v>0</v>
      </c>
      <c r="AB819" s="70">
        <v>0</v>
      </c>
      <c r="AC819" s="37">
        <f>SUM(BASE_INICIATIVAS_CONSOLIDADA!$Q819:$AB819)</f>
        <v>0</v>
      </c>
      <c r="AD819" s="37">
        <v>0</v>
      </c>
      <c r="AE819" s="37">
        <v>0</v>
      </c>
      <c r="AF819" s="37">
        <v>0</v>
      </c>
      <c r="AG819" s="37">
        <v>0</v>
      </c>
      <c r="AH819" s="37">
        <v>0</v>
      </c>
      <c r="AI819" s="37">
        <v>0</v>
      </c>
      <c r="AJ819" s="37">
        <f>SUM(BASE_INICIATIVAS_CONSOLIDADA!$AD819:$AI819)</f>
        <v>0</v>
      </c>
      <c r="AK819" s="37">
        <v>0</v>
      </c>
      <c r="AL819" s="37">
        <v>0</v>
      </c>
      <c r="AM819" s="37">
        <v>0</v>
      </c>
      <c r="AN819" s="37">
        <v>0</v>
      </c>
      <c r="AO819" s="37">
        <f>SUM(BASE_INICIATIVAS_CONSOLIDADA!$AK819:$AN819)</f>
        <v>0</v>
      </c>
      <c r="AP819" s="37">
        <v>0</v>
      </c>
      <c r="AQ819" s="37">
        <v>0</v>
      </c>
      <c r="AR819" s="37">
        <v>0</v>
      </c>
      <c r="AS819" s="37">
        <v>0</v>
      </c>
      <c r="AT819" s="37">
        <v>0</v>
      </c>
      <c r="AU819" s="37">
        <v>0</v>
      </c>
      <c r="AV819" s="37">
        <f>SUM(BASE_INICIATIVAS_CONSOLIDADA!$AP819:$AU819)</f>
        <v>0</v>
      </c>
      <c r="AW819" s="39">
        <v>0</v>
      </c>
      <c r="AX819" s="39">
        <v>0</v>
      </c>
      <c r="AY819" s="40">
        <f>SUM(BASE_INICIATIVAS_CONSOLIDADA!$AW819:$AX819)</f>
        <v>0</v>
      </c>
      <c r="AZ819" s="4">
        <v>0</v>
      </c>
      <c r="BA819" s="4">
        <f>BASE_INICIATIVAS_CONSOLIDADA!$AZ819</f>
        <v>0</v>
      </c>
      <c r="BB819" s="4">
        <v>0</v>
      </c>
      <c r="BC819" s="4">
        <v>0</v>
      </c>
      <c r="BD819" s="4">
        <f>SUM(BASE_INICIATIVAS_CONSOLIDADA!$BB819:$BC819)</f>
        <v>0</v>
      </c>
    </row>
    <row r="820" spans="1:56" ht="60" x14ac:dyDescent="0.25">
      <c r="A820" s="29" t="s">
        <v>502</v>
      </c>
      <c r="B820" s="29" t="s">
        <v>503</v>
      </c>
      <c r="C820" s="29">
        <v>18458919</v>
      </c>
      <c r="D820" s="29" t="s">
        <v>58</v>
      </c>
      <c r="E820" s="29" t="str">
        <f>_xlfn.XLOOKUP(BASE_INICIATIVAS_CONSOLIDADA!$G820,'[1]BASE DE DADOS'!A:A,'[1]BASE DE DADOS'!C:C)</f>
        <v>FLONA DO JAMARI</v>
      </c>
      <c r="F820" s="29" t="str">
        <f>_xlfn.XLOOKUP(BASE_INICIATIVAS_CONSOLIDADA!$G820,[1]!BASE_UCS[COD CNUC],[1]!BASE_UCS[CATEGORIA RESUMIDA])</f>
        <v>FLONA</v>
      </c>
      <c r="G820" s="29" t="s">
        <v>189</v>
      </c>
      <c r="H820" s="29" t="str">
        <f>_xlfn.XLOOKUP(BASE_INICIATIVAS_CONSOLIDADA!$G820,[1]!BASE_UCS[COD CNUC],[1]!BASE_UCS[GERÊNCIA REGIONAL])</f>
        <v>GR1 - Norte</v>
      </c>
      <c r="I820" s="29" t="str">
        <f>_xlfn.XLOOKUP(BASE_INICIATIVAS_CONSOLIDADA!$G820,[1]!BASE_UCS[COD CNUC],[1]!BASE_UCS[BIOMAS])</f>
        <v>Amazônia</v>
      </c>
      <c r="J820" s="29" t="str">
        <f>_xlfn.XLOOKUP(BASE_INICIATIVAS_CONSOLIDADA!$G820,[1]!BASE_UCS[COD CNUC],[1]!BASE_UCS[UF])</f>
        <v>RO</v>
      </c>
      <c r="K820" s="29"/>
      <c r="L820" s="30">
        <v>85000</v>
      </c>
      <c r="M820" s="79">
        <v>0</v>
      </c>
      <c r="N820" s="30">
        <f>BASE_INICIATIVAS_CONSOLIDADA!$L820-BASE_INICIATIVAS_CONSOLIDADA!$M820</f>
        <v>85000</v>
      </c>
      <c r="O820" s="41">
        <f>BASE_INICIATIVAS_CONSOLIDADA!$AC820+BASE_INICIATIVAS_CONSOLIDADA!$AJ820+BASE_INICIATIVAS_CONSOLIDADA!$AO820+BASE_INICIATIVAS_CONSOLIDADA!$AV820+BASE_INICIATIVAS_CONSOLIDADA!$AY820+BASE_INICIATIVAS_CONSOLIDADA!$BA820+BASE_INICIATIVAS_CONSOLIDADA!$BD820</f>
        <v>0</v>
      </c>
      <c r="P820" s="30">
        <f>IF(BASE_INICIATIVAS_CONSOLIDADA!$N820-BASE_INICIATIVAS_CONSOLIDADA!$O820&lt;0,0,BASE_INICIATIVAS_CONSOLIDADA!$N820-BASE_INICIATIVAS_CONSOLIDADA!$O820)</f>
        <v>85000</v>
      </c>
      <c r="Q820" s="66">
        <v>0</v>
      </c>
      <c r="R820" s="71">
        <v>0</v>
      </c>
      <c r="S820" s="71">
        <v>0</v>
      </c>
      <c r="T820" s="71">
        <v>0</v>
      </c>
      <c r="U820" s="71">
        <v>0</v>
      </c>
      <c r="V820" s="71">
        <v>0</v>
      </c>
      <c r="W820" s="71">
        <v>0</v>
      </c>
      <c r="X820" s="71">
        <v>0</v>
      </c>
      <c r="Y820" s="71">
        <v>0</v>
      </c>
      <c r="Z820" s="71">
        <v>0</v>
      </c>
      <c r="AA820" s="71">
        <v>0</v>
      </c>
      <c r="AB820" s="68">
        <v>0</v>
      </c>
      <c r="AC820" s="41">
        <f>SUM(BASE_INICIATIVAS_CONSOLIDADA!$Q820:$AB820)</f>
        <v>0</v>
      </c>
      <c r="AD820" s="41">
        <v>0</v>
      </c>
      <c r="AE820" s="41">
        <v>0</v>
      </c>
      <c r="AF820" s="41">
        <v>0</v>
      </c>
      <c r="AG820" s="41">
        <v>0</v>
      </c>
      <c r="AH820" s="41">
        <v>0</v>
      </c>
      <c r="AI820" s="82">
        <v>0</v>
      </c>
      <c r="AJ820" s="41">
        <f>SUM(BASE_INICIATIVAS_CONSOLIDADA!$AD820:$AI820)</f>
        <v>0</v>
      </c>
      <c r="AK820" s="41">
        <v>0</v>
      </c>
      <c r="AL820" s="41">
        <v>0</v>
      </c>
      <c r="AM820" s="41">
        <v>0</v>
      </c>
      <c r="AN820" s="41">
        <v>0</v>
      </c>
      <c r="AO820" s="41">
        <f>SUM(BASE_INICIATIVAS_CONSOLIDADA!$AK820:$AN820)</f>
        <v>0</v>
      </c>
      <c r="AP820" s="41">
        <v>0</v>
      </c>
      <c r="AQ820" s="41">
        <v>0</v>
      </c>
      <c r="AR820" s="41">
        <v>0</v>
      </c>
      <c r="AS820" s="41">
        <v>0</v>
      </c>
      <c r="AT820" s="41">
        <v>0</v>
      </c>
      <c r="AU820" s="41">
        <v>0</v>
      </c>
      <c r="AV820" s="41">
        <f>SUM(BASE_INICIATIVAS_CONSOLIDADA!$AP820:$AU820)</f>
        <v>0</v>
      </c>
      <c r="AW820" s="43">
        <v>0</v>
      </c>
      <c r="AX820" s="43">
        <v>0</v>
      </c>
      <c r="AY820" s="44">
        <f>SUM(BASE_INICIATIVAS_CONSOLIDADA!$AW820:$AX820)</f>
        <v>0</v>
      </c>
      <c r="AZ820" s="45">
        <v>0</v>
      </c>
      <c r="BA820" s="45">
        <f>BASE_INICIATIVAS_CONSOLIDADA!$AZ820</f>
        <v>0</v>
      </c>
      <c r="BB820" s="45">
        <v>0</v>
      </c>
      <c r="BC820" s="45">
        <v>0</v>
      </c>
      <c r="BD820" s="45">
        <f>SUM(BASE_INICIATIVAS_CONSOLIDADA!$BB820:$BC820)</f>
        <v>0</v>
      </c>
    </row>
    <row r="821" spans="1:56" ht="60" x14ac:dyDescent="0.25">
      <c r="A821" s="8" t="s">
        <v>502</v>
      </c>
      <c r="B821" s="8" t="s">
        <v>503</v>
      </c>
      <c r="C821" s="8">
        <v>18458919</v>
      </c>
      <c r="D821" s="8" t="s">
        <v>58</v>
      </c>
      <c r="E821" s="8" t="str">
        <f>_xlfn.XLOOKUP(BASE_INICIATIVAS_CONSOLIDADA!$G821,'[1]BASE DE DADOS'!A:A,'[1]BASE DE DADOS'!C:C)</f>
        <v>FLONA DO TRAIRÃO</v>
      </c>
      <c r="F821" s="8" t="str">
        <f>_xlfn.XLOOKUP(BASE_INICIATIVAS_CONSOLIDADA!$G821,[1]!BASE_UCS[COD CNUC],[1]!BASE_UCS[CATEGORIA RESUMIDA])</f>
        <v>FLONA</v>
      </c>
      <c r="G821" s="8" t="s">
        <v>280</v>
      </c>
      <c r="H821" s="8" t="str">
        <f>_xlfn.XLOOKUP(BASE_INICIATIVAS_CONSOLIDADA!$G821,[1]!BASE_UCS[COD CNUC],[1]!BASE_UCS[GERÊNCIA REGIONAL])</f>
        <v>GR1 - Norte</v>
      </c>
      <c r="I821" s="8" t="str">
        <f>_xlfn.XLOOKUP(BASE_INICIATIVAS_CONSOLIDADA!$G821,[1]!BASE_UCS[COD CNUC],[1]!BASE_UCS[BIOMAS])</f>
        <v>Amazônia</v>
      </c>
      <c r="J821" s="8" t="str">
        <f>_xlfn.XLOOKUP(BASE_INICIATIVAS_CONSOLIDADA!$G821,[1]!BASE_UCS[COD CNUC],[1]!BASE_UCS[UF])</f>
        <v>PA</v>
      </c>
      <c r="K821" s="8"/>
      <c r="L821" s="36">
        <v>115000</v>
      </c>
      <c r="M821" s="80">
        <v>0</v>
      </c>
      <c r="N821" s="36">
        <f>BASE_INICIATIVAS_CONSOLIDADA!$L821-BASE_INICIATIVAS_CONSOLIDADA!$M821</f>
        <v>115000</v>
      </c>
      <c r="O821" s="37">
        <f>BASE_INICIATIVAS_CONSOLIDADA!$AC821+BASE_INICIATIVAS_CONSOLIDADA!$AJ821+BASE_INICIATIVAS_CONSOLIDADA!$AO821+BASE_INICIATIVAS_CONSOLIDADA!$AV821+BASE_INICIATIVAS_CONSOLIDADA!$AY821+BASE_INICIATIVAS_CONSOLIDADA!$BA821+BASE_INICIATIVAS_CONSOLIDADA!$BD821</f>
        <v>95000</v>
      </c>
      <c r="P821" s="36">
        <f>IF(BASE_INICIATIVAS_CONSOLIDADA!$N821-BASE_INICIATIVAS_CONSOLIDADA!$O821&lt;0,0,BASE_INICIATIVAS_CONSOLIDADA!$N821-BASE_INICIATIVAS_CONSOLIDADA!$O821)</f>
        <v>20000</v>
      </c>
      <c r="Q821" s="64">
        <v>0</v>
      </c>
      <c r="R821" s="69">
        <v>0</v>
      </c>
      <c r="S821" s="69">
        <v>0</v>
      </c>
      <c r="T821" s="69">
        <v>0</v>
      </c>
      <c r="U821" s="69">
        <v>0</v>
      </c>
      <c r="V821" s="69">
        <v>0</v>
      </c>
      <c r="W821" s="69">
        <v>0</v>
      </c>
      <c r="X821" s="69">
        <v>0</v>
      </c>
      <c r="Y821" s="69">
        <v>0</v>
      </c>
      <c r="Z821" s="69">
        <v>0</v>
      </c>
      <c r="AA821" s="69">
        <v>0</v>
      </c>
      <c r="AB821" s="70">
        <v>0</v>
      </c>
      <c r="AC821" s="37">
        <f>SUM(BASE_INICIATIVAS_CONSOLIDADA!$Q821:$AB821)</f>
        <v>0</v>
      </c>
      <c r="AD821" s="37">
        <v>0</v>
      </c>
      <c r="AE821" s="37">
        <v>0</v>
      </c>
      <c r="AF821" s="37">
        <v>0</v>
      </c>
      <c r="AG821" s="37">
        <v>0</v>
      </c>
      <c r="AH821" s="37">
        <v>0</v>
      </c>
      <c r="AI821" s="77">
        <v>0</v>
      </c>
      <c r="AJ821" s="37">
        <f>SUM(BASE_INICIATIVAS_CONSOLIDADA!$AD821:$AI821)</f>
        <v>0</v>
      </c>
      <c r="AK821" s="37">
        <v>0</v>
      </c>
      <c r="AL821" s="37">
        <v>0</v>
      </c>
      <c r="AM821" s="37">
        <v>0</v>
      </c>
      <c r="AN821" s="37">
        <v>0</v>
      </c>
      <c r="AO821" s="37">
        <f>SUM(BASE_INICIATIVAS_CONSOLIDADA!$AK821:$AN821)</f>
        <v>0</v>
      </c>
      <c r="AP821" s="37">
        <v>0</v>
      </c>
      <c r="AQ821" s="37">
        <v>0</v>
      </c>
      <c r="AR821" s="37">
        <v>0</v>
      </c>
      <c r="AS821" s="37">
        <v>0</v>
      </c>
      <c r="AT821" s="37">
        <v>0</v>
      </c>
      <c r="AU821" s="37">
        <v>0</v>
      </c>
      <c r="AV821" s="37">
        <f>SUM(BASE_INICIATIVAS_CONSOLIDADA!$AP821:$AU821)</f>
        <v>0</v>
      </c>
      <c r="AW821" s="39">
        <v>0</v>
      </c>
      <c r="AX821" s="39">
        <v>95000</v>
      </c>
      <c r="AY821" s="40">
        <f>SUM(BASE_INICIATIVAS_CONSOLIDADA!$AW821:$AX821)</f>
        <v>95000</v>
      </c>
      <c r="AZ821" s="4">
        <v>0</v>
      </c>
      <c r="BA821" s="4">
        <f>BASE_INICIATIVAS_CONSOLIDADA!$AZ821</f>
        <v>0</v>
      </c>
      <c r="BB821" s="4">
        <v>0</v>
      </c>
      <c r="BC821" s="4">
        <v>0</v>
      </c>
      <c r="BD821" s="4">
        <f>SUM(BASE_INICIATIVAS_CONSOLIDADA!$BB821:$BC821)</f>
        <v>0</v>
      </c>
    </row>
    <row r="822" spans="1:56" ht="60" x14ac:dyDescent="0.25">
      <c r="A822" s="29" t="s">
        <v>502</v>
      </c>
      <c r="B822" s="29" t="s">
        <v>503</v>
      </c>
      <c r="C822" s="29">
        <v>18458919</v>
      </c>
      <c r="D822" s="29" t="s">
        <v>58</v>
      </c>
      <c r="E822" s="29" t="str">
        <f>_xlfn.XLOOKUP(BASE_INICIATIVAS_CONSOLIDADA!$G822,'[1]BASE DE DADOS'!A:A,'[1]BASE DE DADOS'!C:C)</f>
        <v>MONA DO RIO SãO FRANCISCO</v>
      </c>
      <c r="F822" s="29" t="str">
        <f>_xlfn.XLOOKUP(BASE_INICIATIVAS_CONSOLIDADA!$G822,[1]!BASE_UCS[COD CNUC],[1]!BASE_UCS[CATEGORIA RESUMIDA])</f>
        <v>MONA</v>
      </c>
      <c r="G822" s="29" t="s">
        <v>205</v>
      </c>
      <c r="H822" s="29" t="str">
        <f>_xlfn.XLOOKUP(BASE_INICIATIVAS_CONSOLIDADA!$G822,[1]!BASE_UCS[COD CNUC],[1]!BASE_UCS[GERÊNCIA REGIONAL])</f>
        <v>GR2 - Nordeste</v>
      </c>
      <c r="I822" s="29" t="str">
        <f>_xlfn.XLOOKUP(BASE_INICIATIVAS_CONSOLIDADA!$G822,[1]!BASE_UCS[COD CNUC],[1]!BASE_UCS[BIOMAS])</f>
        <v>Caatinga</v>
      </c>
      <c r="J822" s="29" t="str">
        <f>_xlfn.XLOOKUP(BASE_INICIATIVAS_CONSOLIDADA!$G822,[1]!BASE_UCS[COD CNUC],[1]!BASE_UCS[UF])</f>
        <v>AL/BA/SE</v>
      </c>
      <c r="K822" s="29"/>
      <c r="L822" s="30">
        <v>78000</v>
      </c>
      <c r="M822" s="79">
        <v>0</v>
      </c>
      <c r="N822" s="30">
        <f>BASE_INICIATIVAS_CONSOLIDADA!$L822-BASE_INICIATIVAS_CONSOLIDADA!$M822</f>
        <v>78000</v>
      </c>
      <c r="O822" s="41">
        <f>BASE_INICIATIVAS_CONSOLIDADA!$AC822+BASE_INICIATIVAS_CONSOLIDADA!$AJ822+BASE_INICIATIVAS_CONSOLIDADA!$AO822+BASE_INICIATIVAS_CONSOLIDADA!$AV822+BASE_INICIATIVAS_CONSOLIDADA!$AY822+BASE_INICIATIVAS_CONSOLIDADA!$BA822+BASE_INICIATIVAS_CONSOLIDADA!$BD822</f>
        <v>0</v>
      </c>
      <c r="P822" s="30">
        <f>IF(BASE_INICIATIVAS_CONSOLIDADA!$N822-BASE_INICIATIVAS_CONSOLIDADA!$O822&lt;0,0,BASE_INICIATIVAS_CONSOLIDADA!$N822-BASE_INICIATIVAS_CONSOLIDADA!$O822)</f>
        <v>78000</v>
      </c>
      <c r="Q822" s="66">
        <v>0</v>
      </c>
      <c r="R822" s="71">
        <v>0</v>
      </c>
      <c r="S822" s="71">
        <v>0</v>
      </c>
      <c r="T822" s="71">
        <v>0</v>
      </c>
      <c r="U822" s="71">
        <v>0</v>
      </c>
      <c r="V822" s="71">
        <v>0</v>
      </c>
      <c r="W822" s="71">
        <v>0</v>
      </c>
      <c r="X822" s="71">
        <v>0</v>
      </c>
      <c r="Y822" s="71">
        <v>0</v>
      </c>
      <c r="Z822" s="71">
        <v>0</v>
      </c>
      <c r="AA822" s="71">
        <v>0</v>
      </c>
      <c r="AB822" s="68">
        <v>0</v>
      </c>
      <c r="AC822" s="41">
        <f>SUM(BASE_INICIATIVAS_CONSOLIDADA!$Q822:$AB822)</f>
        <v>0</v>
      </c>
      <c r="AD822" s="41">
        <v>0</v>
      </c>
      <c r="AE822" s="41">
        <v>0</v>
      </c>
      <c r="AF822" s="41">
        <v>0</v>
      </c>
      <c r="AG822" s="41">
        <v>0</v>
      </c>
      <c r="AH822" s="41">
        <v>0</v>
      </c>
      <c r="AI822" s="82">
        <v>0</v>
      </c>
      <c r="AJ822" s="41">
        <f>SUM(BASE_INICIATIVAS_CONSOLIDADA!$AD822:$AI822)</f>
        <v>0</v>
      </c>
      <c r="AK822" s="41">
        <v>0</v>
      </c>
      <c r="AL822" s="41">
        <v>0</v>
      </c>
      <c r="AM822" s="41">
        <v>0</v>
      </c>
      <c r="AN822" s="41">
        <v>0</v>
      </c>
      <c r="AO822" s="41">
        <f>SUM(BASE_INICIATIVAS_CONSOLIDADA!$AK822:$AN822)</f>
        <v>0</v>
      </c>
      <c r="AP822" s="41">
        <v>0</v>
      </c>
      <c r="AQ822" s="41">
        <v>0</v>
      </c>
      <c r="AR822" s="41">
        <v>0</v>
      </c>
      <c r="AS822" s="41">
        <v>0</v>
      </c>
      <c r="AT822" s="41">
        <v>0</v>
      </c>
      <c r="AU822" s="41">
        <v>0</v>
      </c>
      <c r="AV822" s="41">
        <f>SUM(BASE_INICIATIVAS_CONSOLIDADA!$AP822:$AU822)</f>
        <v>0</v>
      </c>
      <c r="AW822" s="43">
        <v>0</v>
      </c>
      <c r="AX822" s="43">
        <v>0</v>
      </c>
      <c r="AY822" s="44">
        <f>SUM(BASE_INICIATIVAS_CONSOLIDADA!$AW822:$AX822)</f>
        <v>0</v>
      </c>
      <c r="AZ822" s="45">
        <v>0</v>
      </c>
      <c r="BA822" s="45">
        <f>BASE_INICIATIVAS_CONSOLIDADA!$AZ822</f>
        <v>0</v>
      </c>
      <c r="BB822" s="45">
        <v>0</v>
      </c>
      <c r="BC822" s="45">
        <v>0</v>
      </c>
      <c r="BD822" s="45">
        <f>SUM(BASE_INICIATIVAS_CONSOLIDADA!$BB822:$BC822)</f>
        <v>0</v>
      </c>
    </row>
    <row r="823" spans="1:56" ht="60" x14ac:dyDescent="0.25">
      <c r="A823" s="8" t="s">
        <v>502</v>
      </c>
      <c r="B823" s="8" t="s">
        <v>503</v>
      </c>
      <c r="C823" s="8">
        <v>18458919</v>
      </c>
      <c r="D823" s="8" t="s">
        <v>58</v>
      </c>
      <c r="E823" s="8" t="str">
        <f>_xlfn.XLOOKUP(BASE_INICIATIVAS_CONSOLIDADA!$G823,'[1]BASE DE DADOS'!A:A,'[1]BASE DE DADOS'!C:C)</f>
        <v>MONA DOS PONTÕES CAPIXABAS</v>
      </c>
      <c r="F823" s="8" t="str">
        <f>_xlfn.XLOOKUP(BASE_INICIATIVAS_CONSOLIDADA!$G823,[1]!BASE_UCS[COD CNUC],[1]!BASE_UCS[CATEGORIA RESUMIDA])</f>
        <v>MONA</v>
      </c>
      <c r="G823" s="8" t="s">
        <v>530</v>
      </c>
      <c r="H823" s="8" t="str">
        <f>_xlfn.XLOOKUP(BASE_INICIATIVAS_CONSOLIDADA!$G823,[1]!BASE_UCS[COD CNUC],[1]!BASE_UCS[GERÊNCIA REGIONAL])</f>
        <v>GR4 - Sudeste</v>
      </c>
      <c r="I823" s="8" t="str">
        <f>_xlfn.XLOOKUP(BASE_INICIATIVAS_CONSOLIDADA!$G823,[1]!BASE_UCS[COD CNUC],[1]!BASE_UCS[BIOMAS])</f>
        <v>Mata Atlântica</v>
      </c>
      <c r="J823" s="8" t="str">
        <f>_xlfn.XLOOKUP(BASE_INICIATIVAS_CONSOLIDADA!$G823,[1]!BASE_UCS[COD CNUC],[1]!BASE_UCS[UF])</f>
        <v>ES</v>
      </c>
      <c r="K823" s="8"/>
      <c r="L823" s="36">
        <v>78000</v>
      </c>
      <c r="M823" s="80">
        <v>0</v>
      </c>
      <c r="N823" s="36">
        <f>BASE_INICIATIVAS_CONSOLIDADA!$L823-BASE_INICIATIVAS_CONSOLIDADA!$M823</f>
        <v>78000</v>
      </c>
      <c r="O823" s="37">
        <f>BASE_INICIATIVAS_CONSOLIDADA!$AC823+BASE_INICIATIVAS_CONSOLIDADA!$AJ823+BASE_INICIATIVAS_CONSOLIDADA!$AO823+BASE_INICIATIVAS_CONSOLIDADA!$AV823+BASE_INICIATIVAS_CONSOLIDADA!$AY823+BASE_INICIATIVAS_CONSOLIDADA!$BA823+BASE_INICIATIVAS_CONSOLIDADA!$BD823</f>
        <v>0</v>
      </c>
      <c r="P823" s="36">
        <f>IF(BASE_INICIATIVAS_CONSOLIDADA!$N823-BASE_INICIATIVAS_CONSOLIDADA!$O823&lt;0,0,BASE_INICIATIVAS_CONSOLIDADA!$N823-BASE_INICIATIVAS_CONSOLIDADA!$O823)</f>
        <v>78000</v>
      </c>
      <c r="Q823" s="64">
        <v>0</v>
      </c>
      <c r="R823" s="69">
        <v>0</v>
      </c>
      <c r="S823" s="69">
        <v>0</v>
      </c>
      <c r="T823" s="69">
        <v>0</v>
      </c>
      <c r="U823" s="69">
        <v>0</v>
      </c>
      <c r="V823" s="69">
        <v>0</v>
      </c>
      <c r="W823" s="69">
        <v>0</v>
      </c>
      <c r="X823" s="69">
        <v>0</v>
      </c>
      <c r="Y823" s="69">
        <v>0</v>
      </c>
      <c r="Z823" s="69">
        <v>0</v>
      </c>
      <c r="AA823" s="69">
        <v>0</v>
      </c>
      <c r="AB823" s="70">
        <v>0</v>
      </c>
      <c r="AC823" s="37">
        <f>SUM(BASE_INICIATIVAS_CONSOLIDADA!$Q823:$AB823)</f>
        <v>0</v>
      </c>
      <c r="AD823" s="37">
        <v>0</v>
      </c>
      <c r="AE823" s="37">
        <v>0</v>
      </c>
      <c r="AF823" s="37">
        <v>0</v>
      </c>
      <c r="AG823" s="37">
        <v>0</v>
      </c>
      <c r="AH823" s="37">
        <v>0</v>
      </c>
      <c r="AI823" s="77">
        <v>0</v>
      </c>
      <c r="AJ823" s="37">
        <f>SUM(BASE_INICIATIVAS_CONSOLIDADA!$AD823:$AI823)</f>
        <v>0</v>
      </c>
      <c r="AK823" s="37">
        <v>0</v>
      </c>
      <c r="AL823" s="37">
        <v>0</v>
      </c>
      <c r="AM823" s="37">
        <v>0</v>
      </c>
      <c r="AN823" s="37">
        <v>0</v>
      </c>
      <c r="AO823" s="37">
        <f>SUM(BASE_INICIATIVAS_CONSOLIDADA!$AK823:$AN823)</f>
        <v>0</v>
      </c>
      <c r="AP823" s="37">
        <v>0</v>
      </c>
      <c r="AQ823" s="37">
        <v>0</v>
      </c>
      <c r="AR823" s="37">
        <v>0</v>
      </c>
      <c r="AS823" s="37">
        <v>0</v>
      </c>
      <c r="AT823" s="37">
        <v>0</v>
      </c>
      <c r="AU823" s="37">
        <v>0</v>
      </c>
      <c r="AV823" s="37">
        <f>SUM(BASE_INICIATIVAS_CONSOLIDADA!$AP823:$AU823)</f>
        <v>0</v>
      </c>
      <c r="AW823" s="39">
        <v>0</v>
      </c>
      <c r="AX823" s="39">
        <v>0</v>
      </c>
      <c r="AY823" s="40">
        <f>SUM(BASE_INICIATIVAS_CONSOLIDADA!$AW823:$AX823)</f>
        <v>0</v>
      </c>
      <c r="AZ823" s="4">
        <v>0</v>
      </c>
      <c r="BA823" s="4">
        <f>BASE_INICIATIVAS_CONSOLIDADA!$AZ823</f>
        <v>0</v>
      </c>
      <c r="BB823" s="4">
        <v>0</v>
      </c>
      <c r="BC823" s="4">
        <v>0</v>
      </c>
      <c r="BD823" s="4">
        <f>SUM(BASE_INICIATIVAS_CONSOLIDADA!$BB823:$BC823)</f>
        <v>0</v>
      </c>
    </row>
    <row r="824" spans="1:56" ht="60" x14ac:dyDescent="0.25">
      <c r="A824" s="29" t="s">
        <v>502</v>
      </c>
      <c r="B824" s="29" t="s">
        <v>503</v>
      </c>
      <c r="C824" s="29">
        <v>18458919</v>
      </c>
      <c r="D824" s="29" t="s">
        <v>58</v>
      </c>
      <c r="E824" s="29" t="str">
        <f>_xlfn.XLOOKUP(BASE_INICIATIVAS_CONSOLIDADA!$G824,'[1]BASE DE DADOS'!A:A,'[1]BASE DE DADOS'!C:C)</f>
        <v>PARNA CAVERNAS DO PERUAÇU</v>
      </c>
      <c r="F824" s="29" t="str">
        <f>_xlfn.XLOOKUP(BASE_INICIATIVAS_CONSOLIDADA!$G824,[1]!BASE_UCS[COD CNUC],[1]!BASE_UCS[CATEGORIA RESUMIDA])</f>
        <v>PARNA</v>
      </c>
      <c r="G824" s="29" t="s">
        <v>216</v>
      </c>
      <c r="H824" s="29" t="str">
        <f>_xlfn.XLOOKUP(BASE_INICIATIVAS_CONSOLIDADA!$G824,[1]!BASE_UCS[COD CNUC],[1]!BASE_UCS[GERÊNCIA REGIONAL])</f>
        <v>GR4 - Sudeste</v>
      </c>
      <c r="I824" s="29" t="str">
        <f>_xlfn.XLOOKUP(BASE_INICIATIVAS_CONSOLIDADA!$G824,[1]!BASE_UCS[COD CNUC],[1]!BASE_UCS[BIOMAS])</f>
        <v>Caatinga - Cerrado</v>
      </c>
      <c r="J824" s="29" t="str">
        <f>_xlfn.XLOOKUP(BASE_INICIATIVAS_CONSOLIDADA!$G824,[1]!BASE_UCS[COD CNUC],[1]!BASE_UCS[UF])</f>
        <v>MG</v>
      </c>
      <c r="K824" s="29"/>
      <c r="L824" s="30">
        <v>75000</v>
      </c>
      <c r="M824" s="79">
        <v>0</v>
      </c>
      <c r="N824" s="30">
        <f>BASE_INICIATIVAS_CONSOLIDADA!$L824-BASE_INICIATIVAS_CONSOLIDADA!$M824</f>
        <v>75000</v>
      </c>
      <c r="O824" s="41">
        <f>BASE_INICIATIVAS_CONSOLIDADA!$AC824+BASE_INICIATIVAS_CONSOLIDADA!$AJ824+BASE_INICIATIVAS_CONSOLIDADA!$AO824+BASE_INICIATIVAS_CONSOLIDADA!$AV824+BASE_INICIATIVAS_CONSOLIDADA!$AY824+BASE_INICIATIVAS_CONSOLIDADA!$BA824+BASE_INICIATIVAS_CONSOLIDADA!$BD824</f>
        <v>0</v>
      </c>
      <c r="P824" s="30">
        <f>IF(BASE_INICIATIVAS_CONSOLIDADA!$N824-BASE_INICIATIVAS_CONSOLIDADA!$O824&lt;0,0,BASE_INICIATIVAS_CONSOLIDADA!$N824-BASE_INICIATIVAS_CONSOLIDADA!$O824)</f>
        <v>75000</v>
      </c>
      <c r="Q824" s="66">
        <v>0</v>
      </c>
      <c r="R824" s="71">
        <v>0</v>
      </c>
      <c r="S824" s="71">
        <v>0</v>
      </c>
      <c r="T824" s="71">
        <v>0</v>
      </c>
      <c r="U824" s="71">
        <v>0</v>
      </c>
      <c r="V824" s="71">
        <v>0</v>
      </c>
      <c r="W824" s="71">
        <v>0</v>
      </c>
      <c r="X824" s="71">
        <v>0</v>
      </c>
      <c r="Y824" s="71">
        <v>0</v>
      </c>
      <c r="Z824" s="71">
        <v>0</v>
      </c>
      <c r="AA824" s="71">
        <v>0</v>
      </c>
      <c r="AB824" s="68">
        <v>0</v>
      </c>
      <c r="AC824" s="41">
        <f>SUM(BASE_INICIATIVAS_CONSOLIDADA!$Q824:$AB824)</f>
        <v>0</v>
      </c>
      <c r="AD824" s="41">
        <v>0</v>
      </c>
      <c r="AE824" s="41">
        <v>0</v>
      </c>
      <c r="AF824" s="41">
        <v>0</v>
      </c>
      <c r="AG824" s="41">
        <v>0</v>
      </c>
      <c r="AH824" s="41">
        <v>0</v>
      </c>
      <c r="AI824" s="82">
        <v>0</v>
      </c>
      <c r="AJ824" s="41">
        <f>SUM(BASE_INICIATIVAS_CONSOLIDADA!$AD824:$AI824)</f>
        <v>0</v>
      </c>
      <c r="AK824" s="41">
        <v>0</v>
      </c>
      <c r="AL824" s="41">
        <v>0</v>
      </c>
      <c r="AM824" s="41">
        <v>0</v>
      </c>
      <c r="AN824" s="41">
        <v>0</v>
      </c>
      <c r="AO824" s="41">
        <f>SUM(BASE_INICIATIVAS_CONSOLIDADA!$AK824:$AN824)</f>
        <v>0</v>
      </c>
      <c r="AP824" s="41">
        <v>0</v>
      </c>
      <c r="AQ824" s="41">
        <v>0</v>
      </c>
      <c r="AR824" s="41">
        <v>0</v>
      </c>
      <c r="AS824" s="41">
        <v>0</v>
      </c>
      <c r="AT824" s="41">
        <v>0</v>
      </c>
      <c r="AU824" s="41">
        <v>0</v>
      </c>
      <c r="AV824" s="41">
        <f>SUM(BASE_INICIATIVAS_CONSOLIDADA!$AP824:$AU824)</f>
        <v>0</v>
      </c>
      <c r="AW824" s="43">
        <v>0</v>
      </c>
      <c r="AX824" s="43">
        <v>0</v>
      </c>
      <c r="AY824" s="44">
        <f>SUM(BASE_INICIATIVAS_CONSOLIDADA!$AW824:$AX824)</f>
        <v>0</v>
      </c>
      <c r="AZ824" s="50">
        <v>0</v>
      </c>
      <c r="BA824" s="43">
        <f>BASE_INICIATIVAS_CONSOLIDADA!$AZ824</f>
        <v>0</v>
      </c>
      <c r="BB824" s="45">
        <v>0</v>
      </c>
      <c r="BC824" s="45">
        <v>0</v>
      </c>
      <c r="BD824" s="45">
        <f>SUM(BASE_INICIATIVAS_CONSOLIDADA!$BB824:$BC824)</f>
        <v>0</v>
      </c>
    </row>
    <row r="825" spans="1:56" ht="60" x14ac:dyDescent="0.25">
      <c r="A825" s="8" t="s">
        <v>502</v>
      </c>
      <c r="B825" s="8" t="s">
        <v>503</v>
      </c>
      <c r="C825" s="8">
        <v>18458919</v>
      </c>
      <c r="D825" s="8" t="s">
        <v>58</v>
      </c>
      <c r="E825" s="8" t="str">
        <f>_xlfn.XLOOKUP(BASE_INICIATIVAS_CONSOLIDADA!$G825,'[1]BASE DE DADOS'!A:A,'[1]BASE DE DADOS'!C:C)</f>
        <v>PARNA DA AMAZÔNIA</v>
      </c>
      <c r="F825" s="8" t="str">
        <f>_xlfn.XLOOKUP(BASE_INICIATIVAS_CONSOLIDADA!$G825,[1]!BASE_UCS[COD CNUC],[1]!BASE_UCS[CATEGORIA RESUMIDA])</f>
        <v>PARNA</v>
      </c>
      <c r="G825" s="8" t="s">
        <v>283</v>
      </c>
      <c r="H825" s="8" t="str">
        <f>_xlfn.XLOOKUP(BASE_INICIATIVAS_CONSOLIDADA!$G825,[1]!BASE_UCS[COD CNUC],[1]!BASE_UCS[GERÊNCIA REGIONAL])</f>
        <v>GR1 - Norte</v>
      </c>
      <c r="I825" s="8" t="str">
        <f>_xlfn.XLOOKUP(BASE_INICIATIVAS_CONSOLIDADA!$G825,[1]!BASE_UCS[COD CNUC],[1]!BASE_UCS[BIOMAS])</f>
        <v>Amazônia</v>
      </c>
      <c r="J825" s="8" t="str">
        <f>_xlfn.XLOOKUP(BASE_INICIATIVAS_CONSOLIDADA!$G825,[1]!BASE_UCS[COD CNUC],[1]!BASE_UCS[UF])</f>
        <v>AM/PA</v>
      </c>
      <c r="K825" s="8"/>
      <c r="L825" s="36">
        <v>115000</v>
      </c>
      <c r="M825" s="80">
        <v>0</v>
      </c>
      <c r="N825" s="36">
        <f>BASE_INICIATIVAS_CONSOLIDADA!$L825-BASE_INICIATIVAS_CONSOLIDADA!$M825</f>
        <v>115000</v>
      </c>
      <c r="O825" s="37">
        <f>BASE_INICIATIVAS_CONSOLIDADA!$AC825+BASE_INICIATIVAS_CONSOLIDADA!$AJ825+BASE_INICIATIVAS_CONSOLIDADA!$AO825+BASE_INICIATIVAS_CONSOLIDADA!$AV825+BASE_INICIATIVAS_CONSOLIDADA!$AY825+BASE_INICIATIVAS_CONSOLIDADA!$BA825+BASE_INICIATIVAS_CONSOLIDADA!$BD825</f>
        <v>0</v>
      </c>
      <c r="P825" s="36">
        <f>IF(BASE_INICIATIVAS_CONSOLIDADA!$N825-BASE_INICIATIVAS_CONSOLIDADA!$O825&lt;0,0,BASE_INICIATIVAS_CONSOLIDADA!$N825-BASE_INICIATIVAS_CONSOLIDADA!$O825)</f>
        <v>115000</v>
      </c>
      <c r="Q825" s="64">
        <v>0</v>
      </c>
      <c r="R825" s="69">
        <v>0</v>
      </c>
      <c r="S825" s="69">
        <v>0</v>
      </c>
      <c r="T825" s="69">
        <v>0</v>
      </c>
      <c r="U825" s="69">
        <v>0</v>
      </c>
      <c r="V825" s="69">
        <v>0</v>
      </c>
      <c r="W825" s="69">
        <v>0</v>
      </c>
      <c r="X825" s="69">
        <v>0</v>
      </c>
      <c r="Y825" s="69">
        <v>0</v>
      </c>
      <c r="Z825" s="69">
        <v>0</v>
      </c>
      <c r="AA825" s="69">
        <v>0</v>
      </c>
      <c r="AB825" s="70">
        <v>0</v>
      </c>
      <c r="AC825" s="37">
        <f>SUM(BASE_INICIATIVAS_CONSOLIDADA!$Q825:$AB825)</f>
        <v>0</v>
      </c>
      <c r="AD825" s="37">
        <v>0</v>
      </c>
      <c r="AE825" s="37">
        <v>0</v>
      </c>
      <c r="AF825" s="37">
        <v>0</v>
      </c>
      <c r="AG825" s="37">
        <v>0</v>
      </c>
      <c r="AH825" s="37">
        <v>0</v>
      </c>
      <c r="AI825" s="77">
        <v>0</v>
      </c>
      <c r="AJ825" s="37">
        <f>SUM(BASE_INICIATIVAS_CONSOLIDADA!$AD825:$AI825)</f>
        <v>0</v>
      </c>
      <c r="AK825" s="37">
        <v>0</v>
      </c>
      <c r="AL825" s="37">
        <v>0</v>
      </c>
      <c r="AM825" s="37">
        <v>0</v>
      </c>
      <c r="AN825" s="37">
        <v>0</v>
      </c>
      <c r="AO825" s="37">
        <f>SUM(BASE_INICIATIVAS_CONSOLIDADA!$AK825:$AN825)</f>
        <v>0</v>
      </c>
      <c r="AP825" s="37">
        <v>0</v>
      </c>
      <c r="AQ825" s="37">
        <v>0</v>
      </c>
      <c r="AR825" s="37">
        <v>0</v>
      </c>
      <c r="AS825" s="37">
        <v>0</v>
      </c>
      <c r="AT825" s="37">
        <v>0</v>
      </c>
      <c r="AU825" s="37">
        <v>0</v>
      </c>
      <c r="AV825" s="37">
        <f>SUM(BASE_INICIATIVAS_CONSOLIDADA!$AP825:$AU825)</f>
        <v>0</v>
      </c>
      <c r="AW825" s="39">
        <v>0</v>
      </c>
      <c r="AX825" s="39">
        <v>0</v>
      </c>
      <c r="AY825" s="40">
        <f>SUM(BASE_INICIATIVAS_CONSOLIDADA!$AW825:$AX825)</f>
        <v>0</v>
      </c>
      <c r="AZ825" s="51">
        <v>0</v>
      </c>
      <c r="BA825" s="4">
        <f>BASE_INICIATIVAS_CONSOLIDADA!$AZ825</f>
        <v>0</v>
      </c>
      <c r="BB825" s="4">
        <v>0</v>
      </c>
      <c r="BC825" s="4">
        <v>0</v>
      </c>
      <c r="BD825" s="4">
        <f>SUM(BASE_INICIATIVAS_CONSOLIDADA!$BB825:$BC825)</f>
        <v>0</v>
      </c>
    </row>
    <row r="826" spans="1:56" ht="60" x14ac:dyDescent="0.25">
      <c r="A826" s="29" t="s">
        <v>502</v>
      </c>
      <c r="B826" s="29" t="s">
        <v>503</v>
      </c>
      <c r="C826" s="29">
        <v>18458919</v>
      </c>
      <c r="D826" s="29" t="s">
        <v>58</v>
      </c>
      <c r="E826" s="29" t="str">
        <f>_xlfn.XLOOKUP(BASE_INICIATIVAS_CONSOLIDADA!$G826,'[1]BASE DE DADOS'!A:A,'[1]BASE DE DADOS'!C:C)</f>
        <v>PARNA DA CHAPADA DAS MESAS</v>
      </c>
      <c r="F826" s="29" t="str">
        <f>_xlfn.XLOOKUP(BASE_INICIATIVAS_CONSOLIDADA!$G826,[1]!BASE_UCS[COD CNUC],[1]!BASE_UCS[CATEGORIA RESUMIDA])</f>
        <v>PARNA</v>
      </c>
      <c r="G826" s="29" t="s">
        <v>100</v>
      </c>
      <c r="H826" s="29" t="str">
        <f>_xlfn.XLOOKUP(BASE_INICIATIVAS_CONSOLIDADA!$G826,[1]!BASE_UCS[COD CNUC],[1]!BASE_UCS[GERÊNCIA REGIONAL])</f>
        <v>GR2 - Nordeste</v>
      </c>
      <c r="I826" s="29" t="str">
        <f>_xlfn.XLOOKUP(BASE_INICIATIVAS_CONSOLIDADA!$G826,[1]!BASE_UCS[COD CNUC],[1]!BASE_UCS[BIOMAS])</f>
        <v>Cerrado</v>
      </c>
      <c r="J826" s="29" t="str">
        <f>_xlfn.XLOOKUP(BASE_INICIATIVAS_CONSOLIDADA!$G826,[1]!BASE_UCS[COD CNUC],[1]!BASE_UCS[UF])</f>
        <v>MA</v>
      </c>
      <c r="K826" s="29"/>
      <c r="L826" s="30">
        <v>75000</v>
      </c>
      <c r="M826" s="79">
        <v>0</v>
      </c>
      <c r="N826" s="30">
        <f>BASE_INICIATIVAS_CONSOLIDADA!$L826-BASE_INICIATIVAS_CONSOLIDADA!$M826</f>
        <v>75000</v>
      </c>
      <c r="O826" s="41">
        <f>BASE_INICIATIVAS_CONSOLIDADA!$AC826+BASE_INICIATIVAS_CONSOLIDADA!$AJ826+BASE_INICIATIVAS_CONSOLIDADA!$AO826+BASE_INICIATIVAS_CONSOLIDADA!$AV826+BASE_INICIATIVAS_CONSOLIDADA!$AY826+BASE_INICIATIVAS_CONSOLIDADA!$BA826+BASE_INICIATIVAS_CONSOLIDADA!$BD826</f>
        <v>0</v>
      </c>
      <c r="P826" s="30">
        <f>IF(BASE_INICIATIVAS_CONSOLIDADA!$N826-BASE_INICIATIVAS_CONSOLIDADA!$O826&lt;0,0,BASE_INICIATIVAS_CONSOLIDADA!$N826-BASE_INICIATIVAS_CONSOLIDADA!$O826)</f>
        <v>75000</v>
      </c>
      <c r="Q826" s="66">
        <v>0</v>
      </c>
      <c r="R826" s="71">
        <v>0</v>
      </c>
      <c r="S826" s="71">
        <v>0</v>
      </c>
      <c r="T826" s="71">
        <v>0</v>
      </c>
      <c r="U826" s="71">
        <v>0</v>
      </c>
      <c r="V826" s="71">
        <v>0</v>
      </c>
      <c r="W826" s="71">
        <v>0</v>
      </c>
      <c r="X826" s="71">
        <v>0</v>
      </c>
      <c r="Y826" s="71">
        <v>0</v>
      </c>
      <c r="Z826" s="71">
        <v>0</v>
      </c>
      <c r="AA826" s="71">
        <v>0</v>
      </c>
      <c r="AB826" s="68">
        <v>0</v>
      </c>
      <c r="AC826" s="41">
        <f>SUM(BASE_INICIATIVAS_CONSOLIDADA!$Q826:$AB826)</f>
        <v>0</v>
      </c>
      <c r="AD826" s="41">
        <v>0</v>
      </c>
      <c r="AE826" s="41">
        <v>0</v>
      </c>
      <c r="AF826" s="41">
        <v>0</v>
      </c>
      <c r="AG826" s="41">
        <v>0</v>
      </c>
      <c r="AH826" s="41">
        <v>0</v>
      </c>
      <c r="AI826" s="82">
        <v>0</v>
      </c>
      <c r="AJ826" s="41">
        <f>SUM(BASE_INICIATIVAS_CONSOLIDADA!$AD826:$AI826)</f>
        <v>0</v>
      </c>
      <c r="AK826" s="41">
        <v>0</v>
      </c>
      <c r="AL826" s="41">
        <v>0</v>
      </c>
      <c r="AM826" s="41">
        <v>0</v>
      </c>
      <c r="AN826" s="41">
        <v>0</v>
      </c>
      <c r="AO826" s="41">
        <f>SUM(BASE_INICIATIVAS_CONSOLIDADA!$AK826:$AN826)</f>
        <v>0</v>
      </c>
      <c r="AP826" s="41">
        <v>0</v>
      </c>
      <c r="AQ826" s="41">
        <v>0</v>
      </c>
      <c r="AR826" s="41">
        <v>0</v>
      </c>
      <c r="AS826" s="41">
        <v>0</v>
      </c>
      <c r="AT826" s="41">
        <v>0</v>
      </c>
      <c r="AU826" s="41">
        <v>0</v>
      </c>
      <c r="AV826" s="41">
        <f>SUM(BASE_INICIATIVAS_CONSOLIDADA!$AP826:$AU826)</f>
        <v>0</v>
      </c>
      <c r="AW826" s="43">
        <v>0</v>
      </c>
      <c r="AX826" s="43">
        <v>0</v>
      </c>
      <c r="AY826" s="44">
        <f>SUM(BASE_INICIATIVAS_CONSOLIDADA!$AW826:$AX826)</f>
        <v>0</v>
      </c>
      <c r="AZ826" s="45">
        <v>0</v>
      </c>
      <c r="BA826" s="45">
        <f>BASE_INICIATIVAS_CONSOLIDADA!$AZ826</f>
        <v>0</v>
      </c>
      <c r="BB826" s="45">
        <v>0</v>
      </c>
      <c r="BC826" s="45">
        <v>0</v>
      </c>
      <c r="BD826" s="45">
        <f>SUM(BASE_INICIATIVAS_CONSOLIDADA!$BB826:$BC826)</f>
        <v>0</v>
      </c>
    </row>
    <row r="827" spans="1:56" ht="60" x14ac:dyDescent="0.25">
      <c r="A827" s="8" t="s">
        <v>502</v>
      </c>
      <c r="B827" s="8" t="s">
        <v>503</v>
      </c>
      <c r="C827" s="8">
        <v>18458919</v>
      </c>
      <c r="D827" s="8" t="s">
        <v>58</v>
      </c>
      <c r="E827" s="8" t="str">
        <f>_xlfn.XLOOKUP(BASE_INICIATIVAS_CONSOLIDADA!$G827,'[1]BASE DE DADOS'!A:A,'[1]BASE DE DADOS'!C:C)</f>
        <v>PARNA DA CHAPADA DOS GUIMARÃES</v>
      </c>
      <c r="F827" s="8" t="str">
        <f>_xlfn.XLOOKUP(BASE_INICIATIVAS_CONSOLIDADA!$G827,[1]!BASE_UCS[COD CNUC],[1]!BASE_UCS[CATEGORIA RESUMIDA])</f>
        <v>PARNA</v>
      </c>
      <c r="G827" s="8" t="s">
        <v>245</v>
      </c>
      <c r="H827" s="8" t="str">
        <f>_xlfn.XLOOKUP(BASE_INICIATIVAS_CONSOLIDADA!$G827,[1]!BASE_UCS[COD CNUC],[1]!BASE_UCS[GERÊNCIA REGIONAL])</f>
        <v>GR3 - Centro-Oeste</v>
      </c>
      <c r="I827" s="8" t="str">
        <f>_xlfn.XLOOKUP(BASE_INICIATIVAS_CONSOLIDADA!$G827,[1]!BASE_UCS[COD CNUC],[1]!BASE_UCS[BIOMAS])</f>
        <v>Cerrado</v>
      </c>
      <c r="J827" s="8" t="str">
        <f>_xlfn.XLOOKUP(BASE_INICIATIVAS_CONSOLIDADA!$G827,[1]!BASE_UCS[COD CNUC],[1]!BASE_UCS[UF])</f>
        <v>MT</v>
      </c>
      <c r="K827" s="8"/>
      <c r="L827" s="36">
        <v>75000</v>
      </c>
      <c r="M827" s="80">
        <v>0</v>
      </c>
      <c r="N827" s="36">
        <f>BASE_INICIATIVAS_CONSOLIDADA!$L827-BASE_INICIATIVAS_CONSOLIDADA!$M827</f>
        <v>75000</v>
      </c>
      <c r="O827" s="37">
        <f>BASE_INICIATIVAS_CONSOLIDADA!$AC827+BASE_INICIATIVAS_CONSOLIDADA!$AJ827+BASE_INICIATIVAS_CONSOLIDADA!$AO827+BASE_INICIATIVAS_CONSOLIDADA!$AV827+BASE_INICIATIVAS_CONSOLIDADA!$AY827+BASE_INICIATIVAS_CONSOLIDADA!$BA827+BASE_INICIATIVAS_CONSOLIDADA!$BD827</f>
        <v>0</v>
      </c>
      <c r="P827" s="36">
        <f>IF(BASE_INICIATIVAS_CONSOLIDADA!$N827-BASE_INICIATIVAS_CONSOLIDADA!$O827&lt;0,0,BASE_INICIATIVAS_CONSOLIDADA!$N827-BASE_INICIATIVAS_CONSOLIDADA!$O827)</f>
        <v>75000</v>
      </c>
      <c r="Q827" s="64">
        <v>0</v>
      </c>
      <c r="R827" s="69">
        <v>0</v>
      </c>
      <c r="S827" s="69">
        <v>0</v>
      </c>
      <c r="T827" s="69">
        <v>0</v>
      </c>
      <c r="U827" s="69">
        <v>0</v>
      </c>
      <c r="V827" s="69">
        <v>0</v>
      </c>
      <c r="W827" s="69">
        <v>0</v>
      </c>
      <c r="X827" s="69">
        <v>0</v>
      </c>
      <c r="Y827" s="69">
        <v>0</v>
      </c>
      <c r="Z827" s="69">
        <v>0</v>
      </c>
      <c r="AA827" s="69">
        <v>0</v>
      </c>
      <c r="AB827" s="70">
        <v>0</v>
      </c>
      <c r="AC827" s="37">
        <f>SUM(BASE_INICIATIVAS_CONSOLIDADA!$Q827:$AB827)</f>
        <v>0</v>
      </c>
      <c r="AD827" s="37">
        <v>0</v>
      </c>
      <c r="AE827" s="37">
        <v>0</v>
      </c>
      <c r="AF827" s="37">
        <v>0</v>
      </c>
      <c r="AG827" s="37">
        <v>0</v>
      </c>
      <c r="AH827" s="37">
        <v>0</v>
      </c>
      <c r="AI827" s="77">
        <v>0</v>
      </c>
      <c r="AJ827" s="37">
        <f>SUM(BASE_INICIATIVAS_CONSOLIDADA!$AD827:$AI827)</f>
        <v>0</v>
      </c>
      <c r="AK827" s="37">
        <v>0</v>
      </c>
      <c r="AL827" s="37">
        <v>0</v>
      </c>
      <c r="AM827" s="37">
        <v>0</v>
      </c>
      <c r="AN827" s="37">
        <v>0</v>
      </c>
      <c r="AO827" s="37">
        <f>SUM(BASE_INICIATIVAS_CONSOLIDADA!$AK827:$AN827)</f>
        <v>0</v>
      </c>
      <c r="AP827" s="37">
        <v>0</v>
      </c>
      <c r="AQ827" s="37">
        <v>0</v>
      </c>
      <c r="AR827" s="37">
        <v>0</v>
      </c>
      <c r="AS827" s="37">
        <v>0</v>
      </c>
      <c r="AT827" s="37">
        <v>0</v>
      </c>
      <c r="AU827" s="37">
        <v>0</v>
      </c>
      <c r="AV827" s="37">
        <f>SUM(BASE_INICIATIVAS_CONSOLIDADA!$AP827:$AU827)</f>
        <v>0</v>
      </c>
      <c r="AW827" s="39">
        <v>0</v>
      </c>
      <c r="AX827" s="39">
        <v>0</v>
      </c>
      <c r="AY827" s="40">
        <f>SUM(BASE_INICIATIVAS_CONSOLIDADA!$AW827:$AX827)</f>
        <v>0</v>
      </c>
      <c r="AZ827" s="4">
        <v>0</v>
      </c>
      <c r="BA827" s="4">
        <f>BASE_INICIATIVAS_CONSOLIDADA!$AZ827</f>
        <v>0</v>
      </c>
      <c r="BB827" s="4">
        <v>0</v>
      </c>
      <c r="BC827" s="4">
        <v>0</v>
      </c>
      <c r="BD827" s="4">
        <f>SUM(BASE_INICIATIVAS_CONSOLIDADA!$BB827:$BC827)</f>
        <v>0</v>
      </c>
    </row>
    <row r="828" spans="1:56" ht="60" x14ac:dyDescent="0.25">
      <c r="A828" s="29" t="s">
        <v>502</v>
      </c>
      <c r="B828" s="29" t="s">
        <v>503</v>
      </c>
      <c r="C828" s="29">
        <v>18458919</v>
      </c>
      <c r="D828" s="29" t="s">
        <v>58</v>
      </c>
      <c r="E828" s="29" t="str">
        <f>_xlfn.XLOOKUP(BASE_INICIATIVAS_CONSOLIDADA!$G828,'[1]BASE DE DADOS'!A:A,'[1]BASE DE DADOS'!C:C)</f>
        <v>PARNA DA CHAPADA DOS VEADEIROS</v>
      </c>
      <c r="F828" s="29" t="str">
        <f>_xlfn.XLOOKUP(BASE_INICIATIVAS_CONSOLIDADA!$G828,[1]!BASE_UCS[COD CNUC],[1]!BASE_UCS[CATEGORIA RESUMIDA])</f>
        <v>PARNA</v>
      </c>
      <c r="G828" s="29" t="s">
        <v>64</v>
      </c>
      <c r="H828" s="29" t="str">
        <f>_xlfn.XLOOKUP(BASE_INICIATIVAS_CONSOLIDADA!$G828,[1]!BASE_UCS[COD CNUC],[1]!BASE_UCS[GERÊNCIA REGIONAL])</f>
        <v>GR3 - Centro-Oeste</v>
      </c>
      <c r="I828" s="29" t="str">
        <f>_xlfn.XLOOKUP(BASE_INICIATIVAS_CONSOLIDADA!$G828,[1]!BASE_UCS[COD CNUC],[1]!BASE_UCS[BIOMAS])</f>
        <v>Cerrado</v>
      </c>
      <c r="J828" s="29" t="str">
        <f>_xlfn.XLOOKUP(BASE_INICIATIVAS_CONSOLIDADA!$G828,[1]!BASE_UCS[COD CNUC],[1]!BASE_UCS[UF])</f>
        <v>GO</v>
      </c>
      <c r="K828" s="29"/>
      <c r="L828" s="30">
        <v>120000</v>
      </c>
      <c r="M828" s="79">
        <v>0</v>
      </c>
      <c r="N828" s="30">
        <f>BASE_INICIATIVAS_CONSOLIDADA!$L828-BASE_INICIATIVAS_CONSOLIDADA!$M828</f>
        <v>120000</v>
      </c>
      <c r="O828" s="41">
        <f>BASE_INICIATIVAS_CONSOLIDADA!$AC828+BASE_INICIATIVAS_CONSOLIDADA!$AJ828+BASE_INICIATIVAS_CONSOLIDADA!$AO828+BASE_INICIATIVAS_CONSOLIDADA!$AV828+BASE_INICIATIVAS_CONSOLIDADA!$AY828+BASE_INICIATIVAS_CONSOLIDADA!$BA828+BASE_INICIATIVAS_CONSOLIDADA!$BD828</f>
        <v>320000</v>
      </c>
      <c r="P828" s="30">
        <f>IF(BASE_INICIATIVAS_CONSOLIDADA!$N828-BASE_INICIATIVAS_CONSOLIDADA!$O828&lt;0,0,BASE_INICIATIVAS_CONSOLIDADA!$N828-BASE_INICIATIVAS_CONSOLIDADA!$O828)</f>
        <v>0</v>
      </c>
      <c r="Q828" s="66">
        <v>0</v>
      </c>
      <c r="R828" s="71">
        <v>0</v>
      </c>
      <c r="S828" s="71">
        <v>0</v>
      </c>
      <c r="T828" s="71">
        <v>0</v>
      </c>
      <c r="U828" s="71">
        <v>0</v>
      </c>
      <c r="V828" s="71">
        <v>0</v>
      </c>
      <c r="W828" s="71">
        <v>0</v>
      </c>
      <c r="X828" s="71">
        <v>0</v>
      </c>
      <c r="Y828" s="71">
        <v>0</v>
      </c>
      <c r="Z828" s="71">
        <v>0</v>
      </c>
      <c r="AA828" s="71">
        <v>0</v>
      </c>
      <c r="AB828" s="68">
        <v>0</v>
      </c>
      <c r="AC828" s="41">
        <f>SUM(BASE_INICIATIVAS_CONSOLIDADA!$Q828:$AB828)</f>
        <v>0</v>
      </c>
      <c r="AD828" s="41">
        <v>0</v>
      </c>
      <c r="AE828" s="41">
        <v>0</v>
      </c>
      <c r="AF828" s="41">
        <v>0</v>
      </c>
      <c r="AG828" s="41">
        <v>0</v>
      </c>
      <c r="AH828" s="41">
        <v>0</v>
      </c>
      <c r="AI828" s="82">
        <v>0</v>
      </c>
      <c r="AJ828" s="41">
        <f>SUM(BASE_INICIATIVAS_CONSOLIDADA!$AD828:$AI828)</f>
        <v>0</v>
      </c>
      <c r="AK828" s="41">
        <v>0</v>
      </c>
      <c r="AL828" s="41">
        <v>0</v>
      </c>
      <c r="AM828" s="41">
        <v>0</v>
      </c>
      <c r="AN828" s="41">
        <v>0</v>
      </c>
      <c r="AO828" s="41">
        <f>SUM(BASE_INICIATIVAS_CONSOLIDADA!$AK828:$AN828)</f>
        <v>0</v>
      </c>
      <c r="AP828" s="41">
        <v>0</v>
      </c>
      <c r="AQ828" s="41">
        <v>0</v>
      </c>
      <c r="AR828" s="41">
        <v>0</v>
      </c>
      <c r="AS828" s="41">
        <v>0</v>
      </c>
      <c r="AT828" s="41">
        <v>0</v>
      </c>
      <c r="AU828" s="41">
        <v>0</v>
      </c>
      <c r="AV828" s="41">
        <f>SUM(BASE_INICIATIVAS_CONSOLIDADA!$AP828:$AU828)</f>
        <v>0</v>
      </c>
      <c r="AW828" s="43">
        <v>320000</v>
      </c>
      <c r="AX828" s="43">
        <v>0</v>
      </c>
      <c r="AY828" s="44">
        <f>SUM(BASE_INICIATIVAS_CONSOLIDADA!$AW828:$AX828)</f>
        <v>320000</v>
      </c>
      <c r="AZ828" s="45">
        <v>0</v>
      </c>
      <c r="BA828" s="45">
        <f>BASE_INICIATIVAS_CONSOLIDADA!$AZ828</f>
        <v>0</v>
      </c>
      <c r="BB828" s="45">
        <v>0</v>
      </c>
      <c r="BC828" s="45">
        <v>0</v>
      </c>
      <c r="BD828" s="45">
        <f>SUM(BASE_INICIATIVAS_CONSOLIDADA!$BB828:$BC828)</f>
        <v>0</v>
      </c>
    </row>
    <row r="829" spans="1:56" ht="60" x14ac:dyDescent="0.25">
      <c r="A829" s="8" t="s">
        <v>502</v>
      </c>
      <c r="B829" s="8" t="s">
        <v>503</v>
      </c>
      <c r="C829" s="8">
        <v>18458919</v>
      </c>
      <c r="D829" s="8" t="s">
        <v>58</v>
      </c>
      <c r="E829" s="8" t="str">
        <f>_xlfn.XLOOKUP(BASE_INICIATIVAS_CONSOLIDADA!$G829,'[1]BASE DE DADOS'!A:A,'[1]BASE DE DADOS'!C:C)</f>
        <v>PARNA DA FURNA FEIA</v>
      </c>
      <c r="F829" s="8" t="str">
        <f>_xlfn.XLOOKUP(BASE_INICIATIVAS_CONSOLIDADA!$G829,[1]!BASE_UCS[COD CNUC],[1]!BASE_UCS[CATEGORIA RESUMIDA])</f>
        <v>PARNA</v>
      </c>
      <c r="G829" s="8" t="s">
        <v>214</v>
      </c>
      <c r="H829" s="8" t="str">
        <f>_xlfn.XLOOKUP(BASE_INICIATIVAS_CONSOLIDADA!$G829,[1]!BASE_UCS[COD CNUC],[1]!BASE_UCS[GERÊNCIA REGIONAL])</f>
        <v>GR2 - Nordeste</v>
      </c>
      <c r="I829" s="8" t="str">
        <f>_xlfn.XLOOKUP(BASE_INICIATIVAS_CONSOLIDADA!$G829,[1]!BASE_UCS[COD CNUC],[1]!BASE_UCS[BIOMAS])</f>
        <v>Caatinga</v>
      </c>
      <c r="J829" s="8" t="str">
        <f>_xlfn.XLOOKUP(BASE_INICIATIVAS_CONSOLIDADA!$G829,[1]!BASE_UCS[COD CNUC],[1]!BASE_UCS[UF])</f>
        <v>RN</v>
      </c>
      <c r="K829" s="8"/>
      <c r="L829" s="36">
        <v>78000</v>
      </c>
      <c r="M829" s="80">
        <v>0</v>
      </c>
      <c r="N829" s="36">
        <f>BASE_INICIATIVAS_CONSOLIDADA!$L829-BASE_INICIATIVAS_CONSOLIDADA!$M829</f>
        <v>78000</v>
      </c>
      <c r="O829" s="37">
        <f>BASE_INICIATIVAS_CONSOLIDADA!$AC829+BASE_INICIATIVAS_CONSOLIDADA!$AJ829+BASE_INICIATIVAS_CONSOLIDADA!$AO829+BASE_INICIATIVAS_CONSOLIDADA!$AV829+BASE_INICIATIVAS_CONSOLIDADA!$AY829+BASE_INICIATIVAS_CONSOLIDADA!$BA829+BASE_INICIATIVAS_CONSOLIDADA!$BD829</f>
        <v>0</v>
      </c>
      <c r="P829" s="36">
        <f>IF(BASE_INICIATIVAS_CONSOLIDADA!$N829-BASE_INICIATIVAS_CONSOLIDADA!$O829&lt;0,0,BASE_INICIATIVAS_CONSOLIDADA!$N829-BASE_INICIATIVAS_CONSOLIDADA!$O829)</f>
        <v>78000</v>
      </c>
      <c r="Q829" s="64">
        <v>0</v>
      </c>
      <c r="R829" s="69">
        <v>0</v>
      </c>
      <c r="S829" s="69">
        <v>0</v>
      </c>
      <c r="T829" s="69">
        <v>0</v>
      </c>
      <c r="U829" s="69">
        <v>0</v>
      </c>
      <c r="V829" s="69">
        <v>0</v>
      </c>
      <c r="W829" s="69">
        <v>0</v>
      </c>
      <c r="X829" s="69">
        <v>0</v>
      </c>
      <c r="Y829" s="69">
        <v>0</v>
      </c>
      <c r="Z829" s="69">
        <v>0</v>
      </c>
      <c r="AA829" s="69">
        <v>0</v>
      </c>
      <c r="AB829" s="70">
        <v>0</v>
      </c>
      <c r="AC829" s="37">
        <f>SUM(BASE_INICIATIVAS_CONSOLIDADA!$Q829:$AB829)</f>
        <v>0</v>
      </c>
      <c r="AD829" s="37">
        <v>0</v>
      </c>
      <c r="AE829" s="37">
        <v>0</v>
      </c>
      <c r="AF829" s="37">
        <v>0</v>
      </c>
      <c r="AG829" s="37">
        <v>0</v>
      </c>
      <c r="AH829" s="37">
        <v>0</v>
      </c>
      <c r="AI829" s="77">
        <v>0</v>
      </c>
      <c r="AJ829" s="37">
        <f>SUM(BASE_INICIATIVAS_CONSOLIDADA!$AD829:$AI829)</f>
        <v>0</v>
      </c>
      <c r="AK829" s="37">
        <v>0</v>
      </c>
      <c r="AL829" s="37">
        <v>0</v>
      </c>
      <c r="AM829" s="37">
        <v>0</v>
      </c>
      <c r="AN829" s="37">
        <v>0</v>
      </c>
      <c r="AO829" s="37">
        <f>SUM(BASE_INICIATIVAS_CONSOLIDADA!$AK829:$AN829)</f>
        <v>0</v>
      </c>
      <c r="AP829" s="37">
        <v>0</v>
      </c>
      <c r="AQ829" s="37">
        <v>0</v>
      </c>
      <c r="AR829" s="37">
        <v>0</v>
      </c>
      <c r="AS829" s="37">
        <v>0</v>
      </c>
      <c r="AT829" s="37">
        <v>0</v>
      </c>
      <c r="AU829" s="37">
        <v>0</v>
      </c>
      <c r="AV829" s="37">
        <f>SUM(BASE_INICIATIVAS_CONSOLIDADA!$AP829:$AU829)</f>
        <v>0</v>
      </c>
      <c r="AW829" s="39">
        <v>0</v>
      </c>
      <c r="AX829" s="39">
        <v>0</v>
      </c>
      <c r="AY829" s="40">
        <f>SUM(BASE_INICIATIVAS_CONSOLIDADA!$AW829:$AX829)</f>
        <v>0</v>
      </c>
      <c r="AZ829" s="4">
        <v>0</v>
      </c>
      <c r="BA829" s="4">
        <f>BASE_INICIATIVAS_CONSOLIDADA!$AZ829</f>
        <v>0</v>
      </c>
      <c r="BB829" s="4">
        <v>0</v>
      </c>
      <c r="BC829" s="4">
        <v>0</v>
      </c>
      <c r="BD829" s="4">
        <f>SUM(BASE_INICIATIVAS_CONSOLIDADA!$BB829:$BC829)</f>
        <v>0</v>
      </c>
    </row>
    <row r="830" spans="1:56" ht="60" x14ac:dyDescent="0.25">
      <c r="A830" s="29" t="s">
        <v>502</v>
      </c>
      <c r="B830" s="29" t="s">
        <v>503</v>
      </c>
      <c r="C830" s="29">
        <v>18458919</v>
      </c>
      <c r="D830" s="29" t="s">
        <v>58</v>
      </c>
      <c r="E830" s="29" t="str">
        <f>_xlfn.XLOOKUP(BASE_INICIATIVAS_CONSOLIDADA!$G830,'[1]BASE DE DADOS'!A:A,'[1]BASE DE DADOS'!C:C)</f>
        <v>PARNA DA LAGOA DO PEIXE</v>
      </c>
      <c r="F830" s="29" t="str">
        <f>_xlfn.XLOOKUP(BASE_INICIATIVAS_CONSOLIDADA!$G830,[1]!BASE_UCS[COD CNUC],[1]!BASE_UCS[CATEGORIA RESUMIDA])</f>
        <v>PARNA</v>
      </c>
      <c r="G830" s="29" t="s">
        <v>339</v>
      </c>
      <c r="H830" s="29" t="str">
        <f>_xlfn.XLOOKUP(BASE_INICIATIVAS_CONSOLIDADA!$G830,[1]!BASE_UCS[COD CNUC],[1]!BASE_UCS[GERÊNCIA REGIONAL])</f>
        <v>GR5 - Sul</v>
      </c>
      <c r="I830" s="29" t="str">
        <f>_xlfn.XLOOKUP(BASE_INICIATIVAS_CONSOLIDADA!$G830,[1]!BASE_UCS[COD CNUC],[1]!BASE_UCS[BIOMAS])</f>
        <v>Área Marinha - Pampa</v>
      </c>
      <c r="J830" s="29" t="str">
        <f>_xlfn.XLOOKUP(BASE_INICIATIVAS_CONSOLIDADA!$G830,[1]!BASE_UCS[COD CNUC],[1]!BASE_UCS[UF])</f>
        <v>RS</v>
      </c>
      <c r="K830" s="29"/>
      <c r="L830" s="30">
        <v>75000</v>
      </c>
      <c r="M830" s="79">
        <v>0</v>
      </c>
      <c r="N830" s="30">
        <f>BASE_INICIATIVAS_CONSOLIDADA!$L830-BASE_INICIATIVAS_CONSOLIDADA!$M830</f>
        <v>75000</v>
      </c>
      <c r="O830" s="41">
        <f>BASE_INICIATIVAS_CONSOLIDADA!$AC830+BASE_INICIATIVAS_CONSOLIDADA!$AJ830+BASE_INICIATIVAS_CONSOLIDADA!$AO830+BASE_INICIATIVAS_CONSOLIDADA!$AV830+BASE_INICIATIVAS_CONSOLIDADA!$AY830+BASE_INICIATIVAS_CONSOLIDADA!$BA830+BASE_INICIATIVAS_CONSOLIDADA!$BD830</f>
        <v>75000</v>
      </c>
      <c r="P830" s="30">
        <f>IF(BASE_INICIATIVAS_CONSOLIDADA!$N830-BASE_INICIATIVAS_CONSOLIDADA!$O830&lt;0,0,BASE_INICIATIVAS_CONSOLIDADA!$N830-BASE_INICIATIVAS_CONSOLIDADA!$O830)</f>
        <v>0</v>
      </c>
      <c r="Q830" s="66">
        <v>0</v>
      </c>
      <c r="R830" s="71">
        <v>0</v>
      </c>
      <c r="S830" s="71">
        <v>0</v>
      </c>
      <c r="T830" s="71">
        <v>0</v>
      </c>
      <c r="U830" s="71">
        <v>0</v>
      </c>
      <c r="V830" s="71">
        <v>0</v>
      </c>
      <c r="W830" s="71">
        <v>0</v>
      </c>
      <c r="X830" s="71">
        <v>0</v>
      </c>
      <c r="Y830" s="71">
        <v>0</v>
      </c>
      <c r="Z830" s="71">
        <v>0</v>
      </c>
      <c r="AA830" s="71">
        <v>0</v>
      </c>
      <c r="AB830" s="68">
        <v>0</v>
      </c>
      <c r="AC830" s="41">
        <f>SUM(BASE_INICIATIVAS_CONSOLIDADA!$Q830:$AB830)</f>
        <v>0</v>
      </c>
      <c r="AD830" s="41">
        <v>0</v>
      </c>
      <c r="AE830" s="41">
        <v>0</v>
      </c>
      <c r="AF830" s="41">
        <v>0</v>
      </c>
      <c r="AG830" s="41">
        <v>0</v>
      </c>
      <c r="AH830" s="41">
        <v>0</v>
      </c>
      <c r="AI830" s="82">
        <v>0</v>
      </c>
      <c r="AJ830" s="41">
        <f>SUM(BASE_INICIATIVAS_CONSOLIDADA!$AD830:$AI830)</f>
        <v>0</v>
      </c>
      <c r="AK830" s="41">
        <v>0</v>
      </c>
      <c r="AL830" s="41">
        <v>0</v>
      </c>
      <c r="AM830" s="41">
        <v>0</v>
      </c>
      <c r="AN830" s="41">
        <v>0</v>
      </c>
      <c r="AO830" s="41">
        <f>SUM(BASE_INICIATIVAS_CONSOLIDADA!$AK830:$AN830)</f>
        <v>0</v>
      </c>
      <c r="AP830" s="41">
        <v>0</v>
      </c>
      <c r="AQ830" s="41">
        <v>0</v>
      </c>
      <c r="AR830" s="41">
        <v>0</v>
      </c>
      <c r="AS830" s="41">
        <v>0</v>
      </c>
      <c r="AT830" s="41">
        <v>0</v>
      </c>
      <c r="AU830" s="41">
        <v>0</v>
      </c>
      <c r="AV830" s="41">
        <f>SUM(BASE_INICIATIVAS_CONSOLIDADA!$AP830:$AU830)</f>
        <v>0</v>
      </c>
      <c r="AW830" s="43">
        <v>0</v>
      </c>
      <c r="AX830" s="50">
        <v>0</v>
      </c>
      <c r="AY830" s="44">
        <f>SUM(BASE_INICIATIVAS_CONSOLIDADA!$AW830:$AX830)</f>
        <v>0</v>
      </c>
      <c r="AZ830" s="45">
        <v>0</v>
      </c>
      <c r="BA830" s="45">
        <f>BASE_INICIATIVAS_CONSOLIDADA!$AZ830</f>
        <v>0</v>
      </c>
      <c r="BB830" s="45">
        <v>75000</v>
      </c>
      <c r="BC830" s="45">
        <v>0</v>
      </c>
      <c r="BD830" s="45">
        <f>SUM(BASE_INICIATIVAS_CONSOLIDADA!$BB830:$BC830)</f>
        <v>75000</v>
      </c>
    </row>
    <row r="831" spans="1:56" ht="60" x14ac:dyDescent="0.25">
      <c r="A831" s="8" t="s">
        <v>502</v>
      </c>
      <c r="B831" s="8" t="s">
        <v>503</v>
      </c>
      <c r="C831" s="8">
        <v>18458919</v>
      </c>
      <c r="D831" s="8" t="s">
        <v>58</v>
      </c>
      <c r="E831" s="8" t="str">
        <f>_xlfn.XLOOKUP(BASE_INICIATIVAS_CONSOLIDADA!$G831,'[1]BASE DE DADOS'!A:A,'[1]BASE DE DADOS'!C:C)</f>
        <v>PARNA DA SERRA DA BOCAINA</v>
      </c>
      <c r="F831" s="8" t="str">
        <f>_xlfn.XLOOKUP(BASE_INICIATIVAS_CONSOLIDADA!$G831,[1]!BASE_UCS[COD CNUC],[1]!BASE_UCS[CATEGORIA RESUMIDA])</f>
        <v>PARNA</v>
      </c>
      <c r="G831" s="8" t="s">
        <v>108</v>
      </c>
      <c r="H831" s="8" t="str">
        <f>_xlfn.XLOOKUP(BASE_INICIATIVAS_CONSOLIDADA!$G831,[1]!BASE_UCS[COD CNUC],[1]!BASE_UCS[GERÊNCIA REGIONAL])</f>
        <v>GR4 - Sudeste</v>
      </c>
      <c r="I831" s="8" t="str">
        <f>_xlfn.XLOOKUP(BASE_INICIATIVAS_CONSOLIDADA!$G831,[1]!BASE_UCS[COD CNUC],[1]!BASE_UCS[BIOMAS])</f>
        <v>Área Marinha - Mata Atlântica</v>
      </c>
      <c r="J831" s="8" t="str">
        <f>_xlfn.XLOOKUP(BASE_INICIATIVAS_CONSOLIDADA!$G831,[1]!BASE_UCS[COD CNUC],[1]!BASE_UCS[UF])</f>
        <v>RJ/SP</v>
      </c>
      <c r="K831" s="8"/>
      <c r="L831" s="36">
        <v>180000</v>
      </c>
      <c r="M831" s="80">
        <v>0</v>
      </c>
      <c r="N831" s="36">
        <f>BASE_INICIATIVAS_CONSOLIDADA!$L831-BASE_INICIATIVAS_CONSOLIDADA!$M831</f>
        <v>180000</v>
      </c>
      <c r="O831" s="37">
        <f>BASE_INICIATIVAS_CONSOLIDADA!$AC831+BASE_INICIATIVAS_CONSOLIDADA!$AJ831+BASE_INICIATIVAS_CONSOLIDADA!$AO831+BASE_INICIATIVAS_CONSOLIDADA!$AV831+BASE_INICIATIVAS_CONSOLIDADA!$AY831+BASE_INICIATIVAS_CONSOLIDADA!$BA831+BASE_INICIATIVAS_CONSOLIDADA!$BD831</f>
        <v>180000</v>
      </c>
      <c r="P831" s="36">
        <f>IF(BASE_INICIATIVAS_CONSOLIDADA!$N831-BASE_INICIATIVAS_CONSOLIDADA!$O831&lt;0,0,BASE_INICIATIVAS_CONSOLIDADA!$N831-BASE_INICIATIVAS_CONSOLIDADA!$O831)</f>
        <v>0</v>
      </c>
      <c r="Q831" s="64">
        <v>0</v>
      </c>
      <c r="R831" s="69">
        <v>0</v>
      </c>
      <c r="S831" s="69">
        <v>0</v>
      </c>
      <c r="T831" s="69">
        <v>0</v>
      </c>
      <c r="U831" s="69">
        <v>0</v>
      </c>
      <c r="V831" s="69">
        <v>0</v>
      </c>
      <c r="W831" s="69">
        <v>0</v>
      </c>
      <c r="X831" s="69">
        <v>0</v>
      </c>
      <c r="Y831" s="69">
        <v>0</v>
      </c>
      <c r="Z831" s="69">
        <v>0</v>
      </c>
      <c r="AA831" s="69">
        <v>0</v>
      </c>
      <c r="AB831" s="70">
        <v>0</v>
      </c>
      <c r="AC831" s="37">
        <f>SUM(BASE_INICIATIVAS_CONSOLIDADA!$Q831:$AB831)</f>
        <v>0</v>
      </c>
      <c r="AD831" s="37">
        <v>0</v>
      </c>
      <c r="AE831" s="37">
        <v>0</v>
      </c>
      <c r="AF831" s="37">
        <v>0</v>
      </c>
      <c r="AG831" s="37">
        <v>0</v>
      </c>
      <c r="AH831" s="37">
        <v>0</v>
      </c>
      <c r="AI831" s="77">
        <v>0</v>
      </c>
      <c r="AJ831" s="37">
        <f>SUM(BASE_INICIATIVAS_CONSOLIDADA!$AD831:$AI831)</f>
        <v>0</v>
      </c>
      <c r="AK831" s="37">
        <v>0</v>
      </c>
      <c r="AL831" s="37">
        <v>0</v>
      </c>
      <c r="AM831" s="37">
        <v>0</v>
      </c>
      <c r="AN831" s="37">
        <v>0</v>
      </c>
      <c r="AO831" s="37">
        <f>SUM(BASE_INICIATIVAS_CONSOLIDADA!$AK831:$AN831)</f>
        <v>0</v>
      </c>
      <c r="AP831" s="37">
        <v>0</v>
      </c>
      <c r="AQ831" s="37">
        <v>0</v>
      </c>
      <c r="AR831" s="37">
        <v>0</v>
      </c>
      <c r="AS831" s="37">
        <v>0</v>
      </c>
      <c r="AT831" s="37">
        <v>0</v>
      </c>
      <c r="AU831" s="37">
        <v>0</v>
      </c>
      <c r="AV831" s="37">
        <f>SUM(BASE_INICIATIVAS_CONSOLIDADA!$AP831:$AU831)</f>
        <v>0</v>
      </c>
      <c r="AW831" s="39">
        <v>0</v>
      </c>
      <c r="AX831" s="48">
        <v>0</v>
      </c>
      <c r="AY831" s="40">
        <f>SUM(BASE_INICIATIVAS_CONSOLIDADA!$AW831:$AX831)</f>
        <v>0</v>
      </c>
      <c r="AZ831" s="4">
        <v>0</v>
      </c>
      <c r="BA831" s="4">
        <f>BASE_INICIATIVAS_CONSOLIDADA!$AZ831</f>
        <v>0</v>
      </c>
      <c r="BB831" s="4">
        <v>180000</v>
      </c>
      <c r="BC831" s="4">
        <v>0</v>
      </c>
      <c r="BD831" s="4">
        <f>SUM(BASE_INICIATIVAS_CONSOLIDADA!$BB831:$BC831)</f>
        <v>180000</v>
      </c>
    </row>
    <row r="832" spans="1:56" ht="60" x14ac:dyDescent="0.25">
      <c r="A832" s="29" t="s">
        <v>502</v>
      </c>
      <c r="B832" s="29" t="s">
        <v>503</v>
      </c>
      <c r="C832" s="29">
        <v>18458919</v>
      </c>
      <c r="D832" s="29" t="s">
        <v>58</v>
      </c>
      <c r="E832" s="29" t="str">
        <f>_xlfn.XLOOKUP(BASE_INICIATIVAS_CONSOLIDADA!$G832,'[1]BASE DE DADOS'!A:A,'[1]BASE DE DADOS'!C:C)</f>
        <v>PARNA DA SERRA DA BODOQUENA</v>
      </c>
      <c r="F832" s="29" t="str">
        <f>_xlfn.XLOOKUP(BASE_INICIATIVAS_CONSOLIDADA!$G832,[1]!BASE_UCS[COD CNUC],[1]!BASE_UCS[CATEGORIA RESUMIDA])</f>
        <v>PARNA</v>
      </c>
      <c r="G832" s="29" t="s">
        <v>75</v>
      </c>
      <c r="H832" s="29" t="str">
        <f>_xlfn.XLOOKUP(BASE_INICIATIVAS_CONSOLIDADA!$G832,[1]!BASE_UCS[COD CNUC],[1]!BASE_UCS[GERÊNCIA REGIONAL])</f>
        <v>GR3 - Centro-Oeste</v>
      </c>
      <c r="I832" s="29" t="str">
        <f>_xlfn.XLOOKUP(BASE_INICIATIVAS_CONSOLIDADA!$G832,[1]!BASE_UCS[COD CNUC],[1]!BASE_UCS[BIOMAS])</f>
        <v>Cerrado</v>
      </c>
      <c r="J832" s="29" t="str">
        <f>_xlfn.XLOOKUP(BASE_INICIATIVAS_CONSOLIDADA!$G832,[1]!BASE_UCS[COD CNUC],[1]!BASE_UCS[UF])</f>
        <v>MS</v>
      </c>
      <c r="K832" s="29"/>
      <c r="L832" s="30">
        <v>115000</v>
      </c>
      <c r="M832" s="79">
        <v>0</v>
      </c>
      <c r="N832" s="30">
        <f>BASE_INICIATIVAS_CONSOLIDADA!$L832-BASE_INICIATIVAS_CONSOLIDADA!$M832</f>
        <v>115000</v>
      </c>
      <c r="O832" s="41">
        <f>BASE_INICIATIVAS_CONSOLIDADA!$AC832+BASE_INICIATIVAS_CONSOLIDADA!$AJ832+BASE_INICIATIVAS_CONSOLIDADA!$AO832+BASE_INICIATIVAS_CONSOLIDADA!$AV832+BASE_INICIATIVAS_CONSOLIDADA!$AY832+BASE_INICIATIVAS_CONSOLIDADA!$BA832+BASE_INICIATIVAS_CONSOLIDADA!$BD832</f>
        <v>0</v>
      </c>
      <c r="P832" s="30">
        <f>IF(BASE_INICIATIVAS_CONSOLIDADA!$N832-BASE_INICIATIVAS_CONSOLIDADA!$O832&lt;0,0,BASE_INICIATIVAS_CONSOLIDADA!$N832-BASE_INICIATIVAS_CONSOLIDADA!$O832)</f>
        <v>115000</v>
      </c>
      <c r="Q832" s="66">
        <v>0</v>
      </c>
      <c r="R832" s="71">
        <v>0</v>
      </c>
      <c r="S832" s="71">
        <v>0</v>
      </c>
      <c r="T832" s="71">
        <v>0</v>
      </c>
      <c r="U832" s="71">
        <v>0</v>
      </c>
      <c r="V832" s="71">
        <v>0</v>
      </c>
      <c r="W832" s="71">
        <v>0</v>
      </c>
      <c r="X832" s="71">
        <v>0</v>
      </c>
      <c r="Y832" s="71">
        <v>0</v>
      </c>
      <c r="Z832" s="71">
        <v>0</v>
      </c>
      <c r="AA832" s="71">
        <v>0</v>
      </c>
      <c r="AB832" s="68">
        <v>0</v>
      </c>
      <c r="AC832" s="41">
        <f>SUM(BASE_INICIATIVAS_CONSOLIDADA!$Q832:$AB832)</f>
        <v>0</v>
      </c>
      <c r="AD832" s="41">
        <v>0</v>
      </c>
      <c r="AE832" s="41">
        <v>0</v>
      </c>
      <c r="AF832" s="41">
        <v>0</v>
      </c>
      <c r="AG832" s="41">
        <v>0</v>
      </c>
      <c r="AH832" s="41">
        <v>0</v>
      </c>
      <c r="AI832" s="82">
        <v>0</v>
      </c>
      <c r="AJ832" s="41">
        <f>SUM(BASE_INICIATIVAS_CONSOLIDADA!$AD832:$AI832)</f>
        <v>0</v>
      </c>
      <c r="AK832" s="41">
        <v>0</v>
      </c>
      <c r="AL832" s="41">
        <v>0</v>
      </c>
      <c r="AM832" s="41">
        <v>0</v>
      </c>
      <c r="AN832" s="41">
        <v>0</v>
      </c>
      <c r="AO832" s="41">
        <f>SUM(BASE_INICIATIVAS_CONSOLIDADA!$AK832:$AN832)</f>
        <v>0</v>
      </c>
      <c r="AP832" s="41">
        <v>0</v>
      </c>
      <c r="AQ832" s="41">
        <v>0</v>
      </c>
      <c r="AR832" s="41">
        <v>0</v>
      </c>
      <c r="AS832" s="41">
        <v>0</v>
      </c>
      <c r="AT832" s="41">
        <v>0</v>
      </c>
      <c r="AU832" s="41">
        <v>0</v>
      </c>
      <c r="AV832" s="41">
        <f>SUM(BASE_INICIATIVAS_CONSOLIDADA!$AP832:$AU832)</f>
        <v>0</v>
      </c>
      <c r="AW832" s="43">
        <v>0</v>
      </c>
      <c r="AX832" s="43">
        <v>0</v>
      </c>
      <c r="AY832" s="44">
        <f>SUM(BASE_INICIATIVAS_CONSOLIDADA!$AW832:$AX832)</f>
        <v>0</v>
      </c>
      <c r="AZ832" s="45">
        <v>0</v>
      </c>
      <c r="BA832" s="45">
        <f>BASE_INICIATIVAS_CONSOLIDADA!$AZ832</f>
        <v>0</v>
      </c>
      <c r="BB832" s="45">
        <v>0</v>
      </c>
      <c r="BC832" s="45">
        <v>0</v>
      </c>
      <c r="BD832" s="45">
        <f>SUM(BASE_INICIATIVAS_CONSOLIDADA!$BB832:$BC832)</f>
        <v>0</v>
      </c>
    </row>
    <row r="833" spans="1:56" ht="60" x14ac:dyDescent="0.25">
      <c r="A833" s="8" t="s">
        <v>502</v>
      </c>
      <c r="B833" s="8" t="s">
        <v>503</v>
      </c>
      <c r="C833" s="8">
        <v>18458919</v>
      </c>
      <c r="D833" s="8" t="s">
        <v>58</v>
      </c>
      <c r="E833" s="8" t="str">
        <f>_xlfn.XLOOKUP(BASE_INICIATIVAS_CONSOLIDADA!$G833,'[1]BASE DE DADOS'!A:A,'[1]BASE DE DADOS'!C:C)</f>
        <v>PARNA DA SERRA DA CANASTRA</v>
      </c>
      <c r="F833" s="8" t="str">
        <f>_xlfn.XLOOKUP(BASE_INICIATIVAS_CONSOLIDADA!$G833,[1]!BASE_UCS[COD CNUC],[1]!BASE_UCS[CATEGORIA RESUMIDA])</f>
        <v>PARNA</v>
      </c>
      <c r="G833" s="8" t="s">
        <v>118</v>
      </c>
      <c r="H833" s="8" t="str">
        <f>_xlfn.XLOOKUP(BASE_INICIATIVAS_CONSOLIDADA!$G833,[1]!BASE_UCS[COD CNUC],[1]!BASE_UCS[GERÊNCIA REGIONAL])</f>
        <v>GR4 - Sudeste</v>
      </c>
      <c r="I833" s="8" t="str">
        <f>_xlfn.XLOOKUP(BASE_INICIATIVAS_CONSOLIDADA!$G833,[1]!BASE_UCS[COD CNUC],[1]!BASE_UCS[BIOMAS])</f>
        <v>Cerrado</v>
      </c>
      <c r="J833" s="8" t="str">
        <f>_xlfn.XLOOKUP(BASE_INICIATIVAS_CONSOLIDADA!$G833,[1]!BASE_UCS[COD CNUC],[1]!BASE_UCS[UF])</f>
        <v>MG</v>
      </c>
      <c r="K833" s="8"/>
      <c r="L833" s="36">
        <v>180000</v>
      </c>
      <c r="M833" s="80">
        <v>0</v>
      </c>
      <c r="N833" s="36">
        <f>BASE_INICIATIVAS_CONSOLIDADA!$L833-BASE_INICIATIVAS_CONSOLIDADA!$M833</f>
        <v>180000</v>
      </c>
      <c r="O833" s="37">
        <f>BASE_INICIATIVAS_CONSOLIDADA!$AC833+BASE_INICIATIVAS_CONSOLIDADA!$AJ833+BASE_INICIATIVAS_CONSOLIDADA!$AO833+BASE_INICIATIVAS_CONSOLIDADA!$AV833+BASE_INICIATIVAS_CONSOLIDADA!$AY833+BASE_INICIATIVAS_CONSOLIDADA!$BA833+BASE_INICIATIVAS_CONSOLIDADA!$BD833</f>
        <v>0</v>
      </c>
      <c r="P833" s="36">
        <f>IF(BASE_INICIATIVAS_CONSOLIDADA!$N833-BASE_INICIATIVAS_CONSOLIDADA!$O833&lt;0,0,BASE_INICIATIVAS_CONSOLIDADA!$N833-BASE_INICIATIVAS_CONSOLIDADA!$O833)</f>
        <v>180000</v>
      </c>
      <c r="Q833" s="64">
        <v>0</v>
      </c>
      <c r="R833" s="69">
        <v>0</v>
      </c>
      <c r="S833" s="69">
        <v>0</v>
      </c>
      <c r="T833" s="69">
        <v>0</v>
      </c>
      <c r="U833" s="69">
        <v>0</v>
      </c>
      <c r="V833" s="69">
        <v>0</v>
      </c>
      <c r="W833" s="69">
        <v>0</v>
      </c>
      <c r="X833" s="69">
        <v>0</v>
      </c>
      <c r="Y833" s="69">
        <v>0</v>
      </c>
      <c r="Z833" s="69">
        <v>0</v>
      </c>
      <c r="AA833" s="69">
        <v>0</v>
      </c>
      <c r="AB833" s="70">
        <v>0</v>
      </c>
      <c r="AC833" s="37">
        <f>SUM(BASE_INICIATIVAS_CONSOLIDADA!$Q833:$AB833)</f>
        <v>0</v>
      </c>
      <c r="AD833" s="37">
        <v>0</v>
      </c>
      <c r="AE833" s="37">
        <v>0</v>
      </c>
      <c r="AF833" s="37">
        <v>0</v>
      </c>
      <c r="AG833" s="37">
        <v>0</v>
      </c>
      <c r="AH833" s="37">
        <v>0</v>
      </c>
      <c r="AI833" s="77">
        <v>0</v>
      </c>
      <c r="AJ833" s="37">
        <f>SUM(BASE_INICIATIVAS_CONSOLIDADA!$AD833:$AI833)</f>
        <v>0</v>
      </c>
      <c r="AK833" s="37">
        <v>0</v>
      </c>
      <c r="AL833" s="37">
        <v>0</v>
      </c>
      <c r="AM833" s="37">
        <v>0</v>
      </c>
      <c r="AN833" s="37">
        <v>0</v>
      </c>
      <c r="AO833" s="37">
        <f>SUM(BASE_INICIATIVAS_CONSOLIDADA!$AK833:$AN833)</f>
        <v>0</v>
      </c>
      <c r="AP833" s="37">
        <v>0</v>
      </c>
      <c r="AQ833" s="37">
        <v>0</v>
      </c>
      <c r="AR833" s="37">
        <v>0</v>
      </c>
      <c r="AS833" s="37">
        <v>0</v>
      </c>
      <c r="AT833" s="37">
        <v>0</v>
      </c>
      <c r="AU833" s="37">
        <v>0</v>
      </c>
      <c r="AV833" s="37">
        <f>SUM(BASE_INICIATIVAS_CONSOLIDADA!$AP833:$AU833)</f>
        <v>0</v>
      </c>
      <c r="AW833" s="39">
        <v>0</v>
      </c>
      <c r="AX833" s="39">
        <v>0</v>
      </c>
      <c r="AY833" s="40">
        <f>SUM(BASE_INICIATIVAS_CONSOLIDADA!$AW833:$AX833)</f>
        <v>0</v>
      </c>
      <c r="AZ833" s="4">
        <v>0</v>
      </c>
      <c r="BA833" s="4">
        <f>BASE_INICIATIVAS_CONSOLIDADA!$AZ833</f>
        <v>0</v>
      </c>
      <c r="BB833" s="4">
        <v>0</v>
      </c>
      <c r="BC833" s="4">
        <v>0</v>
      </c>
      <c r="BD833" s="4">
        <f>SUM(BASE_INICIATIVAS_CONSOLIDADA!$BB833:$BC833)</f>
        <v>0</v>
      </c>
    </row>
    <row r="834" spans="1:56" ht="60" x14ac:dyDescent="0.25">
      <c r="A834" s="29" t="s">
        <v>502</v>
      </c>
      <c r="B834" s="29" t="s">
        <v>503</v>
      </c>
      <c r="C834" s="29">
        <v>18458919</v>
      </c>
      <c r="D834" s="29" t="s">
        <v>58</v>
      </c>
      <c r="E834" s="29" t="str">
        <f>_xlfn.XLOOKUP(BASE_INICIATIVAS_CONSOLIDADA!$G834,'[1]BASE DE DADOS'!A:A,'[1]BASE DE DADOS'!C:C)</f>
        <v>PARNA DA SERRA DA CAPIVARA</v>
      </c>
      <c r="F834" s="29" t="str">
        <f>_xlfn.XLOOKUP(BASE_INICIATIVAS_CONSOLIDADA!$G834,[1]!BASE_UCS[COD CNUC],[1]!BASE_UCS[CATEGORIA RESUMIDA])</f>
        <v>PARNA</v>
      </c>
      <c r="G834" s="29" t="s">
        <v>218</v>
      </c>
      <c r="H834" s="29" t="str">
        <f>_xlfn.XLOOKUP(BASE_INICIATIVAS_CONSOLIDADA!$G834,[1]!BASE_UCS[COD CNUC],[1]!BASE_UCS[GERÊNCIA REGIONAL])</f>
        <v>GR2 - Nordeste</v>
      </c>
      <c r="I834" s="29" t="str">
        <f>_xlfn.XLOOKUP(BASE_INICIATIVAS_CONSOLIDADA!$G834,[1]!BASE_UCS[COD CNUC],[1]!BASE_UCS[BIOMAS])</f>
        <v>Caatinga</v>
      </c>
      <c r="J834" s="29" t="str">
        <f>_xlfn.XLOOKUP(BASE_INICIATIVAS_CONSOLIDADA!$G834,[1]!BASE_UCS[COD CNUC],[1]!BASE_UCS[UF])</f>
        <v>PI</v>
      </c>
      <c r="K834" s="29"/>
      <c r="L834" s="30">
        <v>75000</v>
      </c>
      <c r="M834" s="79">
        <v>0</v>
      </c>
      <c r="N834" s="30">
        <f>BASE_INICIATIVAS_CONSOLIDADA!$L834-BASE_INICIATIVAS_CONSOLIDADA!$M834</f>
        <v>75000</v>
      </c>
      <c r="O834" s="41">
        <f>BASE_INICIATIVAS_CONSOLIDADA!$AC834+BASE_INICIATIVAS_CONSOLIDADA!$AJ834+BASE_INICIATIVAS_CONSOLIDADA!$AO834+BASE_INICIATIVAS_CONSOLIDADA!$AV834+BASE_INICIATIVAS_CONSOLIDADA!$AY834+BASE_INICIATIVAS_CONSOLIDADA!$BA834+BASE_INICIATIVAS_CONSOLIDADA!$BD834</f>
        <v>0</v>
      </c>
      <c r="P834" s="30">
        <f>IF(BASE_INICIATIVAS_CONSOLIDADA!$N834-BASE_INICIATIVAS_CONSOLIDADA!$O834&lt;0,0,BASE_INICIATIVAS_CONSOLIDADA!$N834-BASE_INICIATIVAS_CONSOLIDADA!$O834)</f>
        <v>75000</v>
      </c>
      <c r="Q834" s="66">
        <v>0</v>
      </c>
      <c r="R834" s="71">
        <v>0</v>
      </c>
      <c r="S834" s="71">
        <v>0</v>
      </c>
      <c r="T834" s="71">
        <v>0</v>
      </c>
      <c r="U834" s="71">
        <v>0</v>
      </c>
      <c r="V834" s="71">
        <v>0</v>
      </c>
      <c r="W834" s="71">
        <v>0</v>
      </c>
      <c r="X834" s="71">
        <v>0</v>
      </c>
      <c r="Y834" s="71">
        <v>0</v>
      </c>
      <c r="Z834" s="71">
        <v>0</v>
      </c>
      <c r="AA834" s="71">
        <v>0</v>
      </c>
      <c r="AB834" s="68">
        <v>0</v>
      </c>
      <c r="AC834" s="41">
        <f>SUM(BASE_INICIATIVAS_CONSOLIDADA!$Q834:$AB834)</f>
        <v>0</v>
      </c>
      <c r="AD834" s="41">
        <v>0</v>
      </c>
      <c r="AE834" s="41">
        <v>0</v>
      </c>
      <c r="AF834" s="41">
        <v>0</v>
      </c>
      <c r="AG834" s="41">
        <v>0</v>
      </c>
      <c r="AH834" s="41">
        <v>0</v>
      </c>
      <c r="AI834" s="82">
        <v>0</v>
      </c>
      <c r="AJ834" s="41">
        <f>SUM(BASE_INICIATIVAS_CONSOLIDADA!$AD834:$AI834)</f>
        <v>0</v>
      </c>
      <c r="AK834" s="41">
        <v>0</v>
      </c>
      <c r="AL834" s="41">
        <v>0</v>
      </c>
      <c r="AM834" s="41">
        <v>0</v>
      </c>
      <c r="AN834" s="41">
        <v>0</v>
      </c>
      <c r="AO834" s="41">
        <f>SUM(BASE_INICIATIVAS_CONSOLIDADA!$AK834:$AN834)</f>
        <v>0</v>
      </c>
      <c r="AP834" s="41">
        <v>0</v>
      </c>
      <c r="AQ834" s="41">
        <v>0</v>
      </c>
      <c r="AR834" s="41">
        <v>0</v>
      </c>
      <c r="AS834" s="41">
        <v>0</v>
      </c>
      <c r="AT834" s="41">
        <v>0</v>
      </c>
      <c r="AU834" s="41">
        <v>0</v>
      </c>
      <c r="AV834" s="41">
        <f>SUM(BASE_INICIATIVAS_CONSOLIDADA!$AP834:$AU834)</f>
        <v>0</v>
      </c>
      <c r="AW834" s="43">
        <v>0</v>
      </c>
      <c r="AX834" s="43">
        <v>0</v>
      </c>
      <c r="AY834" s="44">
        <f>SUM(BASE_INICIATIVAS_CONSOLIDADA!$AW834:$AX834)</f>
        <v>0</v>
      </c>
      <c r="AZ834" s="45">
        <v>0</v>
      </c>
      <c r="BA834" s="45">
        <f>BASE_INICIATIVAS_CONSOLIDADA!$AZ834</f>
        <v>0</v>
      </c>
      <c r="BB834" s="45">
        <v>0</v>
      </c>
      <c r="BC834" s="45">
        <v>0</v>
      </c>
      <c r="BD834" s="45">
        <f>SUM(BASE_INICIATIVAS_CONSOLIDADA!$BB834:$BC834)</f>
        <v>0</v>
      </c>
    </row>
    <row r="835" spans="1:56" ht="60" x14ac:dyDescent="0.25">
      <c r="A835" s="8" t="s">
        <v>502</v>
      </c>
      <c r="B835" s="8" t="s">
        <v>503</v>
      </c>
      <c r="C835" s="8">
        <v>18458919</v>
      </c>
      <c r="D835" s="8" t="s">
        <v>58</v>
      </c>
      <c r="E835" s="8" t="str">
        <f>_xlfn.XLOOKUP(BASE_INICIATIVAS_CONSOLIDADA!$G835,'[1]BASE DE DADOS'!A:A,'[1]BASE DE DADOS'!C:C)</f>
        <v>PARNA DA SERRA DAS LONTRAS</v>
      </c>
      <c r="F835" s="8" t="str">
        <f>_xlfn.XLOOKUP(BASE_INICIATIVAS_CONSOLIDADA!$G835,[1]!BASE_UCS[COD CNUC],[1]!BASE_UCS[CATEGORIA RESUMIDA])</f>
        <v>PARNA</v>
      </c>
      <c r="G835" s="8" t="s">
        <v>97</v>
      </c>
      <c r="H835" s="8" t="str">
        <f>_xlfn.XLOOKUP(BASE_INICIATIVAS_CONSOLIDADA!$G835,[1]!BASE_UCS[COD CNUC],[1]!BASE_UCS[GERÊNCIA REGIONAL])</f>
        <v>GR2 - Nordeste</v>
      </c>
      <c r="I835" s="8" t="str">
        <f>_xlfn.XLOOKUP(BASE_INICIATIVAS_CONSOLIDADA!$G835,[1]!BASE_UCS[COD CNUC],[1]!BASE_UCS[BIOMAS])</f>
        <v>Mata Atlântica</v>
      </c>
      <c r="J835" s="8" t="str">
        <f>_xlfn.XLOOKUP(BASE_INICIATIVAS_CONSOLIDADA!$G835,[1]!BASE_UCS[COD CNUC],[1]!BASE_UCS[UF])</f>
        <v>BA</v>
      </c>
      <c r="K835" s="8"/>
      <c r="L835" s="36">
        <v>75000</v>
      </c>
      <c r="M835" s="80">
        <v>0</v>
      </c>
      <c r="N835" s="36">
        <f>BASE_INICIATIVAS_CONSOLIDADA!$L835-BASE_INICIATIVAS_CONSOLIDADA!$M835</f>
        <v>75000</v>
      </c>
      <c r="O835" s="37">
        <f>BASE_INICIATIVAS_CONSOLIDADA!$AC835+BASE_INICIATIVAS_CONSOLIDADA!$AJ835+BASE_INICIATIVAS_CONSOLIDADA!$AO835+BASE_INICIATIVAS_CONSOLIDADA!$AV835+BASE_INICIATIVAS_CONSOLIDADA!$AY835+BASE_INICIATIVAS_CONSOLIDADA!$BA835+BASE_INICIATIVAS_CONSOLIDADA!$BD835</f>
        <v>0</v>
      </c>
      <c r="P835" s="36">
        <f>IF(BASE_INICIATIVAS_CONSOLIDADA!$N835-BASE_INICIATIVAS_CONSOLIDADA!$O835&lt;0,0,BASE_INICIATIVAS_CONSOLIDADA!$N835-BASE_INICIATIVAS_CONSOLIDADA!$O835)</f>
        <v>75000</v>
      </c>
      <c r="Q835" s="64">
        <v>0</v>
      </c>
      <c r="R835" s="69">
        <v>0</v>
      </c>
      <c r="S835" s="69">
        <v>0</v>
      </c>
      <c r="T835" s="69">
        <v>0</v>
      </c>
      <c r="U835" s="69">
        <v>0</v>
      </c>
      <c r="V835" s="69">
        <v>0</v>
      </c>
      <c r="W835" s="69">
        <v>0</v>
      </c>
      <c r="X835" s="69">
        <v>0</v>
      </c>
      <c r="Y835" s="69">
        <v>0</v>
      </c>
      <c r="Z835" s="69">
        <v>0</v>
      </c>
      <c r="AA835" s="69">
        <v>0</v>
      </c>
      <c r="AB835" s="70">
        <v>0</v>
      </c>
      <c r="AC835" s="37">
        <f>SUM(BASE_INICIATIVAS_CONSOLIDADA!$Q835:$AB835)</f>
        <v>0</v>
      </c>
      <c r="AD835" s="37">
        <v>0</v>
      </c>
      <c r="AE835" s="37">
        <v>0</v>
      </c>
      <c r="AF835" s="37">
        <v>0</v>
      </c>
      <c r="AG835" s="37">
        <v>0</v>
      </c>
      <c r="AH835" s="37">
        <v>0</v>
      </c>
      <c r="AI835" s="77">
        <v>0</v>
      </c>
      <c r="AJ835" s="37">
        <f>SUM(BASE_INICIATIVAS_CONSOLIDADA!$AD835:$AI835)</f>
        <v>0</v>
      </c>
      <c r="AK835" s="37">
        <v>0</v>
      </c>
      <c r="AL835" s="37">
        <v>0</v>
      </c>
      <c r="AM835" s="37">
        <v>0</v>
      </c>
      <c r="AN835" s="37">
        <v>0</v>
      </c>
      <c r="AO835" s="37">
        <f>SUM(BASE_INICIATIVAS_CONSOLIDADA!$AK835:$AN835)</f>
        <v>0</v>
      </c>
      <c r="AP835" s="37">
        <v>0</v>
      </c>
      <c r="AQ835" s="37">
        <v>0</v>
      </c>
      <c r="AR835" s="37">
        <v>0</v>
      </c>
      <c r="AS835" s="37">
        <v>0</v>
      </c>
      <c r="AT835" s="37">
        <v>0</v>
      </c>
      <c r="AU835" s="37">
        <v>0</v>
      </c>
      <c r="AV835" s="37">
        <f>SUM(BASE_INICIATIVAS_CONSOLIDADA!$AP835:$AU835)</f>
        <v>0</v>
      </c>
      <c r="AW835" s="39">
        <v>0</v>
      </c>
      <c r="AX835" s="39">
        <v>0</v>
      </c>
      <c r="AY835" s="40">
        <f>SUM(BASE_INICIATIVAS_CONSOLIDADA!$AW835:$AX835)</f>
        <v>0</v>
      </c>
      <c r="AZ835" s="4">
        <v>0</v>
      </c>
      <c r="BA835" s="4">
        <f>BASE_INICIATIVAS_CONSOLIDADA!$AZ835</f>
        <v>0</v>
      </c>
      <c r="BB835" s="4">
        <v>0</v>
      </c>
      <c r="BC835" s="4">
        <v>0</v>
      </c>
      <c r="BD835" s="4">
        <f>SUM(BASE_INICIATIVAS_CONSOLIDADA!$BB835:$BC835)</f>
        <v>0</v>
      </c>
    </row>
    <row r="836" spans="1:56" ht="60" x14ac:dyDescent="0.25">
      <c r="A836" s="29" t="s">
        <v>502</v>
      </c>
      <c r="B836" s="29" t="s">
        <v>503</v>
      </c>
      <c r="C836" s="29">
        <v>18458919</v>
      </c>
      <c r="D836" s="29" t="s">
        <v>58</v>
      </c>
      <c r="E836" s="29" t="str">
        <f>_xlfn.XLOOKUP(BASE_INICIATIVAS_CONSOLIDADA!$G836,'[1]BASE DE DADOS'!A:A,'[1]BASE DE DADOS'!C:C)</f>
        <v>PARNA DA SERRA DO DIVISOR</v>
      </c>
      <c r="F836" s="29" t="str">
        <f>_xlfn.XLOOKUP(BASE_INICIATIVAS_CONSOLIDADA!$G836,[1]!BASE_UCS[COD CNUC],[1]!BASE_UCS[CATEGORIA RESUMIDA])</f>
        <v>PARNA</v>
      </c>
      <c r="G836" s="29" t="s">
        <v>330</v>
      </c>
      <c r="H836" s="29" t="str">
        <f>_xlfn.XLOOKUP(BASE_INICIATIVAS_CONSOLIDADA!$G836,[1]!BASE_UCS[COD CNUC],[1]!BASE_UCS[GERÊNCIA REGIONAL])</f>
        <v>GR1 - Norte</v>
      </c>
      <c r="I836" s="29" t="str">
        <f>_xlfn.XLOOKUP(BASE_INICIATIVAS_CONSOLIDADA!$G836,[1]!BASE_UCS[COD CNUC],[1]!BASE_UCS[BIOMAS])</f>
        <v>Amazônia</v>
      </c>
      <c r="J836" s="29" t="str">
        <f>_xlfn.XLOOKUP(BASE_INICIATIVAS_CONSOLIDADA!$G836,[1]!BASE_UCS[COD CNUC],[1]!BASE_UCS[UF])</f>
        <v>AC</v>
      </c>
      <c r="K836" s="29"/>
      <c r="L836" s="30">
        <v>115000</v>
      </c>
      <c r="M836" s="79">
        <v>0</v>
      </c>
      <c r="N836" s="30">
        <f>BASE_INICIATIVAS_CONSOLIDADA!$L836-BASE_INICIATIVAS_CONSOLIDADA!$M836</f>
        <v>115000</v>
      </c>
      <c r="O836" s="41">
        <f>BASE_INICIATIVAS_CONSOLIDADA!$AC836+BASE_INICIATIVAS_CONSOLIDADA!$AJ836+BASE_INICIATIVAS_CONSOLIDADA!$AO836+BASE_INICIATIVAS_CONSOLIDADA!$AV836+BASE_INICIATIVAS_CONSOLIDADA!$AY836+BASE_INICIATIVAS_CONSOLIDADA!$BA836+BASE_INICIATIVAS_CONSOLIDADA!$BD836</f>
        <v>0</v>
      </c>
      <c r="P836" s="30">
        <f>IF(BASE_INICIATIVAS_CONSOLIDADA!$N836-BASE_INICIATIVAS_CONSOLIDADA!$O836&lt;0,0,BASE_INICIATIVAS_CONSOLIDADA!$N836-BASE_INICIATIVAS_CONSOLIDADA!$O836)</f>
        <v>115000</v>
      </c>
      <c r="Q836" s="66">
        <v>0</v>
      </c>
      <c r="R836" s="71">
        <v>0</v>
      </c>
      <c r="S836" s="71">
        <v>0</v>
      </c>
      <c r="T836" s="71">
        <v>0</v>
      </c>
      <c r="U836" s="71">
        <v>0</v>
      </c>
      <c r="V836" s="71">
        <v>0</v>
      </c>
      <c r="W836" s="71">
        <v>0</v>
      </c>
      <c r="X836" s="71">
        <v>0</v>
      </c>
      <c r="Y836" s="71">
        <v>0</v>
      </c>
      <c r="Z836" s="71">
        <v>0</v>
      </c>
      <c r="AA836" s="71">
        <v>0</v>
      </c>
      <c r="AB836" s="68">
        <v>0</v>
      </c>
      <c r="AC836" s="41">
        <f>SUM(BASE_INICIATIVAS_CONSOLIDADA!$Q836:$AB836)</f>
        <v>0</v>
      </c>
      <c r="AD836" s="41">
        <v>0</v>
      </c>
      <c r="AE836" s="41">
        <v>0</v>
      </c>
      <c r="AF836" s="41">
        <v>0</v>
      </c>
      <c r="AG836" s="41">
        <v>0</v>
      </c>
      <c r="AH836" s="41">
        <v>0</v>
      </c>
      <c r="AI836" s="82">
        <v>0</v>
      </c>
      <c r="AJ836" s="41">
        <f>SUM(BASE_INICIATIVAS_CONSOLIDADA!$AD836:$AI836)</f>
        <v>0</v>
      </c>
      <c r="AK836" s="41">
        <v>0</v>
      </c>
      <c r="AL836" s="41">
        <v>0</v>
      </c>
      <c r="AM836" s="41">
        <v>0</v>
      </c>
      <c r="AN836" s="41">
        <v>0</v>
      </c>
      <c r="AO836" s="41">
        <f>SUM(BASE_INICIATIVAS_CONSOLIDADA!$AK836:$AN836)</f>
        <v>0</v>
      </c>
      <c r="AP836" s="41">
        <v>0</v>
      </c>
      <c r="AQ836" s="41">
        <v>0</v>
      </c>
      <c r="AR836" s="41">
        <v>0</v>
      </c>
      <c r="AS836" s="41">
        <v>0</v>
      </c>
      <c r="AT836" s="41">
        <v>0</v>
      </c>
      <c r="AU836" s="41">
        <v>0</v>
      </c>
      <c r="AV836" s="41">
        <f>SUM(BASE_INICIATIVAS_CONSOLIDADA!$AP836:$AU836)</f>
        <v>0</v>
      </c>
      <c r="AW836" s="43">
        <v>0</v>
      </c>
      <c r="AX836" s="43">
        <v>0</v>
      </c>
      <c r="AY836" s="44">
        <f>SUM(BASE_INICIATIVAS_CONSOLIDADA!$AW836:$AX836)</f>
        <v>0</v>
      </c>
      <c r="AZ836" s="45">
        <v>0</v>
      </c>
      <c r="BA836" s="45">
        <f>BASE_INICIATIVAS_CONSOLIDADA!$AZ836</f>
        <v>0</v>
      </c>
      <c r="BB836" s="45">
        <v>0</v>
      </c>
      <c r="BC836" s="45">
        <v>0</v>
      </c>
      <c r="BD836" s="45">
        <f>SUM(BASE_INICIATIVAS_CONSOLIDADA!$BB836:$BC836)</f>
        <v>0</v>
      </c>
    </row>
    <row r="837" spans="1:56" ht="60" x14ac:dyDescent="0.25">
      <c r="A837" s="8" t="s">
        <v>502</v>
      </c>
      <c r="B837" s="8" t="s">
        <v>503</v>
      </c>
      <c r="C837" s="8">
        <v>18458919</v>
      </c>
      <c r="D837" s="8" t="s">
        <v>58</v>
      </c>
      <c r="E837" s="8" t="str">
        <f>_xlfn.XLOOKUP(BASE_INICIATIVAS_CONSOLIDADA!$G837,'[1]BASE DE DADOS'!A:A,'[1]BASE DE DADOS'!C:C)</f>
        <v>PARNA DA SERRA DO GANDARELA</v>
      </c>
      <c r="F837" s="8" t="str">
        <f>_xlfn.XLOOKUP(BASE_INICIATIVAS_CONSOLIDADA!$G837,[1]!BASE_UCS[COD CNUC],[1]!BASE_UCS[CATEGORIA RESUMIDA])</f>
        <v>PARNA</v>
      </c>
      <c r="G837" s="8" t="s">
        <v>132</v>
      </c>
      <c r="H837" s="8" t="str">
        <f>_xlfn.XLOOKUP(BASE_INICIATIVAS_CONSOLIDADA!$G837,[1]!BASE_UCS[COD CNUC],[1]!BASE_UCS[GERÊNCIA REGIONAL])</f>
        <v>GR4 - Sudeste</v>
      </c>
      <c r="I837" s="8" t="str">
        <f>_xlfn.XLOOKUP(BASE_INICIATIVAS_CONSOLIDADA!$G837,[1]!BASE_UCS[COD CNUC],[1]!BASE_UCS[BIOMAS])</f>
        <v>Mata Atlântica</v>
      </c>
      <c r="J837" s="8" t="str">
        <f>_xlfn.XLOOKUP(BASE_INICIATIVAS_CONSOLIDADA!$G837,[1]!BASE_UCS[COD CNUC],[1]!BASE_UCS[UF])</f>
        <v>MG</v>
      </c>
      <c r="K837" s="8"/>
      <c r="L837" s="36">
        <v>75000</v>
      </c>
      <c r="M837" s="80">
        <v>0</v>
      </c>
      <c r="N837" s="36">
        <f>BASE_INICIATIVAS_CONSOLIDADA!$L837-BASE_INICIATIVAS_CONSOLIDADA!$M837</f>
        <v>75000</v>
      </c>
      <c r="O837" s="37">
        <f>BASE_INICIATIVAS_CONSOLIDADA!$AC837+BASE_INICIATIVAS_CONSOLIDADA!$AJ837+BASE_INICIATIVAS_CONSOLIDADA!$AO837+BASE_INICIATIVAS_CONSOLIDADA!$AV837+BASE_INICIATIVAS_CONSOLIDADA!$AY837+BASE_INICIATIVAS_CONSOLIDADA!$BA837+BASE_INICIATIVAS_CONSOLIDADA!$BD837</f>
        <v>0</v>
      </c>
      <c r="P837" s="36">
        <f>IF(BASE_INICIATIVAS_CONSOLIDADA!$N837-BASE_INICIATIVAS_CONSOLIDADA!$O837&lt;0,0,BASE_INICIATIVAS_CONSOLIDADA!$N837-BASE_INICIATIVAS_CONSOLIDADA!$O837)</f>
        <v>75000</v>
      </c>
      <c r="Q837" s="64">
        <v>0</v>
      </c>
      <c r="R837" s="69">
        <v>0</v>
      </c>
      <c r="S837" s="69">
        <v>0</v>
      </c>
      <c r="T837" s="69">
        <v>0</v>
      </c>
      <c r="U837" s="69">
        <v>0</v>
      </c>
      <c r="V837" s="69">
        <v>0</v>
      </c>
      <c r="W837" s="69">
        <v>0</v>
      </c>
      <c r="X837" s="69">
        <v>0</v>
      </c>
      <c r="Y837" s="69">
        <v>0</v>
      </c>
      <c r="Z837" s="69">
        <v>0</v>
      </c>
      <c r="AA837" s="69">
        <v>0</v>
      </c>
      <c r="AB837" s="70">
        <v>0</v>
      </c>
      <c r="AC837" s="37">
        <f>SUM(BASE_INICIATIVAS_CONSOLIDADA!$Q837:$AB837)</f>
        <v>0</v>
      </c>
      <c r="AD837" s="37">
        <v>0</v>
      </c>
      <c r="AE837" s="37">
        <v>0</v>
      </c>
      <c r="AF837" s="37">
        <v>0</v>
      </c>
      <c r="AG837" s="37">
        <v>0</v>
      </c>
      <c r="AH837" s="37">
        <v>0</v>
      </c>
      <c r="AI837" s="77">
        <v>0</v>
      </c>
      <c r="AJ837" s="37">
        <f>SUM(BASE_INICIATIVAS_CONSOLIDADA!$AD837:$AI837)</f>
        <v>0</v>
      </c>
      <c r="AK837" s="37">
        <v>0</v>
      </c>
      <c r="AL837" s="37">
        <v>0</v>
      </c>
      <c r="AM837" s="37">
        <v>0</v>
      </c>
      <c r="AN837" s="37">
        <v>0</v>
      </c>
      <c r="AO837" s="37">
        <f>SUM(BASE_INICIATIVAS_CONSOLIDADA!$AK837:$AN837)</f>
        <v>0</v>
      </c>
      <c r="AP837" s="37">
        <v>0</v>
      </c>
      <c r="AQ837" s="37">
        <v>0</v>
      </c>
      <c r="AR837" s="37">
        <v>0</v>
      </c>
      <c r="AS837" s="37">
        <v>0</v>
      </c>
      <c r="AT837" s="37">
        <v>0</v>
      </c>
      <c r="AU837" s="37">
        <v>0</v>
      </c>
      <c r="AV837" s="37">
        <f>SUM(BASE_INICIATIVAS_CONSOLIDADA!$AP837:$AU837)</f>
        <v>0</v>
      </c>
      <c r="AW837" s="39">
        <v>0</v>
      </c>
      <c r="AX837" s="39">
        <v>0</v>
      </c>
      <c r="AY837" s="40">
        <f>SUM(BASE_INICIATIVAS_CONSOLIDADA!$AW837:$AX837)</f>
        <v>0</v>
      </c>
      <c r="AZ837" s="4">
        <v>0</v>
      </c>
      <c r="BA837" s="4">
        <f>BASE_INICIATIVAS_CONSOLIDADA!$AZ837</f>
        <v>0</v>
      </c>
      <c r="BB837" s="4">
        <v>0</v>
      </c>
      <c r="BC837" s="4">
        <v>0</v>
      </c>
      <c r="BD837" s="4">
        <f>SUM(BASE_INICIATIVAS_CONSOLIDADA!$BB837:$BC837)</f>
        <v>0</v>
      </c>
    </row>
    <row r="838" spans="1:56" ht="73.150000000000006" customHeight="1" x14ac:dyDescent="0.25">
      <c r="A838" s="29" t="s">
        <v>502</v>
      </c>
      <c r="B838" s="29" t="s">
        <v>503</v>
      </c>
      <c r="C838" s="29">
        <v>18458919</v>
      </c>
      <c r="D838" s="29" t="s">
        <v>58</v>
      </c>
      <c r="E838" s="29" t="str">
        <f>_xlfn.XLOOKUP(BASE_INICIATIVAS_CONSOLIDADA!$G838,'[1]BASE DE DADOS'!A:A,'[1]BASE DE DADOS'!C:C)</f>
        <v>PARNA DA SERRA DO ITAJAÍ</v>
      </c>
      <c r="F838" s="29" t="str">
        <f>_xlfn.XLOOKUP(BASE_INICIATIVAS_CONSOLIDADA!$G838,[1]!BASE_UCS[COD CNUC],[1]!BASE_UCS[CATEGORIA RESUMIDA])</f>
        <v>PARNA</v>
      </c>
      <c r="G838" s="29" t="s">
        <v>451</v>
      </c>
      <c r="H838" s="29" t="str">
        <f>_xlfn.XLOOKUP(BASE_INICIATIVAS_CONSOLIDADA!$G838,[1]!BASE_UCS[COD CNUC],[1]!BASE_UCS[GERÊNCIA REGIONAL])</f>
        <v>GR5 - Sul</v>
      </c>
      <c r="I838" s="29" t="str">
        <f>_xlfn.XLOOKUP(BASE_INICIATIVAS_CONSOLIDADA!$G838,[1]!BASE_UCS[COD CNUC],[1]!BASE_UCS[BIOMAS])</f>
        <v>Mata Atlântica</v>
      </c>
      <c r="J838" s="29" t="str">
        <f>_xlfn.XLOOKUP(BASE_INICIATIVAS_CONSOLIDADA!$G838,[1]!BASE_UCS[COD CNUC],[1]!BASE_UCS[UF])</f>
        <v>SC</v>
      </c>
      <c r="K838" s="29"/>
      <c r="L838" s="30">
        <v>78000</v>
      </c>
      <c r="M838" s="79">
        <v>0</v>
      </c>
      <c r="N838" s="30">
        <f>BASE_INICIATIVAS_CONSOLIDADA!$L838-BASE_INICIATIVAS_CONSOLIDADA!$M838</f>
        <v>78000</v>
      </c>
      <c r="O838" s="41">
        <f>BASE_INICIATIVAS_CONSOLIDADA!$AC838+BASE_INICIATIVAS_CONSOLIDADA!$AJ838+BASE_INICIATIVAS_CONSOLIDADA!$AO838+BASE_INICIATIVAS_CONSOLIDADA!$AV838+BASE_INICIATIVAS_CONSOLIDADA!$AY838+BASE_INICIATIVAS_CONSOLIDADA!$BA838+BASE_INICIATIVAS_CONSOLIDADA!$BD838</f>
        <v>0</v>
      </c>
      <c r="P838" s="30">
        <f>IF(BASE_INICIATIVAS_CONSOLIDADA!$N838-BASE_INICIATIVAS_CONSOLIDADA!$O838&lt;0,0,BASE_INICIATIVAS_CONSOLIDADA!$N838-BASE_INICIATIVAS_CONSOLIDADA!$O838)</f>
        <v>78000</v>
      </c>
      <c r="Q838" s="66">
        <v>0</v>
      </c>
      <c r="R838" s="71">
        <v>0</v>
      </c>
      <c r="S838" s="71">
        <v>0</v>
      </c>
      <c r="T838" s="71">
        <v>0</v>
      </c>
      <c r="U838" s="71">
        <v>0</v>
      </c>
      <c r="V838" s="71">
        <v>0</v>
      </c>
      <c r="W838" s="71">
        <v>0</v>
      </c>
      <c r="X838" s="71">
        <v>0</v>
      </c>
      <c r="Y838" s="71">
        <v>0</v>
      </c>
      <c r="Z838" s="71">
        <v>0</v>
      </c>
      <c r="AA838" s="71">
        <v>0</v>
      </c>
      <c r="AB838" s="68">
        <v>0</v>
      </c>
      <c r="AC838" s="41">
        <f>SUM(BASE_INICIATIVAS_CONSOLIDADA!$Q838:$AB838)</f>
        <v>0</v>
      </c>
      <c r="AD838" s="41">
        <v>0</v>
      </c>
      <c r="AE838" s="41">
        <v>0</v>
      </c>
      <c r="AF838" s="41">
        <v>0</v>
      </c>
      <c r="AG838" s="41">
        <v>0</v>
      </c>
      <c r="AH838" s="41">
        <v>0</v>
      </c>
      <c r="AI838" s="82">
        <v>0</v>
      </c>
      <c r="AJ838" s="41">
        <f>SUM(BASE_INICIATIVAS_CONSOLIDADA!$AD838:$AI838)</f>
        <v>0</v>
      </c>
      <c r="AK838" s="41">
        <v>0</v>
      </c>
      <c r="AL838" s="41">
        <v>0</v>
      </c>
      <c r="AM838" s="41">
        <v>0</v>
      </c>
      <c r="AN838" s="41">
        <v>0</v>
      </c>
      <c r="AO838" s="41">
        <f>SUM(BASE_INICIATIVAS_CONSOLIDADA!$AK838:$AN838)</f>
        <v>0</v>
      </c>
      <c r="AP838" s="41">
        <v>0</v>
      </c>
      <c r="AQ838" s="41">
        <v>0</v>
      </c>
      <c r="AR838" s="41">
        <v>0</v>
      </c>
      <c r="AS838" s="41">
        <v>0</v>
      </c>
      <c r="AT838" s="41">
        <v>0</v>
      </c>
      <c r="AU838" s="41">
        <v>0</v>
      </c>
      <c r="AV838" s="41">
        <f>SUM(BASE_INICIATIVAS_CONSOLIDADA!$AP838:$AU838)</f>
        <v>0</v>
      </c>
      <c r="AW838" s="43">
        <v>0</v>
      </c>
      <c r="AX838" s="43">
        <v>0</v>
      </c>
      <c r="AY838" s="44">
        <f>SUM(BASE_INICIATIVAS_CONSOLIDADA!$AW838:$AX838)</f>
        <v>0</v>
      </c>
      <c r="AZ838" s="45">
        <v>0</v>
      </c>
      <c r="BA838" s="45">
        <f>BASE_INICIATIVAS_CONSOLIDADA!$AZ838</f>
        <v>0</v>
      </c>
      <c r="BB838" s="45">
        <v>0</v>
      </c>
      <c r="BC838" s="45">
        <v>0</v>
      </c>
      <c r="BD838" s="45">
        <f>SUM(BASE_INICIATIVAS_CONSOLIDADA!$BB838:$BC838)</f>
        <v>0</v>
      </c>
    </row>
    <row r="839" spans="1:56" ht="60" x14ac:dyDescent="0.25">
      <c r="A839" s="8" t="s">
        <v>502</v>
      </c>
      <c r="B839" s="8" t="s">
        <v>503</v>
      </c>
      <c r="C839" s="8">
        <v>18458919</v>
      </c>
      <c r="D839" s="8" t="s">
        <v>58</v>
      </c>
      <c r="E839" s="8" t="str">
        <f>_xlfn.XLOOKUP(BASE_INICIATIVAS_CONSOLIDADA!$G839,'[1]BASE DE DADOS'!A:A,'[1]BASE DE DADOS'!C:C)</f>
        <v>PARNA DA SERRA DO PARDO</v>
      </c>
      <c r="F839" s="8" t="str">
        <f>_xlfn.XLOOKUP(BASE_INICIATIVAS_CONSOLIDADA!$G839,[1]!BASE_UCS[COD CNUC],[1]!BASE_UCS[CATEGORIA RESUMIDA])</f>
        <v>PARNA</v>
      </c>
      <c r="G839" s="8" t="s">
        <v>291</v>
      </c>
      <c r="H839" s="8" t="str">
        <f>_xlfn.XLOOKUP(BASE_INICIATIVAS_CONSOLIDADA!$G839,[1]!BASE_UCS[COD CNUC],[1]!BASE_UCS[GERÊNCIA REGIONAL])</f>
        <v>GR1 - Norte</v>
      </c>
      <c r="I839" s="8" t="str">
        <f>_xlfn.XLOOKUP(BASE_INICIATIVAS_CONSOLIDADA!$G839,[1]!BASE_UCS[COD CNUC],[1]!BASE_UCS[BIOMAS])</f>
        <v>Amazônia</v>
      </c>
      <c r="J839" s="8" t="str">
        <f>_xlfn.XLOOKUP(BASE_INICIATIVAS_CONSOLIDADA!$G839,[1]!BASE_UCS[COD CNUC],[1]!BASE_UCS[UF])</f>
        <v>PA</v>
      </c>
      <c r="K839" s="8"/>
      <c r="L839" s="36">
        <v>115000</v>
      </c>
      <c r="M839" s="80">
        <v>0</v>
      </c>
      <c r="N839" s="36">
        <f>BASE_INICIATIVAS_CONSOLIDADA!$L839-BASE_INICIATIVAS_CONSOLIDADA!$M839</f>
        <v>115000</v>
      </c>
      <c r="O839" s="37">
        <f>BASE_INICIATIVAS_CONSOLIDADA!$AC839+BASE_INICIATIVAS_CONSOLIDADA!$AJ839+BASE_INICIATIVAS_CONSOLIDADA!$AO839+BASE_INICIATIVAS_CONSOLIDADA!$AV839+BASE_INICIATIVAS_CONSOLIDADA!$AY839+BASE_INICIATIVAS_CONSOLIDADA!$BA839+BASE_INICIATIVAS_CONSOLIDADA!$BD839</f>
        <v>0</v>
      </c>
      <c r="P839" s="36">
        <f>IF(BASE_INICIATIVAS_CONSOLIDADA!$N839-BASE_INICIATIVAS_CONSOLIDADA!$O839&lt;0,0,BASE_INICIATIVAS_CONSOLIDADA!$N839-BASE_INICIATIVAS_CONSOLIDADA!$O839)</f>
        <v>115000</v>
      </c>
      <c r="Q839" s="64">
        <v>0</v>
      </c>
      <c r="R839" s="69">
        <v>0</v>
      </c>
      <c r="S839" s="69">
        <v>0</v>
      </c>
      <c r="T839" s="69">
        <v>0</v>
      </c>
      <c r="U839" s="69">
        <v>0</v>
      </c>
      <c r="V839" s="69">
        <v>0</v>
      </c>
      <c r="W839" s="69">
        <v>0</v>
      </c>
      <c r="X839" s="69">
        <v>0</v>
      </c>
      <c r="Y839" s="69">
        <v>0</v>
      </c>
      <c r="Z839" s="69">
        <v>0</v>
      </c>
      <c r="AA839" s="69">
        <v>0</v>
      </c>
      <c r="AB839" s="70">
        <v>0</v>
      </c>
      <c r="AC839" s="37">
        <f>SUM(BASE_INICIATIVAS_CONSOLIDADA!$Q839:$AB839)</f>
        <v>0</v>
      </c>
      <c r="AD839" s="37">
        <v>0</v>
      </c>
      <c r="AE839" s="37">
        <v>0</v>
      </c>
      <c r="AF839" s="37">
        <v>0</v>
      </c>
      <c r="AG839" s="37">
        <v>0</v>
      </c>
      <c r="AH839" s="37">
        <v>0</v>
      </c>
      <c r="AI839" s="77">
        <v>0</v>
      </c>
      <c r="AJ839" s="37">
        <f>SUM(BASE_INICIATIVAS_CONSOLIDADA!$AD839:$AI839)</f>
        <v>0</v>
      </c>
      <c r="AK839" s="37">
        <v>0</v>
      </c>
      <c r="AL839" s="37">
        <v>0</v>
      </c>
      <c r="AM839" s="37">
        <v>0</v>
      </c>
      <c r="AN839" s="37">
        <v>0</v>
      </c>
      <c r="AO839" s="37">
        <f>SUM(BASE_INICIATIVAS_CONSOLIDADA!$AK839:$AN839)</f>
        <v>0</v>
      </c>
      <c r="AP839" s="37">
        <v>0</v>
      </c>
      <c r="AQ839" s="37">
        <v>0</v>
      </c>
      <c r="AR839" s="37">
        <v>0</v>
      </c>
      <c r="AS839" s="37">
        <v>0</v>
      </c>
      <c r="AT839" s="37">
        <v>0</v>
      </c>
      <c r="AU839" s="37">
        <v>0</v>
      </c>
      <c r="AV839" s="37">
        <f>SUM(BASE_INICIATIVAS_CONSOLIDADA!$AP839:$AU839)</f>
        <v>0</v>
      </c>
      <c r="AW839" s="39">
        <v>0</v>
      </c>
      <c r="AX839" s="39">
        <v>0</v>
      </c>
      <c r="AY839" s="40">
        <f>SUM(BASE_INICIATIVAS_CONSOLIDADA!$AW839:$AX839)</f>
        <v>0</v>
      </c>
      <c r="AZ839" s="4">
        <v>0</v>
      </c>
      <c r="BA839" s="4">
        <f>BASE_INICIATIVAS_CONSOLIDADA!$AZ839</f>
        <v>0</v>
      </c>
      <c r="BB839" s="4">
        <v>0</v>
      </c>
      <c r="BC839" s="4">
        <v>0</v>
      </c>
      <c r="BD839" s="4">
        <f>SUM(BASE_INICIATIVAS_CONSOLIDADA!$BB839:$BC839)</f>
        <v>0</v>
      </c>
    </row>
    <row r="840" spans="1:56" ht="60" x14ac:dyDescent="0.25">
      <c r="A840" s="29" t="s">
        <v>502</v>
      </c>
      <c r="B840" s="29" t="s">
        <v>503</v>
      </c>
      <c r="C840" s="29">
        <v>18458919</v>
      </c>
      <c r="D840" s="29" t="s">
        <v>58</v>
      </c>
      <c r="E840" s="29" t="str">
        <f>_xlfn.XLOOKUP(BASE_INICIATIVAS_CONSOLIDADA!$G840,'[1]BASE DE DADOS'!A:A,'[1]BASE DE DADOS'!C:C)</f>
        <v>PARNA DA SERRA DOS ORGÃOS</v>
      </c>
      <c r="F840" s="29" t="str">
        <f>_xlfn.XLOOKUP(BASE_INICIATIVAS_CONSOLIDADA!$G840,[1]!BASE_UCS[COD CNUC],[1]!BASE_UCS[CATEGORIA RESUMIDA])</f>
        <v>PARNA</v>
      </c>
      <c r="G840" s="29" t="s">
        <v>239</v>
      </c>
      <c r="H840" s="29" t="str">
        <f>_xlfn.XLOOKUP(BASE_INICIATIVAS_CONSOLIDADA!$G840,[1]!BASE_UCS[COD CNUC],[1]!BASE_UCS[GERÊNCIA REGIONAL])</f>
        <v>GR4 - Sudeste</v>
      </c>
      <c r="I840" s="29" t="str">
        <f>_xlfn.XLOOKUP(BASE_INICIATIVAS_CONSOLIDADA!$G840,[1]!BASE_UCS[COD CNUC],[1]!BASE_UCS[BIOMAS])</f>
        <v>Mata Atlântica</v>
      </c>
      <c r="J840" s="29" t="str">
        <f>_xlfn.XLOOKUP(BASE_INICIATIVAS_CONSOLIDADA!$G840,[1]!BASE_UCS[COD CNUC],[1]!BASE_UCS[UF])</f>
        <v>RJ</v>
      </c>
      <c r="K840" s="29"/>
      <c r="L840" s="30">
        <v>260000</v>
      </c>
      <c r="M840" s="79">
        <v>0</v>
      </c>
      <c r="N840" s="30">
        <f>BASE_INICIATIVAS_CONSOLIDADA!$L840-BASE_INICIATIVAS_CONSOLIDADA!$M840</f>
        <v>260000</v>
      </c>
      <c r="O840" s="41">
        <f>BASE_INICIATIVAS_CONSOLIDADA!$AC840+BASE_INICIATIVAS_CONSOLIDADA!$AJ840+BASE_INICIATIVAS_CONSOLIDADA!$AO840+BASE_INICIATIVAS_CONSOLIDADA!$AV840+BASE_INICIATIVAS_CONSOLIDADA!$AY840+BASE_INICIATIVAS_CONSOLIDADA!$BA840+BASE_INICIATIVAS_CONSOLIDADA!$BD840</f>
        <v>260000</v>
      </c>
      <c r="P840" s="30">
        <f>IF(BASE_INICIATIVAS_CONSOLIDADA!$N840-BASE_INICIATIVAS_CONSOLIDADA!$O840&lt;0,0,BASE_INICIATIVAS_CONSOLIDADA!$N840-BASE_INICIATIVAS_CONSOLIDADA!$O840)</f>
        <v>0</v>
      </c>
      <c r="Q840" s="66">
        <v>0</v>
      </c>
      <c r="R840" s="71">
        <v>0</v>
      </c>
      <c r="S840" s="71">
        <v>0</v>
      </c>
      <c r="T840" s="71">
        <v>0</v>
      </c>
      <c r="U840" s="71">
        <v>0</v>
      </c>
      <c r="V840" s="71">
        <v>0</v>
      </c>
      <c r="W840" s="71">
        <v>0</v>
      </c>
      <c r="X840" s="71">
        <v>0</v>
      </c>
      <c r="Y840" s="71">
        <v>0</v>
      </c>
      <c r="Z840" s="71">
        <v>0</v>
      </c>
      <c r="AA840" s="71">
        <v>0</v>
      </c>
      <c r="AB840" s="68">
        <v>0</v>
      </c>
      <c r="AC840" s="41">
        <f>SUM(BASE_INICIATIVAS_CONSOLIDADA!$Q840:$AB840)</f>
        <v>0</v>
      </c>
      <c r="AD840" s="41">
        <v>0</v>
      </c>
      <c r="AE840" s="41">
        <v>0</v>
      </c>
      <c r="AF840" s="41">
        <v>0</v>
      </c>
      <c r="AG840" s="41">
        <v>0</v>
      </c>
      <c r="AH840" s="41">
        <v>0</v>
      </c>
      <c r="AI840" s="82">
        <v>0</v>
      </c>
      <c r="AJ840" s="41">
        <f>SUM(BASE_INICIATIVAS_CONSOLIDADA!$AD840:$AI840)</f>
        <v>0</v>
      </c>
      <c r="AK840" s="41">
        <v>0</v>
      </c>
      <c r="AL840" s="41">
        <v>0</v>
      </c>
      <c r="AM840" s="41">
        <v>0</v>
      </c>
      <c r="AN840" s="41">
        <v>0</v>
      </c>
      <c r="AO840" s="41">
        <f>SUM(BASE_INICIATIVAS_CONSOLIDADA!$AK840:$AN840)</f>
        <v>0</v>
      </c>
      <c r="AP840" s="41">
        <v>0</v>
      </c>
      <c r="AQ840" s="41">
        <v>0</v>
      </c>
      <c r="AR840" s="41">
        <v>0</v>
      </c>
      <c r="AS840" s="41">
        <v>0</v>
      </c>
      <c r="AT840" s="41">
        <v>0</v>
      </c>
      <c r="AU840" s="41">
        <v>0</v>
      </c>
      <c r="AV840" s="41">
        <f>SUM(BASE_INICIATIVAS_CONSOLIDADA!$AP840:$AU840)</f>
        <v>0</v>
      </c>
      <c r="AW840" s="43">
        <v>0</v>
      </c>
      <c r="AX840" s="43">
        <v>0</v>
      </c>
      <c r="AY840" s="44">
        <f>SUM(BASE_INICIATIVAS_CONSOLIDADA!$AW840:$AX840)</f>
        <v>0</v>
      </c>
      <c r="AZ840" s="45">
        <v>0</v>
      </c>
      <c r="BA840" s="45">
        <f>BASE_INICIATIVAS_CONSOLIDADA!$AZ840</f>
        <v>0</v>
      </c>
      <c r="BB840" s="45">
        <v>260000</v>
      </c>
      <c r="BC840" s="45">
        <v>0</v>
      </c>
      <c r="BD840" s="45">
        <f>SUM(BASE_INICIATIVAS_CONSOLIDADA!$BB840:$BC840)</f>
        <v>260000</v>
      </c>
    </row>
    <row r="841" spans="1:56" ht="60" x14ac:dyDescent="0.25">
      <c r="A841" s="8" t="s">
        <v>502</v>
      </c>
      <c r="B841" s="8" t="s">
        <v>503</v>
      </c>
      <c r="C841" s="8">
        <v>18458919</v>
      </c>
      <c r="D841" s="8" t="s">
        <v>58</v>
      </c>
      <c r="E841" s="8" t="str">
        <f>_xlfn.XLOOKUP(BASE_INICIATIVAS_CONSOLIDADA!$G841,'[1]BASE DE DADOS'!A:A,'[1]BASE DE DADOS'!C:C)</f>
        <v>PARNA DA SERRA GERAL</v>
      </c>
      <c r="F841" s="8" t="str">
        <f>_xlfn.XLOOKUP(BASE_INICIATIVAS_CONSOLIDADA!$G841,[1]!BASE_UCS[COD CNUC],[1]!BASE_UCS[CATEGORIA RESUMIDA])</f>
        <v>PARNA</v>
      </c>
      <c r="G841" s="8" t="s">
        <v>207</v>
      </c>
      <c r="H841" s="8" t="str">
        <f>_xlfn.XLOOKUP(BASE_INICIATIVAS_CONSOLIDADA!$G841,[1]!BASE_UCS[COD CNUC],[1]!BASE_UCS[GERÊNCIA REGIONAL])</f>
        <v>GR5 - Sul</v>
      </c>
      <c r="I841" s="8" t="str">
        <f>_xlfn.XLOOKUP(BASE_INICIATIVAS_CONSOLIDADA!$G841,[1]!BASE_UCS[COD CNUC],[1]!BASE_UCS[BIOMAS])</f>
        <v>Mata Atlântica</v>
      </c>
      <c r="J841" s="8" t="str">
        <f>_xlfn.XLOOKUP(BASE_INICIATIVAS_CONSOLIDADA!$G841,[1]!BASE_UCS[COD CNUC],[1]!BASE_UCS[UF])</f>
        <v>RS/SC</v>
      </c>
      <c r="K841" s="8"/>
      <c r="L841" s="36">
        <v>80000</v>
      </c>
      <c r="M841" s="80">
        <v>0</v>
      </c>
      <c r="N841" s="36">
        <f>BASE_INICIATIVAS_CONSOLIDADA!$L841-BASE_INICIATIVAS_CONSOLIDADA!$M841</f>
        <v>80000</v>
      </c>
      <c r="O841" s="37">
        <f>BASE_INICIATIVAS_CONSOLIDADA!$AC841+BASE_INICIATIVAS_CONSOLIDADA!$AJ841+BASE_INICIATIVAS_CONSOLIDADA!$AO841+BASE_INICIATIVAS_CONSOLIDADA!$AV841+BASE_INICIATIVAS_CONSOLIDADA!$AY841+BASE_INICIATIVAS_CONSOLIDADA!$BA841+BASE_INICIATIVAS_CONSOLIDADA!$BD841</f>
        <v>0</v>
      </c>
      <c r="P841" s="36">
        <f>IF(BASE_INICIATIVAS_CONSOLIDADA!$N841-BASE_INICIATIVAS_CONSOLIDADA!$O841&lt;0,0,BASE_INICIATIVAS_CONSOLIDADA!$N841-BASE_INICIATIVAS_CONSOLIDADA!$O841)</f>
        <v>80000</v>
      </c>
      <c r="Q841" s="64">
        <v>0</v>
      </c>
      <c r="R841" s="69">
        <v>0</v>
      </c>
      <c r="S841" s="69">
        <v>0</v>
      </c>
      <c r="T841" s="69">
        <v>0</v>
      </c>
      <c r="U841" s="69">
        <v>0</v>
      </c>
      <c r="V841" s="69">
        <v>0</v>
      </c>
      <c r="W841" s="69">
        <v>0</v>
      </c>
      <c r="X841" s="69">
        <v>0</v>
      </c>
      <c r="Y841" s="69">
        <v>0</v>
      </c>
      <c r="Z841" s="69">
        <v>0</v>
      </c>
      <c r="AA841" s="69">
        <v>0</v>
      </c>
      <c r="AB841" s="70">
        <v>0</v>
      </c>
      <c r="AC841" s="37">
        <f>SUM(BASE_INICIATIVAS_CONSOLIDADA!$Q841:$AB841)</f>
        <v>0</v>
      </c>
      <c r="AD841" s="37">
        <v>0</v>
      </c>
      <c r="AE841" s="37">
        <v>0</v>
      </c>
      <c r="AF841" s="37">
        <v>0</v>
      </c>
      <c r="AG841" s="37">
        <v>0</v>
      </c>
      <c r="AH841" s="37">
        <v>0</v>
      </c>
      <c r="AI841" s="77">
        <v>0</v>
      </c>
      <c r="AJ841" s="37">
        <f>SUM(BASE_INICIATIVAS_CONSOLIDADA!$AD841:$AI841)</f>
        <v>0</v>
      </c>
      <c r="AK841" s="37">
        <v>0</v>
      </c>
      <c r="AL841" s="37">
        <v>0</v>
      </c>
      <c r="AM841" s="37">
        <v>0</v>
      </c>
      <c r="AN841" s="37">
        <v>0</v>
      </c>
      <c r="AO841" s="37">
        <f>SUM(BASE_INICIATIVAS_CONSOLIDADA!$AK841:$AN841)</f>
        <v>0</v>
      </c>
      <c r="AP841" s="37">
        <v>0</v>
      </c>
      <c r="AQ841" s="37">
        <v>0</v>
      </c>
      <c r="AR841" s="37">
        <v>0</v>
      </c>
      <c r="AS841" s="37">
        <v>0</v>
      </c>
      <c r="AT841" s="37">
        <v>0</v>
      </c>
      <c r="AU841" s="37">
        <v>0</v>
      </c>
      <c r="AV841" s="37">
        <f>SUM(BASE_INICIATIVAS_CONSOLIDADA!$AP841:$AU841)</f>
        <v>0</v>
      </c>
      <c r="AW841" s="39">
        <v>0</v>
      </c>
      <c r="AX841" s="39">
        <v>0</v>
      </c>
      <c r="AY841" s="40">
        <f>SUM(BASE_INICIATIVAS_CONSOLIDADA!$AW841:$AX841)</f>
        <v>0</v>
      </c>
      <c r="AZ841" s="4">
        <v>0</v>
      </c>
      <c r="BA841" s="4">
        <f>BASE_INICIATIVAS_CONSOLIDADA!$AZ841</f>
        <v>0</v>
      </c>
      <c r="BB841" s="4">
        <v>0</v>
      </c>
      <c r="BC841" s="4">
        <v>0</v>
      </c>
      <c r="BD841" s="4">
        <f>SUM(BASE_INICIATIVAS_CONSOLIDADA!$BB841:$BC841)</f>
        <v>0</v>
      </c>
    </row>
    <row r="842" spans="1:56" ht="60" x14ac:dyDescent="0.25">
      <c r="A842" s="29" t="s">
        <v>502</v>
      </c>
      <c r="B842" s="29" t="s">
        <v>503</v>
      </c>
      <c r="C842" s="29">
        <v>18458919</v>
      </c>
      <c r="D842" s="29" t="s">
        <v>58</v>
      </c>
      <c r="E842" s="29" t="str">
        <f>_xlfn.XLOOKUP(BASE_INICIATIVAS_CONSOLIDADA!$G842,'[1]BASE DE DADOS'!A:A,'[1]BASE DE DADOS'!C:C)</f>
        <v>PARNA DA TIJUCA</v>
      </c>
      <c r="F842" s="29" t="str">
        <f>_xlfn.XLOOKUP(BASE_INICIATIVAS_CONSOLIDADA!$G842,[1]!BASE_UCS[COD CNUC],[1]!BASE_UCS[CATEGORIA RESUMIDA])</f>
        <v>PARNA</v>
      </c>
      <c r="G842" s="29" t="s">
        <v>184</v>
      </c>
      <c r="H842" s="29" t="str">
        <f>_xlfn.XLOOKUP(BASE_INICIATIVAS_CONSOLIDADA!$G842,[1]!BASE_UCS[COD CNUC],[1]!BASE_UCS[GERÊNCIA REGIONAL])</f>
        <v>GR4 - Sudeste</v>
      </c>
      <c r="I842" s="29" t="str">
        <f>_xlfn.XLOOKUP(BASE_INICIATIVAS_CONSOLIDADA!$G842,[1]!BASE_UCS[COD CNUC],[1]!BASE_UCS[BIOMAS])</f>
        <v>Mata Atlântica</v>
      </c>
      <c r="J842" s="29" t="str">
        <f>_xlfn.XLOOKUP(BASE_INICIATIVAS_CONSOLIDADA!$G842,[1]!BASE_UCS[COD CNUC],[1]!BASE_UCS[UF])</f>
        <v>RJ</v>
      </c>
      <c r="K842" s="29"/>
      <c r="L842" s="30">
        <v>660000</v>
      </c>
      <c r="M842" s="79">
        <v>0</v>
      </c>
      <c r="N842" s="30">
        <f>BASE_INICIATIVAS_CONSOLIDADA!$L842-BASE_INICIATIVAS_CONSOLIDADA!$M842</f>
        <v>660000</v>
      </c>
      <c r="O842" s="41">
        <f>BASE_INICIATIVAS_CONSOLIDADA!$AC842+BASE_INICIATIVAS_CONSOLIDADA!$AJ842+BASE_INICIATIVAS_CONSOLIDADA!$AO842+BASE_INICIATIVAS_CONSOLIDADA!$AV842+BASE_INICIATIVAS_CONSOLIDADA!$AY842+BASE_INICIATIVAS_CONSOLIDADA!$BA842+BASE_INICIATIVAS_CONSOLIDADA!$BD842</f>
        <v>302433</v>
      </c>
      <c r="P842" s="30">
        <f>IF(BASE_INICIATIVAS_CONSOLIDADA!$N842-BASE_INICIATIVAS_CONSOLIDADA!$O842&lt;0,0,BASE_INICIATIVAS_CONSOLIDADA!$N842-BASE_INICIATIVAS_CONSOLIDADA!$O842)</f>
        <v>357567</v>
      </c>
      <c r="Q842" s="66">
        <v>0</v>
      </c>
      <c r="R842" s="71">
        <v>0</v>
      </c>
      <c r="S842" s="71">
        <v>0</v>
      </c>
      <c r="T842" s="71">
        <v>0</v>
      </c>
      <c r="U842" s="71">
        <v>0</v>
      </c>
      <c r="V842" s="71">
        <v>0</v>
      </c>
      <c r="W842" s="71">
        <v>0</v>
      </c>
      <c r="X842" s="71">
        <v>0</v>
      </c>
      <c r="Y842" s="71">
        <v>0</v>
      </c>
      <c r="Z842" s="71">
        <v>0</v>
      </c>
      <c r="AA842" s="71">
        <v>0</v>
      </c>
      <c r="AB842" s="68">
        <v>0</v>
      </c>
      <c r="AC842" s="41">
        <f>SUM(BASE_INICIATIVAS_CONSOLIDADA!$Q842:$AB842)</f>
        <v>0</v>
      </c>
      <c r="AD842" s="41">
        <v>0</v>
      </c>
      <c r="AE842" s="41">
        <v>0</v>
      </c>
      <c r="AF842" s="41">
        <v>0</v>
      </c>
      <c r="AG842" s="41">
        <v>0</v>
      </c>
      <c r="AH842" s="41">
        <v>0</v>
      </c>
      <c r="AI842" s="82">
        <v>0</v>
      </c>
      <c r="AJ842" s="41">
        <f>SUM(BASE_INICIATIVAS_CONSOLIDADA!$AD842:$AI842)</f>
        <v>0</v>
      </c>
      <c r="AK842" s="41">
        <v>0</v>
      </c>
      <c r="AL842" s="41">
        <v>0</v>
      </c>
      <c r="AM842" s="41">
        <v>0</v>
      </c>
      <c r="AN842" s="41">
        <v>0</v>
      </c>
      <c r="AO842" s="41">
        <f>SUM(BASE_INICIATIVAS_CONSOLIDADA!$AK842:$AN842)</f>
        <v>0</v>
      </c>
      <c r="AP842" s="41">
        <v>0</v>
      </c>
      <c r="AQ842" s="41">
        <v>0</v>
      </c>
      <c r="AR842" s="41">
        <v>0</v>
      </c>
      <c r="AS842" s="41">
        <v>0</v>
      </c>
      <c r="AT842" s="41">
        <v>0</v>
      </c>
      <c r="AU842" s="41">
        <v>0</v>
      </c>
      <c r="AV842" s="41">
        <f>SUM(BASE_INICIATIVAS_CONSOLIDADA!$AP842:$AU842)</f>
        <v>0</v>
      </c>
      <c r="AW842" s="43">
        <v>0</v>
      </c>
      <c r="AX842" s="43">
        <v>0</v>
      </c>
      <c r="AY842" s="44">
        <f>SUM(BASE_INICIATIVAS_CONSOLIDADA!$AW842:$AX842)</f>
        <v>0</v>
      </c>
      <c r="AZ842" s="45">
        <v>0</v>
      </c>
      <c r="BA842" s="45">
        <f>BASE_INICIATIVAS_CONSOLIDADA!$AZ842</f>
        <v>0</v>
      </c>
      <c r="BB842" s="45">
        <f>660000-(997567-400000-240000)</f>
        <v>302433</v>
      </c>
      <c r="BC842" s="45">
        <v>0</v>
      </c>
      <c r="BD842" s="45">
        <f>SUM(BASE_INICIATIVAS_CONSOLIDADA!$BB842:$BC842)</f>
        <v>302433</v>
      </c>
    </row>
    <row r="843" spans="1:56" ht="60" x14ac:dyDescent="0.25">
      <c r="A843" s="8" t="s">
        <v>502</v>
      </c>
      <c r="B843" s="8" t="s">
        <v>503</v>
      </c>
      <c r="C843" s="8">
        <v>18458919</v>
      </c>
      <c r="D843" s="8" t="s">
        <v>58</v>
      </c>
      <c r="E843" s="8" t="str">
        <f>_xlfn.XLOOKUP(BASE_INICIATIVAS_CONSOLIDADA!$G843,'[1]BASE DE DADOS'!A:A,'[1]BASE DE DADOS'!C:C)</f>
        <v>PARNA DAS ARAUCÁRIAS</v>
      </c>
      <c r="F843" s="8" t="str">
        <f>_xlfn.XLOOKUP(BASE_INICIATIVAS_CONSOLIDADA!$G843,[1]!BASE_UCS[COD CNUC],[1]!BASE_UCS[CATEGORIA RESUMIDA])</f>
        <v>PARNA</v>
      </c>
      <c r="G843" s="8" t="s">
        <v>350</v>
      </c>
      <c r="H843" s="8" t="str">
        <f>_xlfn.XLOOKUP(BASE_INICIATIVAS_CONSOLIDADA!$G843,[1]!BASE_UCS[COD CNUC],[1]!BASE_UCS[GERÊNCIA REGIONAL])</f>
        <v>GR5 - Sul</v>
      </c>
      <c r="I843" s="8" t="str">
        <f>_xlfn.XLOOKUP(BASE_INICIATIVAS_CONSOLIDADA!$G843,[1]!BASE_UCS[COD CNUC],[1]!BASE_UCS[BIOMAS])</f>
        <v>Mata Atlântica</v>
      </c>
      <c r="J843" s="8" t="str">
        <f>_xlfn.XLOOKUP(BASE_INICIATIVAS_CONSOLIDADA!$G843,[1]!BASE_UCS[COD CNUC],[1]!BASE_UCS[UF])</f>
        <v>SC</v>
      </c>
      <c r="K843" s="8"/>
      <c r="L843" s="36">
        <v>75000</v>
      </c>
      <c r="M843" s="80">
        <v>0</v>
      </c>
      <c r="N843" s="36">
        <f>BASE_INICIATIVAS_CONSOLIDADA!$L843-BASE_INICIATIVAS_CONSOLIDADA!$M843</f>
        <v>75000</v>
      </c>
      <c r="O843" s="37">
        <f>BASE_INICIATIVAS_CONSOLIDADA!$AC843+BASE_INICIATIVAS_CONSOLIDADA!$AJ843+BASE_INICIATIVAS_CONSOLIDADA!$AO843+BASE_INICIATIVAS_CONSOLIDADA!$AV843+BASE_INICIATIVAS_CONSOLIDADA!$AY843+BASE_INICIATIVAS_CONSOLIDADA!$BA843+BASE_INICIATIVAS_CONSOLIDADA!$BD843</f>
        <v>0</v>
      </c>
      <c r="P843" s="36">
        <f>IF(BASE_INICIATIVAS_CONSOLIDADA!$N843-BASE_INICIATIVAS_CONSOLIDADA!$O843&lt;0,0,BASE_INICIATIVAS_CONSOLIDADA!$N843-BASE_INICIATIVAS_CONSOLIDADA!$O843)</f>
        <v>75000</v>
      </c>
      <c r="Q843" s="64">
        <v>0</v>
      </c>
      <c r="R843" s="69">
        <v>0</v>
      </c>
      <c r="S843" s="69">
        <v>0</v>
      </c>
      <c r="T843" s="69">
        <v>0</v>
      </c>
      <c r="U843" s="69">
        <v>0</v>
      </c>
      <c r="V843" s="69">
        <v>0</v>
      </c>
      <c r="W843" s="69">
        <v>0</v>
      </c>
      <c r="X843" s="69">
        <v>0</v>
      </c>
      <c r="Y843" s="69">
        <v>0</v>
      </c>
      <c r="Z843" s="69">
        <v>0</v>
      </c>
      <c r="AA843" s="69">
        <v>0</v>
      </c>
      <c r="AB843" s="70">
        <v>0</v>
      </c>
      <c r="AC843" s="37">
        <f>SUM(BASE_INICIATIVAS_CONSOLIDADA!$Q843:$AB843)</f>
        <v>0</v>
      </c>
      <c r="AD843" s="37">
        <v>0</v>
      </c>
      <c r="AE843" s="37">
        <v>0</v>
      </c>
      <c r="AF843" s="37">
        <v>0</v>
      </c>
      <c r="AG843" s="37">
        <v>0</v>
      </c>
      <c r="AH843" s="37">
        <v>0</v>
      </c>
      <c r="AI843" s="77">
        <v>0</v>
      </c>
      <c r="AJ843" s="37">
        <f>SUM(BASE_INICIATIVAS_CONSOLIDADA!$AD843:$AI843)</f>
        <v>0</v>
      </c>
      <c r="AK843" s="37">
        <v>0</v>
      </c>
      <c r="AL843" s="37">
        <v>0</v>
      </c>
      <c r="AM843" s="37">
        <v>0</v>
      </c>
      <c r="AN843" s="37">
        <v>0</v>
      </c>
      <c r="AO843" s="37">
        <f>SUM(BASE_INICIATIVAS_CONSOLIDADA!$AK843:$AN843)</f>
        <v>0</v>
      </c>
      <c r="AP843" s="37">
        <v>0</v>
      </c>
      <c r="AQ843" s="37">
        <v>0</v>
      </c>
      <c r="AR843" s="37">
        <v>0</v>
      </c>
      <c r="AS843" s="37">
        <v>0</v>
      </c>
      <c r="AT843" s="37">
        <v>0</v>
      </c>
      <c r="AU843" s="37">
        <v>0</v>
      </c>
      <c r="AV843" s="37">
        <f>SUM(BASE_INICIATIVAS_CONSOLIDADA!$AP843:$AU843)</f>
        <v>0</v>
      </c>
      <c r="AW843" s="39">
        <v>0</v>
      </c>
      <c r="AX843" s="39">
        <v>0</v>
      </c>
      <c r="AY843" s="40">
        <f>SUM(BASE_INICIATIVAS_CONSOLIDADA!$AW843:$AX843)</f>
        <v>0</v>
      </c>
      <c r="AZ843" s="48">
        <v>0</v>
      </c>
      <c r="BA843" s="39">
        <f>BASE_INICIATIVAS_CONSOLIDADA!$AZ843</f>
        <v>0</v>
      </c>
      <c r="BB843" s="4">
        <v>0</v>
      </c>
      <c r="BC843" s="4">
        <v>0</v>
      </c>
      <c r="BD843" s="4">
        <f>SUM(BASE_INICIATIVAS_CONSOLIDADA!$BB843:$BC843)</f>
        <v>0</v>
      </c>
    </row>
    <row r="844" spans="1:56" ht="60" x14ac:dyDescent="0.25">
      <c r="A844" s="29" t="s">
        <v>502</v>
      </c>
      <c r="B844" s="29" t="s">
        <v>503</v>
      </c>
      <c r="C844" s="29">
        <v>18458919</v>
      </c>
      <c r="D844" s="29" t="s">
        <v>58</v>
      </c>
      <c r="E844" s="29" t="str">
        <f>_xlfn.XLOOKUP(BASE_INICIATIVAS_CONSOLIDADA!$G844,'[1]BASE DE DADOS'!A:A,'[1]BASE DE DADOS'!C:C)</f>
        <v>PARNA DAS EMAS</v>
      </c>
      <c r="F844" s="29" t="str">
        <f>_xlfn.XLOOKUP(BASE_INICIATIVAS_CONSOLIDADA!$G844,[1]!BASE_UCS[COD CNUC],[1]!BASE_UCS[CATEGORIA RESUMIDA])</f>
        <v>PARNA</v>
      </c>
      <c r="G844" s="29" t="s">
        <v>86</v>
      </c>
      <c r="H844" s="29" t="str">
        <f>_xlfn.XLOOKUP(BASE_INICIATIVAS_CONSOLIDADA!$G844,[1]!BASE_UCS[COD CNUC],[1]!BASE_UCS[GERÊNCIA REGIONAL])</f>
        <v>GR3 - Centro-Oeste</v>
      </c>
      <c r="I844" s="29" t="str">
        <f>_xlfn.XLOOKUP(BASE_INICIATIVAS_CONSOLIDADA!$G844,[1]!BASE_UCS[COD CNUC],[1]!BASE_UCS[BIOMAS])</f>
        <v>Cerrado</v>
      </c>
      <c r="J844" s="29" t="str">
        <f>_xlfn.XLOOKUP(BASE_INICIATIVAS_CONSOLIDADA!$G844,[1]!BASE_UCS[COD CNUC],[1]!BASE_UCS[UF])</f>
        <v>GO</v>
      </c>
      <c r="K844" s="29"/>
      <c r="L844" s="30">
        <v>75000</v>
      </c>
      <c r="M844" s="79">
        <v>0</v>
      </c>
      <c r="N844" s="30">
        <f>BASE_INICIATIVAS_CONSOLIDADA!$L844-BASE_INICIATIVAS_CONSOLIDADA!$M844</f>
        <v>75000</v>
      </c>
      <c r="O844" s="41">
        <f>BASE_INICIATIVAS_CONSOLIDADA!$AC844+BASE_INICIATIVAS_CONSOLIDADA!$AJ844+BASE_INICIATIVAS_CONSOLIDADA!$AO844+BASE_INICIATIVAS_CONSOLIDADA!$AV844+BASE_INICIATIVAS_CONSOLIDADA!$AY844+BASE_INICIATIVAS_CONSOLIDADA!$BA844+BASE_INICIATIVAS_CONSOLIDADA!$BD844</f>
        <v>0</v>
      </c>
      <c r="P844" s="30">
        <f>IF(BASE_INICIATIVAS_CONSOLIDADA!$N844-BASE_INICIATIVAS_CONSOLIDADA!$O844&lt;0,0,BASE_INICIATIVAS_CONSOLIDADA!$N844-BASE_INICIATIVAS_CONSOLIDADA!$O844)</f>
        <v>75000</v>
      </c>
      <c r="Q844" s="66">
        <v>0</v>
      </c>
      <c r="R844" s="71">
        <v>0</v>
      </c>
      <c r="S844" s="71">
        <v>0</v>
      </c>
      <c r="T844" s="71">
        <v>0</v>
      </c>
      <c r="U844" s="71">
        <v>0</v>
      </c>
      <c r="V844" s="71">
        <v>0</v>
      </c>
      <c r="W844" s="71">
        <v>0</v>
      </c>
      <c r="X844" s="71">
        <v>0</v>
      </c>
      <c r="Y844" s="71">
        <v>0</v>
      </c>
      <c r="Z844" s="71">
        <v>0</v>
      </c>
      <c r="AA844" s="71">
        <v>0</v>
      </c>
      <c r="AB844" s="68">
        <v>0</v>
      </c>
      <c r="AC844" s="41">
        <f>SUM(BASE_INICIATIVAS_CONSOLIDADA!$Q844:$AB844)</f>
        <v>0</v>
      </c>
      <c r="AD844" s="41">
        <v>0</v>
      </c>
      <c r="AE844" s="41">
        <v>0</v>
      </c>
      <c r="AF844" s="41">
        <v>0</v>
      </c>
      <c r="AG844" s="41">
        <v>0</v>
      </c>
      <c r="AH844" s="41">
        <v>0</v>
      </c>
      <c r="AI844" s="82">
        <v>0</v>
      </c>
      <c r="AJ844" s="41">
        <f>SUM(BASE_INICIATIVAS_CONSOLIDADA!$AD844:$AI844)</f>
        <v>0</v>
      </c>
      <c r="AK844" s="41">
        <v>0</v>
      </c>
      <c r="AL844" s="41">
        <v>0</v>
      </c>
      <c r="AM844" s="41">
        <v>0</v>
      </c>
      <c r="AN844" s="41">
        <v>0</v>
      </c>
      <c r="AO844" s="41">
        <f>SUM(BASE_INICIATIVAS_CONSOLIDADA!$AK844:$AN844)</f>
        <v>0</v>
      </c>
      <c r="AP844" s="41">
        <v>0</v>
      </c>
      <c r="AQ844" s="41">
        <v>0</v>
      </c>
      <c r="AR844" s="41">
        <v>0</v>
      </c>
      <c r="AS844" s="41">
        <v>0</v>
      </c>
      <c r="AT844" s="41">
        <v>0</v>
      </c>
      <c r="AU844" s="41">
        <v>0</v>
      </c>
      <c r="AV844" s="41">
        <f>SUM(BASE_INICIATIVAS_CONSOLIDADA!$AP844:$AU844)</f>
        <v>0</v>
      </c>
      <c r="AW844" s="43">
        <v>0</v>
      </c>
      <c r="AX844" s="43">
        <v>0</v>
      </c>
      <c r="AY844" s="44">
        <f>SUM(BASE_INICIATIVAS_CONSOLIDADA!$AW844:$AX844)</f>
        <v>0</v>
      </c>
      <c r="AZ844" s="49">
        <v>0</v>
      </c>
      <c r="BA844" s="45">
        <f>BASE_INICIATIVAS_CONSOLIDADA!$AZ844</f>
        <v>0</v>
      </c>
      <c r="BB844" s="45">
        <v>0</v>
      </c>
      <c r="BC844" s="45">
        <v>0</v>
      </c>
      <c r="BD844" s="45">
        <f>SUM(BASE_INICIATIVAS_CONSOLIDADA!$BB844:$BC844)</f>
        <v>0</v>
      </c>
    </row>
    <row r="845" spans="1:56" ht="60" x14ac:dyDescent="0.25">
      <c r="A845" s="8" t="s">
        <v>502</v>
      </c>
      <c r="B845" s="8" t="s">
        <v>503</v>
      </c>
      <c r="C845" s="8">
        <v>18458919</v>
      </c>
      <c r="D845" s="8" t="s">
        <v>58</v>
      </c>
      <c r="E845" s="8" t="str">
        <f>_xlfn.XLOOKUP(BASE_INICIATIVAS_CONSOLIDADA!$G845,'[1]BASE DE DADOS'!A:A,'[1]BASE DE DADOS'!C:C)</f>
        <v>PARNA DE ANAVILHANAS</v>
      </c>
      <c r="F845" s="8" t="str">
        <f>_xlfn.XLOOKUP(BASE_INICIATIVAS_CONSOLIDADA!$G845,[1]!BASE_UCS[COD CNUC],[1]!BASE_UCS[CATEGORIA RESUMIDA])</f>
        <v>PARNA</v>
      </c>
      <c r="G845" s="8" t="s">
        <v>195</v>
      </c>
      <c r="H845" s="8" t="str">
        <f>_xlfn.XLOOKUP(BASE_INICIATIVAS_CONSOLIDADA!$G845,[1]!BASE_UCS[COD CNUC],[1]!BASE_UCS[GERÊNCIA REGIONAL])</f>
        <v>GR1 - Norte</v>
      </c>
      <c r="I845" s="8" t="str">
        <f>_xlfn.XLOOKUP(BASE_INICIATIVAS_CONSOLIDADA!$G845,[1]!BASE_UCS[COD CNUC],[1]!BASE_UCS[BIOMAS])</f>
        <v>Amazônia</v>
      </c>
      <c r="J845" s="8" t="str">
        <f>_xlfn.XLOOKUP(BASE_INICIATIVAS_CONSOLIDADA!$G845,[1]!BASE_UCS[COD CNUC],[1]!BASE_UCS[UF])</f>
        <v>AM</v>
      </c>
      <c r="K845" s="8"/>
      <c r="L845" s="36">
        <v>300000</v>
      </c>
      <c r="M845" s="80">
        <v>0</v>
      </c>
      <c r="N845" s="36">
        <f>BASE_INICIATIVAS_CONSOLIDADA!$L845-BASE_INICIATIVAS_CONSOLIDADA!$M845</f>
        <v>300000</v>
      </c>
      <c r="O845" s="37">
        <f>BASE_INICIATIVAS_CONSOLIDADA!$AC845+BASE_INICIATIVAS_CONSOLIDADA!$AJ845+BASE_INICIATIVAS_CONSOLIDADA!$AO845+BASE_INICIATIVAS_CONSOLIDADA!$AV845+BASE_INICIATIVAS_CONSOLIDADA!$AY845+BASE_INICIATIVAS_CONSOLIDADA!$BA845+BASE_INICIATIVAS_CONSOLIDADA!$BD845</f>
        <v>0</v>
      </c>
      <c r="P845" s="36">
        <f>IF(BASE_INICIATIVAS_CONSOLIDADA!$N845-BASE_INICIATIVAS_CONSOLIDADA!$O845&lt;0,0,BASE_INICIATIVAS_CONSOLIDADA!$N845-BASE_INICIATIVAS_CONSOLIDADA!$O845)</f>
        <v>300000</v>
      </c>
      <c r="Q845" s="64">
        <v>0</v>
      </c>
      <c r="R845" s="69">
        <v>0</v>
      </c>
      <c r="S845" s="69">
        <v>0</v>
      </c>
      <c r="T845" s="69">
        <v>0</v>
      </c>
      <c r="U845" s="69">
        <v>0</v>
      </c>
      <c r="V845" s="69">
        <v>0</v>
      </c>
      <c r="W845" s="69">
        <v>0</v>
      </c>
      <c r="X845" s="69">
        <v>0</v>
      </c>
      <c r="Y845" s="69">
        <v>0</v>
      </c>
      <c r="Z845" s="69">
        <v>0</v>
      </c>
      <c r="AA845" s="69">
        <v>0</v>
      </c>
      <c r="AB845" s="70">
        <v>0</v>
      </c>
      <c r="AC845" s="37">
        <f>SUM(BASE_INICIATIVAS_CONSOLIDADA!$Q845:$AB845)</f>
        <v>0</v>
      </c>
      <c r="AD845" s="37">
        <v>0</v>
      </c>
      <c r="AE845" s="37">
        <v>0</v>
      </c>
      <c r="AF845" s="37">
        <v>0</v>
      </c>
      <c r="AG845" s="37">
        <v>0</v>
      </c>
      <c r="AH845" s="37">
        <v>0</v>
      </c>
      <c r="AI845" s="77">
        <v>0</v>
      </c>
      <c r="AJ845" s="37">
        <f>SUM(BASE_INICIATIVAS_CONSOLIDADA!$AD845:$AI845)</f>
        <v>0</v>
      </c>
      <c r="AK845" s="37">
        <v>0</v>
      </c>
      <c r="AL845" s="37">
        <v>0</v>
      </c>
      <c r="AM845" s="37">
        <v>0</v>
      </c>
      <c r="AN845" s="37">
        <v>0</v>
      </c>
      <c r="AO845" s="37">
        <f>SUM(BASE_INICIATIVAS_CONSOLIDADA!$AK845:$AN845)</f>
        <v>0</v>
      </c>
      <c r="AP845" s="37">
        <v>0</v>
      </c>
      <c r="AQ845" s="37">
        <v>0</v>
      </c>
      <c r="AR845" s="37">
        <v>0</v>
      </c>
      <c r="AS845" s="37">
        <v>0</v>
      </c>
      <c r="AT845" s="37">
        <v>0</v>
      </c>
      <c r="AU845" s="37">
        <v>0</v>
      </c>
      <c r="AV845" s="37">
        <f>SUM(BASE_INICIATIVAS_CONSOLIDADA!$AP845:$AU845)</f>
        <v>0</v>
      </c>
      <c r="AW845" s="39">
        <v>0</v>
      </c>
      <c r="AX845" s="39">
        <v>0</v>
      </c>
      <c r="AY845" s="40">
        <f>SUM(BASE_INICIATIVAS_CONSOLIDADA!$AW845:$AX845)</f>
        <v>0</v>
      </c>
      <c r="AZ845" s="48">
        <v>0</v>
      </c>
      <c r="BA845" s="39">
        <f>BASE_INICIATIVAS_CONSOLIDADA!$AZ845</f>
        <v>0</v>
      </c>
      <c r="BB845" s="4">
        <v>0</v>
      </c>
      <c r="BC845" s="4">
        <v>0</v>
      </c>
      <c r="BD845" s="4">
        <f>SUM(BASE_INICIATIVAS_CONSOLIDADA!$BB845:$BC845)</f>
        <v>0</v>
      </c>
    </row>
    <row r="846" spans="1:56" ht="60" x14ac:dyDescent="0.25">
      <c r="A846" s="29" t="s">
        <v>502</v>
      </c>
      <c r="B846" s="29" t="s">
        <v>503</v>
      </c>
      <c r="C846" s="29">
        <v>18458919</v>
      </c>
      <c r="D846" s="29" t="s">
        <v>58</v>
      </c>
      <c r="E846" s="29" t="str">
        <f>_xlfn.XLOOKUP(BASE_INICIATIVAS_CONSOLIDADA!$G846,'[1]BASE DE DADOS'!A:A,'[1]BASE DE DADOS'!C:C)</f>
        <v>PARNA DE APARADOS DA SERRA</v>
      </c>
      <c r="F846" s="29" t="str">
        <f>_xlfn.XLOOKUP(BASE_INICIATIVAS_CONSOLIDADA!$G846,[1]!BASE_UCS[COD CNUC],[1]!BASE_UCS[CATEGORIA RESUMIDA])</f>
        <v>PARNA</v>
      </c>
      <c r="G846" s="29" t="s">
        <v>244</v>
      </c>
      <c r="H846" s="29" t="str">
        <f>_xlfn.XLOOKUP(BASE_INICIATIVAS_CONSOLIDADA!$G846,[1]!BASE_UCS[COD CNUC],[1]!BASE_UCS[GERÊNCIA REGIONAL])</f>
        <v>GR5 - Sul</v>
      </c>
      <c r="I846" s="29" t="str">
        <f>_xlfn.XLOOKUP(BASE_INICIATIVAS_CONSOLIDADA!$G846,[1]!BASE_UCS[COD CNUC],[1]!BASE_UCS[BIOMAS])</f>
        <v>Mata Atlântica</v>
      </c>
      <c r="J846" s="29" t="str">
        <f>_xlfn.XLOOKUP(BASE_INICIATIVAS_CONSOLIDADA!$G846,[1]!BASE_UCS[COD CNUC],[1]!BASE_UCS[UF])</f>
        <v>RS/SC</v>
      </c>
      <c r="K846" s="29"/>
      <c r="L846" s="30">
        <v>70000</v>
      </c>
      <c r="M846" s="79">
        <v>0</v>
      </c>
      <c r="N846" s="30">
        <f>BASE_INICIATIVAS_CONSOLIDADA!$L846-BASE_INICIATIVAS_CONSOLIDADA!$M846</f>
        <v>70000</v>
      </c>
      <c r="O846" s="41">
        <f>BASE_INICIATIVAS_CONSOLIDADA!$AC846+BASE_INICIATIVAS_CONSOLIDADA!$AJ846+BASE_INICIATIVAS_CONSOLIDADA!$AO846+BASE_INICIATIVAS_CONSOLIDADA!$AV846+BASE_INICIATIVAS_CONSOLIDADA!$AY846+BASE_INICIATIVAS_CONSOLIDADA!$BA846+BASE_INICIATIVAS_CONSOLIDADA!$BD846</f>
        <v>0</v>
      </c>
      <c r="P846" s="30">
        <f>IF(BASE_INICIATIVAS_CONSOLIDADA!$N846-BASE_INICIATIVAS_CONSOLIDADA!$O846&lt;0,0,BASE_INICIATIVAS_CONSOLIDADA!$N846-BASE_INICIATIVAS_CONSOLIDADA!$O846)</f>
        <v>70000</v>
      </c>
      <c r="Q846" s="66">
        <v>0</v>
      </c>
      <c r="R846" s="71">
        <v>0</v>
      </c>
      <c r="S846" s="71">
        <v>0</v>
      </c>
      <c r="T846" s="71">
        <v>0</v>
      </c>
      <c r="U846" s="71">
        <v>0</v>
      </c>
      <c r="V846" s="71">
        <v>0</v>
      </c>
      <c r="W846" s="71">
        <v>0</v>
      </c>
      <c r="X846" s="71">
        <v>0</v>
      </c>
      <c r="Y846" s="71">
        <v>0</v>
      </c>
      <c r="Z846" s="71">
        <v>0</v>
      </c>
      <c r="AA846" s="71">
        <v>0</v>
      </c>
      <c r="AB846" s="68">
        <v>0</v>
      </c>
      <c r="AC846" s="41">
        <f>SUM(BASE_INICIATIVAS_CONSOLIDADA!$Q846:$AB846)</f>
        <v>0</v>
      </c>
      <c r="AD846" s="41">
        <v>0</v>
      </c>
      <c r="AE846" s="41">
        <v>0</v>
      </c>
      <c r="AF846" s="41">
        <v>0</v>
      </c>
      <c r="AG846" s="41">
        <v>0</v>
      </c>
      <c r="AH846" s="41">
        <v>0</v>
      </c>
      <c r="AI846" s="82">
        <v>0</v>
      </c>
      <c r="AJ846" s="41">
        <f>SUM(BASE_INICIATIVAS_CONSOLIDADA!$AD846:$AI846)</f>
        <v>0</v>
      </c>
      <c r="AK846" s="41">
        <v>0</v>
      </c>
      <c r="AL846" s="41">
        <v>0</v>
      </c>
      <c r="AM846" s="41">
        <v>0</v>
      </c>
      <c r="AN846" s="41">
        <v>0</v>
      </c>
      <c r="AO846" s="41">
        <f>SUM(BASE_INICIATIVAS_CONSOLIDADA!$AK846:$AN846)</f>
        <v>0</v>
      </c>
      <c r="AP846" s="41">
        <v>0</v>
      </c>
      <c r="AQ846" s="41">
        <v>0</v>
      </c>
      <c r="AR846" s="41">
        <v>0</v>
      </c>
      <c r="AS846" s="41">
        <v>0</v>
      </c>
      <c r="AT846" s="41">
        <v>0</v>
      </c>
      <c r="AU846" s="41">
        <v>0</v>
      </c>
      <c r="AV846" s="41">
        <f>SUM(BASE_INICIATIVAS_CONSOLIDADA!$AP846:$AU846)</f>
        <v>0</v>
      </c>
      <c r="AW846" s="43">
        <v>0</v>
      </c>
      <c r="AX846" s="43">
        <v>0</v>
      </c>
      <c r="AY846" s="44">
        <f>SUM(BASE_INICIATIVAS_CONSOLIDADA!$AW846:$AX846)</f>
        <v>0</v>
      </c>
      <c r="AZ846" s="49">
        <v>0</v>
      </c>
      <c r="BA846" s="45">
        <f>BASE_INICIATIVAS_CONSOLIDADA!$AZ846</f>
        <v>0</v>
      </c>
      <c r="BB846" s="45">
        <v>0</v>
      </c>
      <c r="BC846" s="45">
        <v>0</v>
      </c>
      <c r="BD846" s="45">
        <f>SUM(BASE_INICIATIVAS_CONSOLIDADA!$BB846:$BC846)</f>
        <v>0</v>
      </c>
    </row>
    <row r="847" spans="1:56" ht="60" x14ac:dyDescent="0.25">
      <c r="A847" s="8" t="s">
        <v>502</v>
      </c>
      <c r="B847" s="8" t="s">
        <v>503</v>
      </c>
      <c r="C847" s="8">
        <v>18458919</v>
      </c>
      <c r="D847" s="8" t="s">
        <v>58</v>
      </c>
      <c r="E847" s="8" t="str">
        <f>_xlfn.XLOOKUP(BASE_INICIATIVAS_CONSOLIDADA!$G847,'[1]BASE DE DADOS'!A:A,'[1]BASE DE DADOS'!C:C)</f>
        <v>PARNA DE BOA NOVA</v>
      </c>
      <c r="F847" s="8" t="str">
        <f>_xlfn.XLOOKUP(BASE_INICIATIVAS_CONSOLIDADA!$G847,[1]!BASE_UCS[COD CNUC],[1]!BASE_UCS[CATEGORIA RESUMIDA])</f>
        <v>PARNA</v>
      </c>
      <c r="G847" s="8" t="s">
        <v>211</v>
      </c>
      <c r="H847" s="8" t="str">
        <f>_xlfn.XLOOKUP(BASE_INICIATIVAS_CONSOLIDADA!$G847,[1]!BASE_UCS[COD CNUC],[1]!BASE_UCS[GERÊNCIA REGIONAL])</f>
        <v>GR2 - Nordeste</v>
      </c>
      <c r="I847" s="8" t="str">
        <f>_xlfn.XLOOKUP(BASE_INICIATIVAS_CONSOLIDADA!$G847,[1]!BASE_UCS[COD CNUC],[1]!BASE_UCS[BIOMAS])</f>
        <v>Caatinga - Mata Atlântica</v>
      </c>
      <c r="J847" s="8" t="str">
        <f>_xlfn.XLOOKUP(BASE_INICIATIVAS_CONSOLIDADA!$G847,[1]!BASE_UCS[COD CNUC],[1]!BASE_UCS[UF])</f>
        <v>BA</v>
      </c>
      <c r="K847" s="8"/>
      <c r="L847" s="36">
        <v>78000</v>
      </c>
      <c r="M847" s="80">
        <v>0</v>
      </c>
      <c r="N847" s="36">
        <f>BASE_INICIATIVAS_CONSOLIDADA!$L847-BASE_INICIATIVAS_CONSOLIDADA!$M847</f>
        <v>78000</v>
      </c>
      <c r="O847" s="37">
        <f>BASE_INICIATIVAS_CONSOLIDADA!$AC847+BASE_INICIATIVAS_CONSOLIDADA!$AJ847+BASE_INICIATIVAS_CONSOLIDADA!$AO847+BASE_INICIATIVAS_CONSOLIDADA!$AV847+BASE_INICIATIVAS_CONSOLIDADA!$AY847+BASE_INICIATIVAS_CONSOLIDADA!$BA847+BASE_INICIATIVAS_CONSOLIDADA!$BD847</f>
        <v>0</v>
      </c>
      <c r="P847" s="36">
        <f>IF(BASE_INICIATIVAS_CONSOLIDADA!$N847-BASE_INICIATIVAS_CONSOLIDADA!$O847&lt;0,0,BASE_INICIATIVAS_CONSOLIDADA!$N847-BASE_INICIATIVAS_CONSOLIDADA!$O847)</f>
        <v>78000</v>
      </c>
      <c r="Q847" s="64">
        <v>0</v>
      </c>
      <c r="R847" s="69">
        <v>0</v>
      </c>
      <c r="S847" s="69">
        <v>0</v>
      </c>
      <c r="T847" s="69">
        <v>0</v>
      </c>
      <c r="U847" s="69">
        <v>0</v>
      </c>
      <c r="V847" s="69">
        <v>0</v>
      </c>
      <c r="W847" s="69">
        <v>0</v>
      </c>
      <c r="X847" s="69">
        <v>0</v>
      </c>
      <c r="Y847" s="69">
        <v>0</v>
      </c>
      <c r="Z847" s="69">
        <v>0</v>
      </c>
      <c r="AA847" s="69">
        <v>0</v>
      </c>
      <c r="AB847" s="70">
        <v>0</v>
      </c>
      <c r="AC847" s="37">
        <f>SUM(BASE_INICIATIVAS_CONSOLIDADA!$Q847:$AB847)</f>
        <v>0</v>
      </c>
      <c r="AD847" s="37">
        <v>0</v>
      </c>
      <c r="AE847" s="37">
        <v>0</v>
      </c>
      <c r="AF847" s="37">
        <v>0</v>
      </c>
      <c r="AG847" s="37">
        <v>0</v>
      </c>
      <c r="AH847" s="37">
        <v>0</v>
      </c>
      <c r="AI847" s="77">
        <v>0</v>
      </c>
      <c r="AJ847" s="37">
        <f>SUM(BASE_INICIATIVAS_CONSOLIDADA!$AD847:$AI847)</f>
        <v>0</v>
      </c>
      <c r="AK847" s="37">
        <v>0</v>
      </c>
      <c r="AL847" s="37">
        <v>0</v>
      </c>
      <c r="AM847" s="37">
        <v>0</v>
      </c>
      <c r="AN847" s="37">
        <v>0</v>
      </c>
      <c r="AO847" s="37">
        <f>SUM(BASE_INICIATIVAS_CONSOLIDADA!$AK847:$AN847)</f>
        <v>0</v>
      </c>
      <c r="AP847" s="37">
        <v>0</v>
      </c>
      <c r="AQ847" s="37">
        <v>0</v>
      </c>
      <c r="AR847" s="37">
        <v>0</v>
      </c>
      <c r="AS847" s="37">
        <v>0</v>
      </c>
      <c r="AT847" s="37">
        <v>0</v>
      </c>
      <c r="AU847" s="37">
        <v>0</v>
      </c>
      <c r="AV847" s="37">
        <f>SUM(BASE_INICIATIVAS_CONSOLIDADA!$AP847:$AU847)</f>
        <v>0</v>
      </c>
      <c r="AW847" s="39">
        <v>0</v>
      </c>
      <c r="AX847" s="39">
        <v>0</v>
      </c>
      <c r="AY847" s="40">
        <f>SUM(BASE_INICIATIVAS_CONSOLIDADA!$AW847:$AX847)</f>
        <v>0</v>
      </c>
      <c r="AZ847" s="4">
        <v>0</v>
      </c>
      <c r="BA847" s="4">
        <f>BASE_INICIATIVAS_CONSOLIDADA!$AZ847</f>
        <v>0</v>
      </c>
      <c r="BB847" s="4">
        <v>0</v>
      </c>
      <c r="BC847" s="4">
        <v>0</v>
      </c>
      <c r="BD847" s="4">
        <f>SUM(BASE_INICIATIVAS_CONSOLIDADA!$BB847:$BC847)</f>
        <v>0</v>
      </c>
    </row>
    <row r="848" spans="1:56" ht="60" x14ac:dyDescent="0.25">
      <c r="A848" s="29" t="s">
        <v>502</v>
      </c>
      <c r="B848" s="29" t="s">
        <v>503</v>
      </c>
      <c r="C848" s="29">
        <v>18458919</v>
      </c>
      <c r="D848" s="29" t="s">
        <v>58</v>
      </c>
      <c r="E848" s="29" t="str">
        <f>_xlfn.XLOOKUP(BASE_INICIATIVAS_CONSOLIDADA!$G848,'[1]BASE DE DADOS'!A:A,'[1]BASE DE DADOS'!C:C)</f>
        <v>PARNA DE BRASÍLIA</v>
      </c>
      <c r="F848" s="29" t="str">
        <f>_xlfn.XLOOKUP(BASE_INICIATIVAS_CONSOLIDADA!$G848,[1]!BASE_UCS[COD CNUC],[1]!BASE_UCS[CATEGORIA RESUMIDA])</f>
        <v>PARNA</v>
      </c>
      <c r="G848" s="29" t="s">
        <v>227</v>
      </c>
      <c r="H848" s="29" t="str">
        <f>_xlfn.XLOOKUP(BASE_INICIATIVAS_CONSOLIDADA!$G848,[1]!BASE_UCS[COD CNUC],[1]!BASE_UCS[GERÊNCIA REGIONAL])</f>
        <v>GR3 - Centro-Oeste</v>
      </c>
      <c r="I848" s="29" t="str">
        <f>_xlfn.XLOOKUP(BASE_INICIATIVAS_CONSOLIDADA!$G848,[1]!BASE_UCS[COD CNUC],[1]!BASE_UCS[BIOMAS])</f>
        <v>Cerrado</v>
      </c>
      <c r="J848" s="29" t="str">
        <f>_xlfn.XLOOKUP(BASE_INICIATIVAS_CONSOLIDADA!$G848,[1]!BASE_UCS[COD CNUC],[1]!BASE_UCS[UF])</f>
        <v>DF/GO</v>
      </c>
      <c r="K848" s="29"/>
      <c r="L848" s="30">
        <v>260000</v>
      </c>
      <c r="M848" s="79">
        <v>0</v>
      </c>
      <c r="N848" s="30">
        <f>BASE_INICIATIVAS_CONSOLIDADA!$L848-BASE_INICIATIVAS_CONSOLIDADA!$M848</f>
        <v>260000</v>
      </c>
      <c r="O848" s="41">
        <f>BASE_INICIATIVAS_CONSOLIDADA!$AC848+BASE_INICIATIVAS_CONSOLIDADA!$AJ848+BASE_INICIATIVAS_CONSOLIDADA!$AO848+BASE_INICIATIVAS_CONSOLIDADA!$AV848+BASE_INICIATIVAS_CONSOLIDADA!$AY848+BASE_INICIATIVAS_CONSOLIDADA!$BA848+BASE_INICIATIVAS_CONSOLIDADA!$BD848</f>
        <v>220000</v>
      </c>
      <c r="P848" s="30">
        <f>IF(BASE_INICIATIVAS_CONSOLIDADA!$N848-BASE_INICIATIVAS_CONSOLIDADA!$O848&lt;0,0,BASE_INICIATIVAS_CONSOLIDADA!$N848-BASE_INICIATIVAS_CONSOLIDADA!$O848)</f>
        <v>40000</v>
      </c>
      <c r="Q848" s="66">
        <v>0</v>
      </c>
      <c r="R848" s="71">
        <v>0</v>
      </c>
      <c r="S848" s="71">
        <v>0</v>
      </c>
      <c r="T848" s="71">
        <v>0</v>
      </c>
      <c r="U848" s="71">
        <v>0</v>
      </c>
      <c r="V848" s="71">
        <v>0</v>
      </c>
      <c r="W848" s="71">
        <v>0</v>
      </c>
      <c r="X848" s="71">
        <v>0</v>
      </c>
      <c r="Y848" s="71">
        <v>0</v>
      </c>
      <c r="Z848" s="71">
        <v>0</v>
      </c>
      <c r="AA848" s="71">
        <v>0</v>
      </c>
      <c r="AB848" s="68">
        <v>0</v>
      </c>
      <c r="AC848" s="41">
        <f>SUM(BASE_INICIATIVAS_CONSOLIDADA!$Q848:$AB848)</f>
        <v>0</v>
      </c>
      <c r="AD848" s="41">
        <v>0</v>
      </c>
      <c r="AE848" s="41">
        <v>0</v>
      </c>
      <c r="AF848" s="41">
        <v>0</v>
      </c>
      <c r="AG848" s="41">
        <v>0</v>
      </c>
      <c r="AH848" s="41">
        <v>0</v>
      </c>
      <c r="AI848" s="82">
        <v>0</v>
      </c>
      <c r="AJ848" s="41">
        <f>SUM(BASE_INICIATIVAS_CONSOLIDADA!$AD848:$AI848)</f>
        <v>0</v>
      </c>
      <c r="AK848" s="41">
        <v>0</v>
      </c>
      <c r="AL848" s="41">
        <v>0</v>
      </c>
      <c r="AM848" s="41">
        <v>0</v>
      </c>
      <c r="AN848" s="41">
        <v>0</v>
      </c>
      <c r="AO848" s="41">
        <f>SUM(BASE_INICIATIVAS_CONSOLIDADA!$AK848:$AN848)</f>
        <v>0</v>
      </c>
      <c r="AP848" s="41">
        <v>0</v>
      </c>
      <c r="AQ848" s="41">
        <v>0</v>
      </c>
      <c r="AR848" s="41">
        <v>0</v>
      </c>
      <c r="AS848" s="41">
        <v>0</v>
      </c>
      <c r="AT848" s="41">
        <v>0</v>
      </c>
      <c r="AU848" s="41">
        <v>0</v>
      </c>
      <c r="AV848" s="41">
        <f>SUM(BASE_INICIATIVAS_CONSOLIDADA!$AP848:$AU848)</f>
        <v>0</v>
      </c>
      <c r="AW848" s="43">
        <v>220000</v>
      </c>
      <c r="AX848" s="43">
        <v>0</v>
      </c>
      <c r="AY848" s="44">
        <f>SUM(BASE_INICIATIVAS_CONSOLIDADA!$AW848:$AX848)</f>
        <v>220000</v>
      </c>
      <c r="AZ848" s="50">
        <v>0</v>
      </c>
      <c r="BA848" s="43">
        <f>BASE_INICIATIVAS_CONSOLIDADA!$AZ848</f>
        <v>0</v>
      </c>
      <c r="BB848" s="45">
        <v>0</v>
      </c>
      <c r="BC848" s="45">
        <v>0</v>
      </c>
      <c r="BD848" s="45">
        <f>SUM(BASE_INICIATIVAS_CONSOLIDADA!$BB848:$BC848)</f>
        <v>0</v>
      </c>
    </row>
    <row r="849" spans="1:56" ht="60" x14ac:dyDescent="0.25">
      <c r="A849" s="8" t="s">
        <v>502</v>
      </c>
      <c r="B849" s="8" t="s">
        <v>503</v>
      </c>
      <c r="C849" s="8">
        <v>18458919</v>
      </c>
      <c r="D849" s="8" t="s">
        <v>58</v>
      </c>
      <c r="E849" s="8" t="str">
        <f>_xlfn.XLOOKUP(BASE_INICIATIVAS_CONSOLIDADA!$G849,'[1]BASE DE DADOS'!A:A,'[1]BASE DE DADOS'!C:C)</f>
        <v>PARNA DE ILHA GRANDE</v>
      </c>
      <c r="F849" s="8" t="str">
        <f>_xlfn.XLOOKUP(BASE_INICIATIVAS_CONSOLIDADA!$G849,[1]!BASE_UCS[COD CNUC],[1]!BASE_UCS[CATEGORIA RESUMIDA])</f>
        <v>PARNA</v>
      </c>
      <c r="G849" s="8" t="s">
        <v>81</v>
      </c>
      <c r="H849" s="8" t="str">
        <f>_xlfn.XLOOKUP(BASE_INICIATIVAS_CONSOLIDADA!$G849,[1]!BASE_UCS[COD CNUC],[1]!BASE_UCS[GERÊNCIA REGIONAL])</f>
        <v>GR5 - Sul</v>
      </c>
      <c r="I849" s="8" t="str">
        <f>_xlfn.XLOOKUP(BASE_INICIATIVAS_CONSOLIDADA!$G849,[1]!BASE_UCS[COD CNUC],[1]!BASE_UCS[BIOMAS])</f>
        <v>Mata Atlântica</v>
      </c>
      <c r="J849" s="8" t="str">
        <f>_xlfn.XLOOKUP(BASE_INICIATIVAS_CONSOLIDADA!$G849,[1]!BASE_UCS[COD CNUC],[1]!BASE_UCS[UF])</f>
        <v>MS/PA</v>
      </c>
      <c r="K849" s="8"/>
      <c r="L849" s="36">
        <v>78000</v>
      </c>
      <c r="M849" s="80">
        <v>0</v>
      </c>
      <c r="N849" s="36">
        <f>BASE_INICIATIVAS_CONSOLIDADA!$L849-BASE_INICIATIVAS_CONSOLIDADA!$M849</f>
        <v>78000</v>
      </c>
      <c r="O849" s="37">
        <f>BASE_INICIATIVAS_CONSOLIDADA!$AC849+BASE_INICIATIVAS_CONSOLIDADA!$AJ849+BASE_INICIATIVAS_CONSOLIDADA!$AO849+BASE_INICIATIVAS_CONSOLIDADA!$AV849+BASE_INICIATIVAS_CONSOLIDADA!$AY849+BASE_INICIATIVAS_CONSOLIDADA!$BA849+BASE_INICIATIVAS_CONSOLIDADA!$BD849</f>
        <v>0</v>
      </c>
      <c r="P849" s="36">
        <f>IF(BASE_INICIATIVAS_CONSOLIDADA!$N849-BASE_INICIATIVAS_CONSOLIDADA!$O849&lt;0,0,BASE_INICIATIVAS_CONSOLIDADA!$N849-BASE_INICIATIVAS_CONSOLIDADA!$O849)</f>
        <v>78000</v>
      </c>
      <c r="Q849" s="64">
        <v>0</v>
      </c>
      <c r="R849" s="69">
        <v>0</v>
      </c>
      <c r="S849" s="69">
        <v>0</v>
      </c>
      <c r="T849" s="69">
        <v>0</v>
      </c>
      <c r="U849" s="69">
        <v>0</v>
      </c>
      <c r="V849" s="69">
        <v>0</v>
      </c>
      <c r="W849" s="69">
        <v>0</v>
      </c>
      <c r="X849" s="69">
        <v>0</v>
      </c>
      <c r="Y849" s="69">
        <v>0</v>
      </c>
      <c r="Z849" s="69">
        <v>0</v>
      </c>
      <c r="AA849" s="69">
        <v>0</v>
      </c>
      <c r="AB849" s="70">
        <v>0</v>
      </c>
      <c r="AC849" s="37">
        <f>SUM(BASE_INICIATIVAS_CONSOLIDADA!$Q849:$AB849)</f>
        <v>0</v>
      </c>
      <c r="AD849" s="37">
        <v>0</v>
      </c>
      <c r="AE849" s="37">
        <v>0</v>
      </c>
      <c r="AF849" s="37">
        <v>0</v>
      </c>
      <c r="AG849" s="37">
        <v>0</v>
      </c>
      <c r="AH849" s="37">
        <v>0</v>
      </c>
      <c r="AI849" s="77">
        <v>0</v>
      </c>
      <c r="AJ849" s="37">
        <f>SUM(BASE_INICIATIVAS_CONSOLIDADA!$AD849:$AI849)</f>
        <v>0</v>
      </c>
      <c r="AK849" s="37">
        <v>0</v>
      </c>
      <c r="AL849" s="37">
        <v>0</v>
      </c>
      <c r="AM849" s="37">
        <v>0</v>
      </c>
      <c r="AN849" s="37">
        <v>0</v>
      </c>
      <c r="AO849" s="37">
        <f>SUM(BASE_INICIATIVAS_CONSOLIDADA!$AK849:$AN849)</f>
        <v>0</v>
      </c>
      <c r="AP849" s="37">
        <v>0</v>
      </c>
      <c r="AQ849" s="37">
        <v>0</v>
      </c>
      <c r="AR849" s="37">
        <v>0</v>
      </c>
      <c r="AS849" s="37">
        <v>0</v>
      </c>
      <c r="AT849" s="37">
        <v>0</v>
      </c>
      <c r="AU849" s="37">
        <v>0</v>
      </c>
      <c r="AV849" s="37">
        <f>SUM(BASE_INICIATIVAS_CONSOLIDADA!$AP849:$AU849)</f>
        <v>0</v>
      </c>
      <c r="AW849" s="39">
        <v>0</v>
      </c>
      <c r="AX849" s="39">
        <v>0</v>
      </c>
      <c r="AY849" s="40">
        <f>SUM(BASE_INICIATIVAS_CONSOLIDADA!$AW849:$AX849)</f>
        <v>0</v>
      </c>
      <c r="AZ849" s="51">
        <v>0</v>
      </c>
      <c r="BA849" s="4">
        <f>BASE_INICIATIVAS_CONSOLIDADA!$AZ849</f>
        <v>0</v>
      </c>
      <c r="BB849" s="4">
        <v>0</v>
      </c>
      <c r="BC849" s="4">
        <v>0</v>
      </c>
      <c r="BD849" s="4">
        <f>SUM(BASE_INICIATIVAS_CONSOLIDADA!$BB849:$BC849)</f>
        <v>0</v>
      </c>
    </row>
    <row r="850" spans="1:56" ht="60" x14ac:dyDescent="0.25">
      <c r="A850" s="29" t="s">
        <v>502</v>
      </c>
      <c r="B850" s="29" t="s">
        <v>503</v>
      </c>
      <c r="C850" s="29">
        <v>18458919</v>
      </c>
      <c r="D850" s="29" t="s">
        <v>58</v>
      </c>
      <c r="E850" s="29" t="str">
        <f>_xlfn.XLOOKUP(BASE_INICIATIVAS_CONSOLIDADA!$G850,'[1]BASE DE DADOS'!A:A,'[1]BASE DE DADOS'!C:C)</f>
        <v>PARNA DE JERICOACOARA</v>
      </c>
      <c r="F850" s="29" t="str">
        <f>_xlfn.XLOOKUP(BASE_INICIATIVAS_CONSOLIDADA!$G850,[1]!BASE_UCS[COD CNUC],[1]!BASE_UCS[CATEGORIA RESUMIDA])</f>
        <v>PARNA</v>
      </c>
      <c r="G850" s="29" t="s">
        <v>215</v>
      </c>
      <c r="H850" s="29" t="str">
        <f>_xlfn.XLOOKUP(BASE_INICIATIVAS_CONSOLIDADA!$G850,[1]!BASE_UCS[COD CNUC],[1]!BASE_UCS[GERÊNCIA REGIONAL])</f>
        <v>GR2 - Nordeste</v>
      </c>
      <c r="I850" s="29" t="str">
        <f>_xlfn.XLOOKUP(BASE_INICIATIVAS_CONSOLIDADA!$G850,[1]!BASE_UCS[COD CNUC],[1]!BASE_UCS[BIOMAS])</f>
        <v>Área Marinha - Caatinga</v>
      </c>
      <c r="J850" s="29" t="str">
        <f>_xlfn.XLOOKUP(BASE_INICIATIVAS_CONSOLIDADA!$G850,[1]!BASE_UCS[COD CNUC],[1]!BASE_UCS[UF])</f>
        <v>CE</v>
      </c>
      <c r="K850" s="29"/>
      <c r="L850" s="30">
        <v>180000</v>
      </c>
      <c r="M850" s="79">
        <v>0</v>
      </c>
      <c r="N850" s="30">
        <f>BASE_INICIATIVAS_CONSOLIDADA!$L850-BASE_INICIATIVAS_CONSOLIDADA!$M850</f>
        <v>180000</v>
      </c>
      <c r="O850" s="41">
        <f>BASE_INICIATIVAS_CONSOLIDADA!$AC850+BASE_INICIATIVAS_CONSOLIDADA!$AJ850+BASE_INICIATIVAS_CONSOLIDADA!$AO850+BASE_INICIATIVAS_CONSOLIDADA!$AV850+BASE_INICIATIVAS_CONSOLIDADA!$AY850+BASE_INICIATIVAS_CONSOLIDADA!$BA850+BASE_INICIATIVAS_CONSOLIDADA!$BD850</f>
        <v>180000</v>
      </c>
      <c r="P850" s="30">
        <f>IF(BASE_INICIATIVAS_CONSOLIDADA!$N850-BASE_INICIATIVAS_CONSOLIDADA!$O850&lt;0,0,BASE_INICIATIVAS_CONSOLIDADA!$N850-BASE_INICIATIVAS_CONSOLIDADA!$O850)</f>
        <v>0</v>
      </c>
      <c r="Q850" s="66">
        <v>0</v>
      </c>
      <c r="R850" s="71">
        <v>0</v>
      </c>
      <c r="S850" s="71">
        <v>0</v>
      </c>
      <c r="T850" s="71">
        <v>0</v>
      </c>
      <c r="U850" s="71">
        <v>0</v>
      </c>
      <c r="V850" s="71">
        <v>0</v>
      </c>
      <c r="W850" s="71">
        <v>0</v>
      </c>
      <c r="X850" s="71">
        <v>0</v>
      </c>
      <c r="Y850" s="71">
        <v>0</v>
      </c>
      <c r="Z850" s="71">
        <v>0</v>
      </c>
      <c r="AA850" s="71">
        <v>0</v>
      </c>
      <c r="AB850" s="68">
        <v>0</v>
      </c>
      <c r="AC850" s="41">
        <f>SUM(BASE_INICIATIVAS_CONSOLIDADA!$Q850:$AB850)</f>
        <v>0</v>
      </c>
      <c r="AD850" s="41">
        <v>0</v>
      </c>
      <c r="AE850" s="41">
        <v>0</v>
      </c>
      <c r="AF850" s="41">
        <v>0</v>
      </c>
      <c r="AG850" s="41">
        <v>0</v>
      </c>
      <c r="AH850" s="41">
        <v>0</v>
      </c>
      <c r="AI850" s="82">
        <v>0</v>
      </c>
      <c r="AJ850" s="41">
        <f>SUM(BASE_INICIATIVAS_CONSOLIDADA!$AD850:$AI850)</f>
        <v>0</v>
      </c>
      <c r="AK850" s="41">
        <v>0</v>
      </c>
      <c r="AL850" s="41">
        <v>0</v>
      </c>
      <c r="AM850" s="41">
        <v>0</v>
      </c>
      <c r="AN850" s="41">
        <v>0</v>
      </c>
      <c r="AO850" s="41">
        <f>SUM(BASE_INICIATIVAS_CONSOLIDADA!$AK850:$AN850)</f>
        <v>0</v>
      </c>
      <c r="AP850" s="41">
        <v>0</v>
      </c>
      <c r="AQ850" s="41">
        <v>0</v>
      </c>
      <c r="AR850" s="41">
        <v>0</v>
      </c>
      <c r="AS850" s="41">
        <v>0</v>
      </c>
      <c r="AT850" s="41">
        <v>0</v>
      </c>
      <c r="AU850" s="41">
        <v>0</v>
      </c>
      <c r="AV850" s="41">
        <f>SUM(BASE_INICIATIVAS_CONSOLIDADA!$AP850:$AU850)</f>
        <v>0</v>
      </c>
      <c r="AW850" s="43">
        <v>0</v>
      </c>
      <c r="AX850" s="43">
        <v>0</v>
      </c>
      <c r="AY850" s="44">
        <f>SUM(BASE_INICIATIVAS_CONSOLIDADA!$AW850:$AX850)</f>
        <v>0</v>
      </c>
      <c r="AZ850" s="50">
        <v>0</v>
      </c>
      <c r="BA850" s="43">
        <f>BASE_INICIATIVAS_CONSOLIDADA!$AZ850</f>
        <v>0</v>
      </c>
      <c r="BB850" s="45">
        <v>180000</v>
      </c>
      <c r="BC850" s="45">
        <v>0</v>
      </c>
      <c r="BD850" s="45">
        <f>SUM(BASE_INICIATIVAS_CONSOLIDADA!$BB850:$BC850)</f>
        <v>180000</v>
      </c>
    </row>
    <row r="851" spans="1:56" ht="60" x14ac:dyDescent="0.25">
      <c r="A851" s="8" t="s">
        <v>502</v>
      </c>
      <c r="B851" s="8" t="s">
        <v>503</v>
      </c>
      <c r="C851" s="8">
        <v>18458919</v>
      </c>
      <c r="D851" s="8" t="s">
        <v>58</v>
      </c>
      <c r="E851" s="8" t="str">
        <f>_xlfn.XLOOKUP(BASE_INICIATIVAS_CONSOLIDADA!$G851,'[1]BASE DE DADOS'!A:A,'[1]BASE DE DADOS'!C:C)</f>
        <v>PARNA DE PACAÁS NOVOS</v>
      </c>
      <c r="F851" s="8" t="str">
        <f>_xlfn.XLOOKUP(BASE_INICIATIVAS_CONSOLIDADA!$G851,[1]!BASE_UCS[COD CNUC],[1]!BASE_UCS[CATEGORIA RESUMIDA])</f>
        <v>PARNA</v>
      </c>
      <c r="G851" s="8" t="s">
        <v>198</v>
      </c>
      <c r="H851" s="8" t="str">
        <f>_xlfn.XLOOKUP(BASE_INICIATIVAS_CONSOLIDADA!$G851,[1]!BASE_UCS[COD CNUC],[1]!BASE_UCS[GERÊNCIA REGIONAL])</f>
        <v>GR1 - Norte</v>
      </c>
      <c r="I851" s="8" t="str">
        <f>_xlfn.XLOOKUP(BASE_INICIATIVAS_CONSOLIDADA!$G851,[1]!BASE_UCS[COD CNUC],[1]!BASE_UCS[BIOMAS])</f>
        <v>Amazônia</v>
      </c>
      <c r="J851" s="8" t="str">
        <f>_xlfn.XLOOKUP(BASE_INICIATIVAS_CONSOLIDADA!$G851,[1]!BASE_UCS[COD CNUC],[1]!BASE_UCS[UF])</f>
        <v>RO</v>
      </c>
      <c r="K851" s="8"/>
      <c r="L851" s="36">
        <v>75000</v>
      </c>
      <c r="M851" s="80">
        <v>0</v>
      </c>
      <c r="N851" s="36">
        <f>BASE_INICIATIVAS_CONSOLIDADA!$L851-BASE_INICIATIVAS_CONSOLIDADA!$M851</f>
        <v>75000</v>
      </c>
      <c r="O851" s="37">
        <f>BASE_INICIATIVAS_CONSOLIDADA!$AC851+BASE_INICIATIVAS_CONSOLIDADA!$AJ851+BASE_INICIATIVAS_CONSOLIDADA!$AO851+BASE_INICIATIVAS_CONSOLIDADA!$AV851+BASE_INICIATIVAS_CONSOLIDADA!$AY851+BASE_INICIATIVAS_CONSOLIDADA!$BA851+BASE_INICIATIVAS_CONSOLIDADA!$BD851</f>
        <v>0</v>
      </c>
      <c r="P851" s="36">
        <f>IF(BASE_INICIATIVAS_CONSOLIDADA!$N851-BASE_INICIATIVAS_CONSOLIDADA!$O851&lt;0,0,BASE_INICIATIVAS_CONSOLIDADA!$N851-BASE_INICIATIVAS_CONSOLIDADA!$O851)</f>
        <v>75000</v>
      </c>
      <c r="Q851" s="64">
        <v>0</v>
      </c>
      <c r="R851" s="69">
        <v>0</v>
      </c>
      <c r="S851" s="69">
        <v>0</v>
      </c>
      <c r="T851" s="69">
        <v>0</v>
      </c>
      <c r="U851" s="69">
        <v>0</v>
      </c>
      <c r="V851" s="69">
        <v>0</v>
      </c>
      <c r="W851" s="69">
        <v>0</v>
      </c>
      <c r="X851" s="69">
        <v>0</v>
      </c>
      <c r="Y851" s="69">
        <v>0</v>
      </c>
      <c r="Z851" s="69">
        <v>0</v>
      </c>
      <c r="AA851" s="69">
        <v>0</v>
      </c>
      <c r="AB851" s="70">
        <v>0</v>
      </c>
      <c r="AC851" s="37">
        <f>SUM(BASE_INICIATIVAS_CONSOLIDADA!$Q851:$AB851)</f>
        <v>0</v>
      </c>
      <c r="AD851" s="37">
        <v>0</v>
      </c>
      <c r="AE851" s="37">
        <v>0</v>
      </c>
      <c r="AF851" s="37">
        <v>0</v>
      </c>
      <c r="AG851" s="37">
        <v>0</v>
      </c>
      <c r="AH851" s="37">
        <v>0</v>
      </c>
      <c r="AI851" s="77">
        <v>0</v>
      </c>
      <c r="AJ851" s="37">
        <f>SUM(BASE_INICIATIVAS_CONSOLIDADA!$AD851:$AI851)</f>
        <v>0</v>
      </c>
      <c r="AK851" s="37">
        <v>0</v>
      </c>
      <c r="AL851" s="37">
        <v>0</v>
      </c>
      <c r="AM851" s="37">
        <v>0</v>
      </c>
      <c r="AN851" s="37">
        <v>0</v>
      </c>
      <c r="AO851" s="37">
        <f>SUM(BASE_INICIATIVAS_CONSOLIDADA!$AK851:$AN851)</f>
        <v>0</v>
      </c>
      <c r="AP851" s="37">
        <v>0</v>
      </c>
      <c r="AQ851" s="37">
        <v>0</v>
      </c>
      <c r="AR851" s="37">
        <v>0</v>
      </c>
      <c r="AS851" s="37">
        <v>0</v>
      </c>
      <c r="AT851" s="37">
        <v>0</v>
      </c>
      <c r="AU851" s="37">
        <v>0</v>
      </c>
      <c r="AV851" s="37">
        <f>SUM(BASE_INICIATIVAS_CONSOLIDADA!$AP851:$AU851)</f>
        <v>0</v>
      </c>
      <c r="AW851" s="39">
        <v>0</v>
      </c>
      <c r="AX851" s="39">
        <v>0</v>
      </c>
      <c r="AY851" s="40">
        <f>SUM(BASE_INICIATIVAS_CONSOLIDADA!$AW851:$AX851)</f>
        <v>0</v>
      </c>
      <c r="AZ851" s="51">
        <v>0</v>
      </c>
      <c r="BA851" s="4">
        <f>BASE_INICIATIVAS_CONSOLIDADA!$AZ851</f>
        <v>0</v>
      </c>
      <c r="BB851" s="4">
        <v>0</v>
      </c>
      <c r="BC851" s="4">
        <v>0</v>
      </c>
      <c r="BD851" s="4">
        <f>SUM(BASE_INICIATIVAS_CONSOLIDADA!$BB851:$BC851)</f>
        <v>0</v>
      </c>
    </row>
    <row r="852" spans="1:56" ht="60" x14ac:dyDescent="0.25">
      <c r="A852" s="29" t="s">
        <v>502</v>
      </c>
      <c r="B852" s="29" t="s">
        <v>503</v>
      </c>
      <c r="C852" s="29">
        <v>18458919</v>
      </c>
      <c r="D852" s="29" t="s">
        <v>58</v>
      </c>
      <c r="E852" s="29" t="str">
        <f>_xlfn.XLOOKUP(BASE_INICIATIVAS_CONSOLIDADA!$G852,'[1]BASE DE DADOS'!A:A,'[1]BASE DE DADOS'!C:C)</f>
        <v>PARNA DE SAINT-HILAIRE/LANGE</v>
      </c>
      <c r="F852" s="29" t="str">
        <f>_xlfn.XLOOKUP(BASE_INICIATIVAS_CONSOLIDADA!$G852,[1]!BASE_UCS[COD CNUC],[1]!BASE_UCS[CATEGORIA RESUMIDA])</f>
        <v>PARNA</v>
      </c>
      <c r="G852" s="29" t="s">
        <v>222</v>
      </c>
      <c r="H852" s="29" t="str">
        <f>_xlfn.XLOOKUP(BASE_INICIATIVAS_CONSOLIDADA!$G852,[1]!BASE_UCS[COD CNUC],[1]!BASE_UCS[GERÊNCIA REGIONAL])</f>
        <v>GR5 - Sul</v>
      </c>
      <c r="I852" s="29" t="str">
        <f>_xlfn.XLOOKUP(BASE_INICIATIVAS_CONSOLIDADA!$G852,[1]!BASE_UCS[COD CNUC],[1]!BASE_UCS[BIOMAS])</f>
        <v>Mata Atlântica</v>
      </c>
      <c r="J852" s="29" t="str">
        <f>_xlfn.XLOOKUP(BASE_INICIATIVAS_CONSOLIDADA!$G852,[1]!BASE_UCS[COD CNUC],[1]!BASE_UCS[UF])</f>
        <v>PR</v>
      </c>
      <c r="K852" s="29"/>
      <c r="L852" s="30">
        <v>75000</v>
      </c>
      <c r="M852" s="79">
        <v>0</v>
      </c>
      <c r="N852" s="30">
        <f>BASE_INICIATIVAS_CONSOLIDADA!$L852-BASE_INICIATIVAS_CONSOLIDADA!$M852</f>
        <v>75000</v>
      </c>
      <c r="O852" s="41">
        <f>BASE_INICIATIVAS_CONSOLIDADA!$AC852+BASE_INICIATIVAS_CONSOLIDADA!$AJ852+BASE_INICIATIVAS_CONSOLIDADA!$AO852+BASE_INICIATIVAS_CONSOLIDADA!$AV852+BASE_INICIATIVAS_CONSOLIDADA!$AY852+BASE_INICIATIVAS_CONSOLIDADA!$BA852+BASE_INICIATIVAS_CONSOLIDADA!$BD852</f>
        <v>75000</v>
      </c>
      <c r="P852" s="30">
        <f>IF(BASE_INICIATIVAS_CONSOLIDADA!$N852-BASE_INICIATIVAS_CONSOLIDADA!$O852&lt;0,0,BASE_INICIATIVAS_CONSOLIDADA!$N852-BASE_INICIATIVAS_CONSOLIDADA!$O852)</f>
        <v>0</v>
      </c>
      <c r="Q852" s="66">
        <v>0</v>
      </c>
      <c r="R852" s="71">
        <v>0</v>
      </c>
      <c r="S852" s="71">
        <v>0</v>
      </c>
      <c r="T852" s="71">
        <v>0</v>
      </c>
      <c r="U852" s="71">
        <v>0</v>
      </c>
      <c r="V852" s="71">
        <v>0</v>
      </c>
      <c r="W852" s="71">
        <v>0</v>
      </c>
      <c r="X852" s="71">
        <v>0</v>
      </c>
      <c r="Y852" s="71">
        <v>0</v>
      </c>
      <c r="Z852" s="71">
        <v>0</v>
      </c>
      <c r="AA852" s="71">
        <v>0</v>
      </c>
      <c r="AB852" s="68">
        <v>0</v>
      </c>
      <c r="AC852" s="41">
        <f>SUM(BASE_INICIATIVAS_CONSOLIDADA!$Q852:$AB852)</f>
        <v>0</v>
      </c>
      <c r="AD852" s="41">
        <v>0</v>
      </c>
      <c r="AE852" s="41">
        <v>0</v>
      </c>
      <c r="AF852" s="41">
        <v>0</v>
      </c>
      <c r="AG852" s="41">
        <v>0</v>
      </c>
      <c r="AH852" s="41">
        <v>0</v>
      </c>
      <c r="AI852" s="82">
        <v>0</v>
      </c>
      <c r="AJ852" s="41">
        <f>SUM(BASE_INICIATIVAS_CONSOLIDADA!$AD852:$AI852)</f>
        <v>0</v>
      </c>
      <c r="AK852" s="41">
        <v>0</v>
      </c>
      <c r="AL852" s="41">
        <v>0</v>
      </c>
      <c r="AM852" s="41">
        <v>0</v>
      </c>
      <c r="AN852" s="41">
        <v>0</v>
      </c>
      <c r="AO852" s="41">
        <f>SUM(BASE_INICIATIVAS_CONSOLIDADA!$AK852:$AN852)</f>
        <v>0</v>
      </c>
      <c r="AP852" s="41">
        <v>0</v>
      </c>
      <c r="AQ852" s="41">
        <v>0</v>
      </c>
      <c r="AR852" s="41">
        <v>0</v>
      </c>
      <c r="AS852" s="41">
        <v>0</v>
      </c>
      <c r="AT852" s="41">
        <v>0</v>
      </c>
      <c r="AU852" s="41">
        <v>0</v>
      </c>
      <c r="AV852" s="41">
        <f>SUM(BASE_INICIATIVAS_CONSOLIDADA!$AP852:$AU852)</f>
        <v>0</v>
      </c>
      <c r="AW852" s="43">
        <v>0</v>
      </c>
      <c r="AX852" s="43">
        <v>0</v>
      </c>
      <c r="AY852" s="44">
        <f>SUM(BASE_INICIATIVAS_CONSOLIDADA!$AW852:$AX852)</f>
        <v>0</v>
      </c>
      <c r="AZ852" s="45">
        <v>0</v>
      </c>
      <c r="BA852" s="45">
        <f>BASE_INICIATIVAS_CONSOLIDADA!$AZ852</f>
        <v>0</v>
      </c>
      <c r="BB852" s="45">
        <v>75000</v>
      </c>
      <c r="BC852" s="45">
        <v>0</v>
      </c>
      <c r="BD852" s="45">
        <f>SUM(BASE_INICIATIVAS_CONSOLIDADA!$BB852:$BC852)</f>
        <v>75000</v>
      </c>
    </row>
    <row r="853" spans="1:56" ht="60" x14ac:dyDescent="0.25">
      <c r="A853" s="8" t="s">
        <v>502</v>
      </c>
      <c r="B853" s="8" t="s">
        <v>503</v>
      </c>
      <c r="C853" s="8">
        <v>18458919</v>
      </c>
      <c r="D853" s="8" t="s">
        <v>58</v>
      </c>
      <c r="E853" s="8" t="str">
        <f>_xlfn.XLOOKUP(BASE_INICIATIVAS_CONSOLIDADA!$G853,'[1]BASE DE DADOS'!A:A,'[1]BASE DE DADOS'!C:C)</f>
        <v>PARNA DE SÃO JOAQUIM</v>
      </c>
      <c r="F853" s="8" t="str">
        <f>_xlfn.XLOOKUP(BASE_INICIATIVAS_CONSOLIDADA!$G853,[1]!BASE_UCS[COD CNUC],[1]!BASE_UCS[CATEGORIA RESUMIDA])</f>
        <v>PARNA</v>
      </c>
      <c r="G853" s="8" t="s">
        <v>76</v>
      </c>
      <c r="H853" s="8" t="str">
        <f>_xlfn.XLOOKUP(BASE_INICIATIVAS_CONSOLIDADA!$G853,[1]!BASE_UCS[COD CNUC],[1]!BASE_UCS[GERÊNCIA REGIONAL])</f>
        <v>GR5 - Sul</v>
      </c>
      <c r="I853" s="8" t="str">
        <f>_xlfn.XLOOKUP(BASE_INICIATIVAS_CONSOLIDADA!$G853,[1]!BASE_UCS[COD CNUC],[1]!BASE_UCS[BIOMAS])</f>
        <v>Mata Atlântica</v>
      </c>
      <c r="J853" s="8" t="str">
        <f>_xlfn.XLOOKUP(BASE_INICIATIVAS_CONSOLIDADA!$G853,[1]!BASE_UCS[COD CNUC],[1]!BASE_UCS[UF])</f>
        <v>SC</v>
      </c>
      <c r="K853" s="8"/>
      <c r="L853" s="36">
        <v>80000</v>
      </c>
      <c r="M853" s="80">
        <v>0</v>
      </c>
      <c r="N853" s="36">
        <f>BASE_INICIATIVAS_CONSOLIDADA!$L853-BASE_INICIATIVAS_CONSOLIDADA!$M853</f>
        <v>80000</v>
      </c>
      <c r="O853" s="37">
        <f>BASE_INICIATIVAS_CONSOLIDADA!$AC853+BASE_INICIATIVAS_CONSOLIDADA!$AJ853+BASE_INICIATIVAS_CONSOLIDADA!$AO853+BASE_INICIATIVAS_CONSOLIDADA!$AV853+BASE_INICIATIVAS_CONSOLIDADA!$AY853+BASE_INICIATIVAS_CONSOLIDADA!$BA853+BASE_INICIATIVAS_CONSOLIDADA!$BD853</f>
        <v>0</v>
      </c>
      <c r="P853" s="36">
        <f>IF(BASE_INICIATIVAS_CONSOLIDADA!$N853-BASE_INICIATIVAS_CONSOLIDADA!$O853&lt;0,0,BASE_INICIATIVAS_CONSOLIDADA!$N853-BASE_INICIATIVAS_CONSOLIDADA!$O853)</f>
        <v>80000</v>
      </c>
      <c r="Q853" s="64">
        <v>0</v>
      </c>
      <c r="R853" s="69">
        <v>0</v>
      </c>
      <c r="S853" s="69">
        <v>0</v>
      </c>
      <c r="T853" s="69">
        <v>0</v>
      </c>
      <c r="U853" s="69">
        <v>0</v>
      </c>
      <c r="V853" s="69">
        <v>0</v>
      </c>
      <c r="W853" s="69">
        <v>0</v>
      </c>
      <c r="X853" s="69">
        <v>0</v>
      </c>
      <c r="Y853" s="69">
        <v>0</v>
      </c>
      <c r="Z853" s="69">
        <v>0</v>
      </c>
      <c r="AA853" s="69">
        <v>0</v>
      </c>
      <c r="AB853" s="70">
        <v>0</v>
      </c>
      <c r="AC853" s="37">
        <f>SUM(BASE_INICIATIVAS_CONSOLIDADA!$Q853:$AB853)</f>
        <v>0</v>
      </c>
      <c r="AD853" s="37">
        <v>0</v>
      </c>
      <c r="AE853" s="37">
        <v>0</v>
      </c>
      <c r="AF853" s="37">
        <v>0</v>
      </c>
      <c r="AG853" s="37">
        <v>0</v>
      </c>
      <c r="AH853" s="37">
        <v>0</v>
      </c>
      <c r="AI853" s="77">
        <v>0</v>
      </c>
      <c r="AJ853" s="37">
        <f>SUM(BASE_INICIATIVAS_CONSOLIDADA!$AD853:$AI853)</f>
        <v>0</v>
      </c>
      <c r="AK853" s="37">
        <v>0</v>
      </c>
      <c r="AL853" s="37">
        <v>0</v>
      </c>
      <c r="AM853" s="37">
        <v>0</v>
      </c>
      <c r="AN853" s="37">
        <v>0</v>
      </c>
      <c r="AO853" s="37">
        <f>SUM(BASE_INICIATIVAS_CONSOLIDADA!$AK853:$AN853)</f>
        <v>0</v>
      </c>
      <c r="AP853" s="37">
        <v>0</v>
      </c>
      <c r="AQ853" s="37">
        <v>0</v>
      </c>
      <c r="AR853" s="37">
        <v>0</v>
      </c>
      <c r="AS853" s="37">
        <v>0</v>
      </c>
      <c r="AT853" s="37">
        <v>0</v>
      </c>
      <c r="AU853" s="37">
        <v>0</v>
      </c>
      <c r="AV853" s="37">
        <f>SUM(BASE_INICIATIVAS_CONSOLIDADA!$AP853:$AU853)</f>
        <v>0</v>
      </c>
      <c r="AW853" s="39">
        <v>0</v>
      </c>
      <c r="AX853" s="39">
        <v>0</v>
      </c>
      <c r="AY853" s="40">
        <f>SUM(BASE_INICIATIVAS_CONSOLIDADA!$AW853:$AX853)</f>
        <v>0</v>
      </c>
      <c r="AZ853" s="4">
        <v>0</v>
      </c>
      <c r="BA853" s="4">
        <f>BASE_INICIATIVAS_CONSOLIDADA!$AZ853</f>
        <v>0</v>
      </c>
      <c r="BB853" s="4">
        <v>0</v>
      </c>
      <c r="BC853" s="4">
        <v>0</v>
      </c>
      <c r="BD853" s="4">
        <f>SUM(BASE_INICIATIVAS_CONSOLIDADA!$BB853:$BC853)</f>
        <v>0</v>
      </c>
    </row>
    <row r="854" spans="1:56" ht="60" x14ac:dyDescent="0.25">
      <c r="A854" s="29" t="s">
        <v>502</v>
      </c>
      <c r="B854" s="29" t="s">
        <v>503</v>
      </c>
      <c r="C854" s="29">
        <v>18458919</v>
      </c>
      <c r="D854" s="29" t="s">
        <v>58</v>
      </c>
      <c r="E854" s="29" t="str">
        <f>_xlfn.XLOOKUP(BASE_INICIATIVAS_CONSOLIDADA!$G854,'[1]BASE DE DADOS'!A:A,'[1]BASE DE DADOS'!C:C)</f>
        <v>PARNA DE SETE CIDADES</v>
      </c>
      <c r="F854" s="29" t="str">
        <f>_xlfn.XLOOKUP(BASE_INICIATIVAS_CONSOLIDADA!$G854,[1]!BASE_UCS[COD CNUC],[1]!BASE_UCS[CATEGORIA RESUMIDA])</f>
        <v>PARNA</v>
      </c>
      <c r="G854" s="29" t="s">
        <v>174</v>
      </c>
      <c r="H854" s="29" t="str">
        <f>_xlfn.XLOOKUP(BASE_INICIATIVAS_CONSOLIDADA!$G854,[1]!BASE_UCS[COD CNUC],[1]!BASE_UCS[GERÊNCIA REGIONAL])</f>
        <v>GR2 - Nordeste</v>
      </c>
      <c r="I854" s="29" t="str">
        <f>_xlfn.XLOOKUP(BASE_INICIATIVAS_CONSOLIDADA!$G854,[1]!BASE_UCS[COD CNUC],[1]!BASE_UCS[BIOMAS])</f>
        <v>Cerrado</v>
      </c>
      <c r="J854" s="29" t="str">
        <f>_xlfn.XLOOKUP(BASE_INICIATIVAS_CONSOLIDADA!$G854,[1]!BASE_UCS[COD CNUC],[1]!BASE_UCS[UF])</f>
        <v>PI</v>
      </c>
      <c r="K854" s="29"/>
      <c r="L854" s="30">
        <v>75000</v>
      </c>
      <c r="M854" s="79">
        <v>0</v>
      </c>
      <c r="N854" s="30">
        <f>BASE_INICIATIVAS_CONSOLIDADA!$L854-BASE_INICIATIVAS_CONSOLIDADA!$M854</f>
        <v>75000</v>
      </c>
      <c r="O854" s="41">
        <f>BASE_INICIATIVAS_CONSOLIDADA!$AC854+BASE_INICIATIVAS_CONSOLIDADA!$AJ854+BASE_INICIATIVAS_CONSOLIDADA!$AO854+BASE_INICIATIVAS_CONSOLIDADA!$AV854+BASE_INICIATIVAS_CONSOLIDADA!$AY854+BASE_INICIATIVAS_CONSOLIDADA!$BA854+BASE_INICIATIVAS_CONSOLIDADA!$BD854</f>
        <v>0</v>
      </c>
      <c r="P854" s="30">
        <f>IF(BASE_INICIATIVAS_CONSOLIDADA!$N854-BASE_INICIATIVAS_CONSOLIDADA!$O854&lt;0,0,BASE_INICIATIVAS_CONSOLIDADA!$N854-BASE_INICIATIVAS_CONSOLIDADA!$O854)</f>
        <v>75000</v>
      </c>
      <c r="Q854" s="66">
        <v>0</v>
      </c>
      <c r="R854" s="71">
        <v>0</v>
      </c>
      <c r="S854" s="71">
        <v>0</v>
      </c>
      <c r="T854" s="71">
        <v>0</v>
      </c>
      <c r="U854" s="71">
        <v>0</v>
      </c>
      <c r="V854" s="71">
        <v>0</v>
      </c>
      <c r="W854" s="71">
        <v>0</v>
      </c>
      <c r="X854" s="71">
        <v>0</v>
      </c>
      <c r="Y854" s="71">
        <v>0</v>
      </c>
      <c r="Z854" s="71">
        <v>0</v>
      </c>
      <c r="AA854" s="71">
        <v>0</v>
      </c>
      <c r="AB854" s="68">
        <v>0</v>
      </c>
      <c r="AC854" s="41">
        <f>SUM(BASE_INICIATIVAS_CONSOLIDADA!$Q854:$AB854)</f>
        <v>0</v>
      </c>
      <c r="AD854" s="41">
        <v>0</v>
      </c>
      <c r="AE854" s="41">
        <v>0</v>
      </c>
      <c r="AF854" s="41">
        <v>0</v>
      </c>
      <c r="AG854" s="41">
        <v>0</v>
      </c>
      <c r="AH854" s="41">
        <v>0</v>
      </c>
      <c r="AI854" s="82">
        <v>0</v>
      </c>
      <c r="AJ854" s="41">
        <f>SUM(BASE_INICIATIVAS_CONSOLIDADA!$AD854:$AI854)</f>
        <v>0</v>
      </c>
      <c r="AK854" s="41">
        <v>0</v>
      </c>
      <c r="AL854" s="41">
        <v>0</v>
      </c>
      <c r="AM854" s="41">
        <v>0</v>
      </c>
      <c r="AN854" s="41">
        <v>0</v>
      </c>
      <c r="AO854" s="41">
        <f>SUM(BASE_INICIATIVAS_CONSOLIDADA!$AK854:$AN854)</f>
        <v>0</v>
      </c>
      <c r="AP854" s="41">
        <v>0</v>
      </c>
      <c r="AQ854" s="41">
        <v>0</v>
      </c>
      <c r="AR854" s="41">
        <v>0</v>
      </c>
      <c r="AS854" s="41">
        <v>0</v>
      </c>
      <c r="AT854" s="41">
        <v>0</v>
      </c>
      <c r="AU854" s="41">
        <v>0</v>
      </c>
      <c r="AV854" s="41">
        <f>SUM(BASE_INICIATIVAS_CONSOLIDADA!$AP854:$AU854)</f>
        <v>0</v>
      </c>
      <c r="AW854" s="43">
        <v>0</v>
      </c>
      <c r="AX854" s="43">
        <v>0</v>
      </c>
      <c r="AY854" s="44">
        <f>SUM(BASE_INICIATIVAS_CONSOLIDADA!$AW854:$AX854)</f>
        <v>0</v>
      </c>
      <c r="AZ854" s="45">
        <v>0</v>
      </c>
      <c r="BA854" s="45">
        <f>BASE_INICIATIVAS_CONSOLIDADA!$AZ854</f>
        <v>0</v>
      </c>
      <c r="BB854" s="45">
        <v>0</v>
      </c>
      <c r="BC854" s="45">
        <v>0</v>
      </c>
      <c r="BD854" s="45">
        <f>SUM(BASE_INICIATIVAS_CONSOLIDADA!$BB854:$BC854)</f>
        <v>0</v>
      </c>
    </row>
    <row r="855" spans="1:56" ht="60" x14ac:dyDescent="0.25">
      <c r="A855" s="8" t="s">
        <v>502</v>
      </c>
      <c r="B855" s="8" t="s">
        <v>503</v>
      </c>
      <c r="C855" s="8">
        <v>18458919</v>
      </c>
      <c r="D855" s="8" t="s">
        <v>58</v>
      </c>
      <c r="E855" s="8" t="str">
        <f>_xlfn.XLOOKUP(BASE_INICIATIVAS_CONSOLIDADA!$G855,'[1]BASE DE DADOS'!A:A,'[1]BASE DE DADOS'!C:C)</f>
        <v>PARNA DE UBAJARA</v>
      </c>
      <c r="F855" s="8" t="str">
        <f>_xlfn.XLOOKUP(BASE_INICIATIVAS_CONSOLIDADA!$G855,[1]!BASE_UCS[COD CNUC],[1]!BASE_UCS[CATEGORIA RESUMIDA])</f>
        <v>PARNA</v>
      </c>
      <c r="G855" s="8" t="s">
        <v>221</v>
      </c>
      <c r="H855" s="8" t="str">
        <f>_xlfn.XLOOKUP(BASE_INICIATIVAS_CONSOLIDADA!$G855,[1]!BASE_UCS[COD CNUC],[1]!BASE_UCS[GERÊNCIA REGIONAL])</f>
        <v>GR2 - Nordeste</v>
      </c>
      <c r="I855" s="8" t="str">
        <f>_xlfn.XLOOKUP(BASE_INICIATIVAS_CONSOLIDADA!$G855,[1]!BASE_UCS[COD CNUC],[1]!BASE_UCS[BIOMAS])</f>
        <v>Caatinga</v>
      </c>
      <c r="J855" s="8" t="str">
        <f>_xlfn.XLOOKUP(BASE_INICIATIVAS_CONSOLIDADA!$G855,[1]!BASE_UCS[COD CNUC],[1]!BASE_UCS[UF])</f>
        <v>CE</v>
      </c>
      <c r="K855" s="8"/>
      <c r="L855" s="36">
        <v>120000</v>
      </c>
      <c r="M855" s="80">
        <v>0</v>
      </c>
      <c r="N855" s="36">
        <f>BASE_INICIATIVAS_CONSOLIDADA!$L855-BASE_INICIATIVAS_CONSOLIDADA!$M855</f>
        <v>120000</v>
      </c>
      <c r="O855" s="37">
        <f>BASE_INICIATIVAS_CONSOLIDADA!$AC855+BASE_INICIATIVAS_CONSOLIDADA!$AJ855+BASE_INICIATIVAS_CONSOLIDADA!$AO855+BASE_INICIATIVAS_CONSOLIDADA!$AV855+BASE_INICIATIVAS_CONSOLIDADA!$AY855+BASE_INICIATIVAS_CONSOLIDADA!$BA855+BASE_INICIATIVAS_CONSOLIDADA!$BD855</f>
        <v>0</v>
      </c>
      <c r="P855" s="36">
        <f>IF(BASE_INICIATIVAS_CONSOLIDADA!$N855-BASE_INICIATIVAS_CONSOLIDADA!$O855&lt;0,0,BASE_INICIATIVAS_CONSOLIDADA!$N855-BASE_INICIATIVAS_CONSOLIDADA!$O855)</f>
        <v>120000</v>
      </c>
      <c r="Q855" s="64">
        <v>0</v>
      </c>
      <c r="R855" s="69">
        <v>0</v>
      </c>
      <c r="S855" s="69">
        <v>0</v>
      </c>
      <c r="T855" s="69">
        <v>0</v>
      </c>
      <c r="U855" s="69">
        <v>0</v>
      </c>
      <c r="V855" s="69">
        <v>0</v>
      </c>
      <c r="W855" s="69">
        <v>0</v>
      </c>
      <c r="X855" s="69">
        <v>0</v>
      </c>
      <c r="Y855" s="69">
        <v>0</v>
      </c>
      <c r="Z855" s="69">
        <v>0</v>
      </c>
      <c r="AA855" s="69">
        <v>0</v>
      </c>
      <c r="AB855" s="70">
        <v>0</v>
      </c>
      <c r="AC855" s="37">
        <f>SUM(BASE_INICIATIVAS_CONSOLIDADA!$Q855:$AB855)</f>
        <v>0</v>
      </c>
      <c r="AD855" s="37">
        <v>0</v>
      </c>
      <c r="AE855" s="37">
        <v>0</v>
      </c>
      <c r="AF855" s="37">
        <v>0</v>
      </c>
      <c r="AG855" s="37">
        <v>0</v>
      </c>
      <c r="AH855" s="37">
        <v>0</v>
      </c>
      <c r="AI855" s="77">
        <v>0</v>
      </c>
      <c r="AJ855" s="37">
        <f>SUM(BASE_INICIATIVAS_CONSOLIDADA!$AD855:$AI855)</f>
        <v>0</v>
      </c>
      <c r="AK855" s="37">
        <v>0</v>
      </c>
      <c r="AL855" s="37">
        <v>0</v>
      </c>
      <c r="AM855" s="37">
        <v>0</v>
      </c>
      <c r="AN855" s="37">
        <v>0</v>
      </c>
      <c r="AO855" s="37">
        <f>SUM(BASE_INICIATIVAS_CONSOLIDADA!$AK855:$AN855)</f>
        <v>0</v>
      </c>
      <c r="AP855" s="37">
        <v>0</v>
      </c>
      <c r="AQ855" s="37">
        <v>0</v>
      </c>
      <c r="AR855" s="37">
        <v>0</v>
      </c>
      <c r="AS855" s="37">
        <v>0</v>
      </c>
      <c r="AT855" s="37">
        <v>0</v>
      </c>
      <c r="AU855" s="37">
        <v>0</v>
      </c>
      <c r="AV855" s="37">
        <f>SUM(BASE_INICIATIVAS_CONSOLIDADA!$AP855:$AU855)</f>
        <v>0</v>
      </c>
      <c r="AW855" s="39">
        <v>0</v>
      </c>
      <c r="AX855" s="39">
        <v>0</v>
      </c>
      <c r="AY855" s="40">
        <f>SUM(BASE_INICIATIVAS_CONSOLIDADA!$AW855:$AX855)</f>
        <v>0</v>
      </c>
      <c r="AZ855" s="4">
        <v>0</v>
      </c>
      <c r="BA855" s="4">
        <f>BASE_INICIATIVAS_CONSOLIDADA!$AZ855</f>
        <v>0</v>
      </c>
      <c r="BB855" s="4">
        <v>0</v>
      </c>
      <c r="BC855" s="4">
        <v>0</v>
      </c>
      <c r="BD855" s="4">
        <f>SUM(BASE_INICIATIVAS_CONSOLIDADA!$BB855:$BC855)</f>
        <v>0</v>
      </c>
    </row>
    <row r="856" spans="1:56" ht="60" x14ac:dyDescent="0.25">
      <c r="A856" s="29" t="s">
        <v>502</v>
      </c>
      <c r="B856" s="29" t="s">
        <v>503</v>
      </c>
      <c r="C856" s="29">
        <v>18458919</v>
      </c>
      <c r="D856" s="29" t="s">
        <v>58</v>
      </c>
      <c r="E856" s="29" t="str">
        <f>_xlfn.XLOOKUP(BASE_INICIATIVAS_CONSOLIDADA!$G856,'[1]BASE DE DADOS'!A:A,'[1]BASE DE DADOS'!C:C)</f>
        <v>PARNA DO ACARI</v>
      </c>
      <c r="F856" s="29" t="str">
        <f>_xlfn.XLOOKUP(BASE_INICIATIVAS_CONSOLIDADA!$G856,[1]!BASE_UCS[COD CNUC],[1]!BASE_UCS[CATEGORIA RESUMIDA])</f>
        <v>PARNA</v>
      </c>
      <c r="G856" s="29" t="s">
        <v>298</v>
      </c>
      <c r="H856" s="29" t="str">
        <f>_xlfn.XLOOKUP(BASE_INICIATIVAS_CONSOLIDADA!$G856,[1]!BASE_UCS[COD CNUC],[1]!BASE_UCS[GERÊNCIA REGIONAL])</f>
        <v>GR1 - Norte</v>
      </c>
      <c r="I856" s="29" t="str">
        <f>_xlfn.XLOOKUP(BASE_INICIATIVAS_CONSOLIDADA!$G856,[1]!BASE_UCS[COD CNUC],[1]!BASE_UCS[BIOMAS])</f>
        <v>Amazônia</v>
      </c>
      <c r="J856" s="29" t="str">
        <f>_xlfn.XLOOKUP(BASE_INICIATIVAS_CONSOLIDADA!$G856,[1]!BASE_UCS[COD CNUC],[1]!BASE_UCS[UF])</f>
        <v>AM</v>
      </c>
      <c r="K856" s="29"/>
      <c r="L856" s="30">
        <v>120000</v>
      </c>
      <c r="M856" s="79">
        <v>0</v>
      </c>
      <c r="N856" s="30">
        <f>BASE_INICIATIVAS_CONSOLIDADA!$L856-BASE_INICIATIVAS_CONSOLIDADA!$M856</f>
        <v>120000</v>
      </c>
      <c r="O856" s="41">
        <f>BASE_INICIATIVAS_CONSOLIDADA!$AC856+BASE_INICIATIVAS_CONSOLIDADA!$AJ856+BASE_INICIATIVAS_CONSOLIDADA!$AO856+BASE_INICIATIVAS_CONSOLIDADA!$AV856+BASE_INICIATIVAS_CONSOLIDADA!$AY856+BASE_INICIATIVAS_CONSOLIDADA!$BA856+BASE_INICIATIVAS_CONSOLIDADA!$BD856</f>
        <v>0</v>
      </c>
      <c r="P856" s="30">
        <f>IF(BASE_INICIATIVAS_CONSOLIDADA!$N856-BASE_INICIATIVAS_CONSOLIDADA!$O856&lt;0,0,BASE_INICIATIVAS_CONSOLIDADA!$N856-BASE_INICIATIVAS_CONSOLIDADA!$O856)</f>
        <v>120000</v>
      </c>
      <c r="Q856" s="66">
        <v>0</v>
      </c>
      <c r="R856" s="71">
        <v>0</v>
      </c>
      <c r="S856" s="71">
        <v>0</v>
      </c>
      <c r="T856" s="71">
        <v>0</v>
      </c>
      <c r="U856" s="71">
        <v>0</v>
      </c>
      <c r="V856" s="71">
        <v>0</v>
      </c>
      <c r="W856" s="71">
        <v>0</v>
      </c>
      <c r="X856" s="71">
        <v>0</v>
      </c>
      <c r="Y856" s="71">
        <v>0</v>
      </c>
      <c r="Z856" s="71">
        <v>0</v>
      </c>
      <c r="AA856" s="71">
        <v>0</v>
      </c>
      <c r="AB856" s="68">
        <v>0</v>
      </c>
      <c r="AC856" s="41">
        <f>SUM(BASE_INICIATIVAS_CONSOLIDADA!$Q856:$AB856)</f>
        <v>0</v>
      </c>
      <c r="AD856" s="41">
        <v>0</v>
      </c>
      <c r="AE856" s="41">
        <v>0</v>
      </c>
      <c r="AF856" s="41">
        <v>0</v>
      </c>
      <c r="AG856" s="41">
        <v>0</v>
      </c>
      <c r="AH856" s="41">
        <v>0</v>
      </c>
      <c r="AI856" s="82">
        <v>0</v>
      </c>
      <c r="AJ856" s="41">
        <f>SUM(BASE_INICIATIVAS_CONSOLIDADA!$AD856:$AI856)</f>
        <v>0</v>
      </c>
      <c r="AK856" s="41">
        <v>0</v>
      </c>
      <c r="AL856" s="41">
        <v>0</v>
      </c>
      <c r="AM856" s="41">
        <v>0</v>
      </c>
      <c r="AN856" s="41">
        <v>0</v>
      </c>
      <c r="AO856" s="41">
        <f>SUM(BASE_INICIATIVAS_CONSOLIDADA!$AK856:$AN856)</f>
        <v>0</v>
      </c>
      <c r="AP856" s="41">
        <v>0</v>
      </c>
      <c r="AQ856" s="41">
        <v>0</v>
      </c>
      <c r="AR856" s="41">
        <v>0</v>
      </c>
      <c r="AS856" s="41">
        <v>0</v>
      </c>
      <c r="AT856" s="41">
        <v>0</v>
      </c>
      <c r="AU856" s="41">
        <v>0</v>
      </c>
      <c r="AV856" s="41">
        <f>SUM(BASE_INICIATIVAS_CONSOLIDADA!$AP856:$AU856)</f>
        <v>0</v>
      </c>
      <c r="AW856" s="43">
        <v>0</v>
      </c>
      <c r="AX856" s="43">
        <v>0</v>
      </c>
      <c r="AY856" s="44">
        <f>SUM(BASE_INICIATIVAS_CONSOLIDADA!$AW856:$AX856)</f>
        <v>0</v>
      </c>
      <c r="AZ856" s="45">
        <v>0</v>
      </c>
      <c r="BA856" s="45">
        <f>BASE_INICIATIVAS_CONSOLIDADA!$AZ856</f>
        <v>0</v>
      </c>
      <c r="BB856" s="45">
        <v>0</v>
      </c>
      <c r="BC856" s="45">
        <v>0</v>
      </c>
      <c r="BD856" s="45">
        <f>SUM(BASE_INICIATIVAS_CONSOLIDADA!$BB856:$BC856)</f>
        <v>0</v>
      </c>
    </row>
    <row r="857" spans="1:56" ht="60" x14ac:dyDescent="0.25">
      <c r="A857" s="8" t="s">
        <v>502</v>
      </c>
      <c r="B857" s="8" t="s">
        <v>503</v>
      </c>
      <c r="C857" s="8">
        <v>18458919</v>
      </c>
      <c r="D857" s="8" t="s">
        <v>58</v>
      </c>
      <c r="E857" s="8" t="str">
        <f>_xlfn.XLOOKUP(BASE_INICIATIVAS_CONSOLIDADA!$G857,'[1]BASE DE DADOS'!A:A,'[1]BASE DE DADOS'!C:C)</f>
        <v>PARNA DO ALTO CARIRI</v>
      </c>
      <c r="F857" s="8" t="str">
        <f>_xlfn.XLOOKUP(BASE_INICIATIVAS_CONSOLIDADA!$G857,[1]!BASE_UCS[COD CNUC],[1]!BASE_UCS[CATEGORIA RESUMIDA])</f>
        <v>PARNA</v>
      </c>
      <c r="G857" s="8" t="s">
        <v>210</v>
      </c>
      <c r="H857" s="8" t="str">
        <f>_xlfn.XLOOKUP(BASE_INICIATIVAS_CONSOLIDADA!$G857,[1]!BASE_UCS[COD CNUC],[1]!BASE_UCS[GERÊNCIA REGIONAL])</f>
        <v>GR2 - Nordeste</v>
      </c>
      <c r="I857" s="8" t="str">
        <f>_xlfn.XLOOKUP(BASE_INICIATIVAS_CONSOLIDADA!$G857,[1]!BASE_UCS[COD CNUC],[1]!BASE_UCS[BIOMAS])</f>
        <v>Mata Atlântica</v>
      </c>
      <c r="J857" s="8" t="str">
        <f>_xlfn.XLOOKUP(BASE_INICIATIVAS_CONSOLIDADA!$G857,[1]!BASE_UCS[COD CNUC],[1]!BASE_UCS[UF])</f>
        <v>BA</v>
      </c>
      <c r="K857" s="8"/>
      <c r="L857" s="36">
        <v>75000</v>
      </c>
      <c r="M857" s="80">
        <v>0</v>
      </c>
      <c r="N857" s="36">
        <f>BASE_INICIATIVAS_CONSOLIDADA!$L857-BASE_INICIATIVAS_CONSOLIDADA!$M857</f>
        <v>75000</v>
      </c>
      <c r="O857" s="37">
        <f>BASE_INICIATIVAS_CONSOLIDADA!$AC857+BASE_INICIATIVAS_CONSOLIDADA!$AJ857+BASE_INICIATIVAS_CONSOLIDADA!$AO857+BASE_INICIATIVAS_CONSOLIDADA!$AV857+BASE_INICIATIVAS_CONSOLIDADA!$AY857+BASE_INICIATIVAS_CONSOLIDADA!$BA857+BASE_INICIATIVAS_CONSOLIDADA!$BD857</f>
        <v>0</v>
      </c>
      <c r="P857" s="36">
        <f>IF(BASE_INICIATIVAS_CONSOLIDADA!$N857-BASE_INICIATIVAS_CONSOLIDADA!$O857&lt;0,0,BASE_INICIATIVAS_CONSOLIDADA!$N857-BASE_INICIATIVAS_CONSOLIDADA!$O857)</f>
        <v>75000</v>
      </c>
      <c r="Q857" s="64">
        <v>0</v>
      </c>
      <c r="R857" s="69">
        <v>0</v>
      </c>
      <c r="S857" s="69">
        <v>0</v>
      </c>
      <c r="T857" s="69">
        <v>0</v>
      </c>
      <c r="U857" s="69">
        <v>0</v>
      </c>
      <c r="V857" s="69">
        <v>0</v>
      </c>
      <c r="W857" s="69">
        <v>0</v>
      </c>
      <c r="X857" s="69">
        <v>0</v>
      </c>
      <c r="Y857" s="69">
        <v>0</v>
      </c>
      <c r="Z857" s="69">
        <v>0</v>
      </c>
      <c r="AA857" s="69">
        <v>0</v>
      </c>
      <c r="AB857" s="70">
        <v>0</v>
      </c>
      <c r="AC857" s="37">
        <f>SUM(BASE_INICIATIVAS_CONSOLIDADA!$Q857:$AB857)</f>
        <v>0</v>
      </c>
      <c r="AD857" s="37">
        <v>0</v>
      </c>
      <c r="AE857" s="37">
        <v>0</v>
      </c>
      <c r="AF857" s="37">
        <v>0</v>
      </c>
      <c r="AG857" s="37">
        <v>0</v>
      </c>
      <c r="AH857" s="37">
        <v>0</v>
      </c>
      <c r="AI857" s="77">
        <v>0</v>
      </c>
      <c r="AJ857" s="37">
        <f>SUM(BASE_INICIATIVAS_CONSOLIDADA!$AD857:$AI857)</f>
        <v>0</v>
      </c>
      <c r="AK857" s="37">
        <v>0</v>
      </c>
      <c r="AL857" s="37">
        <v>0</v>
      </c>
      <c r="AM857" s="37">
        <v>0</v>
      </c>
      <c r="AN857" s="37">
        <v>0</v>
      </c>
      <c r="AO857" s="37">
        <f>SUM(BASE_INICIATIVAS_CONSOLIDADA!$AK857:$AN857)</f>
        <v>0</v>
      </c>
      <c r="AP857" s="37">
        <v>0</v>
      </c>
      <c r="AQ857" s="37">
        <v>0</v>
      </c>
      <c r="AR857" s="37">
        <v>0</v>
      </c>
      <c r="AS857" s="37">
        <v>0</v>
      </c>
      <c r="AT857" s="37">
        <v>0</v>
      </c>
      <c r="AU857" s="37">
        <v>0</v>
      </c>
      <c r="AV857" s="37">
        <f>SUM(BASE_INICIATIVAS_CONSOLIDADA!$AP857:$AU857)</f>
        <v>0</v>
      </c>
      <c r="AW857" s="39">
        <v>0</v>
      </c>
      <c r="AX857" s="39">
        <v>0</v>
      </c>
      <c r="AY857" s="40">
        <f>SUM(BASE_INICIATIVAS_CONSOLIDADA!$AW857:$AX857)</f>
        <v>0</v>
      </c>
      <c r="AZ857" s="4">
        <v>0</v>
      </c>
      <c r="BA857" s="4">
        <f>BASE_INICIATIVAS_CONSOLIDADA!$AZ857</f>
        <v>0</v>
      </c>
      <c r="BB857" s="4">
        <v>0</v>
      </c>
      <c r="BC857" s="4">
        <v>0</v>
      </c>
      <c r="BD857" s="4">
        <f>SUM(BASE_INICIATIVAS_CONSOLIDADA!$BB857:$BC857)</f>
        <v>0</v>
      </c>
    </row>
    <row r="858" spans="1:56" ht="60" x14ac:dyDescent="0.25">
      <c r="A858" s="29" t="s">
        <v>502</v>
      </c>
      <c r="B858" s="29" t="s">
        <v>503</v>
      </c>
      <c r="C858" s="29">
        <v>18458919</v>
      </c>
      <c r="D858" s="29" t="s">
        <v>58</v>
      </c>
      <c r="E858" s="29" t="str">
        <f>_xlfn.XLOOKUP(BASE_INICIATIVAS_CONSOLIDADA!$G858,'[1]BASE DE DADOS'!A:A,'[1]BASE DE DADOS'!C:C)</f>
        <v>PARNA DO ARAGUAIA</v>
      </c>
      <c r="F858" s="29" t="str">
        <f>_xlfn.XLOOKUP(BASE_INICIATIVAS_CONSOLIDADA!$G858,[1]!BASE_UCS[COD CNUC],[1]!BASE_UCS[CATEGORIA RESUMIDA])</f>
        <v>PARNA</v>
      </c>
      <c r="G858" s="29" t="s">
        <v>242</v>
      </c>
      <c r="H858" s="29" t="str">
        <f>_xlfn.XLOOKUP(BASE_INICIATIVAS_CONSOLIDADA!$G858,[1]!BASE_UCS[COD CNUC],[1]!BASE_UCS[GERÊNCIA REGIONAL])</f>
        <v>GR3 - Centro-Oeste</v>
      </c>
      <c r="I858" s="29" t="str">
        <f>_xlfn.XLOOKUP(BASE_INICIATIVAS_CONSOLIDADA!$G858,[1]!BASE_UCS[COD CNUC],[1]!BASE_UCS[BIOMAS])</f>
        <v>Cerrado</v>
      </c>
      <c r="J858" s="29" t="str">
        <f>_xlfn.XLOOKUP(BASE_INICIATIVAS_CONSOLIDADA!$G858,[1]!BASE_UCS[COD CNUC],[1]!BASE_UCS[UF])</f>
        <v>TO</v>
      </c>
      <c r="K858" s="29"/>
      <c r="L858" s="30">
        <v>115000</v>
      </c>
      <c r="M858" s="79">
        <v>0</v>
      </c>
      <c r="N858" s="30">
        <f>BASE_INICIATIVAS_CONSOLIDADA!$L858-BASE_INICIATIVAS_CONSOLIDADA!$M858</f>
        <v>115000</v>
      </c>
      <c r="O858" s="41">
        <f>BASE_INICIATIVAS_CONSOLIDADA!$AC858+BASE_INICIATIVAS_CONSOLIDADA!$AJ858+BASE_INICIATIVAS_CONSOLIDADA!$AO858+BASE_INICIATIVAS_CONSOLIDADA!$AV858+BASE_INICIATIVAS_CONSOLIDADA!$AY858+BASE_INICIATIVAS_CONSOLIDADA!$BA858+BASE_INICIATIVAS_CONSOLIDADA!$BD858</f>
        <v>95000</v>
      </c>
      <c r="P858" s="30">
        <f>IF(BASE_INICIATIVAS_CONSOLIDADA!$N858-BASE_INICIATIVAS_CONSOLIDADA!$O858&lt;0,0,BASE_INICIATIVAS_CONSOLIDADA!$N858-BASE_INICIATIVAS_CONSOLIDADA!$O858)</f>
        <v>20000</v>
      </c>
      <c r="Q858" s="66">
        <v>0</v>
      </c>
      <c r="R858" s="71">
        <v>0</v>
      </c>
      <c r="S858" s="71">
        <v>0</v>
      </c>
      <c r="T858" s="71">
        <v>0</v>
      </c>
      <c r="U858" s="71">
        <v>0</v>
      </c>
      <c r="V858" s="71">
        <v>0</v>
      </c>
      <c r="W858" s="71">
        <v>0</v>
      </c>
      <c r="X858" s="71">
        <v>0</v>
      </c>
      <c r="Y858" s="71">
        <v>0</v>
      </c>
      <c r="Z858" s="71">
        <v>0</v>
      </c>
      <c r="AA858" s="71">
        <v>0</v>
      </c>
      <c r="AB858" s="68">
        <v>0</v>
      </c>
      <c r="AC858" s="41">
        <f>SUM(BASE_INICIATIVAS_CONSOLIDADA!$Q858:$AB858)</f>
        <v>0</v>
      </c>
      <c r="AD858" s="41">
        <v>0</v>
      </c>
      <c r="AE858" s="41">
        <v>0</v>
      </c>
      <c r="AF858" s="41">
        <v>0</v>
      </c>
      <c r="AG858" s="41">
        <v>0</v>
      </c>
      <c r="AH858" s="41">
        <v>0</v>
      </c>
      <c r="AI858" s="82">
        <v>0</v>
      </c>
      <c r="AJ858" s="41">
        <f>SUM(BASE_INICIATIVAS_CONSOLIDADA!$AD858:$AI858)</f>
        <v>0</v>
      </c>
      <c r="AK858" s="41">
        <v>0</v>
      </c>
      <c r="AL858" s="41">
        <v>0</v>
      </c>
      <c r="AM858" s="41">
        <v>0</v>
      </c>
      <c r="AN858" s="41">
        <v>0</v>
      </c>
      <c r="AO858" s="41">
        <f>SUM(BASE_INICIATIVAS_CONSOLIDADA!$AK858:$AN858)</f>
        <v>0</v>
      </c>
      <c r="AP858" s="41">
        <v>0</v>
      </c>
      <c r="AQ858" s="41">
        <v>0</v>
      </c>
      <c r="AR858" s="41">
        <v>0</v>
      </c>
      <c r="AS858" s="41">
        <v>0</v>
      </c>
      <c r="AT858" s="41">
        <v>0</v>
      </c>
      <c r="AU858" s="41">
        <v>0</v>
      </c>
      <c r="AV858" s="41">
        <f>SUM(BASE_INICIATIVAS_CONSOLIDADA!$AP858:$AU858)</f>
        <v>0</v>
      </c>
      <c r="AW858" s="43">
        <v>95000</v>
      </c>
      <c r="AX858" s="43">
        <v>0</v>
      </c>
      <c r="AY858" s="44">
        <f>SUM(BASE_INICIATIVAS_CONSOLIDADA!$AW858:$AX858)</f>
        <v>95000</v>
      </c>
      <c r="AZ858" s="45">
        <v>0</v>
      </c>
      <c r="BA858" s="45">
        <f>BASE_INICIATIVAS_CONSOLIDADA!$AZ858</f>
        <v>0</v>
      </c>
      <c r="BB858" s="45">
        <v>0</v>
      </c>
      <c r="BC858" s="45">
        <v>0</v>
      </c>
      <c r="BD858" s="45">
        <f>SUM(BASE_INICIATIVAS_CONSOLIDADA!$BB858:$BC858)</f>
        <v>0</v>
      </c>
    </row>
    <row r="859" spans="1:56" ht="60" x14ac:dyDescent="0.25">
      <c r="A859" s="8" t="s">
        <v>502</v>
      </c>
      <c r="B859" s="8" t="s">
        <v>503</v>
      </c>
      <c r="C859" s="8">
        <v>18458919</v>
      </c>
      <c r="D859" s="8" t="s">
        <v>58</v>
      </c>
      <c r="E859" s="8" t="str">
        <f>_xlfn.XLOOKUP(BASE_INICIATIVAS_CONSOLIDADA!$G859,'[1]BASE DE DADOS'!A:A,'[1]BASE DE DADOS'!C:C)</f>
        <v>PARNA DO BOQUEIRÃO DA ONÇA</v>
      </c>
      <c r="F859" s="8" t="str">
        <f>_xlfn.XLOOKUP(BASE_INICIATIVAS_CONSOLIDADA!$G859,[1]!BASE_UCS[COD CNUC],[1]!BASE_UCS[CATEGORIA RESUMIDA])</f>
        <v>PARNA</v>
      </c>
      <c r="G859" s="8" t="s">
        <v>209</v>
      </c>
      <c r="H859" s="8" t="str">
        <f>_xlfn.XLOOKUP(BASE_INICIATIVAS_CONSOLIDADA!$G859,[1]!BASE_UCS[COD CNUC],[1]!BASE_UCS[GERÊNCIA REGIONAL])</f>
        <v>GR2 - Nordeste</v>
      </c>
      <c r="I859" s="8" t="str">
        <f>_xlfn.XLOOKUP(BASE_INICIATIVAS_CONSOLIDADA!$G859,[1]!BASE_UCS[COD CNUC],[1]!BASE_UCS[BIOMAS])</f>
        <v>Caatinga</v>
      </c>
      <c r="J859" s="8" t="str">
        <f>_xlfn.XLOOKUP(BASE_INICIATIVAS_CONSOLIDADA!$G859,[1]!BASE_UCS[COD CNUC],[1]!BASE_UCS[UF])</f>
        <v>BA</v>
      </c>
      <c r="K859" s="8"/>
      <c r="L859" s="36">
        <v>75000</v>
      </c>
      <c r="M859" s="80">
        <v>0</v>
      </c>
      <c r="N859" s="36">
        <f>BASE_INICIATIVAS_CONSOLIDADA!$L859-BASE_INICIATIVAS_CONSOLIDADA!$M859</f>
        <v>75000</v>
      </c>
      <c r="O859" s="37">
        <f>BASE_INICIATIVAS_CONSOLIDADA!$AC859+BASE_INICIATIVAS_CONSOLIDADA!$AJ859+BASE_INICIATIVAS_CONSOLIDADA!$AO859+BASE_INICIATIVAS_CONSOLIDADA!$AV859+BASE_INICIATIVAS_CONSOLIDADA!$AY859+BASE_INICIATIVAS_CONSOLIDADA!$BA859+BASE_INICIATIVAS_CONSOLIDADA!$BD859</f>
        <v>155000</v>
      </c>
      <c r="P859" s="36">
        <f>IF(BASE_INICIATIVAS_CONSOLIDADA!$N859-BASE_INICIATIVAS_CONSOLIDADA!$O859&lt;0,0,BASE_INICIATIVAS_CONSOLIDADA!$N859-BASE_INICIATIVAS_CONSOLIDADA!$O859)</f>
        <v>0</v>
      </c>
      <c r="Q859" s="64">
        <v>0</v>
      </c>
      <c r="R859" s="69">
        <v>0</v>
      </c>
      <c r="S859" s="69">
        <v>0</v>
      </c>
      <c r="T859" s="69">
        <v>0</v>
      </c>
      <c r="U859" s="69">
        <v>0</v>
      </c>
      <c r="V859" s="69">
        <v>0</v>
      </c>
      <c r="W859" s="69">
        <v>0</v>
      </c>
      <c r="X859" s="69">
        <v>0</v>
      </c>
      <c r="Y859" s="69">
        <v>0</v>
      </c>
      <c r="Z859" s="69">
        <v>0</v>
      </c>
      <c r="AA859" s="69">
        <v>0</v>
      </c>
      <c r="AB859" s="70">
        <v>0</v>
      </c>
      <c r="AC859" s="37">
        <f>SUM(BASE_INICIATIVAS_CONSOLIDADA!$Q859:$AB859)</f>
        <v>0</v>
      </c>
      <c r="AD859" s="37">
        <v>0</v>
      </c>
      <c r="AE859" s="37">
        <v>0</v>
      </c>
      <c r="AF859" s="37">
        <v>0</v>
      </c>
      <c r="AG859" s="37">
        <v>0</v>
      </c>
      <c r="AH859" s="37">
        <v>0</v>
      </c>
      <c r="AI859" s="77">
        <v>0</v>
      </c>
      <c r="AJ859" s="37">
        <f>SUM(BASE_INICIATIVAS_CONSOLIDADA!$AD859:$AI859)</f>
        <v>0</v>
      </c>
      <c r="AK859" s="37">
        <v>0</v>
      </c>
      <c r="AL859" s="37">
        <v>0</v>
      </c>
      <c r="AM859" s="37">
        <v>0</v>
      </c>
      <c r="AN859" s="37">
        <v>0</v>
      </c>
      <c r="AO859" s="37">
        <f>SUM(BASE_INICIATIVAS_CONSOLIDADA!$AK859:$AN859)</f>
        <v>0</v>
      </c>
      <c r="AP859" s="37">
        <v>0</v>
      </c>
      <c r="AQ859" s="37">
        <v>0</v>
      </c>
      <c r="AR859" s="37">
        <v>0</v>
      </c>
      <c r="AS859" s="37">
        <v>0</v>
      </c>
      <c r="AT859" s="37">
        <v>0</v>
      </c>
      <c r="AU859" s="37">
        <v>0</v>
      </c>
      <c r="AV859" s="37">
        <f>SUM(BASE_INICIATIVAS_CONSOLIDADA!$AP859:$AU859)</f>
        <v>0</v>
      </c>
      <c r="AW859" s="39">
        <v>0</v>
      </c>
      <c r="AX859" s="39">
        <v>155000</v>
      </c>
      <c r="AY859" s="40">
        <f>SUM(BASE_INICIATIVAS_CONSOLIDADA!$AW859:$AX859)</f>
        <v>155000</v>
      </c>
      <c r="AZ859" s="4">
        <v>0</v>
      </c>
      <c r="BA859" s="4">
        <f>BASE_INICIATIVAS_CONSOLIDADA!$AZ859</f>
        <v>0</v>
      </c>
      <c r="BB859" s="4">
        <v>0</v>
      </c>
      <c r="BC859" s="4">
        <v>0</v>
      </c>
      <c r="BD859" s="4">
        <f>SUM(BASE_INICIATIVAS_CONSOLIDADA!$BB859:$BC859)</f>
        <v>0</v>
      </c>
    </row>
    <row r="860" spans="1:56" ht="60" x14ac:dyDescent="0.25">
      <c r="A860" s="29" t="s">
        <v>502</v>
      </c>
      <c r="B860" s="29" t="s">
        <v>503</v>
      </c>
      <c r="C860" s="29">
        <v>18458919</v>
      </c>
      <c r="D860" s="29" t="s">
        <v>58</v>
      </c>
      <c r="E860" s="29" t="str">
        <f>_xlfn.XLOOKUP(BASE_INICIATIVAS_CONSOLIDADA!$G860,'[1]BASE DE DADOS'!A:A,'[1]BASE DE DADOS'!C:C)</f>
        <v>PARNA DO CABO ORANGE</v>
      </c>
      <c r="F860" s="29" t="str">
        <f>_xlfn.XLOOKUP(BASE_INICIATIVAS_CONSOLIDADA!$G860,[1]!BASE_UCS[COD CNUC],[1]!BASE_UCS[CATEGORIA RESUMIDA])</f>
        <v>PARNA</v>
      </c>
      <c r="G860" s="29" t="s">
        <v>235</v>
      </c>
      <c r="H860" s="29" t="str">
        <f>_xlfn.XLOOKUP(BASE_INICIATIVAS_CONSOLIDADA!$G860,[1]!BASE_UCS[COD CNUC],[1]!BASE_UCS[GERÊNCIA REGIONAL])</f>
        <v>GR1 - Norte</v>
      </c>
      <c r="I860" s="29" t="str">
        <f>_xlfn.XLOOKUP(BASE_INICIATIVAS_CONSOLIDADA!$G860,[1]!BASE_UCS[COD CNUC],[1]!BASE_UCS[BIOMAS])</f>
        <v>Amazônia - Área Marinha</v>
      </c>
      <c r="J860" s="29" t="str">
        <f>_xlfn.XLOOKUP(BASE_INICIATIVAS_CONSOLIDADA!$G860,[1]!BASE_UCS[COD CNUC],[1]!BASE_UCS[UF])</f>
        <v>AP</v>
      </c>
      <c r="K860" s="29"/>
      <c r="L860" s="30">
        <v>75000</v>
      </c>
      <c r="M860" s="79">
        <v>0</v>
      </c>
      <c r="N860" s="30">
        <f>BASE_INICIATIVAS_CONSOLIDADA!$L860-BASE_INICIATIVAS_CONSOLIDADA!$M860</f>
        <v>75000</v>
      </c>
      <c r="O860" s="41">
        <f>BASE_INICIATIVAS_CONSOLIDADA!$AC860+BASE_INICIATIVAS_CONSOLIDADA!$AJ860+BASE_INICIATIVAS_CONSOLIDADA!$AO860+BASE_INICIATIVAS_CONSOLIDADA!$AV860+BASE_INICIATIVAS_CONSOLIDADA!$AY860+BASE_INICIATIVAS_CONSOLIDADA!$BA860+BASE_INICIATIVAS_CONSOLIDADA!$BD860</f>
        <v>75000</v>
      </c>
      <c r="P860" s="30">
        <f>IF(BASE_INICIATIVAS_CONSOLIDADA!$N860-BASE_INICIATIVAS_CONSOLIDADA!$O860&lt;0,0,BASE_INICIATIVAS_CONSOLIDADA!$N860-BASE_INICIATIVAS_CONSOLIDADA!$O860)</f>
        <v>0</v>
      </c>
      <c r="Q860" s="66">
        <v>0</v>
      </c>
      <c r="R860" s="71">
        <v>0</v>
      </c>
      <c r="S860" s="71">
        <v>0</v>
      </c>
      <c r="T860" s="71">
        <v>0</v>
      </c>
      <c r="U860" s="71">
        <v>0</v>
      </c>
      <c r="V860" s="71">
        <v>0</v>
      </c>
      <c r="W860" s="71">
        <v>0</v>
      </c>
      <c r="X860" s="71">
        <v>0</v>
      </c>
      <c r="Y860" s="71">
        <v>0</v>
      </c>
      <c r="Z860" s="71">
        <v>0</v>
      </c>
      <c r="AA860" s="71">
        <v>0</v>
      </c>
      <c r="AB860" s="68">
        <v>0</v>
      </c>
      <c r="AC860" s="41">
        <f>SUM(BASE_INICIATIVAS_CONSOLIDADA!$Q860:$AB860)</f>
        <v>0</v>
      </c>
      <c r="AD860" s="41">
        <v>0</v>
      </c>
      <c r="AE860" s="41">
        <v>0</v>
      </c>
      <c r="AF860" s="41">
        <v>0</v>
      </c>
      <c r="AG860" s="41">
        <v>0</v>
      </c>
      <c r="AH860" s="41">
        <v>0</v>
      </c>
      <c r="AI860" s="82">
        <v>0</v>
      </c>
      <c r="AJ860" s="41">
        <f>SUM(BASE_INICIATIVAS_CONSOLIDADA!$AD860:$AI860)</f>
        <v>0</v>
      </c>
      <c r="AK860" s="41">
        <v>0</v>
      </c>
      <c r="AL860" s="41">
        <v>0</v>
      </c>
      <c r="AM860" s="41">
        <v>0</v>
      </c>
      <c r="AN860" s="41">
        <v>0</v>
      </c>
      <c r="AO860" s="41">
        <f>SUM(BASE_INICIATIVAS_CONSOLIDADA!$AK860:$AN860)</f>
        <v>0</v>
      </c>
      <c r="AP860" s="41">
        <v>0</v>
      </c>
      <c r="AQ860" s="41">
        <v>0</v>
      </c>
      <c r="AR860" s="41">
        <v>0</v>
      </c>
      <c r="AS860" s="41">
        <v>0</v>
      </c>
      <c r="AT860" s="41">
        <v>0</v>
      </c>
      <c r="AU860" s="41">
        <v>0</v>
      </c>
      <c r="AV860" s="41">
        <f>SUM(BASE_INICIATIVAS_CONSOLIDADA!$AP860:$AU860)</f>
        <v>0</v>
      </c>
      <c r="AW860" s="43">
        <v>0</v>
      </c>
      <c r="AX860" s="43">
        <v>0</v>
      </c>
      <c r="AY860" s="44">
        <f>SUM(BASE_INICIATIVAS_CONSOLIDADA!$AW860:$AX860)</f>
        <v>0</v>
      </c>
      <c r="AZ860" s="45">
        <v>0</v>
      </c>
      <c r="BA860" s="45">
        <f>BASE_INICIATIVAS_CONSOLIDADA!$AZ860</f>
        <v>0</v>
      </c>
      <c r="BB860" s="45">
        <v>75000</v>
      </c>
      <c r="BC860" s="45">
        <v>0</v>
      </c>
      <c r="BD860" s="45">
        <f>SUM(BASE_INICIATIVAS_CONSOLIDADA!$BB860:$BC860)</f>
        <v>75000</v>
      </c>
    </row>
    <row r="861" spans="1:56" ht="60" x14ac:dyDescent="0.25">
      <c r="A861" s="8" t="s">
        <v>502</v>
      </c>
      <c r="B861" s="8" t="s">
        <v>503</v>
      </c>
      <c r="C861" s="8">
        <v>18458919</v>
      </c>
      <c r="D861" s="8" t="s">
        <v>58</v>
      </c>
      <c r="E861" s="8" t="str">
        <f>_xlfn.XLOOKUP(BASE_INICIATIVAS_CONSOLIDADA!$G861,'[1]BASE DE DADOS'!A:A,'[1]BASE DE DADOS'!C:C)</f>
        <v>PARNA DO CATIMBAU</v>
      </c>
      <c r="F861" s="8" t="str">
        <f>_xlfn.XLOOKUP(BASE_INICIATIVAS_CONSOLIDADA!$G861,[1]!BASE_UCS[COD CNUC],[1]!BASE_UCS[CATEGORIA RESUMIDA])</f>
        <v>PARNA</v>
      </c>
      <c r="G861" s="8" t="s">
        <v>212</v>
      </c>
      <c r="H861" s="8" t="str">
        <f>_xlfn.XLOOKUP(BASE_INICIATIVAS_CONSOLIDADA!$G861,[1]!BASE_UCS[COD CNUC],[1]!BASE_UCS[GERÊNCIA REGIONAL])</f>
        <v>GR2 - Nordeste</v>
      </c>
      <c r="I861" s="8" t="str">
        <f>_xlfn.XLOOKUP(BASE_INICIATIVAS_CONSOLIDADA!$G861,[1]!BASE_UCS[COD CNUC],[1]!BASE_UCS[BIOMAS])</f>
        <v>Caatinga</v>
      </c>
      <c r="J861" s="8" t="str">
        <f>_xlfn.XLOOKUP(BASE_INICIATIVAS_CONSOLIDADA!$G861,[1]!BASE_UCS[COD CNUC],[1]!BASE_UCS[UF])</f>
        <v>PE</v>
      </c>
      <c r="K861" s="8"/>
      <c r="L861" s="36">
        <v>75000</v>
      </c>
      <c r="M861" s="80">
        <v>0</v>
      </c>
      <c r="N861" s="36">
        <f>BASE_INICIATIVAS_CONSOLIDADA!$L861-BASE_INICIATIVAS_CONSOLIDADA!$M861</f>
        <v>75000</v>
      </c>
      <c r="O861" s="37">
        <f>BASE_INICIATIVAS_CONSOLIDADA!$AC861+BASE_INICIATIVAS_CONSOLIDADA!$AJ861+BASE_INICIATIVAS_CONSOLIDADA!$AO861+BASE_INICIATIVAS_CONSOLIDADA!$AV861+BASE_INICIATIVAS_CONSOLIDADA!$AY861+BASE_INICIATIVAS_CONSOLIDADA!$BA861+BASE_INICIATIVAS_CONSOLIDADA!$BD861</f>
        <v>0</v>
      </c>
      <c r="P861" s="36">
        <f>IF(BASE_INICIATIVAS_CONSOLIDADA!$N861-BASE_INICIATIVAS_CONSOLIDADA!$O861&lt;0,0,BASE_INICIATIVAS_CONSOLIDADA!$N861-BASE_INICIATIVAS_CONSOLIDADA!$O861)</f>
        <v>75000</v>
      </c>
      <c r="Q861" s="64">
        <v>0</v>
      </c>
      <c r="R861" s="69">
        <v>0</v>
      </c>
      <c r="S861" s="69">
        <v>0</v>
      </c>
      <c r="T861" s="69">
        <v>0</v>
      </c>
      <c r="U861" s="69">
        <v>0</v>
      </c>
      <c r="V861" s="69">
        <v>0</v>
      </c>
      <c r="W861" s="69">
        <v>0</v>
      </c>
      <c r="X861" s="69">
        <v>0</v>
      </c>
      <c r="Y861" s="69">
        <v>0</v>
      </c>
      <c r="Z861" s="69">
        <v>0</v>
      </c>
      <c r="AA861" s="69">
        <v>0</v>
      </c>
      <c r="AB861" s="70">
        <v>0</v>
      </c>
      <c r="AC861" s="37">
        <f>SUM(BASE_INICIATIVAS_CONSOLIDADA!$Q861:$AB861)</f>
        <v>0</v>
      </c>
      <c r="AD861" s="37">
        <v>0</v>
      </c>
      <c r="AE861" s="37">
        <v>0</v>
      </c>
      <c r="AF861" s="37">
        <v>0</v>
      </c>
      <c r="AG861" s="37">
        <v>0</v>
      </c>
      <c r="AH861" s="37">
        <v>0</v>
      </c>
      <c r="AI861" s="77">
        <v>0</v>
      </c>
      <c r="AJ861" s="37">
        <f>SUM(BASE_INICIATIVAS_CONSOLIDADA!$AD861:$AI861)</f>
        <v>0</v>
      </c>
      <c r="AK861" s="37">
        <v>0</v>
      </c>
      <c r="AL861" s="37">
        <v>0</v>
      </c>
      <c r="AM861" s="37">
        <v>0</v>
      </c>
      <c r="AN861" s="37">
        <v>0</v>
      </c>
      <c r="AO861" s="37">
        <f>SUM(BASE_INICIATIVAS_CONSOLIDADA!$AK861:$AN861)</f>
        <v>0</v>
      </c>
      <c r="AP861" s="37">
        <v>0</v>
      </c>
      <c r="AQ861" s="37">
        <v>0</v>
      </c>
      <c r="AR861" s="37">
        <v>0</v>
      </c>
      <c r="AS861" s="37">
        <v>0</v>
      </c>
      <c r="AT861" s="37">
        <v>0</v>
      </c>
      <c r="AU861" s="37">
        <v>0</v>
      </c>
      <c r="AV861" s="37">
        <f>SUM(BASE_INICIATIVAS_CONSOLIDADA!$AP861:$AU861)</f>
        <v>0</v>
      </c>
      <c r="AW861" s="39">
        <v>0</v>
      </c>
      <c r="AX861" s="39">
        <v>0</v>
      </c>
      <c r="AY861" s="40">
        <f>SUM(BASE_INICIATIVAS_CONSOLIDADA!$AW861:$AX861)</f>
        <v>0</v>
      </c>
      <c r="AZ861" s="4">
        <v>0</v>
      </c>
      <c r="BA861" s="4">
        <f>BASE_INICIATIVAS_CONSOLIDADA!$AZ861</f>
        <v>0</v>
      </c>
      <c r="BB861" s="4">
        <v>0</v>
      </c>
      <c r="BC861" s="4">
        <v>0</v>
      </c>
      <c r="BD861" s="4">
        <f>SUM(BASE_INICIATIVAS_CONSOLIDADA!$BB861:$BC861)</f>
        <v>0</v>
      </c>
    </row>
    <row r="862" spans="1:56" ht="60" x14ac:dyDescent="0.25">
      <c r="A862" s="29" t="s">
        <v>502</v>
      </c>
      <c r="B862" s="29" t="s">
        <v>503</v>
      </c>
      <c r="C862" s="29">
        <v>18458919</v>
      </c>
      <c r="D862" s="29" t="s">
        <v>58</v>
      </c>
      <c r="E862" s="29" t="str">
        <f>_xlfn.XLOOKUP(BASE_INICIATIVAS_CONSOLIDADA!$G862,'[1]BASE DE DADOS'!A:A,'[1]BASE DE DADOS'!C:C)</f>
        <v>PARNA DO DESCOBRIMENTO</v>
      </c>
      <c r="F862" s="29" t="str">
        <f>_xlfn.XLOOKUP(BASE_INICIATIVAS_CONSOLIDADA!$G862,[1]!BASE_UCS[COD CNUC],[1]!BASE_UCS[CATEGORIA RESUMIDA])</f>
        <v>PARNA</v>
      </c>
      <c r="G862" s="29" t="s">
        <v>237</v>
      </c>
      <c r="H862" s="29" t="str">
        <f>_xlfn.XLOOKUP(BASE_INICIATIVAS_CONSOLIDADA!$G862,[1]!BASE_UCS[COD CNUC],[1]!BASE_UCS[GERÊNCIA REGIONAL])</f>
        <v>GR2 - Nordeste</v>
      </c>
      <c r="I862" s="29" t="str">
        <f>_xlfn.XLOOKUP(BASE_INICIATIVAS_CONSOLIDADA!$G862,[1]!BASE_UCS[COD CNUC],[1]!BASE_UCS[BIOMAS])</f>
        <v>Mata Atlântica</v>
      </c>
      <c r="J862" s="29" t="str">
        <f>_xlfn.XLOOKUP(BASE_INICIATIVAS_CONSOLIDADA!$G862,[1]!BASE_UCS[COD CNUC],[1]!BASE_UCS[UF])</f>
        <v>BA</v>
      </c>
      <c r="K862" s="29"/>
      <c r="L862" s="30">
        <v>120000</v>
      </c>
      <c r="M862" s="79">
        <v>0</v>
      </c>
      <c r="N862" s="30">
        <f>BASE_INICIATIVAS_CONSOLIDADA!$L862-BASE_INICIATIVAS_CONSOLIDADA!$M862</f>
        <v>120000</v>
      </c>
      <c r="O862" s="41">
        <f>BASE_INICIATIVAS_CONSOLIDADA!$AC862+BASE_INICIATIVAS_CONSOLIDADA!$AJ862+BASE_INICIATIVAS_CONSOLIDADA!$AO862+BASE_INICIATIVAS_CONSOLIDADA!$AV862+BASE_INICIATIVAS_CONSOLIDADA!$AY862+BASE_INICIATIVAS_CONSOLIDADA!$BA862+BASE_INICIATIVAS_CONSOLIDADA!$BD862</f>
        <v>0</v>
      </c>
      <c r="P862" s="30">
        <f>IF(BASE_INICIATIVAS_CONSOLIDADA!$N862-BASE_INICIATIVAS_CONSOLIDADA!$O862&lt;0,0,BASE_INICIATIVAS_CONSOLIDADA!$N862-BASE_INICIATIVAS_CONSOLIDADA!$O862)</f>
        <v>120000</v>
      </c>
      <c r="Q862" s="66">
        <v>0</v>
      </c>
      <c r="R862" s="71">
        <v>0</v>
      </c>
      <c r="S862" s="71">
        <v>0</v>
      </c>
      <c r="T862" s="71">
        <v>0</v>
      </c>
      <c r="U862" s="71">
        <v>0</v>
      </c>
      <c r="V862" s="71">
        <v>0</v>
      </c>
      <c r="W862" s="71">
        <v>0</v>
      </c>
      <c r="X862" s="71">
        <v>0</v>
      </c>
      <c r="Y862" s="71">
        <v>0</v>
      </c>
      <c r="Z862" s="71">
        <v>0</v>
      </c>
      <c r="AA862" s="71">
        <v>0</v>
      </c>
      <c r="AB862" s="68">
        <v>0</v>
      </c>
      <c r="AC862" s="41">
        <f>SUM(BASE_INICIATIVAS_CONSOLIDADA!$Q862:$AB862)</f>
        <v>0</v>
      </c>
      <c r="AD862" s="41">
        <v>0</v>
      </c>
      <c r="AE862" s="41">
        <v>0</v>
      </c>
      <c r="AF862" s="41">
        <v>0</v>
      </c>
      <c r="AG862" s="41">
        <v>0</v>
      </c>
      <c r="AH862" s="41">
        <v>0</v>
      </c>
      <c r="AI862" s="82">
        <v>0</v>
      </c>
      <c r="AJ862" s="41">
        <f>SUM(BASE_INICIATIVAS_CONSOLIDADA!$AD862:$AI862)</f>
        <v>0</v>
      </c>
      <c r="AK862" s="41">
        <v>0</v>
      </c>
      <c r="AL862" s="41">
        <v>0</v>
      </c>
      <c r="AM862" s="41">
        <v>0</v>
      </c>
      <c r="AN862" s="41">
        <v>0</v>
      </c>
      <c r="AO862" s="41">
        <f>SUM(BASE_INICIATIVAS_CONSOLIDADA!$AK862:$AN862)</f>
        <v>0</v>
      </c>
      <c r="AP862" s="41">
        <v>0</v>
      </c>
      <c r="AQ862" s="41">
        <v>0</v>
      </c>
      <c r="AR862" s="41">
        <v>0</v>
      </c>
      <c r="AS862" s="41">
        <v>0</v>
      </c>
      <c r="AT862" s="41">
        <v>0</v>
      </c>
      <c r="AU862" s="41">
        <v>0</v>
      </c>
      <c r="AV862" s="41">
        <f>SUM(BASE_INICIATIVAS_CONSOLIDADA!$AP862:$AU862)</f>
        <v>0</v>
      </c>
      <c r="AW862" s="43">
        <v>0</v>
      </c>
      <c r="AX862" s="43">
        <v>0</v>
      </c>
      <c r="AY862" s="44">
        <f>SUM(BASE_INICIATIVAS_CONSOLIDADA!$AW862:$AX862)</f>
        <v>0</v>
      </c>
      <c r="AZ862" s="45">
        <v>0</v>
      </c>
      <c r="BA862" s="45">
        <f>BASE_INICIATIVAS_CONSOLIDADA!$AZ862</f>
        <v>0</v>
      </c>
      <c r="BB862" s="45">
        <v>0</v>
      </c>
      <c r="BC862" s="45">
        <v>0</v>
      </c>
      <c r="BD862" s="45">
        <f>SUM(BASE_INICIATIVAS_CONSOLIDADA!$BB862:$BC862)</f>
        <v>0</v>
      </c>
    </row>
    <row r="863" spans="1:56" ht="60" x14ac:dyDescent="0.25">
      <c r="A863" s="8" t="s">
        <v>502</v>
      </c>
      <c r="B863" s="8" t="s">
        <v>503</v>
      </c>
      <c r="C863" s="8">
        <v>18458919</v>
      </c>
      <c r="D863" s="8" t="s">
        <v>58</v>
      </c>
      <c r="E863" s="8" t="str">
        <f>_xlfn.XLOOKUP(BASE_INICIATIVAS_CONSOLIDADA!$G863,'[1]BASE DE DADOS'!A:A,'[1]BASE DE DADOS'!C:C)</f>
        <v>PARNA DO IGUAÇU</v>
      </c>
      <c r="F863" s="8" t="str">
        <f>_xlfn.XLOOKUP(BASE_INICIATIVAS_CONSOLIDADA!$G863,[1]!BASE_UCS[COD CNUC],[1]!BASE_UCS[CATEGORIA RESUMIDA])</f>
        <v>PARNA</v>
      </c>
      <c r="G863" s="8" t="s">
        <v>259</v>
      </c>
      <c r="H863" s="8" t="str">
        <f>_xlfn.XLOOKUP(BASE_INICIATIVAS_CONSOLIDADA!$G863,[1]!BASE_UCS[COD CNUC],[1]!BASE_UCS[GERÊNCIA REGIONAL])</f>
        <v>GR5 - Sul</v>
      </c>
      <c r="I863" s="8" t="str">
        <f>_xlfn.XLOOKUP(BASE_INICIATIVAS_CONSOLIDADA!$G863,[1]!BASE_UCS[COD CNUC],[1]!BASE_UCS[BIOMAS])</f>
        <v>Mata Atlântica</v>
      </c>
      <c r="J863" s="8" t="str">
        <f>_xlfn.XLOOKUP(BASE_INICIATIVAS_CONSOLIDADA!$G863,[1]!BASE_UCS[COD CNUC],[1]!BASE_UCS[UF])</f>
        <v>PR</v>
      </c>
      <c r="K863" s="8"/>
      <c r="L863" s="36">
        <v>180000</v>
      </c>
      <c r="M863" s="80">
        <v>0</v>
      </c>
      <c r="N863" s="36">
        <f>BASE_INICIATIVAS_CONSOLIDADA!$L863-BASE_INICIATIVAS_CONSOLIDADA!$M863</f>
        <v>180000</v>
      </c>
      <c r="O863" s="37">
        <f>BASE_INICIATIVAS_CONSOLIDADA!$AC863+BASE_INICIATIVAS_CONSOLIDADA!$AJ863+BASE_INICIATIVAS_CONSOLIDADA!$AO863+BASE_INICIATIVAS_CONSOLIDADA!$AV863+BASE_INICIATIVAS_CONSOLIDADA!$AY863+BASE_INICIATIVAS_CONSOLIDADA!$BA863+BASE_INICIATIVAS_CONSOLIDADA!$BD863</f>
        <v>0</v>
      </c>
      <c r="P863" s="36">
        <f>IF(BASE_INICIATIVAS_CONSOLIDADA!$N863-BASE_INICIATIVAS_CONSOLIDADA!$O863&lt;0,0,BASE_INICIATIVAS_CONSOLIDADA!$N863-BASE_INICIATIVAS_CONSOLIDADA!$O863)</f>
        <v>180000</v>
      </c>
      <c r="Q863" s="64">
        <v>0</v>
      </c>
      <c r="R863" s="69">
        <v>0</v>
      </c>
      <c r="S863" s="69">
        <v>0</v>
      </c>
      <c r="T863" s="69">
        <v>0</v>
      </c>
      <c r="U863" s="69">
        <v>0</v>
      </c>
      <c r="V863" s="69">
        <v>0</v>
      </c>
      <c r="W863" s="69">
        <v>0</v>
      </c>
      <c r="X863" s="69">
        <v>0</v>
      </c>
      <c r="Y863" s="69">
        <v>0</v>
      </c>
      <c r="Z863" s="69">
        <v>0</v>
      </c>
      <c r="AA863" s="69">
        <v>0</v>
      </c>
      <c r="AB863" s="70">
        <v>0</v>
      </c>
      <c r="AC863" s="37">
        <f>SUM(BASE_INICIATIVAS_CONSOLIDADA!$Q863:$AB863)</f>
        <v>0</v>
      </c>
      <c r="AD863" s="37">
        <v>0</v>
      </c>
      <c r="AE863" s="37">
        <v>0</v>
      </c>
      <c r="AF863" s="37">
        <v>0</v>
      </c>
      <c r="AG863" s="37">
        <v>0</v>
      </c>
      <c r="AH863" s="37">
        <v>0</v>
      </c>
      <c r="AI863" s="77">
        <v>0</v>
      </c>
      <c r="AJ863" s="37">
        <f>SUM(BASE_INICIATIVAS_CONSOLIDADA!$AD863:$AI863)</f>
        <v>0</v>
      </c>
      <c r="AK863" s="37">
        <v>0</v>
      </c>
      <c r="AL863" s="37">
        <v>0</v>
      </c>
      <c r="AM863" s="37">
        <v>0</v>
      </c>
      <c r="AN863" s="37">
        <v>0</v>
      </c>
      <c r="AO863" s="37">
        <f>SUM(BASE_INICIATIVAS_CONSOLIDADA!$AK863:$AN863)</f>
        <v>0</v>
      </c>
      <c r="AP863" s="37">
        <v>0</v>
      </c>
      <c r="AQ863" s="37">
        <v>0</v>
      </c>
      <c r="AR863" s="37">
        <v>0</v>
      </c>
      <c r="AS863" s="37">
        <v>0</v>
      </c>
      <c r="AT863" s="37">
        <v>0</v>
      </c>
      <c r="AU863" s="37">
        <v>0</v>
      </c>
      <c r="AV863" s="37">
        <f>SUM(BASE_INICIATIVAS_CONSOLIDADA!$AP863:$AU863)</f>
        <v>0</v>
      </c>
      <c r="AW863" s="39">
        <v>0</v>
      </c>
      <c r="AX863" s="39">
        <v>0</v>
      </c>
      <c r="AY863" s="40">
        <f>SUM(BASE_INICIATIVAS_CONSOLIDADA!$AW863:$AX863)</f>
        <v>0</v>
      </c>
      <c r="AZ863" s="4">
        <v>0</v>
      </c>
      <c r="BA863" s="4">
        <f>BASE_INICIATIVAS_CONSOLIDADA!$AZ863</f>
        <v>0</v>
      </c>
      <c r="BB863" s="4">
        <v>0</v>
      </c>
      <c r="BC863" s="4">
        <v>0</v>
      </c>
      <c r="BD863" s="4">
        <f>SUM(BASE_INICIATIVAS_CONSOLIDADA!$BB863:$BC863)</f>
        <v>0</v>
      </c>
    </row>
    <row r="864" spans="1:56" ht="60" x14ac:dyDescent="0.25">
      <c r="A864" s="29" t="s">
        <v>502</v>
      </c>
      <c r="B864" s="29" t="s">
        <v>503</v>
      </c>
      <c r="C864" s="29">
        <v>18458919</v>
      </c>
      <c r="D864" s="29" t="s">
        <v>58</v>
      </c>
      <c r="E864" s="29" t="str">
        <f>_xlfn.XLOOKUP(BASE_INICIATIVAS_CONSOLIDADA!$G864,'[1]BASE DE DADOS'!A:A,'[1]BASE DE DADOS'!C:C)</f>
        <v>PARNA DO JAMANXIM</v>
      </c>
      <c r="F864" s="29" t="str">
        <f>_xlfn.XLOOKUP(BASE_INICIATIVAS_CONSOLIDADA!$G864,[1]!BASE_UCS[COD CNUC],[1]!BASE_UCS[CATEGORIA RESUMIDA])</f>
        <v>PARNA</v>
      </c>
      <c r="G864" s="29" t="s">
        <v>284</v>
      </c>
      <c r="H864" s="29" t="str">
        <f>_xlfn.XLOOKUP(BASE_INICIATIVAS_CONSOLIDADA!$G864,[1]!BASE_UCS[COD CNUC],[1]!BASE_UCS[GERÊNCIA REGIONAL])</f>
        <v>GR1 - Norte</v>
      </c>
      <c r="I864" s="29" t="str">
        <f>_xlfn.XLOOKUP(BASE_INICIATIVAS_CONSOLIDADA!$G864,[1]!BASE_UCS[COD CNUC],[1]!BASE_UCS[BIOMAS])</f>
        <v>Amazônia</v>
      </c>
      <c r="J864" s="29" t="str">
        <f>_xlfn.XLOOKUP(BASE_INICIATIVAS_CONSOLIDADA!$G864,[1]!BASE_UCS[COD CNUC],[1]!BASE_UCS[UF])</f>
        <v>PA</v>
      </c>
      <c r="K864" s="29"/>
      <c r="L864" s="30">
        <v>115000</v>
      </c>
      <c r="M864" s="79">
        <v>0</v>
      </c>
      <c r="N864" s="30">
        <f>BASE_INICIATIVAS_CONSOLIDADA!$L864-BASE_INICIATIVAS_CONSOLIDADA!$M864</f>
        <v>115000</v>
      </c>
      <c r="O864" s="41">
        <f>BASE_INICIATIVAS_CONSOLIDADA!$AC864+BASE_INICIATIVAS_CONSOLIDADA!$AJ864+BASE_INICIATIVAS_CONSOLIDADA!$AO864+BASE_INICIATIVAS_CONSOLIDADA!$AV864+BASE_INICIATIVAS_CONSOLIDADA!$AY864+BASE_INICIATIVAS_CONSOLIDADA!$BA864+BASE_INICIATIVAS_CONSOLIDADA!$BD864</f>
        <v>0</v>
      </c>
      <c r="P864" s="30">
        <f>IF(BASE_INICIATIVAS_CONSOLIDADA!$N864-BASE_INICIATIVAS_CONSOLIDADA!$O864&lt;0,0,BASE_INICIATIVAS_CONSOLIDADA!$N864-BASE_INICIATIVAS_CONSOLIDADA!$O864)</f>
        <v>115000</v>
      </c>
      <c r="Q864" s="66">
        <v>0</v>
      </c>
      <c r="R864" s="71">
        <v>0</v>
      </c>
      <c r="S864" s="71">
        <v>0</v>
      </c>
      <c r="T864" s="71">
        <v>0</v>
      </c>
      <c r="U864" s="71">
        <v>0</v>
      </c>
      <c r="V864" s="71">
        <v>0</v>
      </c>
      <c r="W864" s="71">
        <v>0</v>
      </c>
      <c r="X864" s="71">
        <v>0</v>
      </c>
      <c r="Y864" s="71">
        <v>0</v>
      </c>
      <c r="Z864" s="71">
        <v>0</v>
      </c>
      <c r="AA864" s="71">
        <v>0</v>
      </c>
      <c r="AB864" s="68">
        <v>0</v>
      </c>
      <c r="AC864" s="41">
        <f>SUM(BASE_INICIATIVAS_CONSOLIDADA!$Q864:$AB864)</f>
        <v>0</v>
      </c>
      <c r="AD864" s="41">
        <v>0</v>
      </c>
      <c r="AE864" s="41">
        <v>0</v>
      </c>
      <c r="AF864" s="41">
        <v>0</v>
      </c>
      <c r="AG864" s="41">
        <v>0</v>
      </c>
      <c r="AH864" s="41">
        <v>0</v>
      </c>
      <c r="AI864" s="82">
        <v>0</v>
      </c>
      <c r="AJ864" s="41">
        <f>SUM(BASE_INICIATIVAS_CONSOLIDADA!$AD864:$AI864)</f>
        <v>0</v>
      </c>
      <c r="AK864" s="41">
        <v>0</v>
      </c>
      <c r="AL864" s="41">
        <v>0</v>
      </c>
      <c r="AM864" s="41">
        <v>0</v>
      </c>
      <c r="AN864" s="41">
        <v>0</v>
      </c>
      <c r="AO864" s="41">
        <f>SUM(BASE_INICIATIVAS_CONSOLIDADA!$AK864:$AN864)</f>
        <v>0</v>
      </c>
      <c r="AP864" s="41">
        <v>0</v>
      </c>
      <c r="AQ864" s="41">
        <v>0</v>
      </c>
      <c r="AR864" s="41">
        <v>0</v>
      </c>
      <c r="AS864" s="41">
        <v>0</v>
      </c>
      <c r="AT864" s="41">
        <v>0</v>
      </c>
      <c r="AU864" s="41">
        <v>0</v>
      </c>
      <c r="AV864" s="41">
        <f>SUM(BASE_INICIATIVAS_CONSOLIDADA!$AP864:$AU864)</f>
        <v>0</v>
      </c>
      <c r="AW864" s="43">
        <v>0</v>
      </c>
      <c r="AX864" s="43">
        <v>0</v>
      </c>
      <c r="AY864" s="44">
        <f>SUM(BASE_INICIATIVAS_CONSOLIDADA!$AW864:$AX864)</f>
        <v>0</v>
      </c>
      <c r="AZ864" s="45">
        <v>0</v>
      </c>
      <c r="BA864" s="45">
        <f>BASE_INICIATIVAS_CONSOLIDADA!$AZ864</f>
        <v>0</v>
      </c>
      <c r="BB864" s="45">
        <v>0</v>
      </c>
      <c r="BC864" s="45">
        <v>0</v>
      </c>
      <c r="BD864" s="45">
        <f>SUM(BASE_INICIATIVAS_CONSOLIDADA!$BB864:$BC864)</f>
        <v>0</v>
      </c>
    </row>
    <row r="865" spans="1:56" ht="60" x14ac:dyDescent="0.25">
      <c r="A865" s="8" t="s">
        <v>502</v>
      </c>
      <c r="B865" s="8" t="s">
        <v>503</v>
      </c>
      <c r="C865" s="8">
        <v>18458919</v>
      </c>
      <c r="D865" s="8" t="s">
        <v>58</v>
      </c>
      <c r="E865" s="8" t="str">
        <f>_xlfn.XLOOKUP(BASE_INICIATIVAS_CONSOLIDADA!$G865,'[1]BASE DE DADOS'!A:A,'[1]BASE DE DADOS'!C:C)</f>
        <v>PARNA DO JAÚ</v>
      </c>
      <c r="F865" s="8" t="str">
        <f>_xlfn.XLOOKUP(BASE_INICIATIVAS_CONSOLIDADA!$G865,[1]!BASE_UCS[COD CNUC],[1]!BASE_UCS[CATEGORIA RESUMIDA])</f>
        <v>PARNA</v>
      </c>
      <c r="G865" s="8" t="s">
        <v>197</v>
      </c>
      <c r="H865" s="8" t="str">
        <f>_xlfn.XLOOKUP(BASE_INICIATIVAS_CONSOLIDADA!$G865,[1]!BASE_UCS[COD CNUC],[1]!BASE_UCS[GERÊNCIA REGIONAL])</f>
        <v>GR1 - Norte</v>
      </c>
      <c r="I865" s="8" t="str">
        <f>_xlfn.XLOOKUP(BASE_INICIATIVAS_CONSOLIDADA!$G865,[1]!BASE_UCS[COD CNUC],[1]!BASE_UCS[BIOMAS])</f>
        <v>Amazônia</v>
      </c>
      <c r="J865" s="8" t="str">
        <f>_xlfn.XLOOKUP(BASE_INICIATIVAS_CONSOLIDADA!$G865,[1]!BASE_UCS[COD CNUC],[1]!BASE_UCS[UF])</f>
        <v>AM</v>
      </c>
      <c r="K865" s="8"/>
      <c r="L865" s="36">
        <v>115000</v>
      </c>
      <c r="M865" s="80">
        <v>0</v>
      </c>
      <c r="N865" s="36">
        <f>BASE_INICIATIVAS_CONSOLIDADA!$L865-BASE_INICIATIVAS_CONSOLIDADA!$M865</f>
        <v>115000</v>
      </c>
      <c r="O865" s="37">
        <f>BASE_INICIATIVAS_CONSOLIDADA!$AC865+BASE_INICIATIVAS_CONSOLIDADA!$AJ865+BASE_INICIATIVAS_CONSOLIDADA!$AO865+BASE_INICIATIVAS_CONSOLIDADA!$AV865+BASE_INICIATIVAS_CONSOLIDADA!$AY865+BASE_INICIATIVAS_CONSOLIDADA!$BA865+BASE_INICIATIVAS_CONSOLIDADA!$BD865</f>
        <v>0</v>
      </c>
      <c r="P865" s="36">
        <f>IF(BASE_INICIATIVAS_CONSOLIDADA!$N865-BASE_INICIATIVAS_CONSOLIDADA!$O865&lt;0,0,BASE_INICIATIVAS_CONSOLIDADA!$N865-BASE_INICIATIVAS_CONSOLIDADA!$O865)</f>
        <v>115000</v>
      </c>
      <c r="Q865" s="64">
        <v>0</v>
      </c>
      <c r="R865" s="69">
        <v>0</v>
      </c>
      <c r="S865" s="69">
        <v>0</v>
      </c>
      <c r="T865" s="69">
        <v>0</v>
      </c>
      <c r="U865" s="69">
        <v>0</v>
      </c>
      <c r="V865" s="69">
        <v>0</v>
      </c>
      <c r="W865" s="69">
        <v>0</v>
      </c>
      <c r="X865" s="69">
        <v>0</v>
      </c>
      <c r="Y865" s="69">
        <v>0</v>
      </c>
      <c r="Z865" s="69">
        <v>0</v>
      </c>
      <c r="AA865" s="69">
        <v>0</v>
      </c>
      <c r="AB865" s="70">
        <v>0</v>
      </c>
      <c r="AC865" s="37">
        <f>SUM(BASE_INICIATIVAS_CONSOLIDADA!$Q865:$AB865)</f>
        <v>0</v>
      </c>
      <c r="AD865" s="37">
        <v>0</v>
      </c>
      <c r="AE865" s="37">
        <v>0</v>
      </c>
      <c r="AF865" s="37">
        <v>0</v>
      </c>
      <c r="AG865" s="37">
        <v>0</v>
      </c>
      <c r="AH865" s="37">
        <v>0</v>
      </c>
      <c r="AI865" s="77">
        <v>0</v>
      </c>
      <c r="AJ865" s="37">
        <f>SUM(BASE_INICIATIVAS_CONSOLIDADA!$AD865:$AI865)</f>
        <v>0</v>
      </c>
      <c r="AK865" s="37">
        <v>0</v>
      </c>
      <c r="AL865" s="37">
        <v>0</v>
      </c>
      <c r="AM865" s="37">
        <v>0</v>
      </c>
      <c r="AN865" s="37">
        <v>0</v>
      </c>
      <c r="AO865" s="37">
        <f>SUM(BASE_INICIATIVAS_CONSOLIDADA!$AK865:$AN865)</f>
        <v>0</v>
      </c>
      <c r="AP865" s="37">
        <v>0</v>
      </c>
      <c r="AQ865" s="37">
        <v>0</v>
      </c>
      <c r="AR865" s="37">
        <v>0</v>
      </c>
      <c r="AS865" s="37">
        <v>0</v>
      </c>
      <c r="AT865" s="37">
        <v>0</v>
      </c>
      <c r="AU865" s="37">
        <v>0</v>
      </c>
      <c r="AV865" s="37">
        <f>SUM(BASE_INICIATIVAS_CONSOLIDADA!$AP865:$AU865)</f>
        <v>0</v>
      </c>
      <c r="AW865" s="39">
        <v>0</v>
      </c>
      <c r="AX865" s="39">
        <v>0</v>
      </c>
      <c r="AY865" s="40">
        <f>SUM(BASE_INICIATIVAS_CONSOLIDADA!$AW865:$AX865)</f>
        <v>0</v>
      </c>
      <c r="AZ865" s="4">
        <v>0</v>
      </c>
      <c r="BA865" s="4">
        <f>BASE_INICIATIVAS_CONSOLIDADA!$AZ865</f>
        <v>0</v>
      </c>
      <c r="BB865" s="4">
        <v>0</v>
      </c>
      <c r="BC865" s="4">
        <v>0</v>
      </c>
      <c r="BD865" s="4">
        <f>SUM(BASE_INICIATIVAS_CONSOLIDADA!$BB865:$BC865)</f>
        <v>0</v>
      </c>
    </row>
    <row r="866" spans="1:56" ht="60" x14ac:dyDescent="0.25">
      <c r="A866" s="29" t="s">
        <v>502</v>
      </c>
      <c r="B866" s="29" t="s">
        <v>503</v>
      </c>
      <c r="C866" s="29">
        <v>18458919</v>
      </c>
      <c r="D866" s="29" t="s">
        <v>58</v>
      </c>
      <c r="E866" s="29" t="str">
        <f>_xlfn.XLOOKUP(BASE_INICIATIVAS_CONSOLIDADA!$G866,'[1]BASE DE DADOS'!A:A,'[1]BASE DE DADOS'!C:C)</f>
        <v>PARNA DO JURUENA</v>
      </c>
      <c r="F866" s="29" t="str">
        <f>_xlfn.XLOOKUP(BASE_INICIATIVAS_CONSOLIDADA!$G866,[1]!BASE_UCS[COD CNUC],[1]!BASE_UCS[CATEGORIA RESUMIDA])</f>
        <v>PARNA</v>
      </c>
      <c r="G866" s="29" t="s">
        <v>266</v>
      </c>
      <c r="H866" s="29" t="str">
        <f>_xlfn.XLOOKUP(BASE_INICIATIVAS_CONSOLIDADA!$G866,[1]!BASE_UCS[COD CNUC],[1]!BASE_UCS[GERÊNCIA REGIONAL])</f>
        <v>GR3 - Centro-Oeste</v>
      </c>
      <c r="I866" s="29" t="str">
        <f>_xlfn.XLOOKUP(BASE_INICIATIVAS_CONSOLIDADA!$G866,[1]!BASE_UCS[COD CNUC],[1]!BASE_UCS[BIOMAS])</f>
        <v>Amazônia</v>
      </c>
      <c r="J866" s="29" t="str">
        <f>_xlfn.XLOOKUP(BASE_INICIATIVAS_CONSOLIDADA!$G866,[1]!BASE_UCS[COD CNUC],[1]!BASE_UCS[UF])</f>
        <v>AM/MT</v>
      </c>
      <c r="K866" s="29"/>
      <c r="L866" s="30">
        <v>115000</v>
      </c>
      <c r="M866" s="79">
        <v>0</v>
      </c>
      <c r="N866" s="30">
        <f>BASE_INICIATIVAS_CONSOLIDADA!$L866-BASE_INICIATIVAS_CONSOLIDADA!$M866</f>
        <v>115000</v>
      </c>
      <c r="O866" s="41">
        <f>BASE_INICIATIVAS_CONSOLIDADA!$AC866+BASE_INICIATIVAS_CONSOLIDADA!$AJ866+BASE_INICIATIVAS_CONSOLIDADA!$AO866+BASE_INICIATIVAS_CONSOLIDADA!$AV866+BASE_INICIATIVAS_CONSOLIDADA!$AY866+BASE_INICIATIVAS_CONSOLIDADA!$BA866+BASE_INICIATIVAS_CONSOLIDADA!$BD866</f>
        <v>0</v>
      </c>
      <c r="P866" s="30">
        <f>IF(BASE_INICIATIVAS_CONSOLIDADA!$N866-BASE_INICIATIVAS_CONSOLIDADA!$O866&lt;0,0,BASE_INICIATIVAS_CONSOLIDADA!$N866-BASE_INICIATIVAS_CONSOLIDADA!$O866)</f>
        <v>115000</v>
      </c>
      <c r="Q866" s="66">
        <v>0</v>
      </c>
      <c r="R866" s="71">
        <v>0</v>
      </c>
      <c r="S866" s="71">
        <v>0</v>
      </c>
      <c r="T866" s="71">
        <v>0</v>
      </c>
      <c r="U866" s="71">
        <v>0</v>
      </c>
      <c r="V866" s="71">
        <v>0</v>
      </c>
      <c r="W866" s="71">
        <v>0</v>
      </c>
      <c r="X866" s="71">
        <v>0</v>
      </c>
      <c r="Y866" s="71">
        <v>0</v>
      </c>
      <c r="Z866" s="71">
        <v>0</v>
      </c>
      <c r="AA866" s="71">
        <v>0</v>
      </c>
      <c r="AB866" s="68">
        <v>0</v>
      </c>
      <c r="AC866" s="41">
        <f>SUM(BASE_INICIATIVAS_CONSOLIDADA!$Q866:$AB866)</f>
        <v>0</v>
      </c>
      <c r="AD866" s="41">
        <v>0</v>
      </c>
      <c r="AE866" s="41">
        <v>0</v>
      </c>
      <c r="AF866" s="41">
        <v>0</v>
      </c>
      <c r="AG866" s="41">
        <v>0</v>
      </c>
      <c r="AH866" s="41">
        <v>0</v>
      </c>
      <c r="AI866" s="82">
        <v>0</v>
      </c>
      <c r="AJ866" s="41">
        <f>SUM(BASE_INICIATIVAS_CONSOLIDADA!$AD866:$AI866)</f>
        <v>0</v>
      </c>
      <c r="AK866" s="41">
        <v>0</v>
      </c>
      <c r="AL866" s="41">
        <v>0</v>
      </c>
      <c r="AM866" s="41">
        <v>0</v>
      </c>
      <c r="AN866" s="41">
        <v>0</v>
      </c>
      <c r="AO866" s="41">
        <f>SUM(BASE_INICIATIVAS_CONSOLIDADA!$AK866:$AN866)</f>
        <v>0</v>
      </c>
      <c r="AP866" s="41">
        <v>0</v>
      </c>
      <c r="AQ866" s="41">
        <v>0</v>
      </c>
      <c r="AR866" s="41">
        <v>0</v>
      </c>
      <c r="AS866" s="41">
        <v>0</v>
      </c>
      <c r="AT866" s="41">
        <v>0</v>
      </c>
      <c r="AU866" s="41">
        <v>0</v>
      </c>
      <c r="AV866" s="41">
        <f>SUM(BASE_INICIATIVAS_CONSOLIDADA!$AP866:$AU866)</f>
        <v>0</v>
      </c>
      <c r="AW866" s="43">
        <v>0</v>
      </c>
      <c r="AX866" s="43">
        <v>0</v>
      </c>
      <c r="AY866" s="44">
        <f>SUM(BASE_INICIATIVAS_CONSOLIDADA!$AW866:$AX866)</f>
        <v>0</v>
      </c>
      <c r="AZ866" s="45">
        <v>0</v>
      </c>
      <c r="BA866" s="45">
        <f>BASE_INICIATIVAS_CONSOLIDADA!$AZ866</f>
        <v>0</v>
      </c>
      <c r="BB866" s="45">
        <v>0</v>
      </c>
      <c r="BC866" s="45">
        <v>0</v>
      </c>
      <c r="BD866" s="45">
        <f>SUM(BASE_INICIATIVAS_CONSOLIDADA!$BB866:$BC866)</f>
        <v>0</v>
      </c>
    </row>
    <row r="867" spans="1:56" ht="60" x14ac:dyDescent="0.25">
      <c r="A867" s="8" t="s">
        <v>502</v>
      </c>
      <c r="B867" s="8" t="s">
        <v>503</v>
      </c>
      <c r="C867" s="8">
        <v>18458919</v>
      </c>
      <c r="D867" s="8" t="s">
        <v>58</v>
      </c>
      <c r="E867" s="8" t="str">
        <f>_xlfn.XLOOKUP(BASE_INICIATIVAS_CONSOLIDADA!$G867,'[1]BASE DE DADOS'!A:A,'[1]BASE DE DADOS'!C:C)</f>
        <v>PARNA DO MONTE RORAIMA</v>
      </c>
      <c r="F867" s="8" t="str">
        <f>_xlfn.XLOOKUP(BASE_INICIATIVAS_CONSOLIDADA!$G867,[1]!BASE_UCS[COD CNUC],[1]!BASE_UCS[CATEGORIA RESUMIDA])</f>
        <v>PARNA</v>
      </c>
      <c r="G867" s="8" t="s">
        <v>274</v>
      </c>
      <c r="H867" s="8" t="str">
        <f>_xlfn.XLOOKUP(BASE_INICIATIVAS_CONSOLIDADA!$G867,[1]!BASE_UCS[COD CNUC],[1]!BASE_UCS[GERÊNCIA REGIONAL])</f>
        <v>GR1 - Norte</v>
      </c>
      <c r="I867" s="8" t="str">
        <f>_xlfn.XLOOKUP(BASE_INICIATIVAS_CONSOLIDADA!$G867,[1]!BASE_UCS[COD CNUC],[1]!BASE_UCS[BIOMAS])</f>
        <v>Amazônia</v>
      </c>
      <c r="J867" s="8" t="str">
        <f>_xlfn.XLOOKUP(BASE_INICIATIVAS_CONSOLIDADA!$G867,[1]!BASE_UCS[COD CNUC],[1]!BASE_UCS[UF])</f>
        <v>RR</v>
      </c>
      <c r="K867" s="8"/>
      <c r="L867" s="36">
        <v>215000</v>
      </c>
      <c r="M867" s="80">
        <v>0</v>
      </c>
      <c r="N867" s="36">
        <f>BASE_INICIATIVAS_CONSOLIDADA!$L867-BASE_INICIATIVAS_CONSOLIDADA!$M867</f>
        <v>215000</v>
      </c>
      <c r="O867" s="37">
        <f>BASE_INICIATIVAS_CONSOLIDADA!$AC867+BASE_INICIATIVAS_CONSOLIDADA!$AJ867+BASE_INICIATIVAS_CONSOLIDADA!$AO867+BASE_INICIATIVAS_CONSOLIDADA!$AV867+BASE_INICIATIVAS_CONSOLIDADA!$AY867+BASE_INICIATIVAS_CONSOLIDADA!$BA867+BASE_INICIATIVAS_CONSOLIDADA!$BD867</f>
        <v>0</v>
      </c>
      <c r="P867" s="36">
        <f>IF(BASE_INICIATIVAS_CONSOLIDADA!$N867-BASE_INICIATIVAS_CONSOLIDADA!$O867&lt;0,0,BASE_INICIATIVAS_CONSOLIDADA!$N867-BASE_INICIATIVAS_CONSOLIDADA!$O867)</f>
        <v>215000</v>
      </c>
      <c r="Q867" s="64">
        <v>0</v>
      </c>
      <c r="R867" s="69">
        <v>0</v>
      </c>
      <c r="S867" s="69">
        <v>0</v>
      </c>
      <c r="T867" s="69">
        <v>0</v>
      </c>
      <c r="U867" s="69">
        <v>0</v>
      </c>
      <c r="V867" s="69">
        <v>0</v>
      </c>
      <c r="W867" s="69">
        <v>0</v>
      </c>
      <c r="X867" s="69">
        <v>0</v>
      </c>
      <c r="Y867" s="69">
        <v>0</v>
      </c>
      <c r="Z867" s="69">
        <v>0</v>
      </c>
      <c r="AA867" s="69">
        <v>0</v>
      </c>
      <c r="AB867" s="70">
        <v>0</v>
      </c>
      <c r="AC867" s="37">
        <f>SUM(BASE_INICIATIVAS_CONSOLIDADA!$Q867:$AB867)</f>
        <v>0</v>
      </c>
      <c r="AD867" s="37">
        <v>0</v>
      </c>
      <c r="AE867" s="37">
        <v>0</v>
      </c>
      <c r="AF867" s="37">
        <v>0</v>
      </c>
      <c r="AG867" s="37">
        <v>0</v>
      </c>
      <c r="AH867" s="37">
        <v>0</v>
      </c>
      <c r="AI867" s="77">
        <v>0</v>
      </c>
      <c r="AJ867" s="37">
        <f>SUM(BASE_INICIATIVAS_CONSOLIDADA!$AD867:$AI867)</f>
        <v>0</v>
      </c>
      <c r="AK867" s="37">
        <v>0</v>
      </c>
      <c r="AL867" s="37">
        <v>0</v>
      </c>
      <c r="AM867" s="37">
        <v>0</v>
      </c>
      <c r="AN867" s="37">
        <v>0</v>
      </c>
      <c r="AO867" s="37">
        <f>SUM(BASE_INICIATIVAS_CONSOLIDADA!$AK867:$AN867)</f>
        <v>0</v>
      </c>
      <c r="AP867" s="37">
        <v>0</v>
      </c>
      <c r="AQ867" s="37">
        <v>0</v>
      </c>
      <c r="AR867" s="37">
        <v>0</v>
      </c>
      <c r="AS867" s="37">
        <v>0</v>
      </c>
      <c r="AT867" s="37">
        <v>0</v>
      </c>
      <c r="AU867" s="37">
        <v>0</v>
      </c>
      <c r="AV867" s="37">
        <f>SUM(BASE_INICIATIVAS_CONSOLIDADA!$AP867:$AU867)</f>
        <v>0</v>
      </c>
      <c r="AW867" s="39">
        <v>0</v>
      </c>
      <c r="AX867" s="39">
        <v>0</v>
      </c>
      <c r="AY867" s="40">
        <f>SUM(BASE_INICIATIVAS_CONSOLIDADA!$AW867:$AX867)</f>
        <v>0</v>
      </c>
      <c r="AZ867" s="4">
        <v>0</v>
      </c>
      <c r="BA867" s="4">
        <f>BASE_INICIATIVAS_CONSOLIDADA!$AZ867</f>
        <v>0</v>
      </c>
      <c r="BB867" s="4">
        <v>0</v>
      </c>
      <c r="BC867" s="4">
        <v>0</v>
      </c>
      <c r="BD867" s="4">
        <f>SUM(BASE_INICIATIVAS_CONSOLIDADA!$BB867:$BC867)</f>
        <v>0</v>
      </c>
    </row>
    <row r="868" spans="1:56" ht="60" x14ac:dyDescent="0.25">
      <c r="A868" s="29" t="s">
        <v>502</v>
      </c>
      <c r="B868" s="29" t="s">
        <v>503</v>
      </c>
      <c r="C868" s="29">
        <v>18458919</v>
      </c>
      <c r="D868" s="29" t="s">
        <v>58</v>
      </c>
      <c r="E868" s="29" t="str">
        <f>_xlfn.XLOOKUP(BASE_INICIATIVAS_CONSOLIDADA!$G868,'[1]BASE DE DADOS'!A:A,'[1]BASE DE DADOS'!C:C)</f>
        <v>PARNA DO PICO DA NEBLINA</v>
      </c>
      <c r="F868" s="29" t="str">
        <f>_xlfn.XLOOKUP(BASE_INICIATIVAS_CONSOLIDADA!$G868,[1]!BASE_UCS[COD CNUC],[1]!BASE_UCS[CATEGORIA RESUMIDA])</f>
        <v>PARNA</v>
      </c>
      <c r="G868" s="29" t="s">
        <v>497</v>
      </c>
      <c r="H868" s="29" t="str">
        <f>_xlfn.XLOOKUP(BASE_INICIATIVAS_CONSOLIDADA!$G868,[1]!BASE_UCS[COD CNUC],[1]!BASE_UCS[GERÊNCIA REGIONAL])</f>
        <v>GR1 - Norte</v>
      </c>
      <c r="I868" s="29" t="str">
        <f>_xlfn.XLOOKUP(BASE_INICIATIVAS_CONSOLIDADA!$G868,[1]!BASE_UCS[COD CNUC],[1]!BASE_UCS[BIOMAS])</f>
        <v>Amazônia</v>
      </c>
      <c r="J868" s="29" t="str">
        <f>_xlfn.XLOOKUP(BASE_INICIATIVAS_CONSOLIDADA!$G868,[1]!BASE_UCS[COD CNUC],[1]!BASE_UCS[UF])</f>
        <v>AM</v>
      </c>
      <c r="K868" s="29"/>
      <c r="L868" s="30">
        <v>215000</v>
      </c>
      <c r="M868" s="79">
        <v>0</v>
      </c>
      <c r="N868" s="30">
        <f>BASE_INICIATIVAS_CONSOLIDADA!$L868-BASE_INICIATIVAS_CONSOLIDADA!$M868</f>
        <v>215000</v>
      </c>
      <c r="O868" s="41">
        <f>BASE_INICIATIVAS_CONSOLIDADA!$AC868+BASE_INICIATIVAS_CONSOLIDADA!$AJ868+BASE_INICIATIVAS_CONSOLIDADA!$AO868+BASE_INICIATIVAS_CONSOLIDADA!$AV868+BASE_INICIATIVAS_CONSOLIDADA!$AY868+BASE_INICIATIVAS_CONSOLIDADA!$BA868+BASE_INICIATIVAS_CONSOLIDADA!$BD868</f>
        <v>0</v>
      </c>
      <c r="P868" s="30">
        <f>IF(BASE_INICIATIVAS_CONSOLIDADA!$N868-BASE_INICIATIVAS_CONSOLIDADA!$O868&lt;0,0,BASE_INICIATIVAS_CONSOLIDADA!$N868-BASE_INICIATIVAS_CONSOLIDADA!$O868)</f>
        <v>215000</v>
      </c>
      <c r="Q868" s="66">
        <v>0</v>
      </c>
      <c r="R868" s="71">
        <v>0</v>
      </c>
      <c r="S868" s="71">
        <v>0</v>
      </c>
      <c r="T868" s="71">
        <v>0</v>
      </c>
      <c r="U868" s="71">
        <v>0</v>
      </c>
      <c r="V868" s="71">
        <v>0</v>
      </c>
      <c r="W868" s="71">
        <v>0</v>
      </c>
      <c r="X868" s="71">
        <v>0</v>
      </c>
      <c r="Y868" s="71">
        <v>0</v>
      </c>
      <c r="Z868" s="71">
        <v>0</v>
      </c>
      <c r="AA868" s="71">
        <v>0</v>
      </c>
      <c r="AB868" s="68">
        <v>0</v>
      </c>
      <c r="AC868" s="41">
        <f>SUM(BASE_INICIATIVAS_CONSOLIDADA!$Q868:$AB868)</f>
        <v>0</v>
      </c>
      <c r="AD868" s="41">
        <v>0</v>
      </c>
      <c r="AE868" s="41">
        <v>0</v>
      </c>
      <c r="AF868" s="41">
        <v>0</v>
      </c>
      <c r="AG868" s="41">
        <v>0</v>
      </c>
      <c r="AH868" s="41">
        <v>0</v>
      </c>
      <c r="AI868" s="82">
        <v>0</v>
      </c>
      <c r="AJ868" s="41">
        <f>SUM(BASE_INICIATIVAS_CONSOLIDADA!$AD868:$AI868)</f>
        <v>0</v>
      </c>
      <c r="AK868" s="41">
        <v>0</v>
      </c>
      <c r="AL868" s="41">
        <v>0</v>
      </c>
      <c r="AM868" s="41">
        <v>0</v>
      </c>
      <c r="AN868" s="41">
        <v>0</v>
      </c>
      <c r="AO868" s="41">
        <f>SUM(BASE_INICIATIVAS_CONSOLIDADA!$AK868:$AN868)</f>
        <v>0</v>
      </c>
      <c r="AP868" s="41">
        <v>0</v>
      </c>
      <c r="AQ868" s="41">
        <v>0</v>
      </c>
      <c r="AR868" s="41">
        <v>0</v>
      </c>
      <c r="AS868" s="41">
        <v>0</v>
      </c>
      <c r="AT868" s="41">
        <v>0</v>
      </c>
      <c r="AU868" s="41">
        <v>0</v>
      </c>
      <c r="AV868" s="41">
        <f>SUM(BASE_INICIATIVAS_CONSOLIDADA!$AP868:$AU868)</f>
        <v>0</v>
      </c>
      <c r="AW868" s="43">
        <v>0</v>
      </c>
      <c r="AX868" s="43">
        <v>0</v>
      </c>
      <c r="AY868" s="44">
        <f>SUM(BASE_INICIATIVAS_CONSOLIDADA!$AW868:$AX868)</f>
        <v>0</v>
      </c>
      <c r="AZ868" s="45">
        <v>0</v>
      </c>
      <c r="BA868" s="45">
        <f>BASE_INICIATIVAS_CONSOLIDADA!$AZ868</f>
        <v>0</v>
      </c>
      <c r="BB868" s="45">
        <v>0</v>
      </c>
      <c r="BC868" s="45">
        <v>0</v>
      </c>
      <c r="BD868" s="45">
        <f>SUM(BASE_INICIATIVAS_CONSOLIDADA!$BB868:$BC868)</f>
        <v>0</v>
      </c>
    </row>
    <row r="869" spans="1:56" ht="60" x14ac:dyDescent="0.25">
      <c r="A869" s="8" t="s">
        <v>502</v>
      </c>
      <c r="B869" s="8" t="s">
        <v>503</v>
      </c>
      <c r="C869" s="8">
        <v>18458919</v>
      </c>
      <c r="D869" s="8" t="s">
        <v>58</v>
      </c>
      <c r="E869" s="8" t="str">
        <f>_xlfn.XLOOKUP(BASE_INICIATIVAS_CONSOLIDADA!$G869,'[1]BASE DE DADOS'!A:A,'[1]BASE DE DADOS'!C:C)</f>
        <v>PARNA DO RIO NOVO</v>
      </c>
      <c r="F869" s="8" t="str">
        <f>_xlfn.XLOOKUP(BASE_INICIATIVAS_CONSOLIDADA!$G869,[1]!BASE_UCS[COD CNUC],[1]!BASE_UCS[CATEGORIA RESUMIDA])</f>
        <v>PARNA</v>
      </c>
      <c r="G869" s="8" t="s">
        <v>285</v>
      </c>
      <c r="H869" s="8" t="str">
        <f>_xlfn.XLOOKUP(BASE_INICIATIVAS_CONSOLIDADA!$G869,[1]!BASE_UCS[COD CNUC],[1]!BASE_UCS[GERÊNCIA REGIONAL])</f>
        <v>GR1 - Norte</v>
      </c>
      <c r="I869" s="8" t="str">
        <f>_xlfn.XLOOKUP(BASE_INICIATIVAS_CONSOLIDADA!$G869,[1]!BASE_UCS[COD CNUC],[1]!BASE_UCS[BIOMAS])</f>
        <v>Amazônia</v>
      </c>
      <c r="J869" s="8" t="str">
        <f>_xlfn.XLOOKUP(BASE_INICIATIVAS_CONSOLIDADA!$G869,[1]!BASE_UCS[COD CNUC],[1]!BASE_UCS[UF])</f>
        <v>PA</v>
      </c>
      <c r="K869" s="8"/>
      <c r="L869" s="36">
        <v>115000</v>
      </c>
      <c r="M869" s="80">
        <v>0</v>
      </c>
      <c r="N869" s="36">
        <f>BASE_INICIATIVAS_CONSOLIDADA!$L869-BASE_INICIATIVAS_CONSOLIDADA!$M869</f>
        <v>115000</v>
      </c>
      <c r="O869" s="37">
        <f>BASE_INICIATIVAS_CONSOLIDADA!$AC869+BASE_INICIATIVAS_CONSOLIDADA!$AJ869+BASE_INICIATIVAS_CONSOLIDADA!$AO869+BASE_INICIATIVAS_CONSOLIDADA!$AV869+BASE_INICIATIVAS_CONSOLIDADA!$AY869+BASE_INICIATIVAS_CONSOLIDADA!$BA869+BASE_INICIATIVAS_CONSOLIDADA!$BD869</f>
        <v>0</v>
      </c>
      <c r="P869" s="36">
        <f>IF(BASE_INICIATIVAS_CONSOLIDADA!$N869-BASE_INICIATIVAS_CONSOLIDADA!$O869&lt;0,0,BASE_INICIATIVAS_CONSOLIDADA!$N869-BASE_INICIATIVAS_CONSOLIDADA!$O869)</f>
        <v>115000</v>
      </c>
      <c r="Q869" s="64">
        <v>0</v>
      </c>
      <c r="R869" s="69">
        <v>0</v>
      </c>
      <c r="S869" s="69">
        <v>0</v>
      </c>
      <c r="T869" s="69">
        <v>0</v>
      </c>
      <c r="U869" s="69">
        <v>0</v>
      </c>
      <c r="V869" s="69">
        <v>0</v>
      </c>
      <c r="W869" s="69">
        <v>0</v>
      </c>
      <c r="X869" s="69">
        <v>0</v>
      </c>
      <c r="Y869" s="69">
        <v>0</v>
      </c>
      <c r="Z869" s="69">
        <v>0</v>
      </c>
      <c r="AA869" s="69">
        <v>0</v>
      </c>
      <c r="AB869" s="70">
        <v>0</v>
      </c>
      <c r="AC869" s="37">
        <f>SUM(BASE_INICIATIVAS_CONSOLIDADA!$Q869:$AB869)</f>
        <v>0</v>
      </c>
      <c r="AD869" s="37">
        <v>0</v>
      </c>
      <c r="AE869" s="37">
        <v>0</v>
      </c>
      <c r="AF869" s="37">
        <v>0</v>
      </c>
      <c r="AG869" s="37">
        <v>0</v>
      </c>
      <c r="AH869" s="37">
        <v>0</v>
      </c>
      <c r="AI869" s="77">
        <v>0</v>
      </c>
      <c r="AJ869" s="37">
        <f>SUM(BASE_INICIATIVAS_CONSOLIDADA!$AD869:$AI869)</f>
        <v>0</v>
      </c>
      <c r="AK869" s="37">
        <v>0</v>
      </c>
      <c r="AL869" s="37">
        <v>0</v>
      </c>
      <c r="AM869" s="37">
        <v>0</v>
      </c>
      <c r="AN869" s="37">
        <v>0</v>
      </c>
      <c r="AO869" s="37">
        <f>SUM(BASE_INICIATIVAS_CONSOLIDADA!$AK869:$AN869)</f>
        <v>0</v>
      </c>
      <c r="AP869" s="37">
        <v>0</v>
      </c>
      <c r="AQ869" s="37">
        <v>0</v>
      </c>
      <c r="AR869" s="37">
        <v>0</v>
      </c>
      <c r="AS869" s="37">
        <v>0</v>
      </c>
      <c r="AT869" s="37">
        <v>0</v>
      </c>
      <c r="AU869" s="37">
        <v>0</v>
      </c>
      <c r="AV869" s="37">
        <f>SUM(BASE_INICIATIVAS_CONSOLIDADA!$AP869:$AU869)</f>
        <v>0</v>
      </c>
      <c r="AW869" s="39">
        <v>0</v>
      </c>
      <c r="AX869" s="39">
        <v>0</v>
      </c>
      <c r="AY869" s="40">
        <f>SUM(BASE_INICIATIVAS_CONSOLIDADA!$AW869:$AX869)</f>
        <v>0</v>
      </c>
      <c r="AZ869" s="4">
        <v>0</v>
      </c>
      <c r="BA869" s="4">
        <f>BASE_INICIATIVAS_CONSOLIDADA!$AZ869</f>
        <v>0</v>
      </c>
      <c r="BB869" s="4">
        <v>0</v>
      </c>
      <c r="BC869" s="4">
        <v>0</v>
      </c>
      <c r="BD869" s="4">
        <f>SUM(BASE_INICIATIVAS_CONSOLIDADA!$BB869:$BC869)</f>
        <v>0</v>
      </c>
    </row>
    <row r="870" spans="1:56" ht="60" x14ac:dyDescent="0.25">
      <c r="A870" s="29" t="s">
        <v>502</v>
      </c>
      <c r="B870" s="29" t="s">
        <v>503</v>
      </c>
      <c r="C870" s="29">
        <v>18458919</v>
      </c>
      <c r="D870" s="29" t="s">
        <v>58</v>
      </c>
      <c r="E870" s="29" t="str">
        <f>_xlfn.XLOOKUP(BASE_INICIATIVAS_CONSOLIDADA!$G870,'[1]BASE DE DADOS'!A:A,'[1]BASE DE DADOS'!C:C)</f>
        <v>PARNA DO SUPERAGUI</v>
      </c>
      <c r="F870" s="29" t="str">
        <f>_xlfn.XLOOKUP(BASE_INICIATIVAS_CONSOLIDADA!$G870,[1]!BASE_UCS[COD CNUC],[1]!BASE_UCS[CATEGORIA RESUMIDA])</f>
        <v>PARNA</v>
      </c>
      <c r="G870" s="29" t="s">
        <v>246</v>
      </c>
      <c r="H870" s="29" t="str">
        <f>_xlfn.XLOOKUP(BASE_INICIATIVAS_CONSOLIDADA!$G870,[1]!BASE_UCS[COD CNUC],[1]!BASE_UCS[GERÊNCIA REGIONAL])</f>
        <v>GR5 - Sul</v>
      </c>
      <c r="I870" s="29" t="str">
        <f>_xlfn.XLOOKUP(BASE_INICIATIVAS_CONSOLIDADA!$G870,[1]!BASE_UCS[COD CNUC],[1]!BASE_UCS[BIOMAS])</f>
        <v>Área Marinha - Mata Atlântica</v>
      </c>
      <c r="J870" s="29" t="str">
        <f>_xlfn.XLOOKUP(BASE_INICIATIVAS_CONSOLIDADA!$G870,[1]!BASE_UCS[COD CNUC],[1]!BASE_UCS[UF])</f>
        <v>PR</v>
      </c>
      <c r="K870" s="29"/>
      <c r="L870" s="30">
        <v>75000</v>
      </c>
      <c r="M870" s="79">
        <v>0</v>
      </c>
      <c r="N870" s="30">
        <f>BASE_INICIATIVAS_CONSOLIDADA!$L870-BASE_INICIATIVAS_CONSOLIDADA!$M870</f>
        <v>75000</v>
      </c>
      <c r="O870" s="41">
        <f>BASE_INICIATIVAS_CONSOLIDADA!$AC870+BASE_INICIATIVAS_CONSOLIDADA!$AJ870+BASE_INICIATIVAS_CONSOLIDADA!$AO870+BASE_INICIATIVAS_CONSOLIDADA!$AV870+BASE_INICIATIVAS_CONSOLIDADA!$AY870+BASE_INICIATIVAS_CONSOLIDADA!$BA870+BASE_INICIATIVAS_CONSOLIDADA!$BD870</f>
        <v>0</v>
      </c>
      <c r="P870" s="30">
        <f>IF(BASE_INICIATIVAS_CONSOLIDADA!$N870-BASE_INICIATIVAS_CONSOLIDADA!$O870&lt;0,0,BASE_INICIATIVAS_CONSOLIDADA!$N870-BASE_INICIATIVAS_CONSOLIDADA!$O870)</f>
        <v>75000</v>
      </c>
      <c r="Q870" s="66">
        <v>0</v>
      </c>
      <c r="R870" s="71">
        <v>0</v>
      </c>
      <c r="S870" s="71">
        <v>0</v>
      </c>
      <c r="T870" s="71">
        <v>0</v>
      </c>
      <c r="U870" s="71">
        <v>0</v>
      </c>
      <c r="V870" s="71">
        <v>0</v>
      </c>
      <c r="W870" s="71">
        <v>0</v>
      </c>
      <c r="X870" s="71">
        <v>0</v>
      </c>
      <c r="Y870" s="71">
        <v>0</v>
      </c>
      <c r="Z870" s="71">
        <v>0</v>
      </c>
      <c r="AA870" s="71">
        <v>0</v>
      </c>
      <c r="AB870" s="68">
        <v>0</v>
      </c>
      <c r="AC870" s="41">
        <f>SUM(BASE_INICIATIVAS_CONSOLIDADA!$Q870:$AB870)</f>
        <v>0</v>
      </c>
      <c r="AD870" s="41">
        <v>0</v>
      </c>
      <c r="AE870" s="41">
        <v>0</v>
      </c>
      <c r="AF870" s="41">
        <v>0</v>
      </c>
      <c r="AG870" s="41">
        <v>0</v>
      </c>
      <c r="AH870" s="41">
        <v>0</v>
      </c>
      <c r="AI870" s="82">
        <v>0</v>
      </c>
      <c r="AJ870" s="41">
        <f>SUM(BASE_INICIATIVAS_CONSOLIDADA!$AD870:$AI870)</f>
        <v>0</v>
      </c>
      <c r="AK870" s="41">
        <v>0</v>
      </c>
      <c r="AL870" s="41">
        <v>0</v>
      </c>
      <c r="AM870" s="41">
        <v>0</v>
      </c>
      <c r="AN870" s="41">
        <v>0</v>
      </c>
      <c r="AO870" s="41">
        <f>SUM(BASE_INICIATIVAS_CONSOLIDADA!$AK870:$AN870)</f>
        <v>0</v>
      </c>
      <c r="AP870" s="41">
        <v>0</v>
      </c>
      <c r="AQ870" s="41">
        <v>0</v>
      </c>
      <c r="AR870" s="41">
        <v>0</v>
      </c>
      <c r="AS870" s="41">
        <v>0</v>
      </c>
      <c r="AT870" s="41">
        <v>0</v>
      </c>
      <c r="AU870" s="41">
        <v>0</v>
      </c>
      <c r="AV870" s="41">
        <f>SUM(BASE_INICIATIVAS_CONSOLIDADA!$AP870:$AU870)</f>
        <v>0</v>
      </c>
      <c r="AW870" s="43">
        <v>0</v>
      </c>
      <c r="AX870" s="43">
        <v>0</v>
      </c>
      <c r="AY870" s="44">
        <f>SUM(BASE_INICIATIVAS_CONSOLIDADA!$AW870:$AX870)</f>
        <v>0</v>
      </c>
      <c r="AZ870" s="45">
        <v>0</v>
      </c>
      <c r="BA870" s="45">
        <f>BASE_INICIATIVAS_CONSOLIDADA!$AZ870</f>
        <v>0</v>
      </c>
      <c r="BB870" s="45">
        <v>0</v>
      </c>
      <c r="BC870" s="45">
        <v>0</v>
      </c>
      <c r="BD870" s="45">
        <f>SUM(BASE_INICIATIVAS_CONSOLIDADA!$BB870:$BC870)</f>
        <v>0</v>
      </c>
    </row>
    <row r="871" spans="1:56" ht="60" x14ac:dyDescent="0.25">
      <c r="A871" s="8" t="s">
        <v>502</v>
      </c>
      <c r="B871" s="8" t="s">
        <v>503</v>
      </c>
      <c r="C871" s="8">
        <v>18458919</v>
      </c>
      <c r="D871" s="8" t="s">
        <v>58</v>
      </c>
      <c r="E871" s="8" t="str">
        <f>_xlfn.XLOOKUP(BASE_INICIATIVAS_CONSOLIDADA!$G871,'[1]BASE DE DADOS'!A:A,'[1]BASE DE DADOS'!C:C)</f>
        <v>PARNA DOS CAMPOS AMAZÔNICOS</v>
      </c>
      <c r="F871" s="8" t="str">
        <f>_xlfn.XLOOKUP(BASE_INICIATIVAS_CONSOLIDADA!$G871,[1]!BASE_UCS[COD CNUC],[1]!BASE_UCS[CATEGORIA RESUMIDA])</f>
        <v>PARNA</v>
      </c>
      <c r="G871" s="8" t="s">
        <v>196</v>
      </c>
      <c r="H871" s="8" t="str">
        <f>_xlfn.XLOOKUP(BASE_INICIATIVAS_CONSOLIDADA!$G871,[1]!BASE_UCS[COD CNUC],[1]!BASE_UCS[GERÊNCIA REGIONAL])</f>
        <v>GR1 - Norte</v>
      </c>
      <c r="I871" s="8" t="str">
        <f>_xlfn.XLOOKUP(BASE_INICIATIVAS_CONSOLIDADA!$G871,[1]!BASE_UCS[COD CNUC],[1]!BASE_UCS[BIOMAS])</f>
        <v>Amazônia</v>
      </c>
      <c r="J871" s="8" t="str">
        <f>_xlfn.XLOOKUP(BASE_INICIATIVAS_CONSOLIDADA!$G871,[1]!BASE_UCS[COD CNUC],[1]!BASE_UCS[UF])</f>
        <v>AM/MT/RO</v>
      </c>
      <c r="K871" s="8"/>
      <c r="L871" s="36">
        <v>115000</v>
      </c>
      <c r="M871" s="80">
        <v>0</v>
      </c>
      <c r="N871" s="36">
        <f>BASE_INICIATIVAS_CONSOLIDADA!$L871-BASE_INICIATIVAS_CONSOLIDADA!$M871</f>
        <v>115000</v>
      </c>
      <c r="O871" s="37">
        <f>BASE_INICIATIVAS_CONSOLIDADA!$AC871+BASE_INICIATIVAS_CONSOLIDADA!$AJ871+BASE_INICIATIVAS_CONSOLIDADA!$AO871+BASE_INICIATIVAS_CONSOLIDADA!$AV871+BASE_INICIATIVAS_CONSOLIDADA!$AY871+BASE_INICIATIVAS_CONSOLIDADA!$BA871+BASE_INICIATIVAS_CONSOLIDADA!$BD871</f>
        <v>0</v>
      </c>
      <c r="P871" s="36">
        <f>IF(BASE_INICIATIVAS_CONSOLIDADA!$N871-BASE_INICIATIVAS_CONSOLIDADA!$O871&lt;0,0,BASE_INICIATIVAS_CONSOLIDADA!$N871-BASE_INICIATIVAS_CONSOLIDADA!$O871)</f>
        <v>115000</v>
      </c>
      <c r="Q871" s="64">
        <v>0</v>
      </c>
      <c r="R871" s="69">
        <v>0</v>
      </c>
      <c r="S871" s="69">
        <v>0</v>
      </c>
      <c r="T871" s="69">
        <v>0</v>
      </c>
      <c r="U871" s="69">
        <v>0</v>
      </c>
      <c r="V871" s="69">
        <v>0</v>
      </c>
      <c r="W871" s="69">
        <v>0</v>
      </c>
      <c r="X871" s="69">
        <v>0</v>
      </c>
      <c r="Y871" s="69">
        <v>0</v>
      </c>
      <c r="Z871" s="69">
        <v>0</v>
      </c>
      <c r="AA871" s="69">
        <v>0</v>
      </c>
      <c r="AB871" s="70">
        <v>0</v>
      </c>
      <c r="AC871" s="37">
        <f>SUM(BASE_INICIATIVAS_CONSOLIDADA!$Q871:$AB871)</f>
        <v>0</v>
      </c>
      <c r="AD871" s="37">
        <v>0</v>
      </c>
      <c r="AE871" s="37">
        <v>0</v>
      </c>
      <c r="AF871" s="37">
        <v>0</v>
      </c>
      <c r="AG871" s="37">
        <v>0</v>
      </c>
      <c r="AH871" s="37">
        <v>0</v>
      </c>
      <c r="AI871" s="77">
        <v>0</v>
      </c>
      <c r="AJ871" s="37">
        <f>SUM(BASE_INICIATIVAS_CONSOLIDADA!$AD871:$AI871)</f>
        <v>0</v>
      </c>
      <c r="AK871" s="37">
        <v>0</v>
      </c>
      <c r="AL871" s="37">
        <v>0</v>
      </c>
      <c r="AM871" s="37">
        <v>0</v>
      </c>
      <c r="AN871" s="37">
        <v>0</v>
      </c>
      <c r="AO871" s="37">
        <f>SUM(BASE_INICIATIVAS_CONSOLIDADA!$AK871:$AN871)</f>
        <v>0</v>
      </c>
      <c r="AP871" s="37">
        <v>0</v>
      </c>
      <c r="AQ871" s="37">
        <v>0</v>
      </c>
      <c r="AR871" s="37">
        <v>0</v>
      </c>
      <c r="AS871" s="37">
        <v>0</v>
      </c>
      <c r="AT871" s="37">
        <v>0</v>
      </c>
      <c r="AU871" s="37">
        <v>0</v>
      </c>
      <c r="AV871" s="37">
        <f>SUM(BASE_INICIATIVAS_CONSOLIDADA!$AP871:$AU871)</f>
        <v>0</v>
      </c>
      <c r="AW871" s="39">
        <v>0</v>
      </c>
      <c r="AX871" s="39">
        <v>0</v>
      </c>
      <c r="AY871" s="40">
        <f>SUM(BASE_INICIATIVAS_CONSOLIDADA!$AW871:$AX871)</f>
        <v>0</v>
      </c>
      <c r="AZ871" s="4">
        <v>0</v>
      </c>
      <c r="BA871" s="4">
        <f>BASE_INICIATIVAS_CONSOLIDADA!$AZ871</f>
        <v>0</v>
      </c>
      <c r="BB871" s="4">
        <v>0</v>
      </c>
      <c r="BC871" s="4">
        <v>0</v>
      </c>
      <c r="BD871" s="4">
        <f>SUM(BASE_INICIATIVAS_CONSOLIDADA!$BB871:$BC871)</f>
        <v>0</v>
      </c>
    </row>
    <row r="872" spans="1:56" ht="60" x14ac:dyDescent="0.25">
      <c r="A872" s="29" t="s">
        <v>502</v>
      </c>
      <c r="B872" s="29" t="s">
        <v>503</v>
      </c>
      <c r="C872" s="29">
        <v>18458919</v>
      </c>
      <c r="D872" s="29" t="s">
        <v>58</v>
      </c>
      <c r="E872" s="29" t="str">
        <f>_xlfn.XLOOKUP(BASE_INICIATIVAS_CONSOLIDADA!$G872,'[1]BASE DE DADOS'!A:A,'[1]BASE DE DADOS'!C:C)</f>
        <v>PARNA DOS CAMPOS FERRUGINOSOS</v>
      </c>
      <c r="F872" s="29" t="str">
        <f>_xlfn.XLOOKUP(BASE_INICIATIVAS_CONSOLIDADA!$G872,[1]!BASE_UCS[COD CNUC],[1]!BASE_UCS[CATEGORIA RESUMIDA])</f>
        <v>PARNA</v>
      </c>
      <c r="G872" s="29" t="s">
        <v>111</v>
      </c>
      <c r="H872" s="29" t="str">
        <f>_xlfn.XLOOKUP(BASE_INICIATIVAS_CONSOLIDADA!$G872,[1]!BASE_UCS[COD CNUC],[1]!BASE_UCS[GERÊNCIA REGIONAL])</f>
        <v>GR1 - Norte</v>
      </c>
      <c r="I872" s="29" t="str">
        <f>_xlfn.XLOOKUP(BASE_INICIATIVAS_CONSOLIDADA!$G872,[1]!BASE_UCS[COD CNUC],[1]!BASE_UCS[BIOMAS])</f>
        <v>Amazônia</v>
      </c>
      <c r="J872" s="29" t="str">
        <f>_xlfn.XLOOKUP(BASE_INICIATIVAS_CONSOLIDADA!$G872,[1]!BASE_UCS[COD CNUC],[1]!BASE_UCS[UF])</f>
        <v>PA</v>
      </c>
      <c r="K872" s="29"/>
      <c r="L872" s="30">
        <v>115000</v>
      </c>
      <c r="M872" s="79">
        <v>0</v>
      </c>
      <c r="N872" s="30">
        <f>BASE_INICIATIVAS_CONSOLIDADA!$L872-BASE_INICIATIVAS_CONSOLIDADA!$M872</f>
        <v>115000</v>
      </c>
      <c r="O872" s="41">
        <f>BASE_INICIATIVAS_CONSOLIDADA!$AC872+BASE_INICIATIVAS_CONSOLIDADA!$AJ872+BASE_INICIATIVAS_CONSOLIDADA!$AO872+BASE_INICIATIVAS_CONSOLIDADA!$AV872+BASE_INICIATIVAS_CONSOLIDADA!$AY872+BASE_INICIATIVAS_CONSOLIDADA!$BA872+BASE_INICIATIVAS_CONSOLIDADA!$BD872</f>
        <v>0</v>
      </c>
      <c r="P872" s="30">
        <f>IF(BASE_INICIATIVAS_CONSOLIDADA!$N872-BASE_INICIATIVAS_CONSOLIDADA!$O872&lt;0,0,BASE_INICIATIVAS_CONSOLIDADA!$N872-BASE_INICIATIVAS_CONSOLIDADA!$O872)</f>
        <v>115000</v>
      </c>
      <c r="Q872" s="66">
        <v>0</v>
      </c>
      <c r="R872" s="71">
        <v>0</v>
      </c>
      <c r="S872" s="71">
        <v>0</v>
      </c>
      <c r="T872" s="71">
        <v>0</v>
      </c>
      <c r="U872" s="71">
        <v>0</v>
      </c>
      <c r="V872" s="71">
        <v>0</v>
      </c>
      <c r="W872" s="71">
        <v>0</v>
      </c>
      <c r="X872" s="71">
        <v>0</v>
      </c>
      <c r="Y872" s="71">
        <v>0</v>
      </c>
      <c r="Z872" s="71">
        <v>0</v>
      </c>
      <c r="AA872" s="71">
        <v>0</v>
      </c>
      <c r="AB872" s="68">
        <v>0</v>
      </c>
      <c r="AC872" s="41">
        <f>SUM(BASE_INICIATIVAS_CONSOLIDADA!$Q872:$AB872)</f>
        <v>0</v>
      </c>
      <c r="AD872" s="41">
        <v>0</v>
      </c>
      <c r="AE872" s="41">
        <v>0</v>
      </c>
      <c r="AF872" s="41">
        <v>0</v>
      </c>
      <c r="AG872" s="41">
        <v>0</v>
      </c>
      <c r="AH872" s="41">
        <v>0</v>
      </c>
      <c r="AI872" s="82">
        <v>0</v>
      </c>
      <c r="AJ872" s="41">
        <f>SUM(BASE_INICIATIVAS_CONSOLIDADA!$AD872:$AI872)</f>
        <v>0</v>
      </c>
      <c r="AK872" s="41">
        <v>0</v>
      </c>
      <c r="AL872" s="41">
        <v>0</v>
      </c>
      <c r="AM872" s="41">
        <v>0</v>
      </c>
      <c r="AN872" s="41">
        <v>0</v>
      </c>
      <c r="AO872" s="41">
        <f>SUM(BASE_INICIATIVAS_CONSOLIDADA!$AK872:$AN872)</f>
        <v>0</v>
      </c>
      <c r="AP872" s="41">
        <v>0</v>
      </c>
      <c r="AQ872" s="41">
        <v>0</v>
      </c>
      <c r="AR872" s="41">
        <v>0</v>
      </c>
      <c r="AS872" s="41">
        <v>0</v>
      </c>
      <c r="AT872" s="41">
        <v>0</v>
      </c>
      <c r="AU872" s="41">
        <v>0</v>
      </c>
      <c r="AV872" s="41">
        <f>SUM(BASE_INICIATIVAS_CONSOLIDADA!$AP872:$AU872)</f>
        <v>0</v>
      </c>
      <c r="AW872" s="43">
        <v>0</v>
      </c>
      <c r="AX872" s="43">
        <v>0</v>
      </c>
      <c r="AY872" s="44">
        <f>SUM(BASE_INICIATIVAS_CONSOLIDADA!$AW872:$AX872)</f>
        <v>0</v>
      </c>
      <c r="AZ872" s="45">
        <v>0</v>
      </c>
      <c r="BA872" s="45">
        <f>BASE_INICIATIVAS_CONSOLIDADA!$AZ872</f>
        <v>0</v>
      </c>
      <c r="BB872" s="45">
        <v>0</v>
      </c>
      <c r="BC872" s="45">
        <v>0</v>
      </c>
      <c r="BD872" s="45">
        <f>SUM(BASE_INICIATIVAS_CONSOLIDADA!$BB872:$BC872)</f>
        <v>0</v>
      </c>
    </row>
    <row r="873" spans="1:56" ht="60" x14ac:dyDescent="0.25">
      <c r="A873" s="8" t="s">
        <v>502</v>
      </c>
      <c r="B873" s="8" t="s">
        <v>503</v>
      </c>
      <c r="C873" s="8">
        <v>18458919</v>
      </c>
      <c r="D873" s="8" t="s">
        <v>58</v>
      </c>
      <c r="E873" s="8" t="str">
        <f>_xlfn.XLOOKUP(BASE_INICIATIVAS_CONSOLIDADA!$G873,'[1]BASE DE DADOS'!A:A,'[1]BASE DE DADOS'!C:C)</f>
        <v>PARNA DOS CAMPOS GERAIS</v>
      </c>
      <c r="F873" s="8" t="str">
        <f>_xlfn.XLOOKUP(BASE_INICIATIVAS_CONSOLIDADA!$G873,[1]!BASE_UCS[COD CNUC],[1]!BASE_UCS[CATEGORIA RESUMIDA])</f>
        <v>PARNA</v>
      </c>
      <c r="G873" s="8" t="s">
        <v>250</v>
      </c>
      <c r="H873" s="8" t="str">
        <f>_xlfn.XLOOKUP(BASE_INICIATIVAS_CONSOLIDADA!$G873,[1]!BASE_UCS[COD CNUC],[1]!BASE_UCS[GERÊNCIA REGIONAL])</f>
        <v>GR5 - Sul</v>
      </c>
      <c r="I873" s="8" t="str">
        <f>_xlfn.XLOOKUP(BASE_INICIATIVAS_CONSOLIDADA!$G873,[1]!BASE_UCS[COD CNUC],[1]!BASE_UCS[BIOMAS])</f>
        <v>Mata Atlântica</v>
      </c>
      <c r="J873" s="8" t="str">
        <f>_xlfn.XLOOKUP(BASE_INICIATIVAS_CONSOLIDADA!$G873,[1]!BASE_UCS[COD CNUC],[1]!BASE_UCS[UF])</f>
        <v>PR</v>
      </c>
      <c r="K873" s="8"/>
      <c r="L873" s="36">
        <v>75000</v>
      </c>
      <c r="M873" s="80">
        <v>0</v>
      </c>
      <c r="N873" s="36">
        <f>BASE_INICIATIVAS_CONSOLIDADA!$L873-BASE_INICIATIVAS_CONSOLIDADA!$M873</f>
        <v>75000</v>
      </c>
      <c r="O873" s="37">
        <f>BASE_INICIATIVAS_CONSOLIDADA!$AC873+BASE_INICIATIVAS_CONSOLIDADA!$AJ873+BASE_INICIATIVAS_CONSOLIDADA!$AO873+BASE_INICIATIVAS_CONSOLIDADA!$AV873+BASE_INICIATIVAS_CONSOLIDADA!$AY873+BASE_INICIATIVAS_CONSOLIDADA!$BA873+BASE_INICIATIVAS_CONSOLIDADA!$BD873</f>
        <v>0</v>
      </c>
      <c r="P873" s="36">
        <f>IF(BASE_INICIATIVAS_CONSOLIDADA!$N873-BASE_INICIATIVAS_CONSOLIDADA!$O873&lt;0,0,BASE_INICIATIVAS_CONSOLIDADA!$N873-BASE_INICIATIVAS_CONSOLIDADA!$O873)</f>
        <v>75000</v>
      </c>
      <c r="Q873" s="64">
        <v>0</v>
      </c>
      <c r="R873" s="69">
        <v>0</v>
      </c>
      <c r="S873" s="69">
        <v>0</v>
      </c>
      <c r="T873" s="69">
        <v>0</v>
      </c>
      <c r="U873" s="69">
        <v>0</v>
      </c>
      <c r="V873" s="69">
        <v>0</v>
      </c>
      <c r="W873" s="69">
        <v>0</v>
      </c>
      <c r="X873" s="69">
        <v>0</v>
      </c>
      <c r="Y873" s="69">
        <v>0</v>
      </c>
      <c r="Z873" s="69">
        <v>0</v>
      </c>
      <c r="AA873" s="69">
        <v>0</v>
      </c>
      <c r="AB873" s="70">
        <v>0</v>
      </c>
      <c r="AC873" s="37">
        <f>SUM(BASE_INICIATIVAS_CONSOLIDADA!$Q873:$AB873)</f>
        <v>0</v>
      </c>
      <c r="AD873" s="37">
        <v>0</v>
      </c>
      <c r="AE873" s="37">
        <v>0</v>
      </c>
      <c r="AF873" s="37">
        <v>0</v>
      </c>
      <c r="AG873" s="37">
        <v>0</v>
      </c>
      <c r="AH873" s="37">
        <v>0</v>
      </c>
      <c r="AI873" s="77">
        <v>0</v>
      </c>
      <c r="AJ873" s="37">
        <f>SUM(BASE_INICIATIVAS_CONSOLIDADA!$AD873:$AI873)</f>
        <v>0</v>
      </c>
      <c r="AK873" s="37">
        <v>0</v>
      </c>
      <c r="AL873" s="37">
        <v>0</v>
      </c>
      <c r="AM873" s="37">
        <v>0</v>
      </c>
      <c r="AN873" s="37">
        <v>0</v>
      </c>
      <c r="AO873" s="37">
        <f>SUM(BASE_INICIATIVAS_CONSOLIDADA!$AK873:$AN873)</f>
        <v>0</v>
      </c>
      <c r="AP873" s="37">
        <v>0</v>
      </c>
      <c r="AQ873" s="37">
        <v>0</v>
      </c>
      <c r="AR873" s="37">
        <v>0</v>
      </c>
      <c r="AS873" s="37">
        <v>0</v>
      </c>
      <c r="AT873" s="37">
        <v>0</v>
      </c>
      <c r="AU873" s="37">
        <v>0</v>
      </c>
      <c r="AV873" s="37">
        <f>SUM(BASE_INICIATIVAS_CONSOLIDADA!$AP873:$AU873)</f>
        <v>0</v>
      </c>
      <c r="AW873" s="39">
        <v>0</v>
      </c>
      <c r="AX873" s="39">
        <v>0</v>
      </c>
      <c r="AY873" s="40">
        <f>SUM(BASE_INICIATIVAS_CONSOLIDADA!$AW873:$AX873)</f>
        <v>0</v>
      </c>
      <c r="AZ873" s="4">
        <v>0</v>
      </c>
      <c r="BA873" s="4">
        <f>BASE_INICIATIVAS_CONSOLIDADA!$AZ873</f>
        <v>0</v>
      </c>
      <c r="BB873" s="4">
        <v>0</v>
      </c>
      <c r="BC873" s="4">
        <v>0</v>
      </c>
      <c r="BD873" s="4">
        <f>SUM(BASE_INICIATIVAS_CONSOLIDADA!$BB873:$BC873)</f>
        <v>0</v>
      </c>
    </row>
    <row r="874" spans="1:56" ht="60" x14ac:dyDescent="0.25">
      <c r="A874" s="29" t="s">
        <v>502</v>
      </c>
      <c r="B874" s="29" t="s">
        <v>503</v>
      </c>
      <c r="C874" s="29">
        <v>18458919</v>
      </c>
      <c r="D874" s="29" t="s">
        <v>58</v>
      </c>
      <c r="E874" s="29" t="str">
        <f>_xlfn.XLOOKUP(BASE_INICIATIVAS_CONSOLIDADA!$G874,'[1]BASE DE DADOS'!A:A,'[1]BASE DE DADOS'!C:C)</f>
        <v>PARNA DOS LENÇOIS MARANHENSES</v>
      </c>
      <c r="F874" s="29" t="str">
        <f>_xlfn.XLOOKUP(BASE_INICIATIVAS_CONSOLIDADA!$G874,[1]!BASE_UCS[COD CNUC],[1]!BASE_UCS[CATEGORIA RESUMIDA])</f>
        <v>PARNA</v>
      </c>
      <c r="G874" s="29" t="s">
        <v>261</v>
      </c>
      <c r="H874" s="29" t="str">
        <f>_xlfn.XLOOKUP(BASE_INICIATIVAS_CONSOLIDADA!$G874,[1]!BASE_UCS[COD CNUC],[1]!BASE_UCS[GERÊNCIA REGIONAL])</f>
        <v>GR2 - Nordeste</v>
      </c>
      <c r="I874" s="29" t="str">
        <f>_xlfn.XLOOKUP(BASE_INICIATIVAS_CONSOLIDADA!$G874,[1]!BASE_UCS[COD CNUC],[1]!BASE_UCS[BIOMAS])</f>
        <v>Amazônia - Área Marinha - Cerrado</v>
      </c>
      <c r="J874" s="29" t="str">
        <f>_xlfn.XLOOKUP(BASE_INICIATIVAS_CONSOLIDADA!$G874,[1]!BASE_UCS[COD CNUC],[1]!BASE_UCS[UF])</f>
        <v>MA</v>
      </c>
      <c r="K874" s="29"/>
      <c r="L874" s="30">
        <v>75000</v>
      </c>
      <c r="M874" s="79">
        <v>0</v>
      </c>
      <c r="N874" s="30">
        <f>BASE_INICIATIVAS_CONSOLIDADA!$L874-BASE_INICIATIVAS_CONSOLIDADA!$M874</f>
        <v>75000</v>
      </c>
      <c r="O874" s="41">
        <f>BASE_INICIATIVAS_CONSOLIDADA!$AC874+BASE_INICIATIVAS_CONSOLIDADA!$AJ874+BASE_INICIATIVAS_CONSOLIDADA!$AO874+BASE_INICIATIVAS_CONSOLIDADA!$AV874+BASE_INICIATIVAS_CONSOLIDADA!$AY874+BASE_INICIATIVAS_CONSOLIDADA!$BA874+BASE_INICIATIVAS_CONSOLIDADA!$BD874</f>
        <v>75000</v>
      </c>
      <c r="P874" s="30">
        <f>IF(BASE_INICIATIVAS_CONSOLIDADA!$N874-BASE_INICIATIVAS_CONSOLIDADA!$O874&lt;0,0,BASE_INICIATIVAS_CONSOLIDADA!$N874-BASE_INICIATIVAS_CONSOLIDADA!$O874)</f>
        <v>0</v>
      </c>
      <c r="Q874" s="66">
        <v>0</v>
      </c>
      <c r="R874" s="71">
        <v>0</v>
      </c>
      <c r="S874" s="71">
        <v>0</v>
      </c>
      <c r="T874" s="71">
        <v>0</v>
      </c>
      <c r="U874" s="71">
        <v>0</v>
      </c>
      <c r="V874" s="71">
        <v>0</v>
      </c>
      <c r="W874" s="71">
        <v>0</v>
      </c>
      <c r="X874" s="71">
        <v>0</v>
      </c>
      <c r="Y874" s="71">
        <v>0</v>
      </c>
      <c r="Z874" s="71">
        <v>0</v>
      </c>
      <c r="AA874" s="71">
        <v>0</v>
      </c>
      <c r="AB874" s="68">
        <v>0</v>
      </c>
      <c r="AC874" s="41">
        <f>SUM(BASE_INICIATIVAS_CONSOLIDADA!$Q874:$AB874)</f>
        <v>0</v>
      </c>
      <c r="AD874" s="41">
        <v>0</v>
      </c>
      <c r="AE874" s="41">
        <v>0</v>
      </c>
      <c r="AF874" s="41">
        <v>0</v>
      </c>
      <c r="AG874" s="41">
        <v>0</v>
      </c>
      <c r="AH874" s="41">
        <v>0</v>
      </c>
      <c r="AI874" s="82">
        <v>0</v>
      </c>
      <c r="AJ874" s="41">
        <f>SUM(BASE_INICIATIVAS_CONSOLIDADA!$AD874:$AI874)</f>
        <v>0</v>
      </c>
      <c r="AK874" s="41">
        <v>0</v>
      </c>
      <c r="AL874" s="41">
        <v>0</v>
      </c>
      <c r="AM874" s="41">
        <v>0</v>
      </c>
      <c r="AN874" s="41">
        <v>0</v>
      </c>
      <c r="AO874" s="41">
        <f>SUM(BASE_INICIATIVAS_CONSOLIDADA!$AK874:$AN874)</f>
        <v>0</v>
      </c>
      <c r="AP874" s="41">
        <v>0</v>
      </c>
      <c r="AQ874" s="41">
        <v>0</v>
      </c>
      <c r="AR874" s="41">
        <v>0</v>
      </c>
      <c r="AS874" s="41">
        <v>0</v>
      </c>
      <c r="AT874" s="41">
        <v>0</v>
      </c>
      <c r="AU874" s="41">
        <v>0</v>
      </c>
      <c r="AV874" s="41">
        <f>SUM(BASE_INICIATIVAS_CONSOLIDADA!$AP874:$AU874)</f>
        <v>0</v>
      </c>
      <c r="AW874" s="43">
        <v>0</v>
      </c>
      <c r="AX874" s="43">
        <v>0</v>
      </c>
      <c r="AY874" s="44">
        <f>SUM(BASE_INICIATIVAS_CONSOLIDADA!$AW874:$AX874)</f>
        <v>0</v>
      </c>
      <c r="AZ874" s="45">
        <v>0</v>
      </c>
      <c r="BA874" s="45">
        <f>BASE_INICIATIVAS_CONSOLIDADA!$AZ874</f>
        <v>0</v>
      </c>
      <c r="BB874" s="45">
        <v>75000</v>
      </c>
      <c r="BC874" s="45">
        <v>0</v>
      </c>
      <c r="BD874" s="45">
        <f>SUM(BASE_INICIATIVAS_CONSOLIDADA!$BB874:$BC874)</f>
        <v>75000</v>
      </c>
    </row>
    <row r="875" spans="1:56" ht="60" x14ac:dyDescent="0.25">
      <c r="A875" s="8" t="s">
        <v>502</v>
      </c>
      <c r="B875" s="8" t="s">
        <v>503</v>
      </c>
      <c r="C875" s="8">
        <v>18458919</v>
      </c>
      <c r="D875" s="8" t="s">
        <v>58</v>
      </c>
      <c r="E875" s="8" t="str">
        <f>_xlfn.XLOOKUP(BASE_INICIATIVAS_CONSOLIDADA!$G875,'[1]BASE DE DADOS'!A:A,'[1]BASE DE DADOS'!C:C)</f>
        <v>PARNA GRANDE SERTÃO VEREDAS</v>
      </c>
      <c r="F875" s="8" t="str">
        <f>_xlfn.XLOOKUP(BASE_INICIATIVAS_CONSOLIDADA!$G875,[1]!BASE_UCS[COD CNUC],[1]!BASE_UCS[CATEGORIA RESUMIDA])</f>
        <v>PARNA</v>
      </c>
      <c r="G875" s="8" t="s">
        <v>233</v>
      </c>
      <c r="H875" s="8" t="str">
        <f>_xlfn.XLOOKUP(BASE_INICIATIVAS_CONSOLIDADA!$G875,[1]!BASE_UCS[COD CNUC],[1]!BASE_UCS[GERÊNCIA REGIONAL])</f>
        <v>GR4 - Sudeste</v>
      </c>
      <c r="I875" s="8" t="str">
        <f>_xlfn.XLOOKUP(BASE_INICIATIVAS_CONSOLIDADA!$G875,[1]!BASE_UCS[COD CNUC],[1]!BASE_UCS[BIOMAS])</f>
        <v>Cerrado</v>
      </c>
      <c r="J875" s="8" t="str">
        <f>_xlfn.XLOOKUP(BASE_INICIATIVAS_CONSOLIDADA!$G875,[1]!BASE_UCS[COD CNUC],[1]!BASE_UCS[UF])</f>
        <v>MG</v>
      </c>
      <c r="K875" s="8"/>
      <c r="L875" s="36">
        <v>75000</v>
      </c>
      <c r="M875" s="80">
        <v>0</v>
      </c>
      <c r="N875" s="36">
        <f>BASE_INICIATIVAS_CONSOLIDADA!$L875-BASE_INICIATIVAS_CONSOLIDADA!$M875</f>
        <v>75000</v>
      </c>
      <c r="O875" s="37">
        <f>BASE_INICIATIVAS_CONSOLIDADA!$AC875+BASE_INICIATIVAS_CONSOLIDADA!$AJ875+BASE_INICIATIVAS_CONSOLIDADA!$AO875+BASE_INICIATIVAS_CONSOLIDADA!$AV875+BASE_INICIATIVAS_CONSOLIDADA!$AY875+BASE_INICIATIVAS_CONSOLIDADA!$BA875+BASE_INICIATIVAS_CONSOLIDADA!$BD875</f>
        <v>0</v>
      </c>
      <c r="P875" s="36">
        <f>IF(BASE_INICIATIVAS_CONSOLIDADA!$N875-BASE_INICIATIVAS_CONSOLIDADA!$O875&lt;0,0,BASE_INICIATIVAS_CONSOLIDADA!$N875-BASE_INICIATIVAS_CONSOLIDADA!$O875)</f>
        <v>75000</v>
      </c>
      <c r="Q875" s="64">
        <v>0</v>
      </c>
      <c r="R875" s="69">
        <v>0</v>
      </c>
      <c r="S875" s="69">
        <v>0</v>
      </c>
      <c r="T875" s="69">
        <v>0</v>
      </c>
      <c r="U875" s="69">
        <v>0</v>
      </c>
      <c r="V875" s="69">
        <v>0</v>
      </c>
      <c r="W875" s="69">
        <v>0</v>
      </c>
      <c r="X875" s="69">
        <v>0</v>
      </c>
      <c r="Y875" s="69">
        <v>0</v>
      </c>
      <c r="Z875" s="69">
        <v>0</v>
      </c>
      <c r="AA875" s="69">
        <v>0</v>
      </c>
      <c r="AB875" s="70">
        <v>0</v>
      </c>
      <c r="AC875" s="37">
        <f>SUM(BASE_INICIATIVAS_CONSOLIDADA!$Q875:$AB875)</f>
        <v>0</v>
      </c>
      <c r="AD875" s="37">
        <v>0</v>
      </c>
      <c r="AE875" s="37">
        <v>0</v>
      </c>
      <c r="AF875" s="37">
        <v>0</v>
      </c>
      <c r="AG875" s="37">
        <v>0</v>
      </c>
      <c r="AH875" s="37">
        <v>0</v>
      </c>
      <c r="AI875" s="77">
        <v>0</v>
      </c>
      <c r="AJ875" s="37">
        <f>SUM(BASE_INICIATIVAS_CONSOLIDADA!$AD875:$AI875)</f>
        <v>0</v>
      </c>
      <c r="AK875" s="37">
        <v>0</v>
      </c>
      <c r="AL875" s="37">
        <v>0</v>
      </c>
      <c r="AM875" s="37">
        <v>0</v>
      </c>
      <c r="AN875" s="37">
        <v>0</v>
      </c>
      <c r="AO875" s="37">
        <f>SUM(BASE_INICIATIVAS_CONSOLIDADA!$AK875:$AN875)</f>
        <v>0</v>
      </c>
      <c r="AP875" s="37">
        <v>0</v>
      </c>
      <c r="AQ875" s="37">
        <v>0</v>
      </c>
      <c r="AR875" s="37">
        <v>0</v>
      </c>
      <c r="AS875" s="37">
        <v>0</v>
      </c>
      <c r="AT875" s="37">
        <v>0</v>
      </c>
      <c r="AU875" s="37">
        <v>0</v>
      </c>
      <c r="AV875" s="37">
        <f>SUM(BASE_INICIATIVAS_CONSOLIDADA!$AP875:$AU875)</f>
        <v>0</v>
      </c>
      <c r="AW875" s="39">
        <v>0</v>
      </c>
      <c r="AX875" s="39">
        <v>0</v>
      </c>
      <c r="AY875" s="40">
        <f>SUM(BASE_INICIATIVAS_CONSOLIDADA!$AW875:$AX875)</f>
        <v>0</v>
      </c>
      <c r="AZ875" s="4">
        <v>0</v>
      </c>
      <c r="BA875" s="4">
        <f>BASE_INICIATIVAS_CONSOLIDADA!$AZ875</f>
        <v>0</v>
      </c>
      <c r="BB875" s="4">
        <v>0</v>
      </c>
      <c r="BC875" s="4">
        <v>0</v>
      </c>
      <c r="BD875" s="4">
        <f>SUM(BASE_INICIATIVAS_CONSOLIDADA!$BB875:$BC875)</f>
        <v>0</v>
      </c>
    </row>
    <row r="876" spans="1:56" ht="60" x14ac:dyDescent="0.25">
      <c r="A876" s="29" t="s">
        <v>502</v>
      </c>
      <c r="B876" s="29" t="s">
        <v>503</v>
      </c>
      <c r="C876" s="29">
        <v>18458919</v>
      </c>
      <c r="D876" s="29" t="s">
        <v>58</v>
      </c>
      <c r="E876" s="29" t="str">
        <f>_xlfn.XLOOKUP(BASE_INICIATIVAS_CONSOLIDADA!$G876,'[1]BASE DE DADOS'!A:A,'[1]BASE DE DADOS'!C:C)</f>
        <v>PARNA GUARICANA</v>
      </c>
      <c r="F876" s="29" t="str">
        <f>_xlfn.XLOOKUP(BASE_INICIATIVAS_CONSOLIDADA!$G876,[1]!BASE_UCS[COD CNUC],[1]!BASE_UCS[CATEGORIA RESUMIDA])</f>
        <v>PARNA</v>
      </c>
      <c r="G876" s="29" t="s">
        <v>255</v>
      </c>
      <c r="H876" s="29" t="str">
        <f>_xlfn.XLOOKUP(BASE_INICIATIVAS_CONSOLIDADA!$G876,[1]!BASE_UCS[COD CNUC],[1]!BASE_UCS[GERÊNCIA REGIONAL])</f>
        <v>GR5 - Sul</v>
      </c>
      <c r="I876" s="29" t="str">
        <f>_xlfn.XLOOKUP(BASE_INICIATIVAS_CONSOLIDADA!$G876,[1]!BASE_UCS[COD CNUC],[1]!BASE_UCS[BIOMAS])</f>
        <v>Mata Atlântica</v>
      </c>
      <c r="J876" s="29" t="str">
        <f>_xlfn.XLOOKUP(BASE_INICIATIVAS_CONSOLIDADA!$G876,[1]!BASE_UCS[COD CNUC],[1]!BASE_UCS[UF])</f>
        <v>PR</v>
      </c>
      <c r="K876" s="29"/>
      <c r="L876" s="30">
        <v>75000</v>
      </c>
      <c r="M876" s="79">
        <v>0</v>
      </c>
      <c r="N876" s="30">
        <f>BASE_INICIATIVAS_CONSOLIDADA!$L876-BASE_INICIATIVAS_CONSOLIDADA!$M876</f>
        <v>75000</v>
      </c>
      <c r="O876" s="41">
        <f>BASE_INICIATIVAS_CONSOLIDADA!$AC876+BASE_INICIATIVAS_CONSOLIDADA!$AJ876+BASE_INICIATIVAS_CONSOLIDADA!$AO876+BASE_INICIATIVAS_CONSOLIDADA!$AV876+BASE_INICIATIVAS_CONSOLIDADA!$AY876+BASE_INICIATIVAS_CONSOLIDADA!$BA876+BASE_INICIATIVAS_CONSOLIDADA!$BD876</f>
        <v>75000</v>
      </c>
      <c r="P876" s="30">
        <f>IF(BASE_INICIATIVAS_CONSOLIDADA!$N876-BASE_INICIATIVAS_CONSOLIDADA!$O876&lt;0,0,BASE_INICIATIVAS_CONSOLIDADA!$N876-BASE_INICIATIVAS_CONSOLIDADA!$O876)</f>
        <v>0</v>
      </c>
      <c r="Q876" s="66">
        <v>0</v>
      </c>
      <c r="R876" s="71">
        <v>0</v>
      </c>
      <c r="S876" s="71">
        <v>0</v>
      </c>
      <c r="T876" s="71">
        <v>0</v>
      </c>
      <c r="U876" s="71">
        <v>0</v>
      </c>
      <c r="V876" s="71">
        <v>0</v>
      </c>
      <c r="W876" s="71">
        <v>0</v>
      </c>
      <c r="X876" s="71">
        <v>0</v>
      </c>
      <c r="Y876" s="71">
        <v>0</v>
      </c>
      <c r="Z876" s="71">
        <v>0</v>
      </c>
      <c r="AA876" s="71">
        <v>0</v>
      </c>
      <c r="AB876" s="68">
        <v>0</v>
      </c>
      <c r="AC876" s="41">
        <f>SUM(BASE_INICIATIVAS_CONSOLIDADA!$Q876:$AB876)</f>
        <v>0</v>
      </c>
      <c r="AD876" s="41">
        <v>0</v>
      </c>
      <c r="AE876" s="41">
        <v>0</v>
      </c>
      <c r="AF876" s="41">
        <v>0</v>
      </c>
      <c r="AG876" s="41">
        <v>0</v>
      </c>
      <c r="AH876" s="41">
        <v>0</v>
      </c>
      <c r="AI876" s="82">
        <v>0</v>
      </c>
      <c r="AJ876" s="41">
        <f>SUM(BASE_INICIATIVAS_CONSOLIDADA!$AD876:$AI876)</f>
        <v>0</v>
      </c>
      <c r="AK876" s="41">
        <v>0</v>
      </c>
      <c r="AL876" s="41">
        <v>0</v>
      </c>
      <c r="AM876" s="41">
        <v>0</v>
      </c>
      <c r="AN876" s="41">
        <v>0</v>
      </c>
      <c r="AO876" s="41">
        <f>SUM(BASE_INICIATIVAS_CONSOLIDADA!$AK876:$AN876)</f>
        <v>0</v>
      </c>
      <c r="AP876" s="41">
        <v>0</v>
      </c>
      <c r="AQ876" s="41">
        <v>0</v>
      </c>
      <c r="AR876" s="41">
        <v>0</v>
      </c>
      <c r="AS876" s="41">
        <v>0</v>
      </c>
      <c r="AT876" s="41">
        <v>0</v>
      </c>
      <c r="AU876" s="41">
        <v>0</v>
      </c>
      <c r="AV876" s="41">
        <f>SUM(BASE_INICIATIVAS_CONSOLIDADA!$AP876:$AU876)</f>
        <v>0</v>
      </c>
      <c r="AW876" s="43">
        <v>0</v>
      </c>
      <c r="AX876" s="43">
        <v>0</v>
      </c>
      <c r="AY876" s="44">
        <f>SUM(BASE_INICIATIVAS_CONSOLIDADA!$AW876:$AX876)</f>
        <v>0</v>
      </c>
      <c r="AZ876" s="50">
        <v>0</v>
      </c>
      <c r="BA876" s="43">
        <f>BASE_INICIATIVAS_CONSOLIDADA!$AZ876</f>
        <v>0</v>
      </c>
      <c r="BB876" s="45">
        <v>75000</v>
      </c>
      <c r="BC876" s="45">
        <v>0</v>
      </c>
      <c r="BD876" s="45">
        <f>SUM(BASE_INICIATIVAS_CONSOLIDADA!$BB876:$BC876)</f>
        <v>75000</v>
      </c>
    </row>
    <row r="877" spans="1:56" ht="60" x14ac:dyDescent="0.25">
      <c r="A877" s="8" t="s">
        <v>502</v>
      </c>
      <c r="B877" s="8" t="s">
        <v>503</v>
      </c>
      <c r="C877" s="8">
        <v>18458919</v>
      </c>
      <c r="D877" s="8" t="s">
        <v>58</v>
      </c>
      <c r="E877" s="8" t="str">
        <f>_xlfn.XLOOKUP(BASE_INICIATIVAS_CONSOLIDADA!$G877,'[1]BASE DE DADOS'!A:A,'[1]BASE DE DADOS'!C:C)</f>
        <v>PARNA MAPINGUARI</v>
      </c>
      <c r="F877" s="8" t="str">
        <f>_xlfn.XLOOKUP(BASE_INICIATIVAS_CONSOLIDADA!$G877,[1]!BASE_UCS[COD CNUC],[1]!BASE_UCS[CATEGORIA RESUMIDA])</f>
        <v>PARNA</v>
      </c>
      <c r="G877" s="8" t="s">
        <v>382</v>
      </c>
      <c r="H877" s="8" t="str">
        <f>_xlfn.XLOOKUP(BASE_INICIATIVAS_CONSOLIDADA!$G877,[1]!BASE_UCS[COD CNUC],[1]!BASE_UCS[GERÊNCIA REGIONAL])</f>
        <v>GR1 - Norte</v>
      </c>
      <c r="I877" s="8" t="str">
        <f>_xlfn.XLOOKUP(BASE_INICIATIVAS_CONSOLIDADA!$G877,[1]!BASE_UCS[COD CNUC],[1]!BASE_UCS[BIOMAS])</f>
        <v>Amazônia</v>
      </c>
      <c r="J877" s="8" t="str">
        <f>_xlfn.XLOOKUP(BASE_INICIATIVAS_CONSOLIDADA!$G877,[1]!BASE_UCS[COD CNUC],[1]!BASE_UCS[UF])</f>
        <v>AM/RO</v>
      </c>
      <c r="K877" s="8"/>
      <c r="L877" s="36">
        <v>260000</v>
      </c>
      <c r="M877" s="80">
        <v>0</v>
      </c>
      <c r="N877" s="36">
        <f>BASE_INICIATIVAS_CONSOLIDADA!$L877-BASE_INICIATIVAS_CONSOLIDADA!$M877</f>
        <v>260000</v>
      </c>
      <c r="O877" s="37">
        <f>BASE_INICIATIVAS_CONSOLIDADA!$AC877+BASE_INICIATIVAS_CONSOLIDADA!$AJ877+BASE_INICIATIVAS_CONSOLIDADA!$AO877+BASE_INICIATIVAS_CONSOLIDADA!$AV877+BASE_INICIATIVAS_CONSOLIDADA!$AY877+BASE_INICIATIVAS_CONSOLIDADA!$BA877+BASE_INICIATIVAS_CONSOLIDADA!$BD877</f>
        <v>0</v>
      </c>
      <c r="P877" s="36">
        <f>IF(BASE_INICIATIVAS_CONSOLIDADA!$N877-BASE_INICIATIVAS_CONSOLIDADA!$O877&lt;0,0,BASE_INICIATIVAS_CONSOLIDADA!$N877-BASE_INICIATIVAS_CONSOLIDADA!$O877)</f>
        <v>260000</v>
      </c>
      <c r="Q877" s="64">
        <v>0</v>
      </c>
      <c r="R877" s="69">
        <v>0</v>
      </c>
      <c r="S877" s="69">
        <v>0</v>
      </c>
      <c r="T877" s="69">
        <v>0</v>
      </c>
      <c r="U877" s="69">
        <v>0</v>
      </c>
      <c r="V877" s="69">
        <v>0</v>
      </c>
      <c r="W877" s="69">
        <v>0</v>
      </c>
      <c r="X877" s="69">
        <v>0</v>
      </c>
      <c r="Y877" s="69">
        <v>0</v>
      </c>
      <c r="Z877" s="69">
        <v>0</v>
      </c>
      <c r="AA877" s="69">
        <v>0</v>
      </c>
      <c r="AB877" s="70">
        <v>0</v>
      </c>
      <c r="AC877" s="37">
        <f>SUM(BASE_INICIATIVAS_CONSOLIDADA!$Q877:$AB877)</f>
        <v>0</v>
      </c>
      <c r="AD877" s="37">
        <v>0</v>
      </c>
      <c r="AE877" s="37">
        <v>0</v>
      </c>
      <c r="AF877" s="37">
        <v>0</v>
      </c>
      <c r="AG877" s="37">
        <v>0</v>
      </c>
      <c r="AH877" s="37">
        <v>0</v>
      </c>
      <c r="AI877" s="77">
        <v>0</v>
      </c>
      <c r="AJ877" s="37">
        <f>SUM(BASE_INICIATIVAS_CONSOLIDADA!$AD877:$AI877)</f>
        <v>0</v>
      </c>
      <c r="AK877" s="37">
        <v>0</v>
      </c>
      <c r="AL877" s="37">
        <v>0</v>
      </c>
      <c r="AM877" s="37">
        <v>0</v>
      </c>
      <c r="AN877" s="37">
        <v>0</v>
      </c>
      <c r="AO877" s="37">
        <f>SUM(BASE_INICIATIVAS_CONSOLIDADA!$AK877:$AN877)</f>
        <v>0</v>
      </c>
      <c r="AP877" s="37">
        <v>0</v>
      </c>
      <c r="AQ877" s="37">
        <v>0</v>
      </c>
      <c r="AR877" s="37">
        <v>0</v>
      </c>
      <c r="AS877" s="37">
        <v>0</v>
      </c>
      <c r="AT877" s="37">
        <v>0</v>
      </c>
      <c r="AU877" s="37">
        <v>0</v>
      </c>
      <c r="AV877" s="37">
        <f>SUM(BASE_INICIATIVAS_CONSOLIDADA!$AP877:$AU877)</f>
        <v>0</v>
      </c>
      <c r="AW877" s="39">
        <v>0</v>
      </c>
      <c r="AX877" s="39">
        <v>0</v>
      </c>
      <c r="AY877" s="40">
        <f>SUM(BASE_INICIATIVAS_CONSOLIDADA!$AW877:$AX877)</f>
        <v>0</v>
      </c>
      <c r="AZ877" s="51">
        <v>0</v>
      </c>
      <c r="BA877" s="4">
        <f>BASE_INICIATIVAS_CONSOLIDADA!$AZ877</f>
        <v>0</v>
      </c>
      <c r="BB877" s="4">
        <v>0</v>
      </c>
      <c r="BC877" s="4">
        <v>0</v>
      </c>
      <c r="BD877" s="4">
        <f>SUM(BASE_INICIATIVAS_CONSOLIDADA!$BB877:$BC877)</f>
        <v>0</v>
      </c>
    </row>
    <row r="878" spans="1:56" ht="60" x14ac:dyDescent="0.25">
      <c r="A878" s="29" t="s">
        <v>502</v>
      </c>
      <c r="B878" s="29" t="s">
        <v>503</v>
      </c>
      <c r="C878" s="29">
        <v>18458919</v>
      </c>
      <c r="D878" s="29" t="s">
        <v>58</v>
      </c>
      <c r="E878" s="29" t="str">
        <f>_xlfn.XLOOKUP(BASE_INICIATIVAS_CONSOLIDADA!$G878,'[1]BASE DE DADOS'!A:A,'[1]BASE DE DADOS'!C:C)</f>
        <v>PARNA MARINHO DAS ILHAS DOS CURRAIS</v>
      </c>
      <c r="F878" s="29" t="str">
        <f>_xlfn.XLOOKUP(BASE_INICIATIVAS_CONSOLIDADA!$G878,[1]!BASE_UCS[COD CNUC],[1]!BASE_UCS[CATEGORIA RESUMIDA])</f>
        <v>PARNA</v>
      </c>
      <c r="G878" s="29" t="s">
        <v>370</v>
      </c>
      <c r="H878" s="29" t="str">
        <f>_xlfn.XLOOKUP(BASE_INICIATIVAS_CONSOLIDADA!$G878,[1]!BASE_UCS[COD CNUC],[1]!BASE_UCS[GERÊNCIA REGIONAL])</f>
        <v>GR5 - Sul</v>
      </c>
      <c r="I878" s="29" t="str">
        <f>_xlfn.XLOOKUP(BASE_INICIATIVAS_CONSOLIDADA!$G878,[1]!BASE_UCS[COD CNUC],[1]!BASE_UCS[BIOMAS])</f>
        <v>Área Marinha</v>
      </c>
      <c r="J878" s="29" t="str">
        <f>_xlfn.XLOOKUP(BASE_INICIATIVAS_CONSOLIDADA!$G878,[1]!BASE_UCS[COD CNUC],[1]!BASE_UCS[UF])</f>
        <v>PR</v>
      </c>
      <c r="K878" s="29"/>
      <c r="L878" s="30">
        <v>80000</v>
      </c>
      <c r="M878" s="79">
        <v>0</v>
      </c>
      <c r="N878" s="30">
        <f>BASE_INICIATIVAS_CONSOLIDADA!$L878-BASE_INICIATIVAS_CONSOLIDADA!$M878</f>
        <v>80000</v>
      </c>
      <c r="O878" s="41">
        <f>BASE_INICIATIVAS_CONSOLIDADA!$AC878+BASE_INICIATIVAS_CONSOLIDADA!$AJ878+BASE_INICIATIVAS_CONSOLIDADA!$AO878+BASE_INICIATIVAS_CONSOLIDADA!$AV878+BASE_INICIATIVAS_CONSOLIDADA!$AY878+BASE_INICIATIVAS_CONSOLIDADA!$BA878+BASE_INICIATIVAS_CONSOLIDADA!$BD878</f>
        <v>80000</v>
      </c>
      <c r="P878" s="30">
        <f>IF(BASE_INICIATIVAS_CONSOLIDADA!$N878-BASE_INICIATIVAS_CONSOLIDADA!$O878&lt;0,0,BASE_INICIATIVAS_CONSOLIDADA!$N878-BASE_INICIATIVAS_CONSOLIDADA!$O878)</f>
        <v>0</v>
      </c>
      <c r="Q878" s="66">
        <v>0</v>
      </c>
      <c r="R878" s="71">
        <v>0</v>
      </c>
      <c r="S878" s="71">
        <v>0</v>
      </c>
      <c r="T878" s="71">
        <v>0</v>
      </c>
      <c r="U878" s="71">
        <v>0</v>
      </c>
      <c r="V878" s="71">
        <v>0</v>
      </c>
      <c r="W878" s="71">
        <v>0</v>
      </c>
      <c r="X878" s="71">
        <v>0</v>
      </c>
      <c r="Y878" s="71">
        <v>0</v>
      </c>
      <c r="Z878" s="71">
        <v>0</v>
      </c>
      <c r="AA878" s="71">
        <v>0</v>
      </c>
      <c r="AB878" s="68">
        <v>0</v>
      </c>
      <c r="AC878" s="41">
        <f>SUM(BASE_INICIATIVAS_CONSOLIDADA!$Q878:$AB878)</f>
        <v>0</v>
      </c>
      <c r="AD878" s="41">
        <v>0</v>
      </c>
      <c r="AE878" s="41">
        <v>0</v>
      </c>
      <c r="AF878" s="41">
        <v>0</v>
      </c>
      <c r="AG878" s="41">
        <v>0</v>
      </c>
      <c r="AH878" s="41">
        <v>0</v>
      </c>
      <c r="AI878" s="82">
        <v>0</v>
      </c>
      <c r="AJ878" s="41">
        <f>SUM(BASE_INICIATIVAS_CONSOLIDADA!$AD878:$AI878)</f>
        <v>0</v>
      </c>
      <c r="AK878" s="41">
        <v>0</v>
      </c>
      <c r="AL878" s="41">
        <v>0</v>
      </c>
      <c r="AM878" s="41">
        <v>0</v>
      </c>
      <c r="AN878" s="41">
        <v>0</v>
      </c>
      <c r="AO878" s="41">
        <f>SUM(BASE_INICIATIVAS_CONSOLIDADA!$AK878:$AN878)</f>
        <v>0</v>
      </c>
      <c r="AP878" s="41">
        <v>0</v>
      </c>
      <c r="AQ878" s="41">
        <v>0</v>
      </c>
      <c r="AR878" s="41">
        <v>0</v>
      </c>
      <c r="AS878" s="41">
        <v>0</v>
      </c>
      <c r="AT878" s="41">
        <v>0</v>
      </c>
      <c r="AU878" s="41">
        <v>0</v>
      </c>
      <c r="AV878" s="41">
        <f>SUM(BASE_INICIATIVAS_CONSOLIDADA!$AP878:$AU878)</f>
        <v>0</v>
      </c>
      <c r="AW878" s="43">
        <v>0</v>
      </c>
      <c r="AX878" s="43">
        <v>0</v>
      </c>
      <c r="AY878" s="44">
        <f>SUM(BASE_INICIATIVAS_CONSOLIDADA!$AW878:$AX878)</f>
        <v>0</v>
      </c>
      <c r="AZ878" s="50">
        <v>0</v>
      </c>
      <c r="BA878" s="43">
        <f>BASE_INICIATIVAS_CONSOLIDADA!$AZ878</f>
        <v>0</v>
      </c>
      <c r="BB878" s="45">
        <v>80000</v>
      </c>
      <c r="BC878" s="45">
        <v>0</v>
      </c>
      <c r="BD878" s="45">
        <f>SUM(BASE_INICIATIVAS_CONSOLIDADA!$BB878:$BC878)</f>
        <v>80000</v>
      </c>
    </row>
    <row r="879" spans="1:56" ht="60" x14ac:dyDescent="0.25">
      <c r="A879" s="8" t="s">
        <v>502</v>
      </c>
      <c r="B879" s="8" t="s">
        <v>503</v>
      </c>
      <c r="C879" s="8">
        <v>18458919</v>
      </c>
      <c r="D879" s="8" t="s">
        <v>58</v>
      </c>
      <c r="E879" s="8" t="str">
        <f>_xlfn.XLOOKUP(BASE_INICIATIVAS_CONSOLIDADA!$G879,'[1]BASE DE DADOS'!A:A,'[1]BASE DE DADOS'!C:C)</f>
        <v>PARNA MARINHO DOS ABROLHOS</v>
      </c>
      <c r="F879" s="8" t="str">
        <f>_xlfn.XLOOKUP(BASE_INICIATIVAS_CONSOLIDADA!$G879,[1]!BASE_UCS[COD CNUC],[1]!BASE_UCS[CATEGORIA RESUMIDA])</f>
        <v>PARNA</v>
      </c>
      <c r="G879" s="8" t="s">
        <v>319</v>
      </c>
      <c r="H879" s="8" t="str">
        <f>_xlfn.XLOOKUP(BASE_INICIATIVAS_CONSOLIDADA!$G879,[1]!BASE_UCS[COD CNUC],[1]!BASE_UCS[GERÊNCIA REGIONAL])</f>
        <v>GR2 - Nordeste</v>
      </c>
      <c r="I879" s="8" t="str">
        <f>_xlfn.XLOOKUP(BASE_INICIATIVAS_CONSOLIDADA!$G879,[1]!BASE_UCS[COD CNUC],[1]!BASE_UCS[BIOMAS])</f>
        <v>Área Marinha - Mata Atlântica</v>
      </c>
      <c r="J879" s="8" t="str">
        <f>_xlfn.XLOOKUP(BASE_INICIATIVAS_CONSOLIDADA!$G879,[1]!BASE_UCS[COD CNUC],[1]!BASE_UCS[UF])</f>
        <v>BA</v>
      </c>
      <c r="K879" s="8"/>
      <c r="L879" s="36">
        <v>120000</v>
      </c>
      <c r="M879" s="80">
        <v>0</v>
      </c>
      <c r="N879" s="36">
        <f>BASE_INICIATIVAS_CONSOLIDADA!$L879-BASE_INICIATIVAS_CONSOLIDADA!$M879</f>
        <v>120000</v>
      </c>
      <c r="O879" s="37">
        <f>BASE_INICIATIVAS_CONSOLIDADA!$AC879+BASE_INICIATIVAS_CONSOLIDADA!$AJ879+BASE_INICIATIVAS_CONSOLIDADA!$AO879+BASE_INICIATIVAS_CONSOLIDADA!$AV879+BASE_INICIATIVAS_CONSOLIDADA!$AY879+BASE_INICIATIVAS_CONSOLIDADA!$BA879+BASE_INICIATIVAS_CONSOLIDADA!$BD879</f>
        <v>120000</v>
      </c>
      <c r="P879" s="36">
        <f>IF(BASE_INICIATIVAS_CONSOLIDADA!$N879-BASE_INICIATIVAS_CONSOLIDADA!$O879&lt;0,0,BASE_INICIATIVAS_CONSOLIDADA!$N879-BASE_INICIATIVAS_CONSOLIDADA!$O879)</f>
        <v>0</v>
      </c>
      <c r="Q879" s="64">
        <v>0</v>
      </c>
      <c r="R879" s="69">
        <v>0</v>
      </c>
      <c r="S879" s="69">
        <v>0</v>
      </c>
      <c r="T879" s="69">
        <v>0</v>
      </c>
      <c r="U879" s="69">
        <v>0</v>
      </c>
      <c r="V879" s="69">
        <v>0</v>
      </c>
      <c r="W879" s="69">
        <v>0</v>
      </c>
      <c r="X879" s="69">
        <v>0</v>
      </c>
      <c r="Y879" s="69">
        <v>0</v>
      </c>
      <c r="Z879" s="69">
        <v>0</v>
      </c>
      <c r="AA879" s="69">
        <v>0</v>
      </c>
      <c r="AB879" s="70">
        <v>0</v>
      </c>
      <c r="AC879" s="37">
        <f>SUM(BASE_INICIATIVAS_CONSOLIDADA!$Q879:$AB879)</f>
        <v>0</v>
      </c>
      <c r="AD879" s="37">
        <v>0</v>
      </c>
      <c r="AE879" s="37">
        <v>0</v>
      </c>
      <c r="AF879" s="37">
        <v>0</v>
      </c>
      <c r="AG879" s="37">
        <v>0</v>
      </c>
      <c r="AH879" s="37">
        <v>0</v>
      </c>
      <c r="AI879" s="77">
        <v>0</v>
      </c>
      <c r="AJ879" s="37">
        <f>SUM(BASE_INICIATIVAS_CONSOLIDADA!$AD879:$AI879)</f>
        <v>0</v>
      </c>
      <c r="AK879" s="37">
        <v>0</v>
      </c>
      <c r="AL879" s="37">
        <v>0</v>
      </c>
      <c r="AM879" s="37">
        <v>0</v>
      </c>
      <c r="AN879" s="37">
        <v>0</v>
      </c>
      <c r="AO879" s="37">
        <f>SUM(BASE_INICIATIVAS_CONSOLIDADA!$AK879:$AN879)</f>
        <v>0</v>
      </c>
      <c r="AP879" s="37">
        <v>0</v>
      </c>
      <c r="AQ879" s="37">
        <v>0</v>
      </c>
      <c r="AR879" s="37">
        <v>0</v>
      </c>
      <c r="AS879" s="37">
        <v>0</v>
      </c>
      <c r="AT879" s="37">
        <v>0</v>
      </c>
      <c r="AU879" s="37">
        <v>0</v>
      </c>
      <c r="AV879" s="37">
        <f>SUM(BASE_INICIATIVAS_CONSOLIDADA!$AP879:$AU879)</f>
        <v>0</v>
      </c>
      <c r="AW879" s="39">
        <v>0</v>
      </c>
      <c r="AX879" s="39">
        <v>0</v>
      </c>
      <c r="AY879" s="40">
        <f>SUM(BASE_INICIATIVAS_CONSOLIDADA!$AW879:$AX879)</f>
        <v>0</v>
      </c>
      <c r="AZ879" s="51">
        <v>0</v>
      </c>
      <c r="BA879" s="4">
        <f>BASE_INICIATIVAS_CONSOLIDADA!$AZ879</f>
        <v>0</v>
      </c>
      <c r="BB879" s="4">
        <v>120000</v>
      </c>
      <c r="BC879" s="4">
        <v>0</v>
      </c>
      <c r="BD879" s="4">
        <f>SUM(BASE_INICIATIVAS_CONSOLIDADA!$BB879:$BC879)</f>
        <v>120000</v>
      </c>
    </row>
    <row r="880" spans="1:56" ht="60" x14ac:dyDescent="0.25">
      <c r="A880" s="29" t="s">
        <v>502</v>
      </c>
      <c r="B880" s="29" t="s">
        <v>503</v>
      </c>
      <c r="C880" s="29">
        <v>18458919</v>
      </c>
      <c r="D880" s="29" t="s">
        <v>58</v>
      </c>
      <c r="E880" s="29" t="str">
        <f>_xlfn.XLOOKUP(BASE_INICIATIVAS_CONSOLIDADA!$G880,'[1]BASE DE DADOS'!A:A,'[1]BASE DE DADOS'!C:C)</f>
        <v>PARNA MONTANHAS DO TUMUCUMAQUE</v>
      </c>
      <c r="F880" s="29" t="str">
        <f>_xlfn.XLOOKUP(BASE_INICIATIVAS_CONSOLIDADA!$G880,[1]!BASE_UCS[COD CNUC],[1]!BASE_UCS[CATEGORIA RESUMIDA])</f>
        <v>PARNA</v>
      </c>
      <c r="G880" s="29" t="s">
        <v>267</v>
      </c>
      <c r="H880" s="29" t="str">
        <f>_xlfn.XLOOKUP(BASE_INICIATIVAS_CONSOLIDADA!$G880,[1]!BASE_UCS[COD CNUC],[1]!BASE_UCS[GERÊNCIA REGIONAL])</f>
        <v>GR1 - Norte</v>
      </c>
      <c r="I880" s="29" t="str">
        <f>_xlfn.XLOOKUP(BASE_INICIATIVAS_CONSOLIDADA!$G880,[1]!BASE_UCS[COD CNUC],[1]!BASE_UCS[BIOMAS])</f>
        <v>Amazônia</v>
      </c>
      <c r="J880" s="29" t="str">
        <f>_xlfn.XLOOKUP(BASE_INICIATIVAS_CONSOLIDADA!$G880,[1]!BASE_UCS[COD CNUC],[1]!BASE_UCS[UF])</f>
        <v>AM/PA</v>
      </c>
      <c r="K880" s="29"/>
      <c r="L880" s="30">
        <v>75000</v>
      </c>
      <c r="M880" s="79">
        <v>0</v>
      </c>
      <c r="N880" s="30">
        <f>BASE_INICIATIVAS_CONSOLIDADA!$L880-BASE_INICIATIVAS_CONSOLIDADA!$M880</f>
        <v>75000</v>
      </c>
      <c r="O880" s="41">
        <f>BASE_INICIATIVAS_CONSOLIDADA!$AC880+BASE_INICIATIVAS_CONSOLIDADA!$AJ880+BASE_INICIATIVAS_CONSOLIDADA!$AO880+BASE_INICIATIVAS_CONSOLIDADA!$AV880+BASE_INICIATIVAS_CONSOLIDADA!$AY880+BASE_INICIATIVAS_CONSOLIDADA!$BA880+BASE_INICIATIVAS_CONSOLIDADA!$BD880</f>
        <v>0</v>
      </c>
      <c r="P880" s="30">
        <f>IF(BASE_INICIATIVAS_CONSOLIDADA!$N880-BASE_INICIATIVAS_CONSOLIDADA!$O880&lt;0,0,BASE_INICIATIVAS_CONSOLIDADA!$N880-BASE_INICIATIVAS_CONSOLIDADA!$O880)</f>
        <v>75000</v>
      </c>
      <c r="Q880" s="66">
        <v>0</v>
      </c>
      <c r="R880" s="71">
        <v>0</v>
      </c>
      <c r="S880" s="71">
        <v>0</v>
      </c>
      <c r="T880" s="71">
        <v>0</v>
      </c>
      <c r="U880" s="71">
        <v>0</v>
      </c>
      <c r="V880" s="71">
        <v>0</v>
      </c>
      <c r="W880" s="71">
        <v>0</v>
      </c>
      <c r="X880" s="71">
        <v>0</v>
      </c>
      <c r="Y880" s="71">
        <v>0</v>
      </c>
      <c r="Z880" s="71">
        <v>0</v>
      </c>
      <c r="AA880" s="71">
        <v>0</v>
      </c>
      <c r="AB880" s="68">
        <v>0</v>
      </c>
      <c r="AC880" s="41">
        <f>SUM(BASE_INICIATIVAS_CONSOLIDADA!$Q880:$AB880)</f>
        <v>0</v>
      </c>
      <c r="AD880" s="41">
        <v>0</v>
      </c>
      <c r="AE880" s="41">
        <v>0</v>
      </c>
      <c r="AF880" s="41">
        <v>0</v>
      </c>
      <c r="AG880" s="41">
        <v>0</v>
      </c>
      <c r="AH880" s="41">
        <v>0</v>
      </c>
      <c r="AI880" s="82">
        <v>0</v>
      </c>
      <c r="AJ880" s="41">
        <f>SUM(BASE_INICIATIVAS_CONSOLIDADA!$AD880:$AI880)</f>
        <v>0</v>
      </c>
      <c r="AK880" s="41">
        <v>0</v>
      </c>
      <c r="AL880" s="41">
        <v>0</v>
      </c>
      <c r="AM880" s="41">
        <v>0</v>
      </c>
      <c r="AN880" s="41">
        <v>0</v>
      </c>
      <c r="AO880" s="41">
        <f>SUM(BASE_INICIATIVAS_CONSOLIDADA!$AK880:$AN880)</f>
        <v>0</v>
      </c>
      <c r="AP880" s="41">
        <v>0</v>
      </c>
      <c r="AQ880" s="41">
        <v>0</v>
      </c>
      <c r="AR880" s="41">
        <v>0</v>
      </c>
      <c r="AS880" s="41">
        <v>0</v>
      </c>
      <c r="AT880" s="41">
        <v>0</v>
      </c>
      <c r="AU880" s="41">
        <v>0</v>
      </c>
      <c r="AV880" s="41">
        <f>SUM(BASE_INICIATIVAS_CONSOLIDADA!$AP880:$AU880)</f>
        <v>0</v>
      </c>
      <c r="AW880" s="43">
        <v>0</v>
      </c>
      <c r="AX880" s="43">
        <v>0</v>
      </c>
      <c r="AY880" s="44">
        <f>SUM(BASE_INICIATIVAS_CONSOLIDADA!$AW880:$AX880)</f>
        <v>0</v>
      </c>
      <c r="AZ880" s="45">
        <v>0</v>
      </c>
      <c r="BA880" s="45">
        <f>BASE_INICIATIVAS_CONSOLIDADA!$AZ880</f>
        <v>0</v>
      </c>
      <c r="BB880" s="45">
        <v>0</v>
      </c>
      <c r="BC880" s="45">
        <v>0</v>
      </c>
      <c r="BD880" s="45">
        <f>SUM(BASE_INICIATIVAS_CONSOLIDADA!$BB880:$BC880)</f>
        <v>0</v>
      </c>
    </row>
    <row r="881" spans="1:56" ht="60" x14ac:dyDescent="0.25">
      <c r="A881" s="8" t="s">
        <v>502</v>
      </c>
      <c r="B881" s="8" t="s">
        <v>503</v>
      </c>
      <c r="C881" s="8">
        <v>18458919</v>
      </c>
      <c r="D881" s="8" t="s">
        <v>58</v>
      </c>
      <c r="E881" s="8" t="str">
        <f>_xlfn.XLOOKUP(BASE_INICIATIVAS_CONSOLIDADA!$G881,'[1]BASE DE DADOS'!A:A,'[1]BASE DE DADOS'!C:C)</f>
        <v>PARNA NASCENTES DO LAGO JARI</v>
      </c>
      <c r="F881" s="8" t="str">
        <f>_xlfn.XLOOKUP(BASE_INICIATIVAS_CONSOLIDADA!$G881,[1]!BASE_UCS[COD CNUC],[1]!BASE_UCS[CATEGORIA RESUMIDA])</f>
        <v>PARNA</v>
      </c>
      <c r="G881" s="8" t="s">
        <v>289</v>
      </c>
      <c r="H881" s="8" t="str">
        <f>_xlfn.XLOOKUP(BASE_INICIATIVAS_CONSOLIDADA!$G881,[1]!BASE_UCS[COD CNUC],[1]!BASE_UCS[GERÊNCIA REGIONAL])</f>
        <v>GR1 - Norte</v>
      </c>
      <c r="I881" s="8" t="str">
        <f>_xlfn.XLOOKUP(BASE_INICIATIVAS_CONSOLIDADA!$G881,[1]!BASE_UCS[COD CNUC],[1]!BASE_UCS[BIOMAS])</f>
        <v>Amazônia</v>
      </c>
      <c r="J881" s="8" t="str">
        <f>_xlfn.XLOOKUP(BASE_INICIATIVAS_CONSOLIDADA!$G881,[1]!BASE_UCS[COD CNUC],[1]!BASE_UCS[UF])</f>
        <v>AM</v>
      </c>
      <c r="K881" s="8"/>
      <c r="L881" s="36">
        <v>115000</v>
      </c>
      <c r="M881" s="80">
        <v>0</v>
      </c>
      <c r="N881" s="36">
        <f>BASE_INICIATIVAS_CONSOLIDADA!$L881-BASE_INICIATIVAS_CONSOLIDADA!$M881</f>
        <v>115000</v>
      </c>
      <c r="O881" s="37">
        <f>BASE_INICIATIVAS_CONSOLIDADA!$AC881+BASE_INICIATIVAS_CONSOLIDADA!$AJ881+BASE_INICIATIVAS_CONSOLIDADA!$AO881+BASE_INICIATIVAS_CONSOLIDADA!$AV881+BASE_INICIATIVAS_CONSOLIDADA!$AY881+BASE_INICIATIVAS_CONSOLIDADA!$BA881+BASE_INICIATIVAS_CONSOLIDADA!$BD881</f>
        <v>0</v>
      </c>
      <c r="P881" s="36">
        <f>IF(BASE_INICIATIVAS_CONSOLIDADA!$N881-BASE_INICIATIVAS_CONSOLIDADA!$O881&lt;0,0,BASE_INICIATIVAS_CONSOLIDADA!$N881-BASE_INICIATIVAS_CONSOLIDADA!$O881)</f>
        <v>115000</v>
      </c>
      <c r="Q881" s="64">
        <v>0</v>
      </c>
      <c r="R881" s="69">
        <v>0</v>
      </c>
      <c r="S881" s="69">
        <v>0</v>
      </c>
      <c r="T881" s="69">
        <v>0</v>
      </c>
      <c r="U881" s="69">
        <v>0</v>
      </c>
      <c r="V881" s="69">
        <v>0</v>
      </c>
      <c r="W881" s="69">
        <v>0</v>
      </c>
      <c r="X881" s="69">
        <v>0</v>
      </c>
      <c r="Y881" s="69">
        <v>0</v>
      </c>
      <c r="Z881" s="69">
        <v>0</v>
      </c>
      <c r="AA881" s="69">
        <v>0</v>
      </c>
      <c r="AB881" s="70">
        <v>0</v>
      </c>
      <c r="AC881" s="37">
        <f>SUM(BASE_INICIATIVAS_CONSOLIDADA!$Q881:$AB881)</f>
        <v>0</v>
      </c>
      <c r="AD881" s="37">
        <v>0</v>
      </c>
      <c r="AE881" s="37">
        <v>0</v>
      </c>
      <c r="AF881" s="37">
        <v>0</v>
      </c>
      <c r="AG881" s="37">
        <v>0</v>
      </c>
      <c r="AH881" s="37">
        <v>0</v>
      </c>
      <c r="AI881" s="77">
        <v>0</v>
      </c>
      <c r="AJ881" s="37">
        <f>SUM(BASE_INICIATIVAS_CONSOLIDADA!$AD881:$AI881)</f>
        <v>0</v>
      </c>
      <c r="AK881" s="37">
        <v>0</v>
      </c>
      <c r="AL881" s="37">
        <v>0</v>
      </c>
      <c r="AM881" s="37">
        <v>0</v>
      </c>
      <c r="AN881" s="37">
        <v>0</v>
      </c>
      <c r="AO881" s="37">
        <f>SUM(BASE_INICIATIVAS_CONSOLIDADA!$AK881:$AN881)</f>
        <v>0</v>
      </c>
      <c r="AP881" s="37">
        <v>0</v>
      </c>
      <c r="AQ881" s="37">
        <v>0</v>
      </c>
      <c r="AR881" s="37">
        <v>0</v>
      </c>
      <c r="AS881" s="37">
        <v>0</v>
      </c>
      <c r="AT881" s="37">
        <v>0</v>
      </c>
      <c r="AU881" s="37">
        <v>0</v>
      </c>
      <c r="AV881" s="37">
        <f>SUM(BASE_INICIATIVAS_CONSOLIDADA!$AP881:$AU881)</f>
        <v>0</v>
      </c>
      <c r="AW881" s="39">
        <v>0</v>
      </c>
      <c r="AX881" s="39">
        <v>0</v>
      </c>
      <c r="AY881" s="40">
        <f>SUM(BASE_INICIATIVAS_CONSOLIDADA!$AW881:$AX881)</f>
        <v>0</v>
      </c>
      <c r="AZ881" s="4">
        <v>0</v>
      </c>
      <c r="BA881" s="4">
        <f>BASE_INICIATIVAS_CONSOLIDADA!$AZ881</f>
        <v>0</v>
      </c>
      <c r="BB881" s="4">
        <v>0</v>
      </c>
      <c r="BC881" s="4">
        <v>0</v>
      </c>
      <c r="BD881" s="4">
        <f>SUM(BASE_INICIATIVAS_CONSOLIDADA!$BB881:$BC881)</f>
        <v>0</v>
      </c>
    </row>
    <row r="882" spans="1:56" ht="60" x14ac:dyDescent="0.25">
      <c r="A882" s="29" t="s">
        <v>502</v>
      </c>
      <c r="B882" s="29" t="s">
        <v>503</v>
      </c>
      <c r="C882" s="29">
        <v>18458919</v>
      </c>
      <c r="D882" s="29" t="s">
        <v>58</v>
      </c>
      <c r="E882" s="29" t="str">
        <f>_xlfn.XLOOKUP(BASE_INICIATIVAS_CONSOLIDADA!$G882,'[1]BASE DE DADOS'!A:A,'[1]BASE DE DADOS'!C:C)</f>
        <v>PARNA SERRA DA MOCIDADE</v>
      </c>
      <c r="F882" s="29" t="str">
        <f>_xlfn.XLOOKUP(BASE_INICIATIVAS_CONSOLIDADA!$G882,[1]!BASE_UCS[COD CNUC],[1]!BASE_UCS[CATEGORIA RESUMIDA])</f>
        <v>PARNA</v>
      </c>
      <c r="G882" s="29" t="s">
        <v>498</v>
      </c>
      <c r="H882" s="29" t="str">
        <f>_xlfn.XLOOKUP(BASE_INICIATIVAS_CONSOLIDADA!$G882,[1]!BASE_UCS[COD CNUC],[1]!BASE_UCS[GERÊNCIA REGIONAL])</f>
        <v>GR1 - Norte</v>
      </c>
      <c r="I882" s="29" t="str">
        <f>_xlfn.XLOOKUP(BASE_INICIATIVAS_CONSOLIDADA!$G882,[1]!BASE_UCS[COD CNUC],[1]!BASE_UCS[BIOMAS])</f>
        <v>Amazônia</v>
      </c>
      <c r="J882" s="29" t="str">
        <f>_xlfn.XLOOKUP(BASE_INICIATIVAS_CONSOLIDADA!$G882,[1]!BASE_UCS[COD CNUC],[1]!BASE_UCS[UF])</f>
        <v>AM/RO</v>
      </c>
      <c r="K882" s="29"/>
      <c r="L882" s="30">
        <v>130000</v>
      </c>
      <c r="M882" s="79">
        <v>0</v>
      </c>
      <c r="N882" s="30">
        <f>BASE_INICIATIVAS_CONSOLIDADA!$L882-BASE_INICIATIVAS_CONSOLIDADA!$M882</f>
        <v>130000</v>
      </c>
      <c r="O882" s="41">
        <f>BASE_INICIATIVAS_CONSOLIDADA!$AC882+BASE_INICIATIVAS_CONSOLIDADA!$AJ882+BASE_INICIATIVAS_CONSOLIDADA!$AO882+BASE_INICIATIVAS_CONSOLIDADA!$AV882+BASE_INICIATIVAS_CONSOLIDADA!$AY882+BASE_INICIATIVAS_CONSOLIDADA!$BA882+BASE_INICIATIVAS_CONSOLIDADA!$BD882</f>
        <v>0</v>
      </c>
      <c r="P882" s="30">
        <f>IF(BASE_INICIATIVAS_CONSOLIDADA!$N882-BASE_INICIATIVAS_CONSOLIDADA!$O882&lt;0,0,BASE_INICIATIVAS_CONSOLIDADA!$N882-BASE_INICIATIVAS_CONSOLIDADA!$O882)</f>
        <v>130000</v>
      </c>
      <c r="Q882" s="66">
        <v>0</v>
      </c>
      <c r="R882" s="71">
        <v>0</v>
      </c>
      <c r="S882" s="71">
        <v>0</v>
      </c>
      <c r="T882" s="71">
        <v>0</v>
      </c>
      <c r="U882" s="71">
        <v>0</v>
      </c>
      <c r="V882" s="71">
        <v>0</v>
      </c>
      <c r="W882" s="71">
        <v>0</v>
      </c>
      <c r="X882" s="71">
        <v>0</v>
      </c>
      <c r="Y882" s="71">
        <v>0</v>
      </c>
      <c r="Z882" s="71">
        <v>0</v>
      </c>
      <c r="AA882" s="71">
        <v>0</v>
      </c>
      <c r="AB882" s="68">
        <v>0</v>
      </c>
      <c r="AC882" s="41">
        <f>SUM(BASE_INICIATIVAS_CONSOLIDADA!$Q882:$AB882)</f>
        <v>0</v>
      </c>
      <c r="AD882" s="41">
        <v>0</v>
      </c>
      <c r="AE882" s="41">
        <v>0</v>
      </c>
      <c r="AF882" s="41">
        <v>0</v>
      </c>
      <c r="AG882" s="41">
        <v>0</v>
      </c>
      <c r="AH882" s="41">
        <v>0</v>
      </c>
      <c r="AI882" s="82">
        <v>0</v>
      </c>
      <c r="AJ882" s="41">
        <f>SUM(BASE_INICIATIVAS_CONSOLIDADA!$AD882:$AI882)</f>
        <v>0</v>
      </c>
      <c r="AK882" s="41">
        <v>0</v>
      </c>
      <c r="AL882" s="41">
        <v>0</v>
      </c>
      <c r="AM882" s="41">
        <v>0</v>
      </c>
      <c r="AN882" s="41">
        <v>0</v>
      </c>
      <c r="AO882" s="41">
        <f>SUM(BASE_INICIATIVAS_CONSOLIDADA!$AK882:$AN882)</f>
        <v>0</v>
      </c>
      <c r="AP882" s="41">
        <v>0</v>
      </c>
      <c r="AQ882" s="41">
        <v>0</v>
      </c>
      <c r="AR882" s="41">
        <v>0</v>
      </c>
      <c r="AS882" s="41">
        <v>0</v>
      </c>
      <c r="AT882" s="41">
        <v>0</v>
      </c>
      <c r="AU882" s="41">
        <v>0</v>
      </c>
      <c r="AV882" s="41">
        <f>SUM(BASE_INICIATIVAS_CONSOLIDADA!$AP882:$AU882)</f>
        <v>0</v>
      </c>
      <c r="AW882" s="43">
        <v>0</v>
      </c>
      <c r="AX882" s="43">
        <v>0</v>
      </c>
      <c r="AY882" s="44">
        <f>SUM(BASE_INICIATIVAS_CONSOLIDADA!$AW882:$AX882)</f>
        <v>0</v>
      </c>
      <c r="AZ882" s="45">
        <v>0</v>
      </c>
      <c r="BA882" s="45">
        <f>BASE_INICIATIVAS_CONSOLIDADA!$AZ882</f>
        <v>0</v>
      </c>
      <c r="BB882" s="45">
        <v>0</v>
      </c>
      <c r="BC882" s="45">
        <v>0</v>
      </c>
      <c r="BD882" s="45">
        <f>SUM(BASE_INICIATIVAS_CONSOLIDADA!$BB882:$BC882)</f>
        <v>0</v>
      </c>
    </row>
    <row r="883" spans="1:56" ht="60" x14ac:dyDescent="0.25">
      <c r="A883" s="8" t="s">
        <v>502</v>
      </c>
      <c r="B883" s="8" t="s">
        <v>503</v>
      </c>
      <c r="C883" s="8">
        <v>18458919</v>
      </c>
      <c r="D883" s="8" t="s">
        <v>58</v>
      </c>
      <c r="E883" s="8" t="str">
        <f>_xlfn.XLOOKUP(BASE_INICIATIVAS_CONSOLIDADA!$G883,'[1]BASE DE DADOS'!A:A,'[1]BASE DE DADOS'!C:C)</f>
        <v>REBIO AUGUSTO RUSCHI</v>
      </c>
      <c r="F883" s="8" t="str">
        <f>_xlfn.XLOOKUP(BASE_INICIATIVAS_CONSOLIDADA!$G883,[1]!BASE_UCS[COD CNUC],[1]!BASE_UCS[CATEGORIA RESUMIDA])</f>
        <v>REBIO</v>
      </c>
      <c r="G883" s="8" t="s">
        <v>453</v>
      </c>
      <c r="H883" s="8" t="str">
        <f>_xlfn.XLOOKUP(BASE_INICIATIVAS_CONSOLIDADA!$G883,[1]!BASE_UCS[COD CNUC],[1]!BASE_UCS[GERÊNCIA REGIONAL])</f>
        <v>GR4 - Sudeste</v>
      </c>
      <c r="I883" s="8" t="str">
        <f>_xlfn.XLOOKUP(BASE_INICIATIVAS_CONSOLIDADA!$G883,[1]!BASE_UCS[COD CNUC],[1]!BASE_UCS[BIOMAS])</f>
        <v>Mata Atlântica</v>
      </c>
      <c r="J883" s="8" t="str">
        <f>_xlfn.XLOOKUP(BASE_INICIATIVAS_CONSOLIDADA!$G883,[1]!BASE_UCS[COD CNUC],[1]!BASE_UCS[UF])</f>
        <v>ES</v>
      </c>
      <c r="K883" s="8"/>
      <c r="L883" s="36">
        <v>80000</v>
      </c>
      <c r="M883" s="80">
        <v>0</v>
      </c>
      <c r="N883" s="36">
        <f>BASE_INICIATIVAS_CONSOLIDADA!$L883-BASE_INICIATIVAS_CONSOLIDADA!$M883</f>
        <v>80000</v>
      </c>
      <c r="O883" s="37">
        <f>BASE_INICIATIVAS_CONSOLIDADA!$AC883+BASE_INICIATIVAS_CONSOLIDADA!$AJ883+BASE_INICIATIVAS_CONSOLIDADA!$AO883+BASE_INICIATIVAS_CONSOLIDADA!$AV883+BASE_INICIATIVAS_CONSOLIDADA!$AY883+BASE_INICIATIVAS_CONSOLIDADA!$BA883+BASE_INICIATIVAS_CONSOLIDADA!$BD883</f>
        <v>0</v>
      </c>
      <c r="P883" s="36">
        <f>IF(BASE_INICIATIVAS_CONSOLIDADA!$N883-BASE_INICIATIVAS_CONSOLIDADA!$O883&lt;0,0,BASE_INICIATIVAS_CONSOLIDADA!$N883-BASE_INICIATIVAS_CONSOLIDADA!$O883)</f>
        <v>80000</v>
      </c>
      <c r="Q883" s="64">
        <v>0</v>
      </c>
      <c r="R883" s="69">
        <v>0</v>
      </c>
      <c r="S883" s="69">
        <v>0</v>
      </c>
      <c r="T883" s="69">
        <v>0</v>
      </c>
      <c r="U883" s="69">
        <v>0</v>
      </c>
      <c r="V883" s="69">
        <v>0</v>
      </c>
      <c r="W883" s="69">
        <v>0</v>
      </c>
      <c r="X883" s="69">
        <v>0</v>
      </c>
      <c r="Y883" s="69">
        <v>0</v>
      </c>
      <c r="Z883" s="69">
        <v>0</v>
      </c>
      <c r="AA883" s="69">
        <v>0</v>
      </c>
      <c r="AB883" s="70">
        <v>0</v>
      </c>
      <c r="AC883" s="37">
        <f>SUM(BASE_INICIATIVAS_CONSOLIDADA!$Q883:$AB883)</f>
        <v>0</v>
      </c>
      <c r="AD883" s="37">
        <v>0</v>
      </c>
      <c r="AE883" s="37">
        <v>0</v>
      </c>
      <c r="AF883" s="37">
        <v>0</v>
      </c>
      <c r="AG883" s="37">
        <v>0</v>
      </c>
      <c r="AH883" s="37">
        <v>0</v>
      </c>
      <c r="AI883" s="77">
        <v>0</v>
      </c>
      <c r="AJ883" s="37">
        <f>SUM(BASE_INICIATIVAS_CONSOLIDADA!$AD883:$AI883)</f>
        <v>0</v>
      </c>
      <c r="AK883" s="37">
        <v>0</v>
      </c>
      <c r="AL883" s="37">
        <v>0</v>
      </c>
      <c r="AM883" s="37">
        <v>0</v>
      </c>
      <c r="AN883" s="37">
        <v>0</v>
      </c>
      <c r="AO883" s="37">
        <f>SUM(BASE_INICIATIVAS_CONSOLIDADA!$AK883:$AN883)</f>
        <v>0</v>
      </c>
      <c r="AP883" s="37">
        <v>0</v>
      </c>
      <c r="AQ883" s="37">
        <v>0</v>
      </c>
      <c r="AR883" s="37">
        <v>0</v>
      </c>
      <c r="AS883" s="37">
        <v>0</v>
      </c>
      <c r="AT883" s="37">
        <v>0</v>
      </c>
      <c r="AU883" s="37">
        <v>0</v>
      </c>
      <c r="AV883" s="37">
        <f>SUM(BASE_INICIATIVAS_CONSOLIDADA!$AP883:$AU883)</f>
        <v>0</v>
      </c>
      <c r="AW883" s="39">
        <v>0</v>
      </c>
      <c r="AX883" s="39">
        <v>0</v>
      </c>
      <c r="AY883" s="40">
        <f>SUM(BASE_INICIATIVAS_CONSOLIDADA!$AW883:$AX883)</f>
        <v>0</v>
      </c>
      <c r="AZ883" s="4">
        <v>0</v>
      </c>
      <c r="BA883" s="4">
        <f>BASE_INICIATIVAS_CONSOLIDADA!$AZ883</f>
        <v>0</v>
      </c>
      <c r="BB883" s="4">
        <v>0</v>
      </c>
      <c r="BC883" s="4">
        <v>0</v>
      </c>
      <c r="BD883" s="4">
        <f>SUM(BASE_INICIATIVAS_CONSOLIDADA!$BB883:$BC883)</f>
        <v>0</v>
      </c>
    </row>
    <row r="884" spans="1:56" ht="60" x14ac:dyDescent="0.25">
      <c r="A884" s="29" t="s">
        <v>502</v>
      </c>
      <c r="B884" s="29" t="s">
        <v>503</v>
      </c>
      <c r="C884" s="29">
        <v>18458919</v>
      </c>
      <c r="D884" s="29" t="s">
        <v>58</v>
      </c>
      <c r="E884" s="29" t="str">
        <f>_xlfn.XLOOKUP(BASE_INICIATIVAS_CONSOLIDADA!$G884,'[1]BASE DE DADOS'!A:A,'[1]BASE DE DADOS'!C:C)</f>
        <v>REBIO DA CONTAGEM</v>
      </c>
      <c r="F884" s="29" t="str">
        <f>_xlfn.XLOOKUP(BASE_INICIATIVAS_CONSOLIDADA!$G884,[1]!BASE_UCS[COD CNUC],[1]!BASE_UCS[CATEGORIA RESUMIDA])</f>
        <v>REBIO</v>
      </c>
      <c r="G884" s="29" t="s">
        <v>115</v>
      </c>
      <c r="H884" s="29" t="str">
        <f>_xlfn.XLOOKUP(BASE_INICIATIVAS_CONSOLIDADA!$G884,[1]!BASE_UCS[COD CNUC],[1]!BASE_UCS[GERÊNCIA REGIONAL])</f>
        <v>GR3 - Centro-Oeste</v>
      </c>
      <c r="I884" s="29" t="str">
        <f>_xlfn.XLOOKUP(BASE_INICIATIVAS_CONSOLIDADA!$G884,[1]!BASE_UCS[COD CNUC],[1]!BASE_UCS[BIOMAS])</f>
        <v>Cerrado</v>
      </c>
      <c r="J884" s="29" t="str">
        <f>_xlfn.XLOOKUP(BASE_INICIATIVAS_CONSOLIDADA!$G884,[1]!BASE_UCS[COD CNUC],[1]!BASE_UCS[UF])</f>
        <v>DF</v>
      </c>
      <c r="K884" s="29"/>
      <c r="L884" s="30">
        <v>80000</v>
      </c>
      <c r="M884" s="79">
        <v>0</v>
      </c>
      <c r="N884" s="30">
        <f>BASE_INICIATIVAS_CONSOLIDADA!$L884-BASE_INICIATIVAS_CONSOLIDADA!$M884</f>
        <v>80000</v>
      </c>
      <c r="O884" s="41">
        <f>BASE_INICIATIVAS_CONSOLIDADA!$AC884+BASE_INICIATIVAS_CONSOLIDADA!$AJ884+BASE_INICIATIVAS_CONSOLIDADA!$AO884+BASE_INICIATIVAS_CONSOLIDADA!$AV884+BASE_INICIATIVAS_CONSOLIDADA!$AY884+BASE_INICIATIVAS_CONSOLIDADA!$BA884+BASE_INICIATIVAS_CONSOLIDADA!$BD884</f>
        <v>40000</v>
      </c>
      <c r="P884" s="30">
        <f>IF(BASE_INICIATIVAS_CONSOLIDADA!$N884-BASE_INICIATIVAS_CONSOLIDADA!$O884&lt;0,0,BASE_INICIATIVAS_CONSOLIDADA!$N884-BASE_INICIATIVAS_CONSOLIDADA!$O884)</f>
        <v>40000</v>
      </c>
      <c r="Q884" s="66">
        <v>0</v>
      </c>
      <c r="R884" s="71">
        <v>0</v>
      </c>
      <c r="S884" s="71">
        <v>0</v>
      </c>
      <c r="T884" s="71">
        <v>0</v>
      </c>
      <c r="U884" s="71">
        <v>0</v>
      </c>
      <c r="V884" s="71">
        <v>0</v>
      </c>
      <c r="W884" s="71">
        <v>0</v>
      </c>
      <c r="X884" s="71">
        <v>0</v>
      </c>
      <c r="Y884" s="71">
        <v>0</v>
      </c>
      <c r="Z884" s="71">
        <v>0</v>
      </c>
      <c r="AA884" s="71">
        <v>0</v>
      </c>
      <c r="AB884" s="68">
        <v>0</v>
      </c>
      <c r="AC884" s="41">
        <f>SUM(BASE_INICIATIVAS_CONSOLIDADA!$Q884:$AB884)</f>
        <v>0</v>
      </c>
      <c r="AD884" s="41">
        <v>0</v>
      </c>
      <c r="AE884" s="41">
        <v>0</v>
      </c>
      <c r="AF884" s="41">
        <v>0</v>
      </c>
      <c r="AG884" s="41">
        <v>0</v>
      </c>
      <c r="AH884" s="41">
        <v>0</v>
      </c>
      <c r="AI884" s="82">
        <v>0</v>
      </c>
      <c r="AJ884" s="41">
        <f>SUM(BASE_INICIATIVAS_CONSOLIDADA!$AD884:$AI884)</f>
        <v>0</v>
      </c>
      <c r="AK884" s="41">
        <v>0</v>
      </c>
      <c r="AL884" s="41">
        <v>0</v>
      </c>
      <c r="AM884" s="41">
        <v>0</v>
      </c>
      <c r="AN884" s="41">
        <v>0</v>
      </c>
      <c r="AO884" s="41">
        <f>SUM(BASE_INICIATIVAS_CONSOLIDADA!$AK884:$AN884)</f>
        <v>0</v>
      </c>
      <c r="AP884" s="41">
        <v>0</v>
      </c>
      <c r="AQ884" s="41">
        <v>0</v>
      </c>
      <c r="AR884" s="41">
        <v>0</v>
      </c>
      <c r="AS884" s="41">
        <v>0</v>
      </c>
      <c r="AT884" s="41">
        <v>0</v>
      </c>
      <c r="AU884" s="41">
        <v>0</v>
      </c>
      <c r="AV884" s="41">
        <f>SUM(BASE_INICIATIVAS_CONSOLIDADA!$AP884:$AU884)</f>
        <v>0</v>
      </c>
      <c r="AW884" s="43">
        <v>40000</v>
      </c>
      <c r="AX884" s="43">
        <v>0</v>
      </c>
      <c r="AY884" s="44">
        <f>SUM(BASE_INICIATIVAS_CONSOLIDADA!$AW884:$AX884)</f>
        <v>40000</v>
      </c>
      <c r="AZ884" s="45">
        <v>0</v>
      </c>
      <c r="BA884" s="45">
        <f>BASE_INICIATIVAS_CONSOLIDADA!$AZ884</f>
        <v>0</v>
      </c>
      <c r="BB884" s="45">
        <v>0</v>
      </c>
      <c r="BC884" s="45">
        <v>0</v>
      </c>
      <c r="BD884" s="45">
        <f>SUM(BASE_INICIATIVAS_CONSOLIDADA!$BB884:$BC884)</f>
        <v>0</v>
      </c>
    </row>
    <row r="885" spans="1:56" ht="60" x14ac:dyDescent="0.25">
      <c r="A885" s="8" t="s">
        <v>502</v>
      </c>
      <c r="B885" s="8" t="s">
        <v>503</v>
      </c>
      <c r="C885" s="8">
        <v>18458919</v>
      </c>
      <c r="D885" s="8" t="s">
        <v>58</v>
      </c>
      <c r="E885" s="8" t="str">
        <f>_xlfn.XLOOKUP(BASE_INICIATIVAS_CONSOLIDADA!$G885,'[1]BASE DE DADOS'!A:A,'[1]BASE DE DADOS'!C:C)</f>
        <v>REBIO DA MATA ESCURA</v>
      </c>
      <c r="F885" s="8" t="str">
        <f>_xlfn.XLOOKUP(BASE_INICIATIVAS_CONSOLIDADA!$G885,[1]!BASE_UCS[COD CNUC],[1]!BASE_UCS[CATEGORIA RESUMIDA])</f>
        <v>REBIO</v>
      </c>
      <c r="G885" s="8" t="s">
        <v>236</v>
      </c>
      <c r="H885" s="8" t="str">
        <f>_xlfn.XLOOKUP(BASE_INICIATIVAS_CONSOLIDADA!$G885,[1]!BASE_UCS[COD CNUC],[1]!BASE_UCS[GERÊNCIA REGIONAL])</f>
        <v>GR4 - Sudeste</v>
      </c>
      <c r="I885" s="8" t="str">
        <f>_xlfn.XLOOKUP(BASE_INICIATIVAS_CONSOLIDADA!$G885,[1]!BASE_UCS[COD CNUC],[1]!BASE_UCS[BIOMAS])</f>
        <v>Mata Atlântica</v>
      </c>
      <c r="J885" s="8" t="str">
        <f>_xlfn.XLOOKUP(BASE_INICIATIVAS_CONSOLIDADA!$G885,[1]!BASE_UCS[COD CNUC],[1]!BASE_UCS[UF])</f>
        <v>MG</v>
      </c>
      <c r="K885" s="8"/>
      <c r="L885" s="36">
        <v>80000</v>
      </c>
      <c r="M885" s="80">
        <v>0</v>
      </c>
      <c r="N885" s="36">
        <f>BASE_INICIATIVAS_CONSOLIDADA!$L885-BASE_INICIATIVAS_CONSOLIDADA!$M885</f>
        <v>80000</v>
      </c>
      <c r="O885" s="37">
        <f>BASE_INICIATIVAS_CONSOLIDADA!$AC885+BASE_INICIATIVAS_CONSOLIDADA!$AJ885+BASE_INICIATIVAS_CONSOLIDADA!$AO885+BASE_INICIATIVAS_CONSOLIDADA!$AV885+BASE_INICIATIVAS_CONSOLIDADA!$AY885+BASE_INICIATIVAS_CONSOLIDADA!$BA885+BASE_INICIATIVAS_CONSOLIDADA!$BD885</f>
        <v>0</v>
      </c>
      <c r="P885" s="36">
        <f>IF(BASE_INICIATIVAS_CONSOLIDADA!$N885-BASE_INICIATIVAS_CONSOLIDADA!$O885&lt;0,0,BASE_INICIATIVAS_CONSOLIDADA!$N885-BASE_INICIATIVAS_CONSOLIDADA!$O885)</f>
        <v>80000</v>
      </c>
      <c r="Q885" s="64">
        <v>0</v>
      </c>
      <c r="R885" s="69">
        <v>0</v>
      </c>
      <c r="S885" s="69">
        <v>0</v>
      </c>
      <c r="T885" s="69">
        <v>0</v>
      </c>
      <c r="U885" s="69">
        <v>0</v>
      </c>
      <c r="V885" s="69">
        <v>0</v>
      </c>
      <c r="W885" s="69">
        <v>0</v>
      </c>
      <c r="X885" s="69">
        <v>0</v>
      </c>
      <c r="Y885" s="69">
        <v>0</v>
      </c>
      <c r="Z885" s="69">
        <v>0</v>
      </c>
      <c r="AA885" s="69">
        <v>0</v>
      </c>
      <c r="AB885" s="70">
        <v>0</v>
      </c>
      <c r="AC885" s="37">
        <f>SUM(BASE_INICIATIVAS_CONSOLIDADA!$Q885:$AB885)</f>
        <v>0</v>
      </c>
      <c r="AD885" s="37">
        <v>0</v>
      </c>
      <c r="AE885" s="37">
        <v>0</v>
      </c>
      <c r="AF885" s="37">
        <v>0</v>
      </c>
      <c r="AG885" s="37">
        <v>0</v>
      </c>
      <c r="AH885" s="37">
        <v>0</v>
      </c>
      <c r="AI885" s="77">
        <v>0</v>
      </c>
      <c r="AJ885" s="37">
        <f>SUM(BASE_INICIATIVAS_CONSOLIDADA!$AD885:$AI885)</f>
        <v>0</v>
      </c>
      <c r="AK885" s="37">
        <v>0</v>
      </c>
      <c r="AL885" s="37">
        <v>0</v>
      </c>
      <c r="AM885" s="37">
        <v>0</v>
      </c>
      <c r="AN885" s="37">
        <v>0</v>
      </c>
      <c r="AO885" s="37">
        <f>SUM(BASE_INICIATIVAS_CONSOLIDADA!$AK885:$AN885)</f>
        <v>0</v>
      </c>
      <c r="AP885" s="37">
        <v>0</v>
      </c>
      <c r="AQ885" s="37">
        <v>0</v>
      </c>
      <c r="AR885" s="37">
        <v>0</v>
      </c>
      <c r="AS885" s="37">
        <v>0</v>
      </c>
      <c r="AT885" s="37">
        <v>0</v>
      </c>
      <c r="AU885" s="37">
        <v>0</v>
      </c>
      <c r="AV885" s="37">
        <f>SUM(BASE_INICIATIVAS_CONSOLIDADA!$AP885:$AU885)</f>
        <v>0</v>
      </c>
      <c r="AW885" s="39">
        <v>0</v>
      </c>
      <c r="AX885" s="39">
        <v>0</v>
      </c>
      <c r="AY885" s="40">
        <f>SUM(BASE_INICIATIVAS_CONSOLIDADA!$AW885:$AX885)</f>
        <v>0</v>
      </c>
      <c r="AZ885" s="4">
        <v>0</v>
      </c>
      <c r="BA885" s="4">
        <f>BASE_INICIATIVAS_CONSOLIDADA!$AZ885</f>
        <v>0</v>
      </c>
      <c r="BB885" s="4">
        <v>0</v>
      </c>
      <c r="BC885" s="4">
        <v>0</v>
      </c>
      <c r="BD885" s="4">
        <f>SUM(BASE_INICIATIVAS_CONSOLIDADA!$BB885:$BC885)</f>
        <v>0</v>
      </c>
    </row>
    <row r="886" spans="1:56" ht="60" x14ac:dyDescent="0.25">
      <c r="A886" s="29" t="s">
        <v>502</v>
      </c>
      <c r="B886" s="29" t="s">
        <v>503</v>
      </c>
      <c r="C886" s="29">
        <v>18458919</v>
      </c>
      <c r="D886" s="29" t="s">
        <v>58</v>
      </c>
      <c r="E886" s="29" t="str">
        <f>_xlfn.XLOOKUP(BASE_INICIATIVAS_CONSOLIDADA!$G886,'[1]BASE DE DADOS'!A:A,'[1]BASE DE DADOS'!C:C)</f>
        <v>REBIO DAS ARAUCÁRIAS</v>
      </c>
      <c r="F886" s="29" t="str">
        <f>_xlfn.XLOOKUP(BASE_INICIATIVAS_CONSOLIDADA!$G886,[1]!BASE_UCS[COD CNUC],[1]!BASE_UCS[CATEGORIA RESUMIDA])</f>
        <v>REBIO</v>
      </c>
      <c r="G886" s="29" t="s">
        <v>462</v>
      </c>
      <c r="H886" s="29" t="str">
        <f>_xlfn.XLOOKUP(BASE_INICIATIVAS_CONSOLIDADA!$G886,[1]!BASE_UCS[COD CNUC],[1]!BASE_UCS[GERÊNCIA REGIONAL])</f>
        <v>GR5 - Sul</v>
      </c>
      <c r="I886" s="29" t="str">
        <f>_xlfn.XLOOKUP(BASE_INICIATIVAS_CONSOLIDADA!$G886,[1]!BASE_UCS[COD CNUC],[1]!BASE_UCS[BIOMAS])</f>
        <v>Mata Atlântica</v>
      </c>
      <c r="J886" s="29" t="str">
        <f>_xlfn.XLOOKUP(BASE_INICIATIVAS_CONSOLIDADA!$G886,[1]!BASE_UCS[COD CNUC],[1]!BASE_UCS[UF])</f>
        <v>PR</v>
      </c>
      <c r="K886" s="29"/>
      <c r="L886" s="30">
        <v>80000</v>
      </c>
      <c r="M886" s="79">
        <v>0</v>
      </c>
      <c r="N886" s="30">
        <f>BASE_INICIATIVAS_CONSOLIDADA!$L886-BASE_INICIATIVAS_CONSOLIDADA!$M886</f>
        <v>80000</v>
      </c>
      <c r="O886" s="41">
        <f>BASE_INICIATIVAS_CONSOLIDADA!$AC886+BASE_INICIATIVAS_CONSOLIDADA!$AJ886+BASE_INICIATIVAS_CONSOLIDADA!$AO886+BASE_INICIATIVAS_CONSOLIDADA!$AV886+BASE_INICIATIVAS_CONSOLIDADA!$AY886+BASE_INICIATIVAS_CONSOLIDADA!$BA886+BASE_INICIATIVAS_CONSOLIDADA!$BD886</f>
        <v>0</v>
      </c>
      <c r="P886" s="30">
        <f>IF(BASE_INICIATIVAS_CONSOLIDADA!$N886-BASE_INICIATIVAS_CONSOLIDADA!$O886&lt;0,0,BASE_INICIATIVAS_CONSOLIDADA!$N886-BASE_INICIATIVAS_CONSOLIDADA!$O886)</f>
        <v>80000</v>
      </c>
      <c r="Q886" s="66">
        <v>0</v>
      </c>
      <c r="R886" s="71">
        <v>0</v>
      </c>
      <c r="S886" s="71">
        <v>0</v>
      </c>
      <c r="T886" s="71">
        <v>0</v>
      </c>
      <c r="U886" s="71">
        <v>0</v>
      </c>
      <c r="V886" s="71">
        <v>0</v>
      </c>
      <c r="W886" s="71">
        <v>0</v>
      </c>
      <c r="X886" s="71">
        <v>0</v>
      </c>
      <c r="Y886" s="71">
        <v>0</v>
      </c>
      <c r="Z886" s="71">
        <v>0</v>
      </c>
      <c r="AA886" s="71">
        <v>0</v>
      </c>
      <c r="AB886" s="68">
        <v>0</v>
      </c>
      <c r="AC886" s="41">
        <f>SUM(BASE_INICIATIVAS_CONSOLIDADA!$Q886:$AB886)</f>
        <v>0</v>
      </c>
      <c r="AD886" s="41">
        <v>0</v>
      </c>
      <c r="AE886" s="41">
        <v>0</v>
      </c>
      <c r="AF886" s="41">
        <v>0</v>
      </c>
      <c r="AG886" s="41">
        <v>0</v>
      </c>
      <c r="AH886" s="41">
        <v>0</v>
      </c>
      <c r="AI886" s="82">
        <v>0</v>
      </c>
      <c r="AJ886" s="41">
        <f>SUM(BASE_INICIATIVAS_CONSOLIDADA!$AD886:$AI886)</f>
        <v>0</v>
      </c>
      <c r="AK886" s="41">
        <v>0</v>
      </c>
      <c r="AL886" s="41">
        <v>0</v>
      </c>
      <c r="AM886" s="41">
        <v>0</v>
      </c>
      <c r="AN886" s="41">
        <v>0</v>
      </c>
      <c r="AO886" s="41">
        <f>SUM(BASE_INICIATIVAS_CONSOLIDADA!$AK886:$AN886)</f>
        <v>0</v>
      </c>
      <c r="AP886" s="41">
        <v>0</v>
      </c>
      <c r="AQ886" s="41">
        <v>0</v>
      </c>
      <c r="AR886" s="41">
        <v>0</v>
      </c>
      <c r="AS886" s="41">
        <v>0</v>
      </c>
      <c r="AT886" s="41">
        <v>0</v>
      </c>
      <c r="AU886" s="41">
        <v>0</v>
      </c>
      <c r="AV886" s="41">
        <f>SUM(BASE_INICIATIVAS_CONSOLIDADA!$AP886:$AU886)</f>
        <v>0</v>
      </c>
      <c r="AW886" s="43">
        <v>0</v>
      </c>
      <c r="AX886" s="43">
        <v>0</v>
      </c>
      <c r="AY886" s="44">
        <f>SUM(BASE_INICIATIVAS_CONSOLIDADA!$AW886:$AX886)</f>
        <v>0</v>
      </c>
      <c r="AZ886" s="45">
        <v>0</v>
      </c>
      <c r="BA886" s="45">
        <f>BASE_INICIATIVAS_CONSOLIDADA!$AZ886</f>
        <v>0</v>
      </c>
      <c r="BB886" s="45">
        <v>0</v>
      </c>
      <c r="BC886" s="45">
        <v>0</v>
      </c>
      <c r="BD886" s="45">
        <f>SUM(BASE_INICIATIVAS_CONSOLIDADA!$BB886:$BC886)</f>
        <v>0</v>
      </c>
    </row>
    <row r="887" spans="1:56" ht="60" x14ac:dyDescent="0.25">
      <c r="A887" s="8" t="s">
        <v>502</v>
      </c>
      <c r="B887" s="8" t="s">
        <v>503</v>
      </c>
      <c r="C887" s="8">
        <v>18458919</v>
      </c>
      <c r="D887" s="8" t="s">
        <v>58</v>
      </c>
      <c r="E887" s="8" t="str">
        <f>_xlfn.XLOOKUP(BASE_INICIATIVAS_CONSOLIDADA!$G887,'[1]BASE DE DADOS'!A:A,'[1]BASE DE DADOS'!C:C)</f>
        <v>REBIO DAS PEROBAS</v>
      </c>
      <c r="F887" s="8" t="str">
        <f>_xlfn.XLOOKUP(BASE_INICIATIVAS_CONSOLIDADA!$G887,[1]!BASE_UCS[COD CNUC],[1]!BASE_UCS[CATEGORIA RESUMIDA])</f>
        <v>REBIO</v>
      </c>
      <c r="G887" s="8" t="s">
        <v>499</v>
      </c>
      <c r="H887" s="8" t="str">
        <f>_xlfn.XLOOKUP(BASE_INICIATIVAS_CONSOLIDADA!$G887,[1]!BASE_UCS[COD CNUC],[1]!BASE_UCS[GERÊNCIA REGIONAL])</f>
        <v>GR5 - Sul</v>
      </c>
      <c r="I887" s="8" t="str">
        <f>_xlfn.XLOOKUP(BASE_INICIATIVAS_CONSOLIDADA!$G887,[1]!BASE_UCS[COD CNUC],[1]!BASE_UCS[BIOMAS])</f>
        <v>Mata Atlântica</v>
      </c>
      <c r="J887" s="8" t="str">
        <f>_xlfn.XLOOKUP(BASE_INICIATIVAS_CONSOLIDADA!$G887,[1]!BASE_UCS[COD CNUC],[1]!BASE_UCS[UF])</f>
        <v>PR</v>
      </c>
      <c r="K887" s="8"/>
      <c r="L887" s="36">
        <v>80000</v>
      </c>
      <c r="M887" s="80">
        <v>0</v>
      </c>
      <c r="N887" s="36">
        <f>BASE_INICIATIVAS_CONSOLIDADA!$L887-BASE_INICIATIVAS_CONSOLIDADA!$M887</f>
        <v>80000</v>
      </c>
      <c r="O887" s="37">
        <f>BASE_INICIATIVAS_CONSOLIDADA!$AC887+BASE_INICIATIVAS_CONSOLIDADA!$AJ887+BASE_INICIATIVAS_CONSOLIDADA!$AO887+BASE_INICIATIVAS_CONSOLIDADA!$AV887+BASE_INICIATIVAS_CONSOLIDADA!$AY887+BASE_INICIATIVAS_CONSOLIDADA!$BA887+BASE_INICIATIVAS_CONSOLIDADA!$BD887</f>
        <v>0</v>
      </c>
      <c r="P887" s="36">
        <f>IF(BASE_INICIATIVAS_CONSOLIDADA!$N887-BASE_INICIATIVAS_CONSOLIDADA!$O887&lt;0,0,BASE_INICIATIVAS_CONSOLIDADA!$N887-BASE_INICIATIVAS_CONSOLIDADA!$O887)</f>
        <v>80000</v>
      </c>
      <c r="Q887" s="64">
        <v>0</v>
      </c>
      <c r="R887" s="69">
        <v>0</v>
      </c>
      <c r="S887" s="69">
        <v>0</v>
      </c>
      <c r="T887" s="69">
        <v>0</v>
      </c>
      <c r="U887" s="69">
        <v>0</v>
      </c>
      <c r="V887" s="69">
        <v>0</v>
      </c>
      <c r="W887" s="69">
        <v>0</v>
      </c>
      <c r="X887" s="69">
        <v>0</v>
      </c>
      <c r="Y887" s="69">
        <v>0</v>
      </c>
      <c r="Z887" s="69">
        <v>0</v>
      </c>
      <c r="AA887" s="69">
        <v>0</v>
      </c>
      <c r="AB887" s="70">
        <v>0</v>
      </c>
      <c r="AC887" s="37">
        <f>SUM(BASE_INICIATIVAS_CONSOLIDADA!$Q887:$AB887)</f>
        <v>0</v>
      </c>
      <c r="AD887" s="37">
        <v>0</v>
      </c>
      <c r="AE887" s="37">
        <v>0</v>
      </c>
      <c r="AF887" s="37">
        <v>0</v>
      </c>
      <c r="AG887" s="37">
        <v>0</v>
      </c>
      <c r="AH887" s="37">
        <v>0</v>
      </c>
      <c r="AI887" s="77">
        <v>0</v>
      </c>
      <c r="AJ887" s="37">
        <f>SUM(BASE_INICIATIVAS_CONSOLIDADA!$AD887:$AI887)</f>
        <v>0</v>
      </c>
      <c r="AK887" s="37">
        <v>0</v>
      </c>
      <c r="AL887" s="37">
        <v>0</v>
      </c>
      <c r="AM887" s="37">
        <v>0</v>
      </c>
      <c r="AN887" s="37">
        <v>0</v>
      </c>
      <c r="AO887" s="37">
        <f>SUM(BASE_INICIATIVAS_CONSOLIDADA!$AK887:$AN887)</f>
        <v>0</v>
      </c>
      <c r="AP887" s="37">
        <v>0</v>
      </c>
      <c r="AQ887" s="37">
        <v>0</v>
      </c>
      <c r="AR887" s="37">
        <v>0</v>
      </c>
      <c r="AS887" s="37">
        <v>0</v>
      </c>
      <c r="AT887" s="37">
        <v>0</v>
      </c>
      <c r="AU887" s="37">
        <v>0</v>
      </c>
      <c r="AV887" s="37">
        <f>SUM(BASE_INICIATIVAS_CONSOLIDADA!$AP887:$AU887)</f>
        <v>0</v>
      </c>
      <c r="AW887" s="39">
        <v>0</v>
      </c>
      <c r="AX887" s="39">
        <v>0</v>
      </c>
      <c r="AY887" s="40">
        <f>SUM(BASE_INICIATIVAS_CONSOLIDADA!$AW887:$AX887)</f>
        <v>0</v>
      </c>
      <c r="AZ887" s="4">
        <v>0</v>
      </c>
      <c r="BA887" s="4">
        <f>BASE_INICIATIVAS_CONSOLIDADA!$AZ887</f>
        <v>0</v>
      </c>
      <c r="BB887" s="4">
        <v>0</v>
      </c>
      <c r="BC887" s="4">
        <v>0</v>
      </c>
      <c r="BD887" s="4">
        <f>SUM(BASE_INICIATIVAS_CONSOLIDADA!$BB887:$BC887)</f>
        <v>0</v>
      </c>
    </row>
    <row r="888" spans="1:56" ht="60" x14ac:dyDescent="0.25">
      <c r="A888" s="29" t="s">
        <v>502</v>
      </c>
      <c r="B888" s="29" t="s">
        <v>503</v>
      </c>
      <c r="C888" s="29">
        <v>18458919</v>
      </c>
      <c r="D888" s="29" t="s">
        <v>58</v>
      </c>
      <c r="E888" s="29" t="str">
        <f>_xlfn.XLOOKUP(BASE_INICIATIVAS_CONSOLIDADA!$G888,'[1]BASE DE DADOS'!A:A,'[1]BASE DE DADOS'!C:C)</f>
        <v>REBIO DE COMBOIOS</v>
      </c>
      <c r="F888" s="29" t="str">
        <f>_xlfn.XLOOKUP(BASE_INICIATIVAS_CONSOLIDADA!$G888,[1]!BASE_UCS[COD CNUC],[1]!BASE_UCS[CATEGORIA RESUMIDA])</f>
        <v>REBIO</v>
      </c>
      <c r="G888" s="29" t="s">
        <v>344</v>
      </c>
      <c r="H888" s="29" t="str">
        <f>_xlfn.XLOOKUP(BASE_INICIATIVAS_CONSOLIDADA!$G888,[1]!BASE_UCS[COD CNUC],[1]!BASE_UCS[GERÊNCIA REGIONAL])</f>
        <v>GR4 - Sudeste</v>
      </c>
      <c r="I888" s="29" t="str">
        <f>_xlfn.XLOOKUP(BASE_INICIATIVAS_CONSOLIDADA!$G888,[1]!BASE_UCS[COD CNUC],[1]!BASE_UCS[BIOMAS])</f>
        <v>Área Marinha - Mata Atlântica</v>
      </c>
      <c r="J888" s="29" t="str">
        <f>_xlfn.XLOOKUP(BASE_INICIATIVAS_CONSOLIDADA!$G888,[1]!BASE_UCS[COD CNUC],[1]!BASE_UCS[UF])</f>
        <v>ES</v>
      </c>
      <c r="K888" s="29"/>
      <c r="L888" s="30">
        <v>115000</v>
      </c>
      <c r="M888" s="79">
        <v>0</v>
      </c>
      <c r="N888" s="30">
        <f>BASE_INICIATIVAS_CONSOLIDADA!$L888-BASE_INICIATIVAS_CONSOLIDADA!$M888</f>
        <v>115000</v>
      </c>
      <c r="O888" s="41">
        <f>BASE_INICIATIVAS_CONSOLIDADA!$AC888+BASE_INICIATIVAS_CONSOLIDADA!$AJ888+BASE_INICIATIVAS_CONSOLIDADA!$AO888+BASE_INICIATIVAS_CONSOLIDADA!$AV888+BASE_INICIATIVAS_CONSOLIDADA!$AY888+BASE_INICIATIVAS_CONSOLIDADA!$BA888+BASE_INICIATIVAS_CONSOLIDADA!$BD888</f>
        <v>115000</v>
      </c>
      <c r="P888" s="30">
        <f>IF(BASE_INICIATIVAS_CONSOLIDADA!$N888-BASE_INICIATIVAS_CONSOLIDADA!$O888&lt;0,0,BASE_INICIATIVAS_CONSOLIDADA!$N888-BASE_INICIATIVAS_CONSOLIDADA!$O888)</f>
        <v>0</v>
      </c>
      <c r="Q888" s="66">
        <v>0</v>
      </c>
      <c r="R888" s="71">
        <v>0</v>
      </c>
      <c r="S888" s="71">
        <v>0</v>
      </c>
      <c r="T888" s="71">
        <v>0</v>
      </c>
      <c r="U888" s="71">
        <v>0</v>
      </c>
      <c r="V888" s="71">
        <v>0</v>
      </c>
      <c r="W888" s="71">
        <v>0</v>
      </c>
      <c r="X888" s="71">
        <v>0</v>
      </c>
      <c r="Y888" s="71">
        <v>0</v>
      </c>
      <c r="Z888" s="71">
        <v>0</v>
      </c>
      <c r="AA888" s="71">
        <v>0</v>
      </c>
      <c r="AB888" s="68">
        <v>0</v>
      </c>
      <c r="AC888" s="41">
        <f>SUM(BASE_INICIATIVAS_CONSOLIDADA!$Q888:$AB888)</f>
        <v>0</v>
      </c>
      <c r="AD888" s="41">
        <v>0</v>
      </c>
      <c r="AE888" s="41">
        <v>0</v>
      </c>
      <c r="AF888" s="41">
        <v>0</v>
      </c>
      <c r="AG888" s="41">
        <v>0</v>
      </c>
      <c r="AH888" s="41">
        <v>0</v>
      </c>
      <c r="AI888" s="82">
        <v>0</v>
      </c>
      <c r="AJ888" s="41">
        <f>SUM(BASE_INICIATIVAS_CONSOLIDADA!$AD888:$AI888)</f>
        <v>0</v>
      </c>
      <c r="AK888" s="41">
        <v>0</v>
      </c>
      <c r="AL888" s="41">
        <v>0</v>
      </c>
      <c r="AM888" s="41">
        <v>0</v>
      </c>
      <c r="AN888" s="41">
        <v>0</v>
      </c>
      <c r="AO888" s="41">
        <f>SUM(BASE_INICIATIVAS_CONSOLIDADA!$AK888:$AN888)</f>
        <v>0</v>
      </c>
      <c r="AP888" s="41">
        <v>0</v>
      </c>
      <c r="AQ888" s="41">
        <v>0</v>
      </c>
      <c r="AR888" s="41">
        <v>0</v>
      </c>
      <c r="AS888" s="41">
        <v>0</v>
      </c>
      <c r="AT888" s="41">
        <v>0</v>
      </c>
      <c r="AU888" s="41">
        <v>0</v>
      </c>
      <c r="AV888" s="41">
        <f>SUM(BASE_INICIATIVAS_CONSOLIDADA!$AP888:$AU888)</f>
        <v>0</v>
      </c>
      <c r="AW888" s="43">
        <v>0</v>
      </c>
      <c r="AX888" s="43">
        <v>0</v>
      </c>
      <c r="AY888" s="44">
        <f>SUM(BASE_INICIATIVAS_CONSOLIDADA!$AW888:$AX888)</f>
        <v>0</v>
      </c>
      <c r="AZ888" s="45">
        <v>0</v>
      </c>
      <c r="BA888" s="45">
        <f>BASE_INICIATIVAS_CONSOLIDADA!$AZ888</f>
        <v>0</v>
      </c>
      <c r="BB888" s="45">
        <v>115000</v>
      </c>
      <c r="BC888" s="45">
        <v>0</v>
      </c>
      <c r="BD888" s="45">
        <f>SUM(BASE_INICIATIVAS_CONSOLIDADA!$BB888:$BC888)</f>
        <v>115000</v>
      </c>
    </row>
    <row r="889" spans="1:56" ht="60" x14ac:dyDescent="0.25">
      <c r="A889" s="8" t="s">
        <v>502</v>
      </c>
      <c r="B889" s="8" t="s">
        <v>503</v>
      </c>
      <c r="C889" s="8">
        <v>18458919</v>
      </c>
      <c r="D889" s="8" t="s">
        <v>58</v>
      </c>
      <c r="E889" s="8" t="str">
        <f>_xlfn.XLOOKUP(BASE_INICIATIVAS_CONSOLIDADA!$G889,'[1]BASE DE DADOS'!A:A,'[1]BASE DE DADOS'!C:C)</f>
        <v>REBIO DE PEDRA TALHADA</v>
      </c>
      <c r="F889" s="8" t="str">
        <f>_xlfn.XLOOKUP(BASE_INICIATIVAS_CONSOLIDADA!$G889,[1]!BASE_UCS[COD CNUC],[1]!BASE_UCS[CATEGORIA RESUMIDA])</f>
        <v>REBIO</v>
      </c>
      <c r="G889" s="8" t="s">
        <v>90</v>
      </c>
      <c r="H889" s="8" t="str">
        <f>_xlfn.XLOOKUP(BASE_INICIATIVAS_CONSOLIDADA!$G889,[1]!BASE_UCS[COD CNUC],[1]!BASE_UCS[GERÊNCIA REGIONAL])</f>
        <v>GR2 - Nordeste</v>
      </c>
      <c r="I889" s="8" t="str">
        <f>_xlfn.XLOOKUP(BASE_INICIATIVAS_CONSOLIDADA!$G889,[1]!BASE_UCS[COD CNUC],[1]!BASE_UCS[BIOMAS])</f>
        <v>Mata Atlântica</v>
      </c>
      <c r="J889" s="8" t="str">
        <f>_xlfn.XLOOKUP(BASE_INICIATIVAS_CONSOLIDADA!$G889,[1]!BASE_UCS[COD CNUC],[1]!BASE_UCS[UF])</f>
        <v>AL/PE</v>
      </c>
      <c r="K889" s="8"/>
      <c r="L889" s="36">
        <v>75000</v>
      </c>
      <c r="M889" s="80">
        <v>0</v>
      </c>
      <c r="N889" s="36">
        <f>BASE_INICIATIVAS_CONSOLIDADA!$L889-BASE_INICIATIVAS_CONSOLIDADA!$M889</f>
        <v>75000</v>
      </c>
      <c r="O889" s="37">
        <f>BASE_INICIATIVAS_CONSOLIDADA!$AC889+BASE_INICIATIVAS_CONSOLIDADA!$AJ889+BASE_INICIATIVAS_CONSOLIDADA!$AO889+BASE_INICIATIVAS_CONSOLIDADA!$AV889+BASE_INICIATIVAS_CONSOLIDADA!$AY889+BASE_INICIATIVAS_CONSOLIDADA!$BA889+BASE_INICIATIVAS_CONSOLIDADA!$BD889</f>
        <v>0</v>
      </c>
      <c r="P889" s="36">
        <f>IF(BASE_INICIATIVAS_CONSOLIDADA!$N889-BASE_INICIATIVAS_CONSOLIDADA!$O889&lt;0,0,BASE_INICIATIVAS_CONSOLIDADA!$N889-BASE_INICIATIVAS_CONSOLIDADA!$O889)</f>
        <v>75000</v>
      </c>
      <c r="Q889" s="64">
        <v>0</v>
      </c>
      <c r="R889" s="69">
        <v>0</v>
      </c>
      <c r="S889" s="69">
        <v>0</v>
      </c>
      <c r="T889" s="69">
        <v>0</v>
      </c>
      <c r="U889" s="69">
        <v>0</v>
      </c>
      <c r="V889" s="69">
        <v>0</v>
      </c>
      <c r="W889" s="69">
        <v>0</v>
      </c>
      <c r="X889" s="69">
        <v>0</v>
      </c>
      <c r="Y889" s="69">
        <v>0</v>
      </c>
      <c r="Z889" s="69">
        <v>0</v>
      </c>
      <c r="AA889" s="69">
        <v>0</v>
      </c>
      <c r="AB889" s="70">
        <v>0</v>
      </c>
      <c r="AC889" s="37">
        <f>SUM(BASE_INICIATIVAS_CONSOLIDADA!$Q889:$AB889)</f>
        <v>0</v>
      </c>
      <c r="AD889" s="37">
        <v>0</v>
      </c>
      <c r="AE889" s="37">
        <v>0</v>
      </c>
      <c r="AF889" s="37">
        <v>0</v>
      </c>
      <c r="AG889" s="37">
        <v>0</v>
      </c>
      <c r="AH889" s="37">
        <v>0</v>
      </c>
      <c r="AI889" s="77">
        <v>0</v>
      </c>
      <c r="AJ889" s="37">
        <f>SUM(BASE_INICIATIVAS_CONSOLIDADA!$AD889:$AI889)</f>
        <v>0</v>
      </c>
      <c r="AK889" s="37">
        <v>0</v>
      </c>
      <c r="AL889" s="37">
        <v>0</v>
      </c>
      <c r="AM889" s="37">
        <v>0</v>
      </c>
      <c r="AN889" s="37">
        <v>0</v>
      </c>
      <c r="AO889" s="37">
        <f>SUM(BASE_INICIATIVAS_CONSOLIDADA!$AK889:$AN889)</f>
        <v>0</v>
      </c>
      <c r="AP889" s="37">
        <v>0</v>
      </c>
      <c r="AQ889" s="37">
        <v>0</v>
      </c>
      <c r="AR889" s="37">
        <v>0</v>
      </c>
      <c r="AS889" s="37">
        <v>0</v>
      </c>
      <c r="AT889" s="37">
        <v>0</v>
      </c>
      <c r="AU889" s="37">
        <v>0</v>
      </c>
      <c r="AV889" s="37">
        <f>SUM(BASE_INICIATIVAS_CONSOLIDADA!$AP889:$AU889)</f>
        <v>0</v>
      </c>
      <c r="AW889" s="39">
        <v>0</v>
      </c>
      <c r="AX889" s="39">
        <v>0</v>
      </c>
      <c r="AY889" s="40">
        <f>SUM(BASE_INICIATIVAS_CONSOLIDADA!$AW889:$AX889)</f>
        <v>0</v>
      </c>
      <c r="AZ889" s="4">
        <v>0</v>
      </c>
      <c r="BA889" s="4">
        <f>BASE_INICIATIVAS_CONSOLIDADA!$AZ889</f>
        <v>0</v>
      </c>
      <c r="BB889" s="4">
        <v>0</v>
      </c>
      <c r="BC889" s="4">
        <v>0</v>
      </c>
      <c r="BD889" s="4">
        <f>SUM(BASE_INICIATIVAS_CONSOLIDADA!$BB889:$BC889)</f>
        <v>0</v>
      </c>
    </row>
    <row r="890" spans="1:56" ht="60" x14ac:dyDescent="0.25">
      <c r="A890" s="29" t="s">
        <v>502</v>
      </c>
      <c r="B890" s="29" t="s">
        <v>503</v>
      </c>
      <c r="C890" s="29">
        <v>18458919</v>
      </c>
      <c r="D890" s="29" t="s">
        <v>58</v>
      </c>
      <c r="E890" s="29" t="str">
        <f>_xlfn.XLOOKUP(BASE_INICIATIVAS_CONSOLIDADA!$G890,'[1]BASE DE DADOS'!A:A,'[1]BASE DE DADOS'!C:C)</f>
        <v>REBIO DE POÇO DAS ANTAS</v>
      </c>
      <c r="F890" s="29" t="str">
        <f>_xlfn.XLOOKUP(BASE_INICIATIVAS_CONSOLIDADA!$G890,[1]!BASE_UCS[COD CNUC],[1]!BASE_UCS[CATEGORIA RESUMIDA])</f>
        <v>REBIO</v>
      </c>
      <c r="G890" s="29" t="s">
        <v>326</v>
      </c>
      <c r="H890" s="29" t="str">
        <f>_xlfn.XLOOKUP(BASE_INICIATIVAS_CONSOLIDADA!$G890,[1]!BASE_UCS[COD CNUC],[1]!BASE_UCS[GERÊNCIA REGIONAL])</f>
        <v>GR4 - Sudeste</v>
      </c>
      <c r="I890" s="29" t="str">
        <f>_xlfn.XLOOKUP(BASE_INICIATIVAS_CONSOLIDADA!$G890,[1]!BASE_UCS[COD CNUC],[1]!BASE_UCS[BIOMAS])</f>
        <v>Mata Atlântica</v>
      </c>
      <c r="J890" s="29" t="str">
        <f>_xlfn.XLOOKUP(BASE_INICIATIVAS_CONSOLIDADA!$G890,[1]!BASE_UCS[COD CNUC],[1]!BASE_UCS[UF])</f>
        <v>RJ</v>
      </c>
      <c r="K890" s="29"/>
      <c r="L890" s="30">
        <v>75000</v>
      </c>
      <c r="M890" s="79">
        <v>0</v>
      </c>
      <c r="N890" s="30">
        <f>BASE_INICIATIVAS_CONSOLIDADA!$L890-BASE_INICIATIVAS_CONSOLIDADA!$M890</f>
        <v>75000</v>
      </c>
      <c r="O890" s="41">
        <f>BASE_INICIATIVAS_CONSOLIDADA!$AC890+BASE_INICIATIVAS_CONSOLIDADA!$AJ890+BASE_INICIATIVAS_CONSOLIDADA!$AO890+BASE_INICIATIVAS_CONSOLIDADA!$AV890+BASE_INICIATIVAS_CONSOLIDADA!$AY890+BASE_INICIATIVAS_CONSOLIDADA!$BA890+BASE_INICIATIVAS_CONSOLIDADA!$BD890</f>
        <v>0</v>
      </c>
      <c r="P890" s="30">
        <f>IF(BASE_INICIATIVAS_CONSOLIDADA!$N890-BASE_INICIATIVAS_CONSOLIDADA!$O890&lt;0,0,BASE_INICIATIVAS_CONSOLIDADA!$N890-BASE_INICIATIVAS_CONSOLIDADA!$O890)</f>
        <v>75000</v>
      </c>
      <c r="Q890" s="66">
        <v>0</v>
      </c>
      <c r="R890" s="71">
        <v>0</v>
      </c>
      <c r="S890" s="71">
        <v>0</v>
      </c>
      <c r="T890" s="71">
        <v>0</v>
      </c>
      <c r="U890" s="71">
        <v>0</v>
      </c>
      <c r="V890" s="71">
        <v>0</v>
      </c>
      <c r="W890" s="71">
        <v>0</v>
      </c>
      <c r="X890" s="71">
        <v>0</v>
      </c>
      <c r="Y890" s="71">
        <v>0</v>
      </c>
      <c r="Z890" s="71">
        <v>0</v>
      </c>
      <c r="AA890" s="71">
        <v>0</v>
      </c>
      <c r="AB890" s="68">
        <v>0</v>
      </c>
      <c r="AC890" s="41">
        <f>SUM(BASE_INICIATIVAS_CONSOLIDADA!$Q890:$AB890)</f>
        <v>0</v>
      </c>
      <c r="AD890" s="41">
        <v>0</v>
      </c>
      <c r="AE890" s="41">
        <v>0</v>
      </c>
      <c r="AF890" s="41">
        <v>0</v>
      </c>
      <c r="AG890" s="41">
        <v>0</v>
      </c>
      <c r="AH890" s="41">
        <v>0</v>
      </c>
      <c r="AI890" s="82">
        <v>0</v>
      </c>
      <c r="AJ890" s="41">
        <f>SUM(BASE_INICIATIVAS_CONSOLIDADA!$AD890:$AI890)</f>
        <v>0</v>
      </c>
      <c r="AK890" s="41">
        <v>0</v>
      </c>
      <c r="AL890" s="41">
        <v>0</v>
      </c>
      <c r="AM890" s="41">
        <v>0</v>
      </c>
      <c r="AN890" s="41">
        <v>0</v>
      </c>
      <c r="AO890" s="41">
        <f>SUM(BASE_INICIATIVAS_CONSOLIDADA!$AK890:$AN890)</f>
        <v>0</v>
      </c>
      <c r="AP890" s="41">
        <v>0</v>
      </c>
      <c r="AQ890" s="41">
        <v>0</v>
      </c>
      <c r="AR890" s="41">
        <v>0</v>
      </c>
      <c r="AS890" s="41">
        <v>0</v>
      </c>
      <c r="AT890" s="41">
        <v>0</v>
      </c>
      <c r="AU890" s="41">
        <v>0</v>
      </c>
      <c r="AV890" s="41">
        <f>SUM(BASE_INICIATIVAS_CONSOLIDADA!$AP890:$AU890)</f>
        <v>0</v>
      </c>
      <c r="AW890" s="43">
        <v>0</v>
      </c>
      <c r="AX890" s="43">
        <v>0</v>
      </c>
      <c r="AY890" s="44">
        <f>SUM(BASE_INICIATIVAS_CONSOLIDADA!$AW890:$AX890)</f>
        <v>0</v>
      </c>
      <c r="AZ890" s="45">
        <v>0</v>
      </c>
      <c r="BA890" s="45">
        <f>BASE_INICIATIVAS_CONSOLIDADA!$AZ890</f>
        <v>0</v>
      </c>
      <c r="BB890" s="45">
        <v>0</v>
      </c>
      <c r="BC890" s="45">
        <v>0</v>
      </c>
      <c r="BD890" s="45">
        <f>SUM(BASE_INICIATIVAS_CONSOLIDADA!$BB890:$BC890)</f>
        <v>0</v>
      </c>
    </row>
    <row r="891" spans="1:56" ht="60" x14ac:dyDescent="0.25">
      <c r="A891" s="8" t="s">
        <v>502</v>
      </c>
      <c r="B891" s="8" t="s">
        <v>503</v>
      </c>
      <c r="C891" s="8">
        <v>18458919</v>
      </c>
      <c r="D891" s="8" t="s">
        <v>58</v>
      </c>
      <c r="E891" s="8" t="str">
        <f>_xlfn.XLOOKUP(BASE_INICIATIVAS_CONSOLIDADA!$G891,'[1]BASE DE DADOS'!A:A,'[1]BASE DE DADOS'!C:C)</f>
        <v>REBIO DE SALTINHO</v>
      </c>
      <c r="F891" s="8" t="str">
        <f>_xlfn.XLOOKUP(BASE_INICIATIVAS_CONSOLIDADA!$G891,[1]!BASE_UCS[COD CNUC],[1]!BASE_UCS[CATEGORIA RESUMIDA])</f>
        <v>REBIO</v>
      </c>
      <c r="G891" s="8" t="s">
        <v>327</v>
      </c>
      <c r="H891" s="8" t="str">
        <f>_xlfn.XLOOKUP(BASE_INICIATIVAS_CONSOLIDADA!$G891,[1]!BASE_UCS[COD CNUC],[1]!BASE_UCS[GERÊNCIA REGIONAL])</f>
        <v>GR2 - Nordeste</v>
      </c>
      <c r="I891" s="8" t="str">
        <f>_xlfn.XLOOKUP(BASE_INICIATIVAS_CONSOLIDADA!$G891,[1]!BASE_UCS[COD CNUC],[1]!BASE_UCS[BIOMAS])</f>
        <v>Mata Atlântica</v>
      </c>
      <c r="J891" s="8" t="str">
        <f>_xlfn.XLOOKUP(BASE_INICIATIVAS_CONSOLIDADA!$G891,[1]!BASE_UCS[COD CNUC],[1]!BASE_UCS[UF])</f>
        <v>PE</v>
      </c>
      <c r="K891" s="8"/>
      <c r="L891" s="36">
        <v>80000</v>
      </c>
      <c r="M891" s="80">
        <v>0</v>
      </c>
      <c r="N891" s="36">
        <f>BASE_INICIATIVAS_CONSOLIDADA!$L891-BASE_INICIATIVAS_CONSOLIDADA!$M891</f>
        <v>80000</v>
      </c>
      <c r="O891" s="37">
        <f>BASE_INICIATIVAS_CONSOLIDADA!$AC891+BASE_INICIATIVAS_CONSOLIDADA!$AJ891+BASE_INICIATIVAS_CONSOLIDADA!$AO891+BASE_INICIATIVAS_CONSOLIDADA!$AV891+BASE_INICIATIVAS_CONSOLIDADA!$AY891+BASE_INICIATIVAS_CONSOLIDADA!$BA891+BASE_INICIATIVAS_CONSOLIDADA!$BD891</f>
        <v>0</v>
      </c>
      <c r="P891" s="36">
        <f>IF(BASE_INICIATIVAS_CONSOLIDADA!$N891-BASE_INICIATIVAS_CONSOLIDADA!$O891&lt;0,0,BASE_INICIATIVAS_CONSOLIDADA!$N891-BASE_INICIATIVAS_CONSOLIDADA!$O891)</f>
        <v>80000</v>
      </c>
      <c r="Q891" s="64">
        <v>0</v>
      </c>
      <c r="R891" s="69">
        <v>0</v>
      </c>
      <c r="S891" s="69">
        <v>0</v>
      </c>
      <c r="T891" s="69">
        <v>0</v>
      </c>
      <c r="U891" s="69">
        <v>0</v>
      </c>
      <c r="V891" s="69">
        <v>0</v>
      </c>
      <c r="W891" s="69">
        <v>0</v>
      </c>
      <c r="X891" s="69">
        <v>0</v>
      </c>
      <c r="Y891" s="69">
        <v>0</v>
      </c>
      <c r="Z891" s="69">
        <v>0</v>
      </c>
      <c r="AA891" s="69">
        <v>0</v>
      </c>
      <c r="AB891" s="70">
        <v>0</v>
      </c>
      <c r="AC891" s="37">
        <f>SUM(BASE_INICIATIVAS_CONSOLIDADA!$Q891:$AB891)</f>
        <v>0</v>
      </c>
      <c r="AD891" s="37">
        <v>0</v>
      </c>
      <c r="AE891" s="37">
        <v>0</v>
      </c>
      <c r="AF891" s="37">
        <v>0</v>
      </c>
      <c r="AG891" s="37">
        <v>0</v>
      </c>
      <c r="AH891" s="37">
        <v>0</v>
      </c>
      <c r="AI891" s="77">
        <v>0</v>
      </c>
      <c r="AJ891" s="37">
        <f>SUM(BASE_INICIATIVAS_CONSOLIDADA!$AD891:$AI891)</f>
        <v>0</v>
      </c>
      <c r="AK891" s="37">
        <v>0</v>
      </c>
      <c r="AL891" s="37">
        <v>0</v>
      </c>
      <c r="AM891" s="37">
        <v>0</v>
      </c>
      <c r="AN891" s="37">
        <v>0</v>
      </c>
      <c r="AO891" s="37">
        <f>SUM(BASE_INICIATIVAS_CONSOLIDADA!$AK891:$AN891)</f>
        <v>0</v>
      </c>
      <c r="AP891" s="37">
        <v>0</v>
      </c>
      <c r="AQ891" s="37">
        <v>0</v>
      </c>
      <c r="AR891" s="37">
        <v>0</v>
      </c>
      <c r="AS891" s="37">
        <v>0</v>
      </c>
      <c r="AT891" s="37">
        <v>0</v>
      </c>
      <c r="AU891" s="37">
        <v>0</v>
      </c>
      <c r="AV891" s="37">
        <f>SUM(BASE_INICIATIVAS_CONSOLIDADA!$AP891:$AU891)</f>
        <v>0</v>
      </c>
      <c r="AW891" s="39">
        <v>0</v>
      </c>
      <c r="AX891" s="39">
        <v>0</v>
      </c>
      <c r="AY891" s="40">
        <f>SUM(BASE_INICIATIVAS_CONSOLIDADA!$AW891:$AX891)</f>
        <v>0</v>
      </c>
      <c r="AZ891" s="4">
        <v>0</v>
      </c>
      <c r="BA891" s="4">
        <f>BASE_INICIATIVAS_CONSOLIDADA!$AZ891</f>
        <v>0</v>
      </c>
      <c r="BB891" s="4">
        <v>0</v>
      </c>
      <c r="BC891" s="4">
        <v>0</v>
      </c>
      <c r="BD891" s="4">
        <f>SUM(BASE_INICIATIVAS_CONSOLIDADA!$BB891:$BC891)</f>
        <v>0</v>
      </c>
    </row>
    <row r="892" spans="1:56" ht="60" x14ac:dyDescent="0.25">
      <c r="A892" s="29" t="s">
        <v>502</v>
      </c>
      <c r="B892" s="29" t="s">
        <v>503</v>
      </c>
      <c r="C892" s="29">
        <v>18458919</v>
      </c>
      <c r="D892" s="29" t="s">
        <v>58</v>
      </c>
      <c r="E892" s="29" t="str">
        <f>_xlfn.XLOOKUP(BASE_INICIATIVAS_CONSOLIDADA!$G892,'[1]BASE DE DADOS'!A:A,'[1]BASE DE DADOS'!C:C)</f>
        <v>REBIO DE SANTA ISABEL</v>
      </c>
      <c r="F892" s="29" t="str">
        <f>_xlfn.XLOOKUP(BASE_INICIATIVAS_CONSOLIDADA!$G892,[1]!BASE_UCS[COD CNUC],[1]!BASE_UCS[CATEGORIA RESUMIDA])</f>
        <v>REBIO</v>
      </c>
      <c r="G892" s="29" t="s">
        <v>328</v>
      </c>
      <c r="H892" s="29" t="str">
        <f>_xlfn.XLOOKUP(BASE_INICIATIVAS_CONSOLIDADA!$G892,[1]!BASE_UCS[COD CNUC],[1]!BASE_UCS[GERÊNCIA REGIONAL])</f>
        <v>GR2 - Nordeste</v>
      </c>
      <c r="I892" s="29" t="str">
        <f>_xlfn.XLOOKUP(BASE_INICIATIVAS_CONSOLIDADA!$G892,[1]!BASE_UCS[COD CNUC],[1]!BASE_UCS[BIOMAS])</f>
        <v>Área Marinha - Mata Atlântica</v>
      </c>
      <c r="J892" s="29" t="str">
        <f>_xlfn.XLOOKUP(BASE_INICIATIVAS_CONSOLIDADA!$G892,[1]!BASE_UCS[COD CNUC],[1]!BASE_UCS[UF])</f>
        <v>SE</v>
      </c>
      <c r="K892" s="29"/>
      <c r="L892" s="30">
        <v>75000</v>
      </c>
      <c r="M892" s="79">
        <v>0</v>
      </c>
      <c r="N892" s="30">
        <f>BASE_INICIATIVAS_CONSOLIDADA!$L892-BASE_INICIATIVAS_CONSOLIDADA!$M892</f>
        <v>75000</v>
      </c>
      <c r="O892" s="41">
        <f>BASE_INICIATIVAS_CONSOLIDADA!$AC892+BASE_INICIATIVAS_CONSOLIDADA!$AJ892+BASE_INICIATIVAS_CONSOLIDADA!$AO892+BASE_INICIATIVAS_CONSOLIDADA!$AV892+BASE_INICIATIVAS_CONSOLIDADA!$AY892+BASE_INICIATIVAS_CONSOLIDADA!$BA892+BASE_INICIATIVAS_CONSOLIDADA!$BD892</f>
        <v>140000</v>
      </c>
      <c r="P892" s="30">
        <f>IF(BASE_INICIATIVAS_CONSOLIDADA!$N892-BASE_INICIATIVAS_CONSOLIDADA!$O892&lt;0,0,BASE_INICIATIVAS_CONSOLIDADA!$N892-BASE_INICIATIVAS_CONSOLIDADA!$O892)</f>
        <v>0</v>
      </c>
      <c r="Q892" s="66">
        <v>0</v>
      </c>
      <c r="R892" s="71">
        <v>0</v>
      </c>
      <c r="S892" s="71">
        <v>0</v>
      </c>
      <c r="T892" s="71">
        <v>0</v>
      </c>
      <c r="U892" s="71">
        <v>0</v>
      </c>
      <c r="V892" s="71">
        <v>0</v>
      </c>
      <c r="W892" s="71">
        <v>0</v>
      </c>
      <c r="X892" s="71">
        <v>0</v>
      </c>
      <c r="Y892" s="71">
        <v>0</v>
      </c>
      <c r="Z892" s="71">
        <v>0</v>
      </c>
      <c r="AA892" s="71">
        <v>0</v>
      </c>
      <c r="AB892" s="68">
        <v>0</v>
      </c>
      <c r="AC892" s="41">
        <f>SUM(BASE_INICIATIVAS_CONSOLIDADA!$Q892:$AB892)</f>
        <v>0</v>
      </c>
      <c r="AD892" s="41">
        <v>0</v>
      </c>
      <c r="AE892" s="41">
        <v>0</v>
      </c>
      <c r="AF892" s="41">
        <v>0</v>
      </c>
      <c r="AG892" s="41">
        <v>0</v>
      </c>
      <c r="AH892" s="41">
        <v>0</v>
      </c>
      <c r="AI892" s="82">
        <v>0</v>
      </c>
      <c r="AJ892" s="41">
        <f>SUM(BASE_INICIATIVAS_CONSOLIDADA!$AD892:$AI892)</f>
        <v>0</v>
      </c>
      <c r="AK892" s="41">
        <v>0</v>
      </c>
      <c r="AL892" s="41">
        <v>0</v>
      </c>
      <c r="AM892" s="41">
        <v>0</v>
      </c>
      <c r="AN892" s="41">
        <v>0</v>
      </c>
      <c r="AO892" s="41">
        <f>SUM(BASE_INICIATIVAS_CONSOLIDADA!$AK892:$AN892)</f>
        <v>0</v>
      </c>
      <c r="AP892" s="41">
        <v>0</v>
      </c>
      <c r="AQ892" s="41">
        <v>0</v>
      </c>
      <c r="AR892" s="41">
        <v>0</v>
      </c>
      <c r="AS892" s="41">
        <v>0</v>
      </c>
      <c r="AT892" s="41">
        <v>0</v>
      </c>
      <c r="AU892" s="41">
        <v>0</v>
      </c>
      <c r="AV892" s="41">
        <f>SUM(BASE_INICIATIVAS_CONSOLIDADA!$AP892:$AU892)</f>
        <v>0</v>
      </c>
      <c r="AW892" s="43">
        <v>0</v>
      </c>
      <c r="AX892" s="43">
        <v>0</v>
      </c>
      <c r="AY892" s="44">
        <f>SUM(BASE_INICIATIVAS_CONSOLIDADA!$AW892:$AX892)</f>
        <v>0</v>
      </c>
      <c r="AZ892" s="83">
        <v>140000</v>
      </c>
      <c r="BA892" s="45">
        <f>BASE_INICIATIVAS_CONSOLIDADA!$AZ892</f>
        <v>140000</v>
      </c>
      <c r="BB892" s="45">
        <v>0</v>
      </c>
      <c r="BC892" s="45">
        <v>0</v>
      </c>
      <c r="BD892" s="45">
        <f>SUM(BASE_INICIATIVAS_CONSOLIDADA!$BB892:$BC892)</f>
        <v>0</v>
      </c>
    </row>
    <row r="893" spans="1:56" ht="60" x14ac:dyDescent="0.25">
      <c r="A893" s="8" t="s">
        <v>502</v>
      </c>
      <c r="B893" s="8" t="s">
        <v>503</v>
      </c>
      <c r="C893" s="8">
        <v>18458919</v>
      </c>
      <c r="D893" s="8" t="s">
        <v>58</v>
      </c>
      <c r="E893" s="8" t="str">
        <f>_xlfn.XLOOKUP(BASE_INICIATIVAS_CONSOLIDADA!$G893,'[1]BASE DE DADOS'!A:A,'[1]BASE DE DADOS'!C:C)</f>
        <v>REBIO DE SERRA NEGRA</v>
      </c>
      <c r="F893" s="8" t="str">
        <f>_xlfn.XLOOKUP(BASE_INICIATIVAS_CONSOLIDADA!$G893,[1]!BASE_UCS[COD CNUC],[1]!BASE_UCS[CATEGORIA RESUMIDA])</f>
        <v>REBIO</v>
      </c>
      <c r="G893" s="8" t="s">
        <v>223</v>
      </c>
      <c r="H893" s="8" t="str">
        <f>_xlfn.XLOOKUP(BASE_INICIATIVAS_CONSOLIDADA!$G893,[1]!BASE_UCS[COD CNUC],[1]!BASE_UCS[GERÊNCIA REGIONAL])</f>
        <v>GR2 - Nordeste</v>
      </c>
      <c r="I893" s="8" t="str">
        <f>_xlfn.XLOOKUP(BASE_INICIATIVAS_CONSOLIDADA!$G893,[1]!BASE_UCS[COD CNUC],[1]!BASE_UCS[BIOMAS])</f>
        <v>Caatinga</v>
      </c>
      <c r="J893" s="8" t="str">
        <f>_xlfn.XLOOKUP(BASE_INICIATIVAS_CONSOLIDADA!$G893,[1]!BASE_UCS[COD CNUC],[1]!BASE_UCS[UF])</f>
        <v>PE</v>
      </c>
      <c r="K893" s="8"/>
      <c r="L893" s="36">
        <v>75000</v>
      </c>
      <c r="M893" s="80">
        <v>0</v>
      </c>
      <c r="N893" s="36">
        <f>BASE_INICIATIVAS_CONSOLIDADA!$L893-BASE_INICIATIVAS_CONSOLIDADA!$M893</f>
        <v>75000</v>
      </c>
      <c r="O893" s="37">
        <f>BASE_INICIATIVAS_CONSOLIDADA!$AC893+BASE_INICIATIVAS_CONSOLIDADA!$AJ893+BASE_INICIATIVAS_CONSOLIDADA!$AO893+BASE_INICIATIVAS_CONSOLIDADA!$AV893+BASE_INICIATIVAS_CONSOLIDADA!$AY893+BASE_INICIATIVAS_CONSOLIDADA!$BA893+BASE_INICIATIVAS_CONSOLIDADA!$BD893</f>
        <v>0</v>
      </c>
      <c r="P893" s="36">
        <f>IF(BASE_INICIATIVAS_CONSOLIDADA!$N893-BASE_INICIATIVAS_CONSOLIDADA!$O893&lt;0,0,BASE_INICIATIVAS_CONSOLIDADA!$N893-BASE_INICIATIVAS_CONSOLIDADA!$O893)</f>
        <v>75000</v>
      </c>
      <c r="Q893" s="64">
        <v>0</v>
      </c>
      <c r="R893" s="69">
        <v>0</v>
      </c>
      <c r="S893" s="69">
        <v>0</v>
      </c>
      <c r="T893" s="69">
        <v>0</v>
      </c>
      <c r="U893" s="69">
        <v>0</v>
      </c>
      <c r="V893" s="69">
        <v>0</v>
      </c>
      <c r="W893" s="69">
        <v>0</v>
      </c>
      <c r="X893" s="69">
        <v>0</v>
      </c>
      <c r="Y893" s="69">
        <v>0</v>
      </c>
      <c r="Z893" s="69">
        <v>0</v>
      </c>
      <c r="AA893" s="69">
        <v>0</v>
      </c>
      <c r="AB893" s="70">
        <v>0</v>
      </c>
      <c r="AC893" s="37">
        <f>SUM(BASE_INICIATIVAS_CONSOLIDADA!$Q893:$AB893)</f>
        <v>0</v>
      </c>
      <c r="AD893" s="37">
        <v>0</v>
      </c>
      <c r="AE893" s="37">
        <v>0</v>
      </c>
      <c r="AF893" s="37">
        <v>0</v>
      </c>
      <c r="AG893" s="37">
        <v>0</v>
      </c>
      <c r="AH893" s="37">
        <v>0</v>
      </c>
      <c r="AI893" s="77">
        <v>0</v>
      </c>
      <c r="AJ893" s="37">
        <f>SUM(BASE_INICIATIVAS_CONSOLIDADA!$AD893:$AI893)</f>
        <v>0</v>
      </c>
      <c r="AK893" s="37">
        <v>0</v>
      </c>
      <c r="AL893" s="37">
        <v>0</v>
      </c>
      <c r="AM893" s="37">
        <v>0</v>
      </c>
      <c r="AN893" s="37">
        <v>0</v>
      </c>
      <c r="AO893" s="37">
        <f>SUM(BASE_INICIATIVAS_CONSOLIDADA!$AK893:$AN893)</f>
        <v>0</v>
      </c>
      <c r="AP893" s="37">
        <v>0</v>
      </c>
      <c r="AQ893" s="37">
        <v>0</v>
      </c>
      <c r="AR893" s="37">
        <v>0</v>
      </c>
      <c r="AS893" s="37">
        <v>0</v>
      </c>
      <c r="AT893" s="37">
        <v>0</v>
      </c>
      <c r="AU893" s="37">
        <v>0</v>
      </c>
      <c r="AV893" s="37">
        <f>SUM(BASE_INICIATIVAS_CONSOLIDADA!$AP893:$AU893)</f>
        <v>0</v>
      </c>
      <c r="AW893" s="39">
        <v>0</v>
      </c>
      <c r="AX893" s="39">
        <v>0</v>
      </c>
      <c r="AY893" s="40">
        <f>SUM(BASE_INICIATIVAS_CONSOLIDADA!$AW893:$AX893)</f>
        <v>0</v>
      </c>
      <c r="AZ893" s="4">
        <v>0</v>
      </c>
      <c r="BA893" s="4">
        <f>BASE_INICIATIVAS_CONSOLIDADA!$AZ893</f>
        <v>0</v>
      </c>
      <c r="BB893" s="4">
        <v>0</v>
      </c>
      <c r="BC893" s="4">
        <v>0</v>
      </c>
      <c r="BD893" s="4">
        <f>SUM(BASE_INICIATIVAS_CONSOLIDADA!$BB893:$BC893)</f>
        <v>0</v>
      </c>
    </row>
    <row r="894" spans="1:56" ht="60" x14ac:dyDescent="0.25">
      <c r="A894" s="29" t="s">
        <v>502</v>
      </c>
      <c r="B894" s="29" t="s">
        <v>503</v>
      </c>
      <c r="C894" s="29">
        <v>18458919</v>
      </c>
      <c r="D894" s="29" t="s">
        <v>58</v>
      </c>
      <c r="E894" s="29" t="str">
        <f>_xlfn.XLOOKUP(BASE_INICIATIVAS_CONSOLIDADA!$G894,'[1]BASE DE DADOS'!A:A,'[1]BASE DE DADOS'!C:C)</f>
        <v>REBIO DE SOORETAMA</v>
      </c>
      <c r="F894" s="29" t="str">
        <f>_xlfn.XLOOKUP(BASE_INICIATIVAS_CONSOLIDADA!$G894,[1]!BASE_UCS[COD CNUC],[1]!BASE_UCS[CATEGORIA RESUMIDA])</f>
        <v>REBIO</v>
      </c>
      <c r="G894" s="29" t="s">
        <v>331</v>
      </c>
      <c r="H894" s="29" t="str">
        <f>_xlfn.XLOOKUP(BASE_INICIATIVAS_CONSOLIDADA!$G894,[1]!BASE_UCS[COD CNUC],[1]!BASE_UCS[GERÊNCIA REGIONAL])</f>
        <v>GR4 - Sudeste</v>
      </c>
      <c r="I894" s="29" t="str">
        <f>_xlfn.XLOOKUP(BASE_INICIATIVAS_CONSOLIDADA!$G894,[1]!BASE_UCS[COD CNUC],[1]!BASE_UCS[BIOMAS])</f>
        <v>Mata Atlântica</v>
      </c>
      <c r="J894" s="29" t="str">
        <f>_xlfn.XLOOKUP(BASE_INICIATIVAS_CONSOLIDADA!$G894,[1]!BASE_UCS[COD CNUC],[1]!BASE_UCS[UF])</f>
        <v>ES</v>
      </c>
      <c r="K894" s="29"/>
      <c r="L894" s="30">
        <v>75000</v>
      </c>
      <c r="M894" s="79">
        <v>0</v>
      </c>
      <c r="N894" s="30">
        <f>BASE_INICIATIVAS_CONSOLIDADA!$L894-BASE_INICIATIVAS_CONSOLIDADA!$M894</f>
        <v>75000</v>
      </c>
      <c r="O894" s="41">
        <f>BASE_INICIATIVAS_CONSOLIDADA!$AC894+BASE_INICIATIVAS_CONSOLIDADA!$AJ894+BASE_INICIATIVAS_CONSOLIDADA!$AO894+BASE_INICIATIVAS_CONSOLIDADA!$AV894+BASE_INICIATIVAS_CONSOLIDADA!$AY894+BASE_INICIATIVAS_CONSOLIDADA!$BA894+BASE_INICIATIVAS_CONSOLIDADA!$BD894</f>
        <v>75000</v>
      </c>
      <c r="P894" s="30">
        <f>IF(BASE_INICIATIVAS_CONSOLIDADA!$N894-BASE_INICIATIVAS_CONSOLIDADA!$O894&lt;0,0,BASE_INICIATIVAS_CONSOLIDADA!$N894-BASE_INICIATIVAS_CONSOLIDADA!$O894)</f>
        <v>0</v>
      </c>
      <c r="Q894" s="66">
        <v>0</v>
      </c>
      <c r="R894" s="71">
        <v>0</v>
      </c>
      <c r="S894" s="71">
        <v>0</v>
      </c>
      <c r="T894" s="71">
        <v>0</v>
      </c>
      <c r="U894" s="71">
        <v>0</v>
      </c>
      <c r="V894" s="71">
        <v>0</v>
      </c>
      <c r="W894" s="71">
        <v>0</v>
      </c>
      <c r="X894" s="71">
        <v>0</v>
      </c>
      <c r="Y894" s="71">
        <v>0</v>
      </c>
      <c r="Z894" s="71">
        <v>0</v>
      </c>
      <c r="AA894" s="71">
        <v>0</v>
      </c>
      <c r="AB894" s="68">
        <v>0</v>
      </c>
      <c r="AC894" s="41">
        <f>SUM(BASE_INICIATIVAS_CONSOLIDADA!$Q894:$AB894)</f>
        <v>0</v>
      </c>
      <c r="AD894" s="41">
        <v>0</v>
      </c>
      <c r="AE894" s="41">
        <v>0</v>
      </c>
      <c r="AF894" s="41">
        <v>0</v>
      </c>
      <c r="AG894" s="41">
        <v>0</v>
      </c>
      <c r="AH894" s="41">
        <v>0</v>
      </c>
      <c r="AI894" s="82">
        <v>0</v>
      </c>
      <c r="AJ894" s="41">
        <f>SUM(BASE_INICIATIVAS_CONSOLIDADA!$AD894:$AI894)</f>
        <v>0</v>
      </c>
      <c r="AK894" s="41">
        <v>0</v>
      </c>
      <c r="AL894" s="41">
        <v>0</v>
      </c>
      <c r="AM894" s="41">
        <v>0</v>
      </c>
      <c r="AN894" s="41">
        <v>0</v>
      </c>
      <c r="AO894" s="41">
        <f>SUM(BASE_INICIATIVAS_CONSOLIDADA!$AK894:$AN894)</f>
        <v>0</v>
      </c>
      <c r="AP894" s="41">
        <v>0</v>
      </c>
      <c r="AQ894" s="41">
        <v>0</v>
      </c>
      <c r="AR894" s="41">
        <v>0</v>
      </c>
      <c r="AS894" s="41">
        <v>0</v>
      </c>
      <c r="AT894" s="41">
        <v>0</v>
      </c>
      <c r="AU894" s="41">
        <v>0</v>
      </c>
      <c r="AV894" s="41">
        <f>SUM(BASE_INICIATIVAS_CONSOLIDADA!$AP894:$AU894)</f>
        <v>0</v>
      </c>
      <c r="AW894" s="43">
        <v>0</v>
      </c>
      <c r="AX894" s="43">
        <v>0</v>
      </c>
      <c r="AY894" s="44">
        <f>SUM(BASE_INICIATIVAS_CONSOLIDADA!$AW894:$AX894)</f>
        <v>0</v>
      </c>
      <c r="AZ894" s="45">
        <v>0</v>
      </c>
      <c r="BA894" s="45">
        <f>BASE_INICIATIVAS_CONSOLIDADA!$AZ894</f>
        <v>0</v>
      </c>
      <c r="BB894" s="45">
        <v>75000</v>
      </c>
      <c r="BC894" s="45">
        <v>0</v>
      </c>
      <c r="BD894" s="45">
        <f>SUM(BASE_INICIATIVAS_CONSOLIDADA!$BB894:$BC894)</f>
        <v>75000</v>
      </c>
    </row>
    <row r="895" spans="1:56" ht="60" x14ac:dyDescent="0.25">
      <c r="A895" s="8" t="s">
        <v>502</v>
      </c>
      <c r="B895" s="8" t="s">
        <v>503</v>
      </c>
      <c r="C895" s="8">
        <v>18458919</v>
      </c>
      <c r="D895" s="8" t="s">
        <v>58</v>
      </c>
      <c r="E895" s="8" t="str">
        <f>_xlfn.XLOOKUP(BASE_INICIATIVAS_CONSOLIDADA!$G895,'[1]BASE DE DADOS'!A:A,'[1]BASE DE DADOS'!C:C)</f>
        <v>REBIO DE UNA</v>
      </c>
      <c r="F895" s="8" t="str">
        <f>_xlfn.XLOOKUP(BASE_INICIATIVAS_CONSOLIDADA!$G895,[1]!BASE_UCS[COD CNUC],[1]!BASE_UCS[CATEGORIA RESUMIDA])</f>
        <v>REBIO</v>
      </c>
      <c r="G895" s="8" t="s">
        <v>332</v>
      </c>
      <c r="H895" s="8" t="str">
        <f>_xlfn.XLOOKUP(BASE_INICIATIVAS_CONSOLIDADA!$G895,[1]!BASE_UCS[COD CNUC],[1]!BASE_UCS[GERÊNCIA REGIONAL])</f>
        <v>GR2 - Nordeste</v>
      </c>
      <c r="I895" s="8" t="str">
        <f>_xlfn.XLOOKUP(BASE_INICIATIVAS_CONSOLIDADA!$G895,[1]!BASE_UCS[COD CNUC],[1]!BASE_UCS[BIOMAS])</f>
        <v>Mata Atlântica</v>
      </c>
      <c r="J895" s="8" t="str">
        <f>_xlfn.XLOOKUP(BASE_INICIATIVAS_CONSOLIDADA!$G895,[1]!BASE_UCS[COD CNUC],[1]!BASE_UCS[UF])</f>
        <v>BA</v>
      </c>
      <c r="K895" s="8"/>
      <c r="L895" s="36">
        <v>75000</v>
      </c>
      <c r="M895" s="80">
        <v>0</v>
      </c>
      <c r="N895" s="36">
        <f>BASE_INICIATIVAS_CONSOLIDADA!$L895-BASE_INICIATIVAS_CONSOLIDADA!$M895</f>
        <v>75000</v>
      </c>
      <c r="O895" s="37">
        <f>BASE_INICIATIVAS_CONSOLIDADA!$AC895+BASE_INICIATIVAS_CONSOLIDADA!$AJ895+BASE_INICIATIVAS_CONSOLIDADA!$AO895+BASE_INICIATIVAS_CONSOLIDADA!$AV895+BASE_INICIATIVAS_CONSOLIDADA!$AY895+BASE_INICIATIVAS_CONSOLIDADA!$BA895+BASE_INICIATIVAS_CONSOLIDADA!$BD895</f>
        <v>0</v>
      </c>
      <c r="P895" s="36">
        <f>IF(BASE_INICIATIVAS_CONSOLIDADA!$N895-BASE_INICIATIVAS_CONSOLIDADA!$O895&lt;0,0,BASE_INICIATIVAS_CONSOLIDADA!$N895-BASE_INICIATIVAS_CONSOLIDADA!$O895)</f>
        <v>75000</v>
      </c>
      <c r="Q895" s="64">
        <v>0</v>
      </c>
      <c r="R895" s="69">
        <v>0</v>
      </c>
      <c r="S895" s="69">
        <v>0</v>
      </c>
      <c r="T895" s="69">
        <v>0</v>
      </c>
      <c r="U895" s="69">
        <v>0</v>
      </c>
      <c r="V895" s="69">
        <v>0</v>
      </c>
      <c r="W895" s="69">
        <v>0</v>
      </c>
      <c r="X895" s="69">
        <v>0</v>
      </c>
      <c r="Y895" s="69">
        <v>0</v>
      </c>
      <c r="Z895" s="69">
        <v>0</v>
      </c>
      <c r="AA895" s="69">
        <v>0</v>
      </c>
      <c r="AB895" s="70">
        <v>0</v>
      </c>
      <c r="AC895" s="37">
        <f>SUM(BASE_INICIATIVAS_CONSOLIDADA!$Q895:$AB895)</f>
        <v>0</v>
      </c>
      <c r="AD895" s="37">
        <v>0</v>
      </c>
      <c r="AE895" s="37">
        <v>0</v>
      </c>
      <c r="AF895" s="37">
        <v>0</v>
      </c>
      <c r="AG895" s="37">
        <v>0</v>
      </c>
      <c r="AH895" s="37">
        <v>0</v>
      </c>
      <c r="AI895" s="77">
        <v>0</v>
      </c>
      <c r="AJ895" s="37">
        <f>SUM(BASE_INICIATIVAS_CONSOLIDADA!$AD895:$AI895)</f>
        <v>0</v>
      </c>
      <c r="AK895" s="37">
        <v>0</v>
      </c>
      <c r="AL895" s="37">
        <v>0</v>
      </c>
      <c r="AM895" s="37">
        <v>0</v>
      </c>
      <c r="AN895" s="37">
        <v>0</v>
      </c>
      <c r="AO895" s="37">
        <f>SUM(BASE_INICIATIVAS_CONSOLIDADA!$AK895:$AN895)</f>
        <v>0</v>
      </c>
      <c r="AP895" s="37">
        <v>0</v>
      </c>
      <c r="AQ895" s="37">
        <v>0</v>
      </c>
      <c r="AR895" s="37">
        <v>0</v>
      </c>
      <c r="AS895" s="37">
        <v>0</v>
      </c>
      <c r="AT895" s="37">
        <v>0</v>
      </c>
      <c r="AU895" s="37">
        <v>0</v>
      </c>
      <c r="AV895" s="37">
        <f>SUM(BASE_INICIATIVAS_CONSOLIDADA!$AP895:$AU895)</f>
        <v>0</v>
      </c>
      <c r="AW895" s="39">
        <v>0</v>
      </c>
      <c r="AX895" s="39">
        <v>0</v>
      </c>
      <c r="AY895" s="40">
        <f>SUM(BASE_INICIATIVAS_CONSOLIDADA!$AW895:$AX895)</f>
        <v>0</v>
      </c>
      <c r="AZ895" s="4">
        <v>0</v>
      </c>
      <c r="BA895" s="4">
        <f>BASE_INICIATIVAS_CONSOLIDADA!$AZ895</f>
        <v>0</v>
      </c>
      <c r="BB895" s="4">
        <v>0</v>
      </c>
      <c r="BC895" s="4">
        <v>0</v>
      </c>
      <c r="BD895" s="4">
        <f>SUM(BASE_INICIATIVAS_CONSOLIDADA!$BB895:$BC895)</f>
        <v>0</v>
      </c>
    </row>
    <row r="896" spans="1:56" ht="60" x14ac:dyDescent="0.25">
      <c r="A896" s="29" t="s">
        <v>502</v>
      </c>
      <c r="B896" s="29" t="s">
        <v>503</v>
      </c>
      <c r="C896" s="29">
        <v>18458919</v>
      </c>
      <c r="D896" s="29" t="s">
        <v>58</v>
      </c>
      <c r="E896" s="29" t="str">
        <f>_xlfn.XLOOKUP(BASE_INICIATIVAS_CONSOLIDADA!$G896,'[1]BASE DE DADOS'!A:A,'[1]BASE DE DADOS'!C:C)</f>
        <v>REBIO DO ABUFARI</v>
      </c>
      <c r="F896" s="29" t="str">
        <f>_xlfn.XLOOKUP(BASE_INICIATIVAS_CONSOLIDADA!$G896,[1]!BASE_UCS[COD CNUC],[1]!BASE_UCS[CATEGORIA RESUMIDA])</f>
        <v>REBIO</v>
      </c>
      <c r="G896" s="29" t="s">
        <v>487</v>
      </c>
      <c r="H896" s="29" t="str">
        <f>_xlfn.XLOOKUP(BASE_INICIATIVAS_CONSOLIDADA!$G896,[1]!BASE_UCS[COD CNUC],[1]!BASE_UCS[GERÊNCIA REGIONAL])</f>
        <v>GR1 - Norte</v>
      </c>
      <c r="I896" s="29" t="str">
        <f>_xlfn.XLOOKUP(BASE_INICIATIVAS_CONSOLIDADA!$G896,[1]!BASE_UCS[COD CNUC],[1]!BASE_UCS[BIOMAS])</f>
        <v>Amazônia</v>
      </c>
      <c r="J896" s="29" t="str">
        <f>_xlfn.XLOOKUP(BASE_INICIATIVAS_CONSOLIDADA!$G896,[1]!BASE_UCS[COD CNUC],[1]!BASE_UCS[UF])</f>
        <v>AM</v>
      </c>
      <c r="K896" s="29"/>
      <c r="L896" s="30">
        <v>115000</v>
      </c>
      <c r="M896" s="79">
        <v>0</v>
      </c>
      <c r="N896" s="30">
        <f>BASE_INICIATIVAS_CONSOLIDADA!$L896-BASE_INICIATIVAS_CONSOLIDADA!$M896</f>
        <v>115000</v>
      </c>
      <c r="O896" s="41">
        <f>BASE_INICIATIVAS_CONSOLIDADA!$AC896+BASE_INICIATIVAS_CONSOLIDADA!$AJ896+BASE_INICIATIVAS_CONSOLIDADA!$AO896+BASE_INICIATIVAS_CONSOLIDADA!$AV896+BASE_INICIATIVAS_CONSOLIDADA!$AY896+BASE_INICIATIVAS_CONSOLIDADA!$BA896+BASE_INICIATIVAS_CONSOLIDADA!$BD896</f>
        <v>0</v>
      </c>
      <c r="P896" s="30">
        <f>IF(BASE_INICIATIVAS_CONSOLIDADA!$N896-BASE_INICIATIVAS_CONSOLIDADA!$O896&lt;0,0,BASE_INICIATIVAS_CONSOLIDADA!$N896-BASE_INICIATIVAS_CONSOLIDADA!$O896)</f>
        <v>115000</v>
      </c>
      <c r="Q896" s="66">
        <v>0</v>
      </c>
      <c r="R896" s="71">
        <v>0</v>
      </c>
      <c r="S896" s="71">
        <v>0</v>
      </c>
      <c r="T896" s="71">
        <v>0</v>
      </c>
      <c r="U896" s="71">
        <v>0</v>
      </c>
      <c r="V896" s="71">
        <v>0</v>
      </c>
      <c r="W896" s="71">
        <v>0</v>
      </c>
      <c r="X896" s="71">
        <v>0</v>
      </c>
      <c r="Y896" s="71">
        <v>0</v>
      </c>
      <c r="Z896" s="71">
        <v>0</v>
      </c>
      <c r="AA896" s="71">
        <v>0</v>
      </c>
      <c r="AB896" s="68">
        <v>0</v>
      </c>
      <c r="AC896" s="41">
        <f>SUM(BASE_INICIATIVAS_CONSOLIDADA!$Q896:$AB896)</f>
        <v>0</v>
      </c>
      <c r="AD896" s="41">
        <v>0</v>
      </c>
      <c r="AE896" s="41">
        <v>0</v>
      </c>
      <c r="AF896" s="41">
        <v>0</v>
      </c>
      <c r="AG896" s="41">
        <v>0</v>
      </c>
      <c r="AH896" s="41">
        <v>0</v>
      </c>
      <c r="AI896" s="82">
        <v>0</v>
      </c>
      <c r="AJ896" s="41">
        <f>SUM(BASE_INICIATIVAS_CONSOLIDADA!$AD896:$AI896)</f>
        <v>0</v>
      </c>
      <c r="AK896" s="41">
        <v>0</v>
      </c>
      <c r="AL896" s="41">
        <v>0</v>
      </c>
      <c r="AM896" s="41">
        <v>0</v>
      </c>
      <c r="AN896" s="41">
        <v>0</v>
      </c>
      <c r="AO896" s="41">
        <f>SUM(BASE_INICIATIVAS_CONSOLIDADA!$AK896:$AN896)</f>
        <v>0</v>
      </c>
      <c r="AP896" s="41">
        <v>0</v>
      </c>
      <c r="AQ896" s="41">
        <v>0</v>
      </c>
      <c r="AR896" s="41">
        <v>0</v>
      </c>
      <c r="AS896" s="41">
        <v>0</v>
      </c>
      <c r="AT896" s="41">
        <v>0</v>
      </c>
      <c r="AU896" s="41">
        <v>0</v>
      </c>
      <c r="AV896" s="41">
        <f>SUM(BASE_INICIATIVAS_CONSOLIDADA!$AP896:$AU896)</f>
        <v>0</v>
      </c>
      <c r="AW896" s="43">
        <v>0</v>
      </c>
      <c r="AX896" s="43">
        <v>0</v>
      </c>
      <c r="AY896" s="44">
        <f>SUM(BASE_INICIATIVAS_CONSOLIDADA!$AW896:$AX896)</f>
        <v>0</v>
      </c>
      <c r="AZ896" s="45">
        <v>0</v>
      </c>
      <c r="BA896" s="45">
        <f>BASE_INICIATIVAS_CONSOLIDADA!$AZ896</f>
        <v>0</v>
      </c>
      <c r="BB896" s="45">
        <v>0</v>
      </c>
      <c r="BC896" s="45">
        <v>0</v>
      </c>
      <c r="BD896" s="45">
        <f>SUM(BASE_INICIATIVAS_CONSOLIDADA!$BB896:$BC896)</f>
        <v>0</v>
      </c>
    </row>
    <row r="897" spans="1:56" ht="60" x14ac:dyDescent="0.25">
      <c r="A897" s="8" t="s">
        <v>502</v>
      </c>
      <c r="B897" s="8" t="s">
        <v>503</v>
      </c>
      <c r="C897" s="8">
        <v>18458919</v>
      </c>
      <c r="D897" s="8" t="s">
        <v>58</v>
      </c>
      <c r="E897" s="8" t="str">
        <f>_xlfn.XLOOKUP(BASE_INICIATIVAS_CONSOLIDADA!$G897,'[1]BASE DE DADOS'!A:A,'[1]BASE DE DADOS'!C:C)</f>
        <v>REBIO DO CÓRREGO DO VEADO</v>
      </c>
      <c r="F897" s="8" t="str">
        <f>_xlfn.XLOOKUP(BASE_INICIATIVAS_CONSOLIDADA!$G897,[1]!BASE_UCS[COD CNUC],[1]!BASE_UCS[CATEGORIA RESUMIDA])</f>
        <v>REBIO</v>
      </c>
      <c r="G897" s="8" t="s">
        <v>455</v>
      </c>
      <c r="H897" s="8" t="str">
        <f>_xlfn.XLOOKUP(BASE_INICIATIVAS_CONSOLIDADA!$G897,[1]!BASE_UCS[COD CNUC],[1]!BASE_UCS[GERÊNCIA REGIONAL])</f>
        <v>GR4 - Sudeste</v>
      </c>
      <c r="I897" s="8" t="str">
        <f>_xlfn.XLOOKUP(BASE_INICIATIVAS_CONSOLIDADA!$G897,[1]!BASE_UCS[COD CNUC],[1]!BASE_UCS[BIOMAS])</f>
        <v>Mata Atlântica</v>
      </c>
      <c r="J897" s="8" t="str">
        <f>_xlfn.XLOOKUP(BASE_INICIATIVAS_CONSOLIDADA!$G897,[1]!BASE_UCS[COD CNUC],[1]!BASE_UCS[UF])</f>
        <v>ES</v>
      </c>
      <c r="K897" s="8"/>
      <c r="L897" s="36">
        <v>100000</v>
      </c>
      <c r="M897" s="80">
        <v>0</v>
      </c>
      <c r="N897" s="36">
        <f>BASE_INICIATIVAS_CONSOLIDADA!$L897-BASE_INICIATIVAS_CONSOLIDADA!$M897</f>
        <v>100000</v>
      </c>
      <c r="O897" s="37">
        <f>BASE_INICIATIVAS_CONSOLIDADA!$AC897+BASE_INICIATIVAS_CONSOLIDADA!$AJ897+BASE_INICIATIVAS_CONSOLIDADA!$AO897+BASE_INICIATIVAS_CONSOLIDADA!$AV897+BASE_INICIATIVAS_CONSOLIDADA!$AY897+BASE_INICIATIVAS_CONSOLIDADA!$BA897+BASE_INICIATIVAS_CONSOLIDADA!$BD897</f>
        <v>0</v>
      </c>
      <c r="P897" s="36">
        <f>IF(BASE_INICIATIVAS_CONSOLIDADA!$N897-BASE_INICIATIVAS_CONSOLIDADA!$O897&lt;0,0,BASE_INICIATIVAS_CONSOLIDADA!$N897-BASE_INICIATIVAS_CONSOLIDADA!$O897)</f>
        <v>100000</v>
      </c>
      <c r="Q897" s="64">
        <v>0</v>
      </c>
      <c r="R897" s="69">
        <v>0</v>
      </c>
      <c r="S897" s="69">
        <v>0</v>
      </c>
      <c r="T897" s="69">
        <v>0</v>
      </c>
      <c r="U897" s="69">
        <v>0</v>
      </c>
      <c r="V897" s="69">
        <v>0</v>
      </c>
      <c r="W897" s="69">
        <v>0</v>
      </c>
      <c r="X897" s="69">
        <v>0</v>
      </c>
      <c r="Y897" s="69">
        <v>0</v>
      </c>
      <c r="Z897" s="69">
        <v>0</v>
      </c>
      <c r="AA897" s="69">
        <v>0</v>
      </c>
      <c r="AB897" s="70">
        <v>0</v>
      </c>
      <c r="AC897" s="37">
        <f>SUM(BASE_INICIATIVAS_CONSOLIDADA!$Q897:$AB897)</f>
        <v>0</v>
      </c>
      <c r="AD897" s="37">
        <v>0</v>
      </c>
      <c r="AE897" s="37">
        <v>0</v>
      </c>
      <c r="AF897" s="37">
        <v>0</v>
      </c>
      <c r="AG897" s="37">
        <v>0</v>
      </c>
      <c r="AH897" s="37">
        <v>0</v>
      </c>
      <c r="AI897" s="77">
        <v>0</v>
      </c>
      <c r="AJ897" s="37">
        <f>SUM(BASE_INICIATIVAS_CONSOLIDADA!$AD897:$AI897)</f>
        <v>0</v>
      </c>
      <c r="AK897" s="37">
        <v>0</v>
      </c>
      <c r="AL897" s="37">
        <v>0</v>
      </c>
      <c r="AM897" s="37">
        <v>0</v>
      </c>
      <c r="AN897" s="37">
        <v>0</v>
      </c>
      <c r="AO897" s="37">
        <f>SUM(BASE_INICIATIVAS_CONSOLIDADA!$AK897:$AN897)</f>
        <v>0</v>
      </c>
      <c r="AP897" s="37">
        <v>0</v>
      </c>
      <c r="AQ897" s="37">
        <v>0</v>
      </c>
      <c r="AR897" s="37">
        <v>0</v>
      </c>
      <c r="AS897" s="37">
        <v>0</v>
      </c>
      <c r="AT897" s="37">
        <v>0</v>
      </c>
      <c r="AU897" s="37">
        <v>0</v>
      </c>
      <c r="AV897" s="37">
        <f>SUM(BASE_INICIATIVAS_CONSOLIDADA!$AP897:$AU897)</f>
        <v>0</v>
      </c>
      <c r="AW897" s="39">
        <v>0</v>
      </c>
      <c r="AX897" s="39">
        <v>0</v>
      </c>
      <c r="AY897" s="40">
        <f>SUM(BASE_INICIATIVAS_CONSOLIDADA!$AW897:$AX897)</f>
        <v>0</v>
      </c>
      <c r="AZ897" s="4">
        <v>0</v>
      </c>
      <c r="BA897" s="4">
        <f>BASE_INICIATIVAS_CONSOLIDADA!$AZ897</f>
        <v>0</v>
      </c>
      <c r="BB897" s="4">
        <v>0</v>
      </c>
      <c r="BC897" s="4">
        <v>0</v>
      </c>
      <c r="BD897" s="4">
        <f>SUM(BASE_INICIATIVAS_CONSOLIDADA!$BB897:$BC897)</f>
        <v>0</v>
      </c>
    </row>
    <row r="898" spans="1:56" ht="60" x14ac:dyDescent="0.25">
      <c r="A898" s="29" t="s">
        <v>502</v>
      </c>
      <c r="B898" s="29" t="s">
        <v>503</v>
      </c>
      <c r="C898" s="29">
        <v>18458919</v>
      </c>
      <c r="D898" s="29" t="s">
        <v>58</v>
      </c>
      <c r="E898" s="29" t="str">
        <f>_xlfn.XLOOKUP(BASE_INICIATIVAS_CONSOLIDADA!$G898,'[1]BASE DE DADOS'!A:A,'[1]BASE DE DADOS'!C:C)</f>
        <v>REBIO DO CÓRREGO GRANDE</v>
      </c>
      <c r="F898" s="29" t="str">
        <f>_xlfn.XLOOKUP(BASE_INICIATIVAS_CONSOLIDADA!$G898,[1]!BASE_UCS[COD CNUC],[1]!BASE_UCS[CATEGORIA RESUMIDA])</f>
        <v>REBIO</v>
      </c>
      <c r="G898" s="29" t="s">
        <v>343</v>
      </c>
      <c r="H898" s="29" t="str">
        <f>_xlfn.XLOOKUP(BASE_INICIATIVAS_CONSOLIDADA!$G898,[1]!BASE_UCS[COD CNUC],[1]!BASE_UCS[GERÊNCIA REGIONAL])</f>
        <v>GR4 - Sudeste</v>
      </c>
      <c r="I898" s="29" t="str">
        <f>_xlfn.XLOOKUP(BASE_INICIATIVAS_CONSOLIDADA!$G898,[1]!BASE_UCS[COD CNUC],[1]!BASE_UCS[BIOMAS])</f>
        <v>Mata Atlântica</v>
      </c>
      <c r="J898" s="29" t="str">
        <f>_xlfn.XLOOKUP(BASE_INICIATIVAS_CONSOLIDADA!$G898,[1]!BASE_UCS[COD CNUC],[1]!BASE_UCS[UF])</f>
        <v>BA/ES</v>
      </c>
      <c r="K898" s="29"/>
      <c r="L898" s="30">
        <v>100000</v>
      </c>
      <c r="M898" s="79">
        <v>0</v>
      </c>
      <c r="N898" s="30">
        <f>BASE_INICIATIVAS_CONSOLIDADA!$L898-BASE_INICIATIVAS_CONSOLIDADA!$M898</f>
        <v>100000</v>
      </c>
      <c r="O898" s="41">
        <f>BASE_INICIATIVAS_CONSOLIDADA!$AC898+BASE_INICIATIVAS_CONSOLIDADA!$AJ898+BASE_INICIATIVAS_CONSOLIDADA!$AO898+BASE_INICIATIVAS_CONSOLIDADA!$AV898+BASE_INICIATIVAS_CONSOLIDADA!$AY898+BASE_INICIATIVAS_CONSOLIDADA!$BA898+BASE_INICIATIVAS_CONSOLIDADA!$BD898</f>
        <v>0</v>
      </c>
      <c r="P898" s="30">
        <f>IF(BASE_INICIATIVAS_CONSOLIDADA!$N898-BASE_INICIATIVAS_CONSOLIDADA!$O898&lt;0,0,BASE_INICIATIVAS_CONSOLIDADA!$N898-BASE_INICIATIVAS_CONSOLIDADA!$O898)</f>
        <v>100000</v>
      </c>
      <c r="Q898" s="66">
        <v>0</v>
      </c>
      <c r="R898" s="71">
        <v>0</v>
      </c>
      <c r="S898" s="71">
        <v>0</v>
      </c>
      <c r="T898" s="71">
        <v>0</v>
      </c>
      <c r="U898" s="71">
        <v>0</v>
      </c>
      <c r="V898" s="71">
        <v>0</v>
      </c>
      <c r="W898" s="71">
        <v>0</v>
      </c>
      <c r="X898" s="71">
        <v>0</v>
      </c>
      <c r="Y898" s="71">
        <v>0</v>
      </c>
      <c r="Z898" s="71">
        <v>0</v>
      </c>
      <c r="AA898" s="71">
        <v>0</v>
      </c>
      <c r="AB898" s="68">
        <v>0</v>
      </c>
      <c r="AC898" s="41">
        <f>SUM(BASE_INICIATIVAS_CONSOLIDADA!$Q898:$AB898)</f>
        <v>0</v>
      </c>
      <c r="AD898" s="41">
        <v>0</v>
      </c>
      <c r="AE898" s="41">
        <v>0</v>
      </c>
      <c r="AF898" s="41">
        <v>0</v>
      </c>
      <c r="AG898" s="41">
        <v>0</v>
      </c>
      <c r="AH898" s="41">
        <v>0</v>
      </c>
      <c r="AI898" s="82">
        <v>0</v>
      </c>
      <c r="AJ898" s="41">
        <f>SUM(BASE_INICIATIVAS_CONSOLIDADA!$AD898:$AI898)</f>
        <v>0</v>
      </c>
      <c r="AK898" s="41">
        <v>0</v>
      </c>
      <c r="AL898" s="41">
        <v>0</v>
      </c>
      <c r="AM898" s="41">
        <v>0</v>
      </c>
      <c r="AN898" s="41">
        <v>0</v>
      </c>
      <c r="AO898" s="41">
        <f>SUM(BASE_INICIATIVAS_CONSOLIDADA!$AK898:$AN898)</f>
        <v>0</v>
      </c>
      <c r="AP898" s="41">
        <v>0</v>
      </c>
      <c r="AQ898" s="41">
        <v>0</v>
      </c>
      <c r="AR898" s="41">
        <v>0</v>
      </c>
      <c r="AS898" s="41">
        <v>0</v>
      </c>
      <c r="AT898" s="41">
        <v>0</v>
      </c>
      <c r="AU898" s="41">
        <v>0</v>
      </c>
      <c r="AV898" s="41">
        <f>SUM(BASE_INICIATIVAS_CONSOLIDADA!$AP898:$AU898)</f>
        <v>0</v>
      </c>
      <c r="AW898" s="43">
        <v>0</v>
      </c>
      <c r="AX898" s="43">
        <v>0</v>
      </c>
      <c r="AY898" s="44">
        <f>SUM(BASE_INICIATIVAS_CONSOLIDADA!$AW898:$AX898)</f>
        <v>0</v>
      </c>
      <c r="AZ898" s="45">
        <v>0</v>
      </c>
      <c r="BA898" s="45">
        <f>BASE_INICIATIVAS_CONSOLIDADA!$AZ898</f>
        <v>0</v>
      </c>
      <c r="BB898" s="45">
        <v>0</v>
      </c>
      <c r="BC898" s="45">
        <v>0</v>
      </c>
      <c r="BD898" s="45">
        <f>SUM(BASE_INICIATIVAS_CONSOLIDADA!$BB898:$BC898)</f>
        <v>0</v>
      </c>
    </row>
    <row r="899" spans="1:56" ht="60" x14ac:dyDescent="0.25">
      <c r="A899" s="8" t="s">
        <v>502</v>
      </c>
      <c r="B899" s="8" t="s">
        <v>503</v>
      </c>
      <c r="C899" s="8">
        <v>18458919</v>
      </c>
      <c r="D899" s="8" t="s">
        <v>58</v>
      </c>
      <c r="E899" s="8" t="str">
        <f>_xlfn.XLOOKUP(BASE_INICIATIVAS_CONSOLIDADA!$G899,'[1]BASE DE DADOS'!A:A,'[1]BASE DE DADOS'!C:C)</f>
        <v>REBIO DO GUAPORÉ</v>
      </c>
      <c r="F899" s="8" t="str">
        <f>_xlfn.XLOOKUP(BASE_INICIATIVAS_CONSOLIDADA!$G899,[1]!BASE_UCS[COD CNUC],[1]!BASE_UCS[CATEGORIA RESUMIDA])</f>
        <v>REBIO</v>
      </c>
      <c r="G899" s="8" t="s">
        <v>191</v>
      </c>
      <c r="H899" s="8" t="str">
        <f>_xlfn.XLOOKUP(BASE_INICIATIVAS_CONSOLIDADA!$G899,[1]!BASE_UCS[COD CNUC],[1]!BASE_UCS[GERÊNCIA REGIONAL])</f>
        <v>GR1 - Norte</v>
      </c>
      <c r="I899" s="8" t="str">
        <f>_xlfn.XLOOKUP(BASE_INICIATIVAS_CONSOLIDADA!$G899,[1]!BASE_UCS[COD CNUC],[1]!BASE_UCS[BIOMAS])</f>
        <v>Amazônia</v>
      </c>
      <c r="J899" s="8" t="str">
        <f>_xlfn.XLOOKUP(BASE_INICIATIVAS_CONSOLIDADA!$G899,[1]!BASE_UCS[COD CNUC],[1]!BASE_UCS[UF])</f>
        <v>RO</v>
      </c>
      <c r="K899" s="8"/>
      <c r="L899" s="36">
        <v>115000</v>
      </c>
      <c r="M899" s="80">
        <v>0</v>
      </c>
      <c r="N899" s="36">
        <f>BASE_INICIATIVAS_CONSOLIDADA!$L899-BASE_INICIATIVAS_CONSOLIDADA!$M899</f>
        <v>115000</v>
      </c>
      <c r="O899" s="37">
        <f>BASE_INICIATIVAS_CONSOLIDADA!$AC899+BASE_INICIATIVAS_CONSOLIDADA!$AJ899+BASE_INICIATIVAS_CONSOLIDADA!$AO899+BASE_INICIATIVAS_CONSOLIDADA!$AV899+BASE_INICIATIVAS_CONSOLIDADA!$AY899+BASE_INICIATIVAS_CONSOLIDADA!$BA899+BASE_INICIATIVAS_CONSOLIDADA!$BD899</f>
        <v>0</v>
      </c>
      <c r="P899" s="36">
        <f>IF(BASE_INICIATIVAS_CONSOLIDADA!$N899-BASE_INICIATIVAS_CONSOLIDADA!$O899&lt;0,0,BASE_INICIATIVAS_CONSOLIDADA!$N899-BASE_INICIATIVAS_CONSOLIDADA!$O899)</f>
        <v>115000</v>
      </c>
      <c r="Q899" s="64">
        <v>0</v>
      </c>
      <c r="R899" s="69">
        <v>0</v>
      </c>
      <c r="S899" s="69">
        <v>0</v>
      </c>
      <c r="T899" s="69">
        <v>0</v>
      </c>
      <c r="U899" s="69">
        <v>0</v>
      </c>
      <c r="V899" s="69">
        <v>0</v>
      </c>
      <c r="W899" s="69">
        <v>0</v>
      </c>
      <c r="X899" s="69">
        <v>0</v>
      </c>
      <c r="Y899" s="69">
        <v>0</v>
      </c>
      <c r="Z899" s="69">
        <v>0</v>
      </c>
      <c r="AA899" s="69">
        <v>0</v>
      </c>
      <c r="AB899" s="70">
        <v>0</v>
      </c>
      <c r="AC899" s="37">
        <f>SUM(BASE_INICIATIVAS_CONSOLIDADA!$Q899:$AB899)</f>
        <v>0</v>
      </c>
      <c r="AD899" s="37">
        <v>0</v>
      </c>
      <c r="AE899" s="37">
        <v>0</v>
      </c>
      <c r="AF899" s="37">
        <v>0</v>
      </c>
      <c r="AG899" s="37">
        <v>0</v>
      </c>
      <c r="AH899" s="37">
        <v>0</v>
      </c>
      <c r="AI899" s="77">
        <v>0</v>
      </c>
      <c r="AJ899" s="37">
        <f>SUM(BASE_INICIATIVAS_CONSOLIDADA!$AD899:$AI899)</f>
        <v>0</v>
      </c>
      <c r="AK899" s="37">
        <v>0</v>
      </c>
      <c r="AL899" s="37">
        <v>0</v>
      </c>
      <c r="AM899" s="37">
        <v>0</v>
      </c>
      <c r="AN899" s="37">
        <v>0</v>
      </c>
      <c r="AO899" s="37">
        <f>SUM(BASE_INICIATIVAS_CONSOLIDADA!$AK899:$AN899)</f>
        <v>0</v>
      </c>
      <c r="AP899" s="37">
        <v>0</v>
      </c>
      <c r="AQ899" s="37">
        <v>0</v>
      </c>
      <c r="AR899" s="37">
        <v>0</v>
      </c>
      <c r="AS899" s="37">
        <v>0</v>
      </c>
      <c r="AT899" s="37">
        <v>0</v>
      </c>
      <c r="AU899" s="37">
        <v>0</v>
      </c>
      <c r="AV899" s="37">
        <f>SUM(BASE_INICIATIVAS_CONSOLIDADA!$AP899:$AU899)</f>
        <v>0</v>
      </c>
      <c r="AW899" s="39">
        <v>0</v>
      </c>
      <c r="AX899" s="39">
        <v>0</v>
      </c>
      <c r="AY899" s="40">
        <f>SUM(BASE_INICIATIVAS_CONSOLIDADA!$AW899:$AX899)</f>
        <v>0</v>
      </c>
      <c r="AZ899" s="4">
        <v>0</v>
      </c>
      <c r="BA899" s="4">
        <f>BASE_INICIATIVAS_CONSOLIDADA!$AZ899</f>
        <v>0</v>
      </c>
      <c r="BB899" s="4">
        <v>0</v>
      </c>
      <c r="BC899" s="4">
        <v>0</v>
      </c>
      <c r="BD899" s="4">
        <f>SUM(BASE_INICIATIVAS_CONSOLIDADA!$BB899:$BC899)</f>
        <v>0</v>
      </c>
    </row>
    <row r="900" spans="1:56" ht="60" x14ac:dyDescent="0.25">
      <c r="A900" s="29" t="s">
        <v>502</v>
      </c>
      <c r="B900" s="29" t="s">
        <v>503</v>
      </c>
      <c r="C900" s="29">
        <v>18458919</v>
      </c>
      <c r="D900" s="29" t="s">
        <v>58</v>
      </c>
      <c r="E900" s="29" t="str">
        <f>_xlfn.XLOOKUP(BASE_INICIATIVAS_CONSOLIDADA!$G900,'[1]BASE DE DADOS'!A:A,'[1]BASE DE DADOS'!C:C)</f>
        <v>REBIO DO GURUPI</v>
      </c>
      <c r="F900" s="29" t="str">
        <f>_xlfn.XLOOKUP(BASE_INICIATIVAS_CONSOLIDADA!$G900,[1]!BASE_UCS[COD CNUC],[1]!BASE_UCS[CATEGORIA RESUMIDA])</f>
        <v>REBIO</v>
      </c>
      <c r="G900" s="29" t="s">
        <v>71</v>
      </c>
      <c r="H900" s="29" t="str">
        <f>_xlfn.XLOOKUP(BASE_INICIATIVAS_CONSOLIDADA!$G900,[1]!BASE_UCS[COD CNUC],[1]!BASE_UCS[GERÊNCIA REGIONAL])</f>
        <v>GR1 - Norte</v>
      </c>
      <c r="I900" s="29" t="str">
        <f>_xlfn.XLOOKUP(BASE_INICIATIVAS_CONSOLIDADA!$G900,[1]!BASE_UCS[COD CNUC],[1]!BASE_UCS[BIOMAS])</f>
        <v>Amazônia</v>
      </c>
      <c r="J900" s="29" t="str">
        <f>_xlfn.XLOOKUP(BASE_INICIATIVAS_CONSOLIDADA!$G900,[1]!BASE_UCS[COD CNUC],[1]!BASE_UCS[UF])</f>
        <v>MA</v>
      </c>
      <c r="K900" s="29"/>
      <c r="L900" s="30">
        <v>115000</v>
      </c>
      <c r="M900" s="79">
        <v>0</v>
      </c>
      <c r="N900" s="30">
        <f>BASE_INICIATIVAS_CONSOLIDADA!$L900-BASE_INICIATIVAS_CONSOLIDADA!$M900</f>
        <v>115000</v>
      </c>
      <c r="O900" s="41">
        <f>BASE_INICIATIVAS_CONSOLIDADA!$AC900+BASE_INICIATIVAS_CONSOLIDADA!$AJ900+BASE_INICIATIVAS_CONSOLIDADA!$AO900+BASE_INICIATIVAS_CONSOLIDADA!$AV900+BASE_INICIATIVAS_CONSOLIDADA!$AY900+BASE_INICIATIVAS_CONSOLIDADA!$BA900+BASE_INICIATIVAS_CONSOLIDADA!$BD900</f>
        <v>0</v>
      </c>
      <c r="P900" s="30">
        <f>IF(BASE_INICIATIVAS_CONSOLIDADA!$N900-BASE_INICIATIVAS_CONSOLIDADA!$O900&lt;0,0,BASE_INICIATIVAS_CONSOLIDADA!$N900-BASE_INICIATIVAS_CONSOLIDADA!$O900)</f>
        <v>115000</v>
      </c>
      <c r="Q900" s="66">
        <v>0</v>
      </c>
      <c r="R900" s="71">
        <v>0</v>
      </c>
      <c r="S900" s="71">
        <v>0</v>
      </c>
      <c r="T900" s="71">
        <v>0</v>
      </c>
      <c r="U900" s="71">
        <v>0</v>
      </c>
      <c r="V900" s="71">
        <v>0</v>
      </c>
      <c r="W900" s="71">
        <v>0</v>
      </c>
      <c r="X900" s="71">
        <v>0</v>
      </c>
      <c r="Y900" s="71">
        <v>0</v>
      </c>
      <c r="Z900" s="71">
        <v>0</v>
      </c>
      <c r="AA900" s="71">
        <v>0</v>
      </c>
      <c r="AB900" s="68">
        <v>0</v>
      </c>
      <c r="AC900" s="41">
        <f>SUM(BASE_INICIATIVAS_CONSOLIDADA!$Q900:$AB900)</f>
        <v>0</v>
      </c>
      <c r="AD900" s="41">
        <v>0</v>
      </c>
      <c r="AE900" s="41">
        <v>0</v>
      </c>
      <c r="AF900" s="41">
        <v>0</v>
      </c>
      <c r="AG900" s="41">
        <v>0</v>
      </c>
      <c r="AH900" s="41">
        <v>0</v>
      </c>
      <c r="AI900" s="82">
        <v>0</v>
      </c>
      <c r="AJ900" s="41">
        <f>SUM(BASE_INICIATIVAS_CONSOLIDADA!$AD900:$AI900)</f>
        <v>0</v>
      </c>
      <c r="AK900" s="41">
        <v>0</v>
      </c>
      <c r="AL900" s="41">
        <v>0</v>
      </c>
      <c r="AM900" s="41">
        <v>0</v>
      </c>
      <c r="AN900" s="41">
        <v>0</v>
      </c>
      <c r="AO900" s="41">
        <f>SUM(BASE_INICIATIVAS_CONSOLIDADA!$AK900:$AN900)</f>
        <v>0</v>
      </c>
      <c r="AP900" s="41">
        <v>0</v>
      </c>
      <c r="AQ900" s="41">
        <v>0</v>
      </c>
      <c r="AR900" s="41">
        <v>0</v>
      </c>
      <c r="AS900" s="41">
        <v>0</v>
      </c>
      <c r="AT900" s="41">
        <v>0</v>
      </c>
      <c r="AU900" s="41">
        <v>0</v>
      </c>
      <c r="AV900" s="41">
        <f>SUM(BASE_INICIATIVAS_CONSOLIDADA!$AP900:$AU900)</f>
        <v>0</v>
      </c>
      <c r="AW900" s="43">
        <v>0</v>
      </c>
      <c r="AX900" s="43">
        <v>0</v>
      </c>
      <c r="AY900" s="44">
        <f>SUM(BASE_INICIATIVAS_CONSOLIDADA!$AW900:$AX900)</f>
        <v>0</v>
      </c>
      <c r="AZ900" s="45">
        <v>0</v>
      </c>
      <c r="BA900" s="45">
        <f>BASE_INICIATIVAS_CONSOLIDADA!$AZ900</f>
        <v>0</v>
      </c>
      <c r="BB900" s="45">
        <v>0</v>
      </c>
      <c r="BC900" s="45">
        <v>0</v>
      </c>
      <c r="BD900" s="45">
        <f>SUM(BASE_INICIATIVAS_CONSOLIDADA!$BB900:$BC900)</f>
        <v>0</v>
      </c>
    </row>
    <row r="901" spans="1:56" ht="60" x14ac:dyDescent="0.25">
      <c r="A901" s="8" t="s">
        <v>502</v>
      </c>
      <c r="B901" s="8" t="s">
        <v>503</v>
      </c>
      <c r="C901" s="8">
        <v>18458919</v>
      </c>
      <c r="D901" s="8" t="s">
        <v>58</v>
      </c>
      <c r="E901" s="8" t="str">
        <f>_xlfn.XLOOKUP(BASE_INICIATIVAS_CONSOLIDADA!$G901,'[1]BASE DE DADOS'!A:A,'[1]BASE DE DADOS'!C:C)</f>
        <v>REBIO DO JARU</v>
      </c>
      <c r="F901" s="8" t="str">
        <f>_xlfn.XLOOKUP(BASE_INICIATIVAS_CONSOLIDADA!$G901,[1]!BASE_UCS[COD CNUC],[1]!BASE_UCS[CATEGORIA RESUMIDA])</f>
        <v>REBIO</v>
      </c>
      <c r="G901" s="8" t="s">
        <v>199</v>
      </c>
      <c r="H901" s="8" t="str">
        <f>_xlfn.XLOOKUP(BASE_INICIATIVAS_CONSOLIDADA!$G901,[1]!BASE_UCS[COD CNUC],[1]!BASE_UCS[GERÊNCIA REGIONAL])</f>
        <v>GR1 - Norte</v>
      </c>
      <c r="I901" s="8" t="str">
        <f>_xlfn.XLOOKUP(BASE_INICIATIVAS_CONSOLIDADA!$G901,[1]!BASE_UCS[COD CNUC],[1]!BASE_UCS[BIOMAS])</f>
        <v>Amazônia</v>
      </c>
      <c r="J901" s="8" t="str">
        <f>_xlfn.XLOOKUP(BASE_INICIATIVAS_CONSOLIDADA!$G901,[1]!BASE_UCS[COD CNUC],[1]!BASE_UCS[UF])</f>
        <v>RO</v>
      </c>
      <c r="K901" s="8"/>
      <c r="L901" s="36">
        <v>115000</v>
      </c>
      <c r="M901" s="80">
        <v>0</v>
      </c>
      <c r="N901" s="36">
        <f>BASE_INICIATIVAS_CONSOLIDADA!$L901-BASE_INICIATIVAS_CONSOLIDADA!$M901</f>
        <v>115000</v>
      </c>
      <c r="O901" s="37">
        <f>BASE_INICIATIVAS_CONSOLIDADA!$AC901+BASE_INICIATIVAS_CONSOLIDADA!$AJ901+BASE_INICIATIVAS_CONSOLIDADA!$AO901+BASE_INICIATIVAS_CONSOLIDADA!$AV901+BASE_INICIATIVAS_CONSOLIDADA!$AY901+BASE_INICIATIVAS_CONSOLIDADA!$BA901+BASE_INICIATIVAS_CONSOLIDADA!$BD901</f>
        <v>0</v>
      </c>
      <c r="P901" s="36">
        <f>IF(BASE_INICIATIVAS_CONSOLIDADA!$N901-BASE_INICIATIVAS_CONSOLIDADA!$O901&lt;0,0,BASE_INICIATIVAS_CONSOLIDADA!$N901-BASE_INICIATIVAS_CONSOLIDADA!$O901)</f>
        <v>115000</v>
      </c>
      <c r="Q901" s="64">
        <v>0</v>
      </c>
      <c r="R901" s="69">
        <v>0</v>
      </c>
      <c r="S901" s="69">
        <v>0</v>
      </c>
      <c r="T901" s="69">
        <v>0</v>
      </c>
      <c r="U901" s="69">
        <v>0</v>
      </c>
      <c r="V901" s="69">
        <v>0</v>
      </c>
      <c r="W901" s="69">
        <v>0</v>
      </c>
      <c r="X901" s="69">
        <v>0</v>
      </c>
      <c r="Y901" s="69">
        <v>0</v>
      </c>
      <c r="Z901" s="69">
        <v>0</v>
      </c>
      <c r="AA901" s="69">
        <v>0</v>
      </c>
      <c r="AB901" s="70">
        <v>0</v>
      </c>
      <c r="AC901" s="37">
        <f>SUM(BASE_INICIATIVAS_CONSOLIDADA!$Q901:$AB901)</f>
        <v>0</v>
      </c>
      <c r="AD901" s="37">
        <v>0</v>
      </c>
      <c r="AE901" s="37">
        <v>0</v>
      </c>
      <c r="AF901" s="37">
        <v>0</v>
      </c>
      <c r="AG901" s="37">
        <v>0</v>
      </c>
      <c r="AH901" s="37">
        <v>0</v>
      </c>
      <c r="AI901" s="77">
        <v>0</v>
      </c>
      <c r="AJ901" s="37">
        <f>SUM(BASE_INICIATIVAS_CONSOLIDADA!$AD901:$AI901)</f>
        <v>0</v>
      </c>
      <c r="AK901" s="37">
        <v>0</v>
      </c>
      <c r="AL901" s="37">
        <v>0</v>
      </c>
      <c r="AM901" s="37">
        <v>0</v>
      </c>
      <c r="AN901" s="37">
        <v>0</v>
      </c>
      <c r="AO901" s="37">
        <f>SUM(BASE_INICIATIVAS_CONSOLIDADA!$AK901:$AN901)</f>
        <v>0</v>
      </c>
      <c r="AP901" s="37">
        <v>0</v>
      </c>
      <c r="AQ901" s="37">
        <v>0</v>
      </c>
      <c r="AR901" s="37">
        <v>0</v>
      </c>
      <c r="AS901" s="37">
        <v>0</v>
      </c>
      <c r="AT901" s="37">
        <v>0</v>
      </c>
      <c r="AU901" s="37">
        <v>0</v>
      </c>
      <c r="AV901" s="37">
        <f>SUM(BASE_INICIATIVAS_CONSOLIDADA!$AP901:$AU901)</f>
        <v>0</v>
      </c>
      <c r="AW901" s="39">
        <v>0</v>
      </c>
      <c r="AX901" s="39">
        <v>0</v>
      </c>
      <c r="AY901" s="40">
        <f>SUM(BASE_INICIATIVAS_CONSOLIDADA!$AW901:$AX901)</f>
        <v>0</v>
      </c>
      <c r="AZ901" s="4">
        <v>0</v>
      </c>
      <c r="BA901" s="4">
        <f>BASE_INICIATIVAS_CONSOLIDADA!$AZ901</f>
        <v>0</v>
      </c>
      <c r="BB901" s="4">
        <v>0</v>
      </c>
      <c r="BC901" s="4">
        <v>0</v>
      </c>
      <c r="BD901" s="4">
        <f>SUM(BASE_INICIATIVAS_CONSOLIDADA!$BB901:$BC901)</f>
        <v>0</v>
      </c>
    </row>
    <row r="902" spans="1:56" ht="60" x14ac:dyDescent="0.25">
      <c r="A902" s="29" t="s">
        <v>502</v>
      </c>
      <c r="B902" s="29" t="s">
        <v>503</v>
      </c>
      <c r="C902" s="29">
        <v>18458919</v>
      </c>
      <c r="D902" s="29" t="s">
        <v>58</v>
      </c>
      <c r="E902" s="29" t="str">
        <f>_xlfn.XLOOKUP(BASE_INICIATIVAS_CONSOLIDADA!$G902,'[1]BASE DE DADOS'!A:A,'[1]BASE DE DADOS'!C:C)</f>
        <v>REBIO DO LAGO PIRATUBA</v>
      </c>
      <c r="F902" s="29" t="str">
        <f>_xlfn.XLOOKUP(BASE_INICIATIVAS_CONSOLIDADA!$G902,[1]!BASE_UCS[COD CNUC],[1]!BASE_UCS[CATEGORIA RESUMIDA])</f>
        <v>REBIO</v>
      </c>
      <c r="G902" s="29" t="s">
        <v>334</v>
      </c>
      <c r="H902" s="29" t="str">
        <f>_xlfn.XLOOKUP(BASE_INICIATIVAS_CONSOLIDADA!$G902,[1]!BASE_UCS[COD CNUC],[1]!BASE_UCS[GERÊNCIA REGIONAL])</f>
        <v>GR1 - Norte</v>
      </c>
      <c r="I902" s="29" t="str">
        <f>_xlfn.XLOOKUP(BASE_INICIATIVAS_CONSOLIDADA!$G902,[1]!BASE_UCS[COD CNUC],[1]!BASE_UCS[BIOMAS])</f>
        <v>Amazônia - Área Marinha</v>
      </c>
      <c r="J902" s="29" t="str">
        <f>_xlfn.XLOOKUP(BASE_INICIATIVAS_CONSOLIDADA!$G902,[1]!BASE_UCS[COD CNUC],[1]!BASE_UCS[UF])</f>
        <v>AP</v>
      </c>
      <c r="K902" s="29"/>
      <c r="L902" s="30">
        <v>115000</v>
      </c>
      <c r="M902" s="79">
        <v>0</v>
      </c>
      <c r="N902" s="30">
        <f>BASE_INICIATIVAS_CONSOLIDADA!$L902-BASE_INICIATIVAS_CONSOLIDADA!$M902</f>
        <v>115000</v>
      </c>
      <c r="O902" s="41">
        <f>BASE_INICIATIVAS_CONSOLIDADA!$AC902+BASE_INICIATIVAS_CONSOLIDADA!$AJ902+BASE_INICIATIVAS_CONSOLIDADA!$AO902+BASE_INICIATIVAS_CONSOLIDADA!$AV902+BASE_INICIATIVAS_CONSOLIDADA!$AY902+BASE_INICIATIVAS_CONSOLIDADA!$BA902+BASE_INICIATIVAS_CONSOLIDADA!$BD902</f>
        <v>115000</v>
      </c>
      <c r="P902" s="30">
        <f>IF(BASE_INICIATIVAS_CONSOLIDADA!$N902-BASE_INICIATIVAS_CONSOLIDADA!$O902&lt;0,0,BASE_INICIATIVAS_CONSOLIDADA!$N902-BASE_INICIATIVAS_CONSOLIDADA!$O902)</f>
        <v>0</v>
      </c>
      <c r="Q902" s="66">
        <v>0</v>
      </c>
      <c r="R902" s="71">
        <v>0</v>
      </c>
      <c r="S902" s="71">
        <v>0</v>
      </c>
      <c r="T902" s="71">
        <v>0</v>
      </c>
      <c r="U902" s="71">
        <v>0</v>
      </c>
      <c r="V902" s="71">
        <v>0</v>
      </c>
      <c r="W902" s="71">
        <v>0</v>
      </c>
      <c r="X902" s="71">
        <v>0</v>
      </c>
      <c r="Y902" s="71">
        <v>0</v>
      </c>
      <c r="Z902" s="71">
        <v>0</v>
      </c>
      <c r="AA902" s="71">
        <v>0</v>
      </c>
      <c r="AB902" s="68">
        <v>0</v>
      </c>
      <c r="AC902" s="41">
        <f>SUM(BASE_INICIATIVAS_CONSOLIDADA!$Q902:$AB902)</f>
        <v>0</v>
      </c>
      <c r="AD902" s="41">
        <v>0</v>
      </c>
      <c r="AE902" s="41">
        <v>0</v>
      </c>
      <c r="AF902" s="41">
        <v>0</v>
      </c>
      <c r="AG902" s="41">
        <v>0</v>
      </c>
      <c r="AH902" s="41">
        <v>0</v>
      </c>
      <c r="AI902" s="82">
        <v>0</v>
      </c>
      <c r="AJ902" s="41">
        <f>SUM(BASE_INICIATIVAS_CONSOLIDADA!$AD902:$AI902)</f>
        <v>0</v>
      </c>
      <c r="AK902" s="41">
        <v>0</v>
      </c>
      <c r="AL902" s="41">
        <v>0</v>
      </c>
      <c r="AM902" s="41">
        <v>0</v>
      </c>
      <c r="AN902" s="41">
        <v>0</v>
      </c>
      <c r="AO902" s="41">
        <f>SUM(BASE_INICIATIVAS_CONSOLIDADA!$AK902:$AN902)</f>
        <v>0</v>
      </c>
      <c r="AP902" s="41">
        <v>0</v>
      </c>
      <c r="AQ902" s="41">
        <v>0</v>
      </c>
      <c r="AR902" s="41">
        <v>0</v>
      </c>
      <c r="AS902" s="41">
        <v>0</v>
      </c>
      <c r="AT902" s="41">
        <v>0</v>
      </c>
      <c r="AU902" s="41">
        <v>0</v>
      </c>
      <c r="AV902" s="41">
        <f>SUM(BASE_INICIATIVAS_CONSOLIDADA!$AP902:$AU902)</f>
        <v>0</v>
      </c>
      <c r="AW902" s="43">
        <v>0</v>
      </c>
      <c r="AX902" s="43">
        <v>0</v>
      </c>
      <c r="AY902" s="44">
        <f>SUM(BASE_INICIATIVAS_CONSOLIDADA!$AW902:$AX902)</f>
        <v>0</v>
      </c>
      <c r="AZ902" s="45">
        <v>0</v>
      </c>
      <c r="BA902" s="45">
        <f>BASE_INICIATIVAS_CONSOLIDADA!$AZ902</f>
        <v>0</v>
      </c>
      <c r="BB902" s="45">
        <v>115000</v>
      </c>
      <c r="BC902" s="45">
        <v>0</v>
      </c>
      <c r="BD902" s="45">
        <f>SUM(BASE_INICIATIVAS_CONSOLIDADA!$BB902:$BC902)</f>
        <v>115000</v>
      </c>
    </row>
    <row r="903" spans="1:56" ht="60" x14ac:dyDescent="0.25">
      <c r="A903" s="8" t="s">
        <v>502</v>
      </c>
      <c r="B903" s="8" t="s">
        <v>503</v>
      </c>
      <c r="C903" s="8">
        <v>18458919</v>
      </c>
      <c r="D903" s="8" t="s">
        <v>58</v>
      </c>
      <c r="E903" s="8" t="str">
        <f>_xlfn.XLOOKUP(BASE_INICIATIVAS_CONSOLIDADA!$G903,'[1]BASE DE DADOS'!A:A,'[1]BASE DE DADOS'!C:C)</f>
        <v>REBIO DO MANICORÉ</v>
      </c>
      <c r="F903" s="8" t="str">
        <f>_xlfn.XLOOKUP(BASE_INICIATIVAS_CONSOLIDADA!$G903,[1]!BASE_UCS[COD CNUC],[1]!BASE_UCS[CATEGORIA RESUMIDA])</f>
        <v>REBIO</v>
      </c>
      <c r="G903" s="8" t="s">
        <v>500</v>
      </c>
      <c r="H903" s="8" t="str">
        <f>_xlfn.XLOOKUP(BASE_INICIATIVAS_CONSOLIDADA!$G903,[1]!BASE_UCS[COD CNUC],[1]!BASE_UCS[GERÊNCIA REGIONAL])</f>
        <v>GR1 - Norte</v>
      </c>
      <c r="I903" s="8" t="str">
        <f>_xlfn.XLOOKUP(BASE_INICIATIVAS_CONSOLIDADA!$G903,[1]!BASE_UCS[COD CNUC],[1]!BASE_UCS[BIOMAS])</f>
        <v>Amazônia</v>
      </c>
      <c r="J903" s="8" t="str">
        <f>_xlfn.XLOOKUP(BASE_INICIATIVAS_CONSOLIDADA!$G903,[1]!BASE_UCS[COD CNUC],[1]!BASE_UCS[UF])</f>
        <v>AM</v>
      </c>
      <c r="K903" s="8"/>
      <c r="L903" s="36">
        <v>115000</v>
      </c>
      <c r="M903" s="80">
        <v>0</v>
      </c>
      <c r="N903" s="36">
        <f>BASE_INICIATIVAS_CONSOLIDADA!$L903-BASE_INICIATIVAS_CONSOLIDADA!$M903</f>
        <v>115000</v>
      </c>
      <c r="O903" s="37">
        <f>BASE_INICIATIVAS_CONSOLIDADA!$AC903+BASE_INICIATIVAS_CONSOLIDADA!$AJ903+BASE_INICIATIVAS_CONSOLIDADA!$AO903+BASE_INICIATIVAS_CONSOLIDADA!$AV903+BASE_INICIATIVAS_CONSOLIDADA!$AY903+BASE_INICIATIVAS_CONSOLIDADA!$BA903+BASE_INICIATIVAS_CONSOLIDADA!$BD903</f>
        <v>0</v>
      </c>
      <c r="P903" s="36">
        <f>IF(BASE_INICIATIVAS_CONSOLIDADA!$N903-BASE_INICIATIVAS_CONSOLIDADA!$O903&lt;0,0,BASE_INICIATIVAS_CONSOLIDADA!$N903-BASE_INICIATIVAS_CONSOLIDADA!$O903)</f>
        <v>115000</v>
      </c>
      <c r="Q903" s="64">
        <v>0</v>
      </c>
      <c r="R903" s="69">
        <v>0</v>
      </c>
      <c r="S903" s="69">
        <v>0</v>
      </c>
      <c r="T903" s="69">
        <v>0</v>
      </c>
      <c r="U903" s="69">
        <v>0</v>
      </c>
      <c r="V903" s="69">
        <v>0</v>
      </c>
      <c r="W903" s="69">
        <v>0</v>
      </c>
      <c r="X903" s="69">
        <v>0</v>
      </c>
      <c r="Y903" s="69">
        <v>0</v>
      </c>
      <c r="Z903" s="69">
        <v>0</v>
      </c>
      <c r="AA903" s="69">
        <v>0</v>
      </c>
      <c r="AB903" s="70">
        <v>0</v>
      </c>
      <c r="AC903" s="37">
        <f>SUM(BASE_INICIATIVAS_CONSOLIDADA!$Q903:$AB903)</f>
        <v>0</v>
      </c>
      <c r="AD903" s="37">
        <v>0</v>
      </c>
      <c r="AE903" s="37">
        <v>0</v>
      </c>
      <c r="AF903" s="37">
        <v>0</v>
      </c>
      <c r="AG903" s="37">
        <v>0</v>
      </c>
      <c r="AH903" s="37">
        <v>0</v>
      </c>
      <c r="AI903" s="77">
        <v>0</v>
      </c>
      <c r="AJ903" s="37">
        <f>SUM(BASE_INICIATIVAS_CONSOLIDADA!$AD903:$AI903)</f>
        <v>0</v>
      </c>
      <c r="AK903" s="37">
        <v>0</v>
      </c>
      <c r="AL903" s="37">
        <v>0</v>
      </c>
      <c r="AM903" s="37">
        <v>0</v>
      </c>
      <c r="AN903" s="37">
        <v>0</v>
      </c>
      <c r="AO903" s="37">
        <f>SUM(BASE_INICIATIVAS_CONSOLIDADA!$AK903:$AN903)</f>
        <v>0</v>
      </c>
      <c r="AP903" s="37">
        <v>0</v>
      </c>
      <c r="AQ903" s="37">
        <v>0</v>
      </c>
      <c r="AR903" s="37">
        <v>0</v>
      </c>
      <c r="AS903" s="37">
        <v>0</v>
      </c>
      <c r="AT903" s="37">
        <v>0</v>
      </c>
      <c r="AU903" s="37">
        <v>0</v>
      </c>
      <c r="AV903" s="37">
        <f>SUM(BASE_INICIATIVAS_CONSOLIDADA!$AP903:$AU903)</f>
        <v>0</v>
      </c>
      <c r="AW903" s="39">
        <v>0</v>
      </c>
      <c r="AX903" s="39">
        <v>0</v>
      </c>
      <c r="AY903" s="40">
        <f>SUM(BASE_INICIATIVAS_CONSOLIDADA!$AW903:$AX903)</f>
        <v>0</v>
      </c>
      <c r="AZ903" s="4">
        <v>0</v>
      </c>
      <c r="BA903" s="4">
        <f>BASE_INICIATIVAS_CONSOLIDADA!$AZ903</f>
        <v>0</v>
      </c>
      <c r="BB903" s="4">
        <v>0</v>
      </c>
      <c r="BC903" s="4">
        <v>0</v>
      </c>
      <c r="BD903" s="4">
        <f>SUM(BASE_INICIATIVAS_CONSOLIDADA!$BB903:$BC903)</f>
        <v>0</v>
      </c>
    </row>
    <row r="904" spans="1:56" ht="60" x14ac:dyDescent="0.25">
      <c r="A904" s="29" t="s">
        <v>502</v>
      </c>
      <c r="B904" s="29" t="s">
        <v>503</v>
      </c>
      <c r="C904" s="29">
        <v>18458919</v>
      </c>
      <c r="D904" s="29" t="s">
        <v>58</v>
      </c>
      <c r="E904" s="29" t="str">
        <f>_xlfn.XLOOKUP(BASE_INICIATIVAS_CONSOLIDADA!$G904,'[1]BASE DE DADOS'!A:A,'[1]BASE DE DADOS'!C:C)</f>
        <v>REBIO DO RIO TROMBETAS</v>
      </c>
      <c r="F904" s="29" t="str">
        <f>_xlfn.XLOOKUP(BASE_INICIATIVAS_CONSOLIDADA!$G904,[1]!BASE_UCS[COD CNUC],[1]!BASE_UCS[CATEGORIA RESUMIDA])</f>
        <v>REBIO</v>
      </c>
      <c r="G904" s="29" t="s">
        <v>333</v>
      </c>
      <c r="H904" s="29" t="str">
        <f>_xlfn.XLOOKUP(BASE_INICIATIVAS_CONSOLIDADA!$G904,[1]!BASE_UCS[COD CNUC],[1]!BASE_UCS[GERÊNCIA REGIONAL])</f>
        <v>GR1 - Norte</v>
      </c>
      <c r="I904" s="29" t="str">
        <f>_xlfn.XLOOKUP(BASE_INICIATIVAS_CONSOLIDADA!$G904,[1]!BASE_UCS[COD CNUC],[1]!BASE_UCS[BIOMAS])</f>
        <v>Amazônia</v>
      </c>
      <c r="J904" s="29" t="str">
        <f>_xlfn.XLOOKUP(BASE_INICIATIVAS_CONSOLIDADA!$G904,[1]!BASE_UCS[COD CNUC],[1]!BASE_UCS[UF])</f>
        <v>PA</v>
      </c>
      <c r="K904" s="29"/>
      <c r="L904" s="30">
        <v>75000</v>
      </c>
      <c r="M904" s="79">
        <v>0</v>
      </c>
      <c r="N904" s="30">
        <f>BASE_INICIATIVAS_CONSOLIDADA!$L904-BASE_INICIATIVAS_CONSOLIDADA!$M904</f>
        <v>75000</v>
      </c>
      <c r="O904" s="41">
        <f>BASE_INICIATIVAS_CONSOLIDADA!$AC904+BASE_INICIATIVAS_CONSOLIDADA!$AJ904+BASE_INICIATIVAS_CONSOLIDADA!$AO904+BASE_INICIATIVAS_CONSOLIDADA!$AV904+BASE_INICIATIVAS_CONSOLIDADA!$AY904+BASE_INICIATIVAS_CONSOLIDADA!$BA904+BASE_INICIATIVAS_CONSOLIDADA!$BD904</f>
        <v>0</v>
      </c>
      <c r="P904" s="30">
        <f>IF(BASE_INICIATIVAS_CONSOLIDADA!$N904-BASE_INICIATIVAS_CONSOLIDADA!$O904&lt;0,0,BASE_INICIATIVAS_CONSOLIDADA!$N904-BASE_INICIATIVAS_CONSOLIDADA!$O904)</f>
        <v>75000</v>
      </c>
      <c r="Q904" s="66">
        <v>0</v>
      </c>
      <c r="R904" s="71">
        <v>0</v>
      </c>
      <c r="S904" s="71">
        <v>0</v>
      </c>
      <c r="T904" s="71">
        <v>0</v>
      </c>
      <c r="U904" s="71">
        <v>0</v>
      </c>
      <c r="V904" s="71">
        <v>0</v>
      </c>
      <c r="W904" s="71">
        <v>0</v>
      </c>
      <c r="X904" s="71">
        <v>0</v>
      </c>
      <c r="Y904" s="71">
        <v>0</v>
      </c>
      <c r="Z904" s="71">
        <v>0</v>
      </c>
      <c r="AA904" s="71">
        <v>0</v>
      </c>
      <c r="AB904" s="68">
        <v>0</v>
      </c>
      <c r="AC904" s="41">
        <f>SUM(BASE_INICIATIVAS_CONSOLIDADA!$Q904:$AB904)</f>
        <v>0</v>
      </c>
      <c r="AD904" s="41">
        <v>0</v>
      </c>
      <c r="AE904" s="41">
        <v>0</v>
      </c>
      <c r="AF904" s="41">
        <v>0</v>
      </c>
      <c r="AG904" s="41">
        <v>0</v>
      </c>
      <c r="AH904" s="41">
        <v>0</v>
      </c>
      <c r="AI904" s="82">
        <v>0</v>
      </c>
      <c r="AJ904" s="41">
        <f>SUM(BASE_INICIATIVAS_CONSOLIDADA!$AD904:$AI904)</f>
        <v>0</v>
      </c>
      <c r="AK904" s="41">
        <v>0</v>
      </c>
      <c r="AL904" s="41">
        <v>0</v>
      </c>
      <c r="AM904" s="41">
        <v>0</v>
      </c>
      <c r="AN904" s="41">
        <v>0</v>
      </c>
      <c r="AO904" s="41">
        <f>SUM(BASE_INICIATIVAS_CONSOLIDADA!$AK904:$AN904)</f>
        <v>0</v>
      </c>
      <c r="AP904" s="41">
        <v>0</v>
      </c>
      <c r="AQ904" s="41">
        <v>0</v>
      </c>
      <c r="AR904" s="41">
        <v>0</v>
      </c>
      <c r="AS904" s="41">
        <v>0</v>
      </c>
      <c r="AT904" s="41">
        <v>0</v>
      </c>
      <c r="AU904" s="41">
        <v>0</v>
      </c>
      <c r="AV904" s="41">
        <f>SUM(BASE_INICIATIVAS_CONSOLIDADA!$AP904:$AU904)</f>
        <v>0</v>
      </c>
      <c r="AW904" s="43">
        <v>0</v>
      </c>
      <c r="AX904" s="43">
        <v>0</v>
      </c>
      <c r="AY904" s="44">
        <f>SUM(BASE_INICIATIVAS_CONSOLIDADA!$AW904:$AX904)</f>
        <v>0</v>
      </c>
      <c r="AZ904" s="45">
        <v>0</v>
      </c>
      <c r="BA904" s="45">
        <f>BASE_INICIATIVAS_CONSOLIDADA!$AZ904</f>
        <v>0</v>
      </c>
      <c r="BB904" s="45">
        <v>0</v>
      </c>
      <c r="BC904" s="45">
        <v>0</v>
      </c>
      <c r="BD904" s="45">
        <f>SUM(BASE_INICIATIVAS_CONSOLIDADA!$BB904:$BC904)</f>
        <v>0</v>
      </c>
    </row>
    <row r="905" spans="1:56" ht="60" x14ac:dyDescent="0.25">
      <c r="A905" s="8" t="s">
        <v>502</v>
      </c>
      <c r="B905" s="8" t="s">
        <v>503</v>
      </c>
      <c r="C905" s="8">
        <v>18458919</v>
      </c>
      <c r="D905" s="8" t="s">
        <v>58</v>
      </c>
      <c r="E905" s="8" t="str">
        <f>_xlfn.XLOOKUP(BASE_INICIATIVAS_CONSOLIDADA!$G905,'[1]BASE DE DADOS'!A:A,'[1]BASE DE DADOS'!C:C)</f>
        <v>REBIO DO TAPIRAPÉ</v>
      </c>
      <c r="F905" s="8" t="str">
        <f>_xlfn.XLOOKUP(BASE_INICIATIVAS_CONSOLIDADA!$G905,[1]!BASE_UCS[COD CNUC],[1]!BASE_UCS[CATEGORIA RESUMIDA])</f>
        <v>REBIO</v>
      </c>
      <c r="G905" s="8" t="s">
        <v>110</v>
      </c>
      <c r="H905" s="8" t="str">
        <f>_xlfn.XLOOKUP(BASE_INICIATIVAS_CONSOLIDADA!$G905,[1]!BASE_UCS[COD CNUC],[1]!BASE_UCS[GERÊNCIA REGIONAL])</f>
        <v>GR1 - Norte</v>
      </c>
      <c r="I905" s="8" t="str">
        <f>_xlfn.XLOOKUP(BASE_INICIATIVAS_CONSOLIDADA!$G905,[1]!BASE_UCS[COD CNUC],[1]!BASE_UCS[BIOMAS])</f>
        <v>Amazônia</v>
      </c>
      <c r="J905" s="8" t="str">
        <f>_xlfn.XLOOKUP(BASE_INICIATIVAS_CONSOLIDADA!$G905,[1]!BASE_UCS[COD CNUC],[1]!BASE_UCS[UF])</f>
        <v>PA</v>
      </c>
      <c r="K905" s="8"/>
      <c r="L905" s="36">
        <v>75000</v>
      </c>
      <c r="M905" s="80">
        <v>0</v>
      </c>
      <c r="N905" s="36">
        <f>BASE_INICIATIVAS_CONSOLIDADA!$L905-BASE_INICIATIVAS_CONSOLIDADA!$M905</f>
        <v>75000</v>
      </c>
      <c r="O905" s="37">
        <f>BASE_INICIATIVAS_CONSOLIDADA!$AC905+BASE_INICIATIVAS_CONSOLIDADA!$AJ905+BASE_INICIATIVAS_CONSOLIDADA!$AO905+BASE_INICIATIVAS_CONSOLIDADA!$AV905+BASE_INICIATIVAS_CONSOLIDADA!$AY905+BASE_INICIATIVAS_CONSOLIDADA!$BA905+BASE_INICIATIVAS_CONSOLIDADA!$BD905</f>
        <v>0</v>
      </c>
      <c r="P905" s="36">
        <f>IF(BASE_INICIATIVAS_CONSOLIDADA!$N905-BASE_INICIATIVAS_CONSOLIDADA!$O905&lt;0,0,BASE_INICIATIVAS_CONSOLIDADA!$N905-BASE_INICIATIVAS_CONSOLIDADA!$O905)</f>
        <v>75000</v>
      </c>
      <c r="Q905" s="64">
        <v>0</v>
      </c>
      <c r="R905" s="69">
        <v>0</v>
      </c>
      <c r="S905" s="69">
        <v>0</v>
      </c>
      <c r="T905" s="69">
        <v>0</v>
      </c>
      <c r="U905" s="69">
        <v>0</v>
      </c>
      <c r="V905" s="69">
        <v>0</v>
      </c>
      <c r="W905" s="69">
        <v>0</v>
      </c>
      <c r="X905" s="69">
        <v>0</v>
      </c>
      <c r="Y905" s="69">
        <v>0</v>
      </c>
      <c r="Z905" s="69">
        <v>0</v>
      </c>
      <c r="AA905" s="69">
        <v>0</v>
      </c>
      <c r="AB905" s="70">
        <v>0</v>
      </c>
      <c r="AC905" s="37">
        <f>SUM(BASE_INICIATIVAS_CONSOLIDADA!$Q905:$AB905)</f>
        <v>0</v>
      </c>
      <c r="AD905" s="37">
        <v>0</v>
      </c>
      <c r="AE905" s="37">
        <v>0</v>
      </c>
      <c r="AF905" s="37">
        <v>0</v>
      </c>
      <c r="AG905" s="37">
        <v>0</v>
      </c>
      <c r="AH905" s="37">
        <v>0</v>
      </c>
      <c r="AI905" s="77">
        <v>0</v>
      </c>
      <c r="AJ905" s="37">
        <f>SUM(BASE_INICIATIVAS_CONSOLIDADA!$AD905:$AI905)</f>
        <v>0</v>
      </c>
      <c r="AK905" s="37">
        <v>0</v>
      </c>
      <c r="AL905" s="37">
        <v>0</v>
      </c>
      <c r="AM905" s="37">
        <v>0</v>
      </c>
      <c r="AN905" s="37">
        <v>0</v>
      </c>
      <c r="AO905" s="37">
        <f>SUM(BASE_INICIATIVAS_CONSOLIDADA!$AK905:$AN905)</f>
        <v>0</v>
      </c>
      <c r="AP905" s="37">
        <v>0</v>
      </c>
      <c r="AQ905" s="37">
        <v>0</v>
      </c>
      <c r="AR905" s="37">
        <v>0</v>
      </c>
      <c r="AS905" s="37">
        <v>0</v>
      </c>
      <c r="AT905" s="37">
        <v>0</v>
      </c>
      <c r="AU905" s="37">
        <v>0</v>
      </c>
      <c r="AV905" s="37">
        <f>SUM(BASE_INICIATIVAS_CONSOLIDADA!$AP905:$AU905)</f>
        <v>0</v>
      </c>
      <c r="AW905" s="39">
        <v>0</v>
      </c>
      <c r="AX905" s="39">
        <v>0</v>
      </c>
      <c r="AY905" s="40">
        <f>SUM(BASE_INICIATIVAS_CONSOLIDADA!$AW905:$AX905)</f>
        <v>0</v>
      </c>
      <c r="AZ905" s="4">
        <v>0</v>
      </c>
      <c r="BA905" s="4">
        <f>BASE_INICIATIVAS_CONSOLIDADA!$AZ905</f>
        <v>0</v>
      </c>
      <c r="BB905" s="4">
        <v>0</v>
      </c>
      <c r="BC905" s="4">
        <v>0</v>
      </c>
      <c r="BD905" s="4">
        <f>SUM(BASE_INICIATIVAS_CONSOLIDADA!$BB905:$BC905)</f>
        <v>0</v>
      </c>
    </row>
    <row r="906" spans="1:56" ht="60" x14ac:dyDescent="0.25">
      <c r="A906" s="29" t="s">
        <v>502</v>
      </c>
      <c r="B906" s="29" t="s">
        <v>503</v>
      </c>
      <c r="C906" s="29">
        <v>18458919</v>
      </c>
      <c r="D906" s="29" t="s">
        <v>58</v>
      </c>
      <c r="E906" s="29" t="str">
        <f>_xlfn.XLOOKUP(BASE_INICIATIVAS_CONSOLIDADA!$G906,'[1]BASE DE DADOS'!A:A,'[1]BASE DE DADOS'!C:C)</f>
        <v>REBIO DO TINGUÁ</v>
      </c>
      <c r="F906" s="29" t="str">
        <f>_xlfn.XLOOKUP(BASE_INICIATIVAS_CONSOLIDADA!$G906,[1]!BASE_UCS[COD CNUC],[1]!BASE_UCS[CATEGORIA RESUMIDA])</f>
        <v>REBIO</v>
      </c>
      <c r="G906" s="29" t="s">
        <v>401</v>
      </c>
      <c r="H906" s="29" t="str">
        <f>_xlfn.XLOOKUP(BASE_INICIATIVAS_CONSOLIDADA!$G906,[1]!BASE_UCS[COD CNUC],[1]!BASE_UCS[GERÊNCIA REGIONAL])</f>
        <v>GR4 - Sudeste</v>
      </c>
      <c r="I906" s="29" t="str">
        <f>_xlfn.XLOOKUP(BASE_INICIATIVAS_CONSOLIDADA!$G906,[1]!BASE_UCS[COD CNUC],[1]!BASE_UCS[BIOMAS])</f>
        <v>Mata Atlântica</v>
      </c>
      <c r="J906" s="29" t="str">
        <f>_xlfn.XLOOKUP(BASE_INICIATIVAS_CONSOLIDADA!$G906,[1]!BASE_UCS[COD CNUC],[1]!BASE_UCS[UF])</f>
        <v>RJ</v>
      </c>
      <c r="K906" s="29"/>
      <c r="L906" s="30">
        <v>75000</v>
      </c>
      <c r="M906" s="79">
        <v>0</v>
      </c>
      <c r="N906" s="30">
        <f>BASE_INICIATIVAS_CONSOLIDADA!$L906-BASE_INICIATIVAS_CONSOLIDADA!$M906</f>
        <v>75000</v>
      </c>
      <c r="O906" s="41">
        <f>BASE_INICIATIVAS_CONSOLIDADA!$AC906+BASE_INICIATIVAS_CONSOLIDADA!$AJ906+BASE_INICIATIVAS_CONSOLIDADA!$AO906+BASE_INICIATIVAS_CONSOLIDADA!$AV906+BASE_INICIATIVAS_CONSOLIDADA!$AY906+BASE_INICIATIVAS_CONSOLIDADA!$BA906+BASE_INICIATIVAS_CONSOLIDADA!$BD906</f>
        <v>75000</v>
      </c>
      <c r="P906" s="30">
        <f>IF(BASE_INICIATIVAS_CONSOLIDADA!$N906-BASE_INICIATIVAS_CONSOLIDADA!$O906&lt;0,0,BASE_INICIATIVAS_CONSOLIDADA!$N906-BASE_INICIATIVAS_CONSOLIDADA!$O906)</f>
        <v>0</v>
      </c>
      <c r="Q906" s="66">
        <v>0</v>
      </c>
      <c r="R906" s="71">
        <v>0</v>
      </c>
      <c r="S906" s="71">
        <v>0</v>
      </c>
      <c r="T906" s="71">
        <v>0</v>
      </c>
      <c r="U906" s="71">
        <v>0</v>
      </c>
      <c r="V906" s="71">
        <v>0</v>
      </c>
      <c r="W906" s="71">
        <v>0</v>
      </c>
      <c r="X906" s="71">
        <v>0</v>
      </c>
      <c r="Y906" s="71">
        <v>0</v>
      </c>
      <c r="Z906" s="71">
        <v>0</v>
      </c>
      <c r="AA906" s="71">
        <v>0</v>
      </c>
      <c r="AB906" s="68">
        <v>0</v>
      </c>
      <c r="AC906" s="41">
        <f>SUM(BASE_INICIATIVAS_CONSOLIDADA!$Q906:$AB906)</f>
        <v>0</v>
      </c>
      <c r="AD906" s="41">
        <v>0</v>
      </c>
      <c r="AE906" s="41">
        <v>0</v>
      </c>
      <c r="AF906" s="41">
        <v>0</v>
      </c>
      <c r="AG906" s="41">
        <v>0</v>
      </c>
      <c r="AH906" s="41">
        <v>0</v>
      </c>
      <c r="AI906" s="82">
        <v>0</v>
      </c>
      <c r="AJ906" s="41">
        <f>SUM(BASE_INICIATIVAS_CONSOLIDADA!$AD906:$AI906)</f>
        <v>0</v>
      </c>
      <c r="AK906" s="41">
        <v>0</v>
      </c>
      <c r="AL906" s="41">
        <v>0</v>
      </c>
      <c r="AM906" s="41">
        <v>0</v>
      </c>
      <c r="AN906" s="41">
        <v>0</v>
      </c>
      <c r="AO906" s="41">
        <f>SUM(BASE_INICIATIVAS_CONSOLIDADA!$AK906:$AN906)</f>
        <v>0</v>
      </c>
      <c r="AP906" s="41">
        <v>0</v>
      </c>
      <c r="AQ906" s="41">
        <v>0</v>
      </c>
      <c r="AR906" s="41">
        <v>0</v>
      </c>
      <c r="AS906" s="41">
        <v>0</v>
      </c>
      <c r="AT906" s="41">
        <v>0</v>
      </c>
      <c r="AU906" s="41">
        <v>0</v>
      </c>
      <c r="AV906" s="41">
        <f>SUM(BASE_INICIATIVAS_CONSOLIDADA!$AP906:$AU906)</f>
        <v>0</v>
      </c>
      <c r="AW906" s="43">
        <v>0</v>
      </c>
      <c r="AX906" s="43">
        <v>0</v>
      </c>
      <c r="AY906" s="44">
        <f>SUM(BASE_INICIATIVAS_CONSOLIDADA!$AW906:$AX906)</f>
        <v>0</v>
      </c>
      <c r="AZ906" s="50">
        <v>0</v>
      </c>
      <c r="BA906" s="43">
        <f>BASE_INICIATIVAS_CONSOLIDADA!$AZ906</f>
        <v>0</v>
      </c>
      <c r="BB906" s="45">
        <v>75000</v>
      </c>
      <c r="BC906" s="45">
        <v>0</v>
      </c>
      <c r="BD906" s="45">
        <f>SUM(BASE_INICIATIVAS_CONSOLIDADA!$BB906:$BC906)</f>
        <v>75000</v>
      </c>
    </row>
    <row r="907" spans="1:56" ht="60" x14ac:dyDescent="0.25">
      <c r="A907" s="8" t="s">
        <v>502</v>
      </c>
      <c r="B907" s="8" t="s">
        <v>503</v>
      </c>
      <c r="C907" s="8">
        <v>18458919</v>
      </c>
      <c r="D907" s="8" t="s">
        <v>58</v>
      </c>
      <c r="E907" s="8" t="str">
        <f>_xlfn.XLOOKUP(BASE_INICIATIVAS_CONSOLIDADA!$G907,'[1]BASE DE DADOS'!A:A,'[1]BASE DE DADOS'!C:C)</f>
        <v>REBIO GUARIBAS</v>
      </c>
      <c r="F907" s="8" t="str">
        <f>_xlfn.XLOOKUP(BASE_INICIATIVAS_CONSOLIDADA!$G907,[1]!BASE_UCS[COD CNUC],[1]!BASE_UCS[CATEGORIA RESUMIDA])</f>
        <v>REBIO</v>
      </c>
      <c r="G907" s="8" t="s">
        <v>340</v>
      </c>
      <c r="H907" s="8" t="str">
        <f>_xlfn.XLOOKUP(BASE_INICIATIVAS_CONSOLIDADA!$G907,[1]!BASE_UCS[COD CNUC],[1]!BASE_UCS[GERÊNCIA REGIONAL])</f>
        <v>GR2 - Nordeste</v>
      </c>
      <c r="I907" s="8" t="str">
        <f>_xlfn.XLOOKUP(BASE_INICIATIVAS_CONSOLIDADA!$G907,[1]!BASE_UCS[COD CNUC],[1]!BASE_UCS[BIOMAS])</f>
        <v>Caatinga - Mata Atlântica</v>
      </c>
      <c r="J907" s="8" t="str">
        <f>_xlfn.XLOOKUP(BASE_INICIATIVAS_CONSOLIDADA!$G907,[1]!BASE_UCS[COD CNUC],[1]!BASE_UCS[UF])</f>
        <v>PB</v>
      </c>
      <c r="K907" s="8"/>
      <c r="L907" s="36">
        <v>80000</v>
      </c>
      <c r="M907" s="80">
        <v>0</v>
      </c>
      <c r="N907" s="36">
        <f>BASE_INICIATIVAS_CONSOLIDADA!$L907-BASE_INICIATIVAS_CONSOLIDADA!$M907</f>
        <v>80000</v>
      </c>
      <c r="O907" s="37">
        <f>BASE_INICIATIVAS_CONSOLIDADA!$AC907+BASE_INICIATIVAS_CONSOLIDADA!$AJ907+BASE_INICIATIVAS_CONSOLIDADA!$AO907+BASE_INICIATIVAS_CONSOLIDADA!$AV907+BASE_INICIATIVAS_CONSOLIDADA!$AY907+BASE_INICIATIVAS_CONSOLIDADA!$BA907+BASE_INICIATIVAS_CONSOLIDADA!$BD907</f>
        <v>0</v>
      </c>
      <c r="P907" s="36">
        <f>IF(BASE_INICIATIVAS_CONSOLIDADA!$N907-BASE_INICIATIVAS_CONSOLIDADA!$O907&lt;0,0,BASE_INICIATIVAS_CONSOLIDADA!$N907-BASE_INICIATIVAS_CONSOLIDADA!$O907)</f>
        <v>80000</v>
      </c>
      <c r="Q907" s="64">
        <v>0</v>
      </c>
      <c r="R907" s="69">
        <v>0</v>
      </c>
      <c r="S907" s="69">
        <v>0</v>
      </c>
      <c r="T907" s="69">
        <v>0</v>
      </c>
      <c r="U907" s="69">
        <v>0</v>
      </c>
      <c r="V907" s="69">
        <v>0</v>
      </c>
      <c r="W907" s="69">
        <v>0</v>
      </c>
      <c r="X907" s="69">
        <v>0</v>
      </c>
      <c r="Y907" s="69">
        <v>0</v>
      </c>
      <c r="Z907" s="69">
        <v>0</v>
      </c>
      <c r="AA907" s="69">
        <v>0</v>
      </c>
      <c r="AB907" s="70">
        <v>0</v>
      </c>
      <c r="AC907" s="37">
        <f>SUM(BASE_INICIATIVAS_CONSOLIDADA!$Q907:$AB907)</f>
        <v>0</v>
      </c>
      <c r="AD907" s="37">
        <v>0</v>
      </c>
      <c r="AE907" s="37">
        <v>0</v>
      </c>
      <c r="AF907" s="37">
        <v>0</v>
      </c>
      <c r="AG907" s="37">
        <v>0</v>
      </c>
      <c r="AH907" s="37">
        <v>0</v>
      </c>
      <c r="AI907" s="77">
        <v>0</v>
      </c>
      <c r="AJ907" s="37">
        <f>SUM(BASE_INICIATIVAS_CONSOLIDADA!$AD907:$AI907)</f>
        <v>0</v>
      </c>
      <c r="AK907" s="37">
        <v>0</v>
      </c>
      <c r="AL907" s="37">
        <v>0</v>
      </c>
      <c r="AM907" s="37">
        <v>0</v>
      </c>
      <c r="AN907" s="37">
        <v>0</v>
      </c>
      <c r="AO907" s="37">
        <f>SUM(BASE_INICIATIVAS_CONSOLIDADA!$AK907:$AN907)</f>
        <v>0</v>
      </c>
      <c r="AP907" s="37">
        <v>0</v>
      </c>
      <c r="AQ907" s="37">
        <v>0</v>
      </c>
      <c r="AR907" s="37">
        <v>0</v>
      </c>
      <c r="AS907" s="37">
        <v>0</v>
      </c>
      <c r="AT907" s="37">
        <v>0</v>
      </c>
      <c r="AU907" s="37">
        <v>0</v>
      </c>
      <c r="AV907" s="37">
        <f>SUM(BASE_INICIATIVAS_CONSOLIDADA!$AP907:$AU907)</f>
        <v>0</v>
      </c>
      <c r="AW907" s="39">
        <v>0</v>
      </c>
      <c r="AX907" s="39">
        <v>0</v>
      </c>
      <c r="AY907" s="40">
        <f>SUM(BASE_INICIATIVAS_CONSOLIDADA!$AW907:$AX907)</f>
        <v>0</v>
      </c>
      <c r="AZ907" s="51">
        <v>0</v>
      </c>
      <c r="BA907" s="4">
        <f>BASE_INICIATIVAS_CONSOLIDADA!$AZ907</f>
        <v>0</v>
      </c>
      <c r="BB907" s="4">
        <v>0</v>
      </c>
      <c r="BC907" s="4">
        <v>0</v>
      </c>
      <c r="BD907" s="4">
        <f>SUM(BASE_INICIATIVAS_CONSOLIDADA!$BB907:$BC907)</f>
        <v>0</v>
      </c>
    </row>
    <row r="908" spans="1:56" ht="60" x14ac:dyDescent="0.25">
      <c r="A908" s="29" t="s">
        <v>502</v>
      </c>
      <c r="B908" s="29" t="s">
        <v>503</v>
      </c>
      <c r="C908" s="29">
        <v>18458919</v>
      </c>
      <c r="D908" s="29" t="s">
        <v>58</v>
      </c>
      <c r="E908" s="29" t="str">
        <f>_xlfn.XLOOKUP(BASE_INICIATIVAS_CONSOLIDADA!$G908,'[1]BASE DE DADOS'!A:A,'[1]BASE DE DADOS'!C:C)</f>
        <v>REBIO MARINHA DO ARVOREDO</v>
      </c>
      <c r="F908" s="29" t="str">
        <f>_xlfn.XLOOKUP(BASE_INICIATIVAS_CONSOLIDADA!$G908,[1]!BASE_UCS[COD CNUC],[1]!BASE_UCS[CATEGORIA RESUMIDA])</f>
        <v>REBIO</v>
      </c>
      <c r="G908" s="29" t="s">
        <v>457</v>
      </c>
      <c r="H908" s="29" t="str">
        <f>_xlfn.XLOOKUP(BASE_INICIATIVAS_CONSOLIDADA!$G908,[1]!BASE_UCS[COD CNUC],[1]!BASE_UCS[GERÊNCIA REGIONAL])</f>
        <v>GR5 - Sul</v>
      </c>
      <c r="I908" s="29" t="str">
        <f>_xlfn.XLOOKUP(BASE_INICIATIVAS_CONSOLIDADA!$G908,[1]!BASE_UCS[COD CNUC],[1]!BASE_UCS[BIOMAS])</f>
        <v>Área Marinha - Mata Atlântica</v>
      </c>
      <c r="J908" s="29" t="str">
        <f>_xlfn.XLOOKUP(BASE_INICIATIVAS_CONSOLIDADA!$G908,[1]!BASE_UCS[COD CNUC],[1]!BASE_UCS[UF])</f>
        <v>SC</v>
      </c>
      <c r="K908" s="29"/>
      <c r="L908" s="30">
        <v>80000</v>
      </c>
      <c r="M908" s="79">
        <v>0</v>
      </c>
      <c r="N908" s="30">
        <f>BASE_INICIATIVAS_CONSOLIDADA!$L908-BASE_INICIATIVAS_CONSOLIDADA!$M908</f>
        <v>80000</v>
      </c>
      <c r="O908" s="41">
        <f>BASE_INICIATIVAS_CONSOLIDADA!$AC908+BASE_INICIATIVAS_CONSOLIDADA!$AJ908+BASE_INICIATIVAS_CONSOLIDADA!$AO908+BASE_INICIATIVAS_CONSOLIDADA!$AV908+BASE_INICIATIVAS_CONSOLIDADA!$AY908+BASE_INICIATIVAS_CONSOLIDADA!$BA908+BASE_INICIATIVAS_CONSOLIDADA!$BD908</f>
        <v>80000</v>
      </c>
      <c r="P908" s="30">
        <f>IF(BASE_INICIATIVAS_CONSOLIDADA!$N908-BASE_INICIATIVAS_CONSOLIDADA!$O908&lt;0,0,BASE_INICIATIVAS_CONSOLIDADA!$N908-BASE_INICIATIVAS_CONSOLIDADA!$O908)</f>
        <v>0</v>
      </c>
      <c r="Q908" s="66">
        <v>0</v>
      </c>
      <c r="R908" s="71">
        <v>0</v>
      </c>
      <c r="S908" s="71">
        <v>0</v>
      </c>
      <c r="T908" s="71">
        <v>0</v>
      </c>
      <c r="U908" s="71">
        <v>0</v>
      </c>
      <c r="V908" s="71">
        <v>0</v>
      </c>
      <c r="W908" s="71">
        <v>0</v>
      </c>
      <c r="X908" s="71">
        <v>0</v>
      </c>
      <c r="Y908" s="71">
        <v>0</v>
      </c>
      <c r="Z908" s="71">
        <v>0</v>
      </c>
      <c r="AA908" s="71">
        <v>0</v>
      </c>
      <c r="AB908" s="68">
        <v>0</v>
      </c>
      <c r="AC908" s="41">
        <f>SUM(BASE_INICIATIVAS_CONSOLIDADA!$Q908:$AB908)</f>
        <v>0</v>
      </c>
      <c r="AD908" s="41">
        <v>0</v>
      </c>
      <c r="AE908" s="41">
        <v>0</v>
      </c>
      <c r="AF908" s="41">
        <v>0</v>
      </c>
      <c r="AG908" s="41">
        <v>0</v>
      </c>
      <c r="AH908" s="41">
        <v>0</v>
      </c>
      <c r="AI908" s="82">
        <v>0</v>
      </c>
      <c r="AJ908" s="41">
        <f>SUM(BASE_INICIATIVAS_CONSOLIDADA!$AD908:$AI908)</f>
        <v>0</v>
      </c>
      <c r="AK908" s="41">
        <v>0</v>
      </c>
      <c r="AL908" s="41">
        <v>0</v>
      </c>
      <c r="AM908" s="41">
        <v>0</v>
      </c>
      <c r="AN908" s="41">
        <v>0</v>
      </c>
      <c r="AO908" s="41">
        <f>SUM(BASE_INICIATIVAS_CONSOLIDADA!$AK908:$AN908)</f>
        <v>0</v>
      </c>
      <c r="AP908" s="41">
        <v>0</v>
      </c>
      <c r="AQ908" s="41">
        <v>0</v>
      </c>
      <c r="AR908" s="41">
        <v>0</v>
      </c>
      <c r="AS908" s="41">
        <v>0</v>
      </c>
      <c r="AT908" s="41">
        <v>0</v>
      </c>
      <c r="AU908" s="41">
        <v>0</v>
      </c>
      <c r="AV908" s="41">
        <f>SUM(BASE_INICIATIVAS_CONSOLIDADA!$AP908:$AU908)</f>
        <v>0</v>
      </c>
      <c r="AW908" s="43">
        <v>0</v>
      </c>
      <c r="AX908" s="43">
        <v>0</v>
      </c>
      <c r="AY908" s="44">
        <f>SUM(BASE_INICIATIVAS_CONSOLIDADA!$AW908:$AX908)</f>
        <v>0</v>
      </c>
      <c r="AZ908" s="45">
        <v>0</v>
      </c>
      <c r="BA908" s="45">
        <f>BASE_INICIATIVAS_CONSOLIDADA!$AZ908</f>
        <v>0</v>
      </c>
      <c r="BB908" s="45">
        <v>80000</v>
      </c>
      <c r="BC908" s="45">
        <v>0</v>
      </c>
      <c r="BD908" s="45">
        <f>SUM(BASE_INICIATIVAS_CONSOLIDADA!$BB908:$BC908)</f>
        <v>80000</v>
      </c>
    </row>
    <row r="909" spans="1:56" ht="60" x14ac:dyDescent="0.25">
      <c r="A909" s="8" t="s">
        <v>502</v>
      </c>
      <c r="B909" s="8" t="s">
        <v>503</v>
      </c>
      <c r="C909" s="8">
        <v>18458919</v>
      </c>
      <c r="D909" s="8" t="s">
        <v>58</v>
      </c>
      <c r="E909" s="8" t="str">
        <f>_xlfn.XLOOKUP(BASE_INICIATIVAS_CONSOLIDADA!$G909,'[1]BASE DE DADOS'!A:A,'[1]BASE DE DADOS'!C:C)</f>
        <v>REBIO UNIÃO</v>
      </c>
      <c r="F909" s="8" t="str">
        <f>_xlfn.XLOOKUP(BASE_INICIATIVAS_CONSOLIDADA!$G909,[1]!BASE_UCS[COD CNUC],[1]!BASE_UCS[CATEGORIA RESUMIDA])</f>
        <v>REBIO</v>
      </c>
      <c r="G909" s="8" t="s">
        <v>187</v>
      </c>
      <c r="H909" s="8" t="str">
        <f>_xlfn.XLOOKUP(BASE_INICIATIVAS_CONSOLIDADA!$G909,[1]!BASE_UCS[COD CNUC],[1]!BASE_UCS[GERÊNCIA REGIONAL])</f>
        <v>GR4 - Sudeste</v>
      </c>
      <c r="I909" s="8" t="str">
        <f>_xlfn.XLOOKUP(BASE_INICIATIVAS_CONSOLIDADA!$G909,[1]!BASE_UCS[COD CNUC],[1]!BASE_UCS[BIOMAS])</f>
        <v>Mata Atlântica</v>
      </c>
      <c r="J909" s="8" t="str">
        <f>_xlfn.XLOOKUP(BASE_INICIATIVAS_CONSOLIDADA!$G909,[1]!BASE_UCS[COD CNUC],[1]!BASE_UCS[UF])</f>
        <v>RJ</v>
      </c>
      <c r="K909" s="8"/>
      <c r="L909" s="36">
        <v>80000</v>
      </c>
      <c r="M909" s="80">
        <v>0</v>
      </c>
      <c r="N909" s="36">
        <f>BASE_INICIATIVAS_CONSOLIDADA!$L909-BASE_INICIATIVAS_CONSOLIDADA!$M909</f>
        <v>80000</v>
      </c>
      <c r="O909" s="37">
        <f>BASE_INICIATIVAS_CONSOLIDADA!$AC909+BASE_INICIATIVAS_CONSOLIDADA!$AJ909+BASE_INICIATIVAS_CONSOLIDADA!$AO909+BASE_INICIATIVAS_CONSOLIDADA!$AV909+BASE_INICIATIVAS_CONSOLIDADA!$AY909+BASE_INICIATIVAS_CONSOLIDADA!$BA909+BASE_INICIATIVAS_CONSOLIDADA!$BD909</f>
        <v>80000</v>
      </c>
      <c r="P909" s="36">
        <f>IF(BASE_INICIATIVAS_CONSOLIDADA!$N909-BASE_INICIATIVAS_CONSOLIDADA!$O909&lt;0,0,BASE_INICIATIVAS_CONSOLIDADA!$N909-BASE_INICIATIVAS_CONSOLIDADA!$O909)</f>
        <v>0</v>
      </c>
      <c r="Q909" s="64">
        <v>0</v>
      </c>
      <c r="R909" s="69">
        <v>0</v>
      </c>
      <c r="S909" s="69">
        <v>0</v>
      </c>
      <c r="T909" s="69">
        <v>0</v>
      </c>
      <c r="U909" s="69">
        <v>0</v>
      </c>
      <c r="V909" s="69">
        <v>0</v>
      </c>
      <c r="W909" s="69">
        <v>0</v>
      </c>
      <c r="X909" s="69">
        <v>0</v>
      </c>
      <c r="Y909" s="69">
        <v>0</v>
      </c>
      <c r="Z909" s="69">
        <v>0</v>
      </c>
      <c r="AA909" s="69">
        <v>0</v>
      </c>
      <c r="AB909" s="70">
        <v>0</v>
      </c>
      <c r="AC909" s="37">
        <f>SUM(BASE_INICIATIVAS_CONSOLIDADA!$Q909:$AB909)</f>
        <v>0</v>
      </c>
      <c r="AD909" s="37">
        <v>0</v>
      </c>
      <c r="AE909" s="37">
        <v>0</v>
      </c>
      <c r="AF909" s="37">
        <v>0</v>
      </c>
      <c r="AG909" s="37">
        <v>0</v>
      </c>
      <c r="AH909" s="37">
        <v>0</v>
      </c>
      <c r="AI909" s="77">
        <v>0</v>
      </c>
      <c r="AJ909" s="37">
        <f>SUM(BASE_INICIATIVAS_CONSOLIDADA!$AD909:$AI909)</f>
        <v>0</v>
      </c>
      <c r="AK909" s="37">
        <v>0</v>
      </c>
      <c r="AL909" s="37">
        <v>0</v>
      </c>
      <c r="AM909" s="37">
        <v>0</v>
      </c>
      <c r="AN909" s="37">
        <v>0</v>
      </c>
      <c r="AO909" s="37">
        <f>SUM(BASE_INICIATIVAS_CONSOLIDADA!$AK909:$AN909)</f>
        <v>0</v>
      </c>
      <c r="AP909" s="37">
        <v>0</v>
      </c>
      <c r="AQ909" s="37">
        <v>0</v>
      </c>
      <c r="AR909" s="37">
        <v>0</v>
      </c>
      <c r="AS909" s="37">
        <v>0</v>
      </c>
      <c r="AT909" s="37">
        <v>0</v>
      </c>
      <c r="AU909" s="37">
        <v>0</v>
      </c>
      <c r="AV909" s="37">
        <f>SUM(BASE_INICIATIVAS_CONSOLIDADA!$AP909:$AU909)</f>
        <v>0</v>
      </c>
      <c r="AW909" s="39">
        <v>0</v>
      </c>
      <c r="AX909" s="39">
        <v>0</v>
      </c>
      <c r="AY909" s="40">
        <f>SUM(BASE_INICIATIVAS_CONSOLIDADA!$AW909:$AX909)</f>
        <v>0</v>
      </c>
      <c r="AZ909" s="4">
        <v>0</v>
      </c>
      <c r="BA909" s="4">
        <f>BASE_INICIATIVAS_CONSOLIDADA!$AZ909</f>
        <v>0</v>
      </c>
      <c r="BB909" s="4">
        <v>80000</v>
      </c>
      <c r="BC909" s="4">
        <v>0</v>
      </c>
      <c r="BD909" s="4">
        <f>SUM(BASE_INICIATIVAS_CONSOLIDADA!$BB909:$BC909)</f>
        <v>80000</v>
      </c>
    </row>
    <row r="910" spans="1:56" ht="60" x14ac:dyDescent="0.25">
      <c r="A910" s="29" t="s">
        <v>502</v>
      </c>
      <c r="B910" s="29" t="s">
        <v>503</v>
      </c>
      <c r="C910" s="29">
        <v>18458919</v>
      </c>
      <c r="D910" s="29" t="s">
        <v>58</v>
      </c>
      <c r="E910" s="29" t="str">
        <f>_xlfn.XLOOKUP(BASE_INICIATIVAS_CONSOLIDADA!$G910,'[1]BASE DE DADOS'!A:A,'[1]BASE DE DADOS'!C:C)</f>
        <v>RESEX ACAú-GOIANA</v>
      </c>
      <c r="F910" s="29" t="str">
        <f>_xlfn.XLOOKUP(BASE_INICIATIVAS_CONSOLIDADA!$G910,[1]!BASE_UCS[COD CNUC],[1]!BASE_UCS[CATEGORIA RESUMIDA])</f>
        <v>RESEX</v>
      </c>
      <c r="G910" s="29" t="s">
        <v>229</v>
      </c>
      <c r="H910" s="29" t="str">
        <f>_xlfn.XLOOKUP(BASE_INICIATIVAS_CONSOLIDADA!$G910,[1]!BASE_UCS[COD CNUC],[1]!BASE_UCS[GERÊNCIA REGIONAL])</f>
        <v>GR2 - Nordeste</v>
      </c>
      <c r="I910" s="29" t="str">
        <f>_xlfn.XLOOKUP(BASE_INICIATIVAS_CONSOLIDADA!$G910,[1]!BASE_UCS[COD CNUC],[1]!BASE_UCS[BIOMAS])</f>
        <v>Área Marinha - Mata Atlântica</v>
      </c>
      <c r="J910" s="29" t="str">
        <f>_xlfn.XLOOKUP(BASE_INICIATIVAS_CONSOLIDADA!$G910,[1]!BASE_UCS[COD CNUC],[1]!BASE_UCS[UF])</f>
        <v>PB/PE</v>
      </c>
      <c r="K910" s="29"/>
      <c r="L910" s="30">
        <v>80000</v>
      </c>
      <c r="M910" s="79">
        <v>0</v>
      </c>
      <c r="N910" s="30">
        <f>BASE_INICIATIVAS_CONSOLIDADA!$L910-BASE_INICIATIVAS_CONSOLIDADA!$M910</f>
        <v>80000</v>
      </c>
      <c r="O910" s="41">
        <f>BASE_INICIATIVAS_CONSOLIDADA!$AC910+BASE_INICIATIVAS_CONSOLIDADA!$AJ910+BASE_INICIATIVAS_CONSOLIDADA!$AO910+BASE_INICIATIVAS_CONSOLIDADA!$AV910+BASE_INICIATIVAS_CONSOLIDADA!$AY910+BASE_INICIATIVAS_CONSOLIDADA!$BA910+BASE_INICIATIVAS_CONSOLIDADA!$BD910</f>
        <v>0</v>
      </c>
      <c r="P910" s="30">
        <f>IF(BASE_INICIATIVAS_CONSOLIDADA!$N910-BASE_INICIATIVAS_CONSOLIDADA!$O910&lt;0,0,BASE_INICIATIVAS_CONSOLIDADA!$N910-BASE_INICIATIVAS_CONSOLIDADA!$O910)</f>
        <v>80000</v>
      </c>
      <c r="Q910" s="66">
        <v>0</v>
      </c>
      <c r="R910" s="71">
        <v>0</v>
      </c>
      <c r="S910" s="71">
        <v>0</v>
      </c>
      <c r="T910" s="71">
        <v>0</v>
      </c>
      <c r="U910" s="71">
        <v>0</v>
      </c>
      <c r="V910" s="71">
        <v>0</v>
      </c>
      <c r="W910" s="71">
        <v>0</v>
      </c>
      <c r="X910" s="71">
        <v>0</v>
      </c>
      <c r="Y910" s="71">
        <v>0</v>
      </c>
      <c r="Z910" s="71">
        <v>0</v>
      </c>
      <c r="AA910" s="71">
        <v>0</v>
      </c>
      <c r="AB910" s="68">
        <v>0</v>
      </c>
      <c r="AC910" s="41">
        <f>SUM(BASE_INICIATIVAS_CONSOLIDADA!$Q910:$AB910)</f>
        <v>0</v>
      </c>
      <c r="AD910" s="41">
        <v>0</v>
      </c>
      <c r="AE910" s="41">
        <v>0</v>
      </c>
      <c r="AF910" s="41">
        <v>0</v>
      </c>
      <c r="AG910" s="41">
        <v>0</v>
      </c>
      <c r="AH910" s="41">
        <v>0</v>
      </c>
      <c r="AI910" s="82">
        <v>0</v>
      </c>
      <c r="AJ910" s="41">
        <f>SUM(BASE_INICIATIVAS_CONSOLIDADA!$AD910:$AI910)</f>
        <v>0</v>
      </c>
      <c r="AK910" s="41">
        <v>0</v>
      </c>
      <c r="AL910" s="41">
        <v>0</v>
      </c>
      <c r="AM910" s="41">
        <v>0</v>
      </c>
      <c r="AN910" s="41">
        <v>0</v>
      </c>
      <c r="AO910" s="41">
        <f>SUM(BASE_INICIATIVAS_CONSOLIDADA!$AK910:$AN910)</f>
        <v>0</v>
      </c>
      <c r="AP910" s="41">
        <v>0</v>
      </c>
      <c r="AQ910" s="41">
        <v>0</v>
      </c>
      <c r="AR910" s="41">
        <v>0</v>
      </c>
      <c r="AS910" s="41">
        <v>0</v>
      </c>
      <c r="AT910" s="41">
        <v>0</v>
      </c>
      <c r="AU910" s="41">
        <v>0</v>
      </c>
      <c r="AV910" s="41">
        <f>SUM(BASE_INICIATIVAS_CONSOLIDADA!$AP910:$AU910)</f>
        <v>0</v>
      </c>
      <c r="AW910" s="43">
        <v>0</v>
      </c>
      <c r="AX910" s="43">
        <v>0</v>
      </c>
      <c r="AY910" s="44">
        <f>SUM(BASE_INICIATIVAS_CONSOLIDADA!$AW910:$AX910)</f>
        <v>0</v>
      </c>
      <c r="AZ910" s="45">
        <v>0</v>
      </c>
      <c r="BA910" s="45">
        <f>BASE_INICIATIVAS_CONSOLIDADA!$AZ910</f>
        <v>0</v>
      </c>
      <c r="BB910" s="45">
        <v>0</v>
      </c>
      <c r="BC910" s="45">
        <v>0</v>
      </c>
      <c r="BD910" s="45">
        <f>SUM(BASE_INICIATIVAS_CONSOLIDADA!$BB910:$BC910)</f>
        <v>0</v>
      </c>
    </row>
    <row r="911" spans="1:56" ht="60" x14ac:dyDescent="0.25">
      <c r="A911" s="8" t="s">
        <v>502</v>
      </c>
      <c r="B911" s="8" t="s">
        <v>503</v>
      </c>
      <c r="C911" s="8">
        <v>18458919</v>
      </c>
      <c r="D911" s="8" t="s">
        <v>58</v>
      </c>
      <c r="E911" s="8" t="str">
        <f>_xlfn.XLOOKUP(BASE_INICIATIVAS_CONSOLIDADA!$G911,'[1]BASE DE DADOS'!A:A,'[1]BASE DE DADOS'!C:C)</f>
        <v>RESEX ARAPIRANGA-TROMAÍ</v>
      </c>
      <c r="F911" s="8" t="str">
        <f>_xlfn.XLOOKUP(BASE_INICIATIVAS_CONSOLIDADA!$G911,[1]!BASE_UCS[COD CNUC],[1]!BASE_UCS[CATEGORIA RESUMIDA])</f>
        <v>RESEX</v>
      </c>
      <c r="G911" s="8" t="s">
        <v>145</v>
      </c>
      <c r="H911" s="8" t="str">
        <f>_xlfn.XLOOKUP(BASE_INICIATIVAS_CONSOLIDADA!$G911,[1]!BASE_UCS[COD CNUC],[1]!BASE_UCS[GERÊNCIA REGIONAL])</f>
        <v>GR1 - Norte</v>
      </c>
      <c r="I911" s="8" t="str">
        <f>_xlfn.XLOOKUP(BASE_INICIATIVAS_CONSOLIDADA!$G911,[1]!BASE_UCS[COD CNUC],[1]!BASE_UCS[BIOMAS])</f>
        <v>Amazônia - Área Marinha</v>
      </c>
      <c r="J911" s="8" t="str">
        <f>_xlfn.XLOOKUP(BASE_INICIATIVAS_CONSOLIDADA!$G911,[1]!BASE_UCS[COD CNUC],[1]!BASE_UCS[UF])</f>
        <v>MA</v>
      </c>
      <c r="K911" s="8"/>
      <c r="L911" s="36">
        <v>115000</v>
      </c>
      <c r="M911" s="80">
        <v>0</v>
      </c>
      <c r="N911" s="36">
        <f>BASE_INICIATIVAS_CONSOLIDADA!$L911-BASE_INICIATIVAS_CONSOLIDADA!$M911</f>
        <v>115000</v>
      </c>
      <c r="O911" s="37">
        <f>BASE_INICIATIVAS_CONSOLIDADA!$AC911+BASE_INICIATIVAS_CONSOLIDADA!$AJ911+BASE_INICIATIVAS_CONSOLIDADA!$AO911+BASE_INICIATIVAS_CONSOLIDADA!$AV911+BASE_INICIATIVAS_CONSOLIDADA!$AY911+BASE_INICIATIVAS_CONSOLIDADA!$BA911+BASE_INICIATIVAS_CONSOLIDADA!$BD911</f>
        <v>0</v>
      </c>
      <c r="P911" s="36">
        <f>IF(BASE_INICIATIVAS_CONSOLIDADA!$N911-BASE_INICIATIVAS_CONSOLIDADA!$O911&lt;0,0,BASE_INICIATIVAS_CONSOLIDADA!$N911-BASE_INICIATIVAS_CONSOLIDADA!$O911)</f>
        <v>115000</v>
      </c>
      <c r="Q911" s="64">
        <v>0</v>
      </c>
      <c r="R911" s="69">
        <v>0</v>
      </c>
      <c r="S911" s="69">
        <v>0</v>
      </c>
      <c r="T911" s="69">
        <v>0</v>
      </c>
      <c r="U911" s="69">
        <v>0</v>
      </c>
      <c r="V911" s="69">
        <v>0</v>
      </c>
      <c r="W911" s="69">
        <v>0</v>
      </c>
      <c r="X911" s="69">
        <v>0</v>
      </c>
      <c r="Y911" s="69">
        <v>0</v>
      </c>
      <c r="Z911" s="69">
        <v>0</v>
      </c>
      <c r="AA911" s="69">
        <v>0</v>
      </c>
      <c r="AB911" s="70">
        <v>0</v>
      </c>
      <c r="AC911" s="37">
        <f>SUM(BASE_INICIATIVAS_CONSOLIDADA!$Q911:$AB911)</f>
        <v>0</v>
      </c>
      <c r="AD911" s="37">
        <v>0</v>
      </c>
      <c r="AE911" s="37">
        <v>0</v>
      </c>
      <c r="AF911" s="37">
        <v>0</v>
      </c>
      <c r="AG911" s="37">
        <v>0</v>
      </c>
      <c r="AH911" s="37">
        <v>0</v>
      </c>
      <c r="AI911" s="77">
        <v>0</v>
      </c>
      <c r="AJ911" s="37">
        <f>SUM(BASE_INICIATIVAS_CONSOLIDADA!$AD911:$AI911)</f>
        <v>0</v>
      </c>
      <c r="AK911" s="37">
        <v>0</v>
      </c>
      <c r="AL911" s="37">
        <v>0</v>
      </c>
      <c r="AM911" s="37">
        <v>0</v>
      </c>
      <c r="AN911" s="37">
        <v>0</v>
      </c>
      <c r="AO911" s="37">
        <f>SUM(BASE_INICIATIVAS_CONSOLIDADA!$AK911:$AN911)</f>
        <v>0</v>
      </c>
      <c r="AP911" s="37">
        <v>0</v>
      </c>
      <c r="AQ911" s="37">
        <v>0</v>
      </c>
      <c r="AR911" s="37">
        <v>0</v>
      </c>
      <c r="AS911" s="37">
        <v>0</v>
      </c>
      <c r="AT911" s="37">
        <v>0</v>
      </c>
      <c r="AU911" s="37">
        <v>0</v>
      </c>
      <c r="AV911" s="37">
        <f>SUM(BASE_INICIATIVAS_CONSOLIDADA!$AP911:$AU911)</f>
        <v>0</v>
      </c>
      <c r="AW911" s="39">
        <v>0</v>
      </c>
      <c r="AX911" s="39">
        <v>0</v>
      </c>
      <c r="AY911" s="40">
        <f>SUM(BASE_INICIATIVAS_CONSOLIDADA!$AW911:$AX911)</f>
        <v>0</v>
      </c>
      <c r="AZ911" s="4">
        <v>0</v>
      </c>
      <c r="BA911" s="4">
        <f>BASE_INICIATIVAS_CONSOLIDADA!$AZ911</f>
        <v>0</v>
      </c>
      <c r="BB911" s="4">
        <v>0</v>
      </c>
      <c r="BC911" s="4">
        <v>0</v>
      </c>
      <c r="BD911" s="4">
        <f>SUM(BASE_INICIATIVAS_CONSOLIDADA!$BB911:$BC911)</f>
        <v>0</v>
      </c>
    </row>
    <row r="912" spans="1:56" ht="60" x14ac:dyDescent="0.25">
      <c r="A912" s="29" t="s">
        <v>502</v>
      </c>
      <c r="B912" s="29" t="s">
        <v>503</v>
      </c>
      <c r="C912" s="29">
        <v>18458919</v>
      </c>
      <c r="D912" s="29" t="s">
        <v>58</v>
      </c>
      <c r="E912" s="29" t="str">
        <f>_xlfn.XLOOKUP(BASE_INICIATIVAS_CONSOLIDADA!$G912,'[1]BASE DE DADOS'!A:A,'[1]BASE DE DADOS'!C:C)</f>
        <v>RESEX ARAPIXI</v>
      </c>
      <c r="F912" s="29" t="str">
        <f>_xlfn.XLOOKUP(BASE_INICIATIVAS_CONSOLIDADA!$G912,[1]!BASE_UCS[COD CNUC],[1]!BASE_UCS[CATEGORIA RESUMIDA])</f>
        <v>RESEX</v>
      </c>
      <c r="G912" s="29" t="s">
        <v>345</v>
      </c>
      <c r="H912" s="29" t="str">
        <f>_xlfn.XLOOKUP(BASE_INICIATIVAS_CONSOLIDADA!$G912,[1]!BASE_UCS[COD CNUC],[1]!BASE_UCS[GERÊNCIA REGIONAL])</f>
        <v>GR1 - Norte</v>
      </c>
      <c r="I912" s="29" t="str">
        <f>_xlfn.XLOOKUP(BASE_INICIATIVAS_CONSOLIDADA!$G912,[1]!BASE_UCS[COD CNUC],[1]!BASE_UCS[BIOMAS])</f>
        <v>Amazônia</v>
      </c>
      <c r="J912" s="29" t="str">
        <f>_xlfn.XLOOKUP(BASE_INICIATIVAS_CONSOLIDADA!$G912,[1]!BASE_UCS[COD CNUC],[1]!BASE_UCS[UF])</f>
        <v>AM</v>
      </c>
      <c r="K912" s="29"/>
      <c r="L912" s="30">
        <v>115000</v>
      </c>
      <c r="M912" s="79">
        <v>0</v>
      </c>
      <c r="N912" s="30">
        <f>BASE_INICIATIVAS_CONSOLIDADA!$L912-BASE_INICIATIVAS_CONSOLIDADA!$M912</f>
        <v>115000</v>
      </c>
      <c r="O912" s="41">
        <f>BASE_INICIATIVAS_CONSOLIDADA!$AC912+BASE_INICIATIVAS_CONSOLIDADA!$AJ912+BASE_INICIATIVAS_CONSOLIDADA!$AO912+BASE_INICIATIVAS_CONSOLIDADA!$AV912+BASE_INICIATIVAS_CONSOLIDADA!$AY912+BASE_INICIATIVAS_CONSOLIDADA!$BA912+BASE_INICIATIVAS_CONSOLIDADA!$BD912</f>
        <v>0</v>
      </c>
      <c r="P912" s="30">
        <f>IF(BASE_INICIATIVAS_CONSOLIDADA!$N912-BASE_INICIATIVAS_CONSOLIDADA!$O912&lt;0,0,BASE_INICIATIVAS_CONSOLIDADA!$N912-BASE_INICIATIVAS_CONSOLIDADA!$O912)</f>
        <v>115000</v>
      </c>
      <c r="Q912" s="66">
        <v>0</v>
      </c>
      <c r="R912" s="71">
        <v>0</v>
      </c>
      <c r="S912" s="71">
        <v>0</v>
      </c>
      <c r="T912" s="71">
        <v>0</v>
      </c>
      <c r="U912" s="71">
        <v>0</v>
      </c>
      <c r="V912" s="71">
        <v>0</v>
      </c>
      <c r="W912" s="71">
        <v>0</v>
      </c>
      <c r="X912" s="71">
        <v>0</v>
      </c>
      <c r="Y912" s="71">
        <v>0</v>
      </c>
      <c r="Z912" s="71">
        <v>0</v>
      </c>
      <c r="AA912" s="71">
        <v>0</v>
      </c>
      <c r="AB912" s="68">
        <v>0</v>
      </c>
      <c r="AC912" s="41">
        <f>SUM(BASE_INICIATIVAS_CONSOLIDADA!$Q912:$AB912)</f>
        <v>0</v>
      </c>
      <c r="AD912" s="41">
        <v>0</v>
      </c>
      <c r="AE912" s="41">
        <v>0</v>
      </c>
      <c r="AF912" s="41">
        <v>0</v>
      </c>
      <c r="AG912" s="41">
        <v>0</v>
      </c>
      <c r="AH912" s="41">
        <v>0</v>
      </c>
      <c r="AI912" s="82">
        <v>0</v>
      </c>
      <c r="AJ912" s="41">
        <f>SUM(BASE_INICIATIVAS_CONSOLIDADA!$AD912:$AI912)</f>
        <v>0</v>
      </c>
      <c r="AK912" s="41">
        <v>0</v>
      </c>
      <c r="AL912" s="41">
        <v>0</v>
      </c>
      <c r="AM912" s="41">
        <v>0</v>
      </c>
      <c r="AN912" s="41">
        <v>0</v>
      </c>
      <c r="AO912" s="41">
        <f>SUM(BASE_INICIATIVAS_CONSOLIDADA!$AK912:$AN912)</f>
        <v>0</v>
      </c>
      <c r="AP912" s="41">
        <v>0</v>
      </c>
      <c r="AQ912" s="41">
        <v>0</v>
      </c>
      <c r="AR912" s="41">
        <v>0</v>
      </c>
      <c r="AS912" s="41">
        <v>0</v>
      </c>
      <c r="AT912" s="41">
        <v>0</v>
      </c>
      <c r="AU912" s="41">
        <v>0</v>
      </c>
      <c r="AV912" s="41">
        <f>SUM(BASE_INICIATIVAS_CONSOLIDADA!$AP912:$AU912)</f>
        <v>0</v>
      </c>
      <c r="AW912" s="43">
        <v>0</v>
      </c>
      <c r="AX912" s="43">
        <v>0</v>
      </c>
      <c r="AY912" s="44">
        <f>SUM(BASE_INICIATIVAS_CONSOLIDADA!$AW912:$AX912)</f>
        <v>0</v>
      </c>
      <c r="AZ912" s="45">
        <v>0</v>
      </c>
      <c r="BA912" s="45">
        <f>BASE_INICIATIVAS_CONSOLIDADA!$AZ912</f>
        <v>0</v>
      </c>
      <c r="BB912" s="45">
        <v>0</v>
      </c>
      <c r="BC912" s="45">
        <v>0</v>
      </c>
      <c r="BD912" s="45">
        <f>SUM(BASE_INICIATIVAS_CONSOLIDADA!$BB912:$BC912)</f>
        <v>0</v>
      </c>
    </row>
    <row r="913" spans="1:56" ht="60" x14ac:dyDescent="0.25">
      <c r="A913" s="8" t="s">
        <v>502</v>
      </c>
      <c r="B913" s="8" t="s">
        <v>503</v>
      </c>
      <c r="C913" s="8">
        <v>18458919</v>
      </c>
      <c r="D913" s="8" t="s">
        <v>58</v>
      </c>
      <c r="E913" s="8" t="str">
        <f>_xlfn.XLOOKUP(BASE_INICIATIVAS_CONSOLIDADA!$G913,'[1]BASE DE DADOS'!A:A,'[1]BASE DE DADOS'!C:C)</f>
        <v>RESEX ARIÓCA PRUANÃ</v>
      </c>
      <c r="F913" s="8" t="str">
        <f>_xlfn.XLOOKUP(BASE_INICIATIVAS_CONSOLIDADA!$G913,[1]!BASE_UCS[COD CNUC],[1]!BASE_UCS[CATEGORIA RESUMIDA])</f>
        <v>RESEX</v>
      </c>
      <c r="G913" s="8" t="s">
        <v>160</v>
      </c>
      <c r="H913" s="8" t="str">
        <f>_xlfn.XLOOKUP(BASE_INICIATIVAS_CONSOLIDADA!$G913,[1]!BASE_UCS[COD CNUC],[1]!BASE_UCS[GERÊNCIA REGIONAL])</f>
        <v>GR1 - Norte</v>
      </c>
      <c r="I913" s="8" t="str">
        <f>_xlfn.XLOOKUP(BASE_INICIATIVAS_CONSOLIDADA!$G913,[1]!BASE_UCS[COD CNUC],[1]!BASE_UCS[BIOMAS])</f>
        <v>Amazônia</v>
      </c>
      <c r="J913" s="8" t="str">
        <f>_xlfn.XLOOKUP(BASE_INICIATIVAS_CONSOLIDADA!$G913,[1]!BASE_UCS[COD CNUC],[1]!BASE_UCS[UF])</f>
        <v>PA</v>
      </c>
      <c r="K913" s="8"/>
      <c r="L913" s="36">
        <v>115000</v>
      </c>
      <c r="M913" s="80">
        <v>0</v>
      </c>
      <c r="N913" s="36">
        <f>BASE_INICIATIVAS_CONSOLIDADA!$L913-BASE_INICIATIVAS_CONSOLIDADA!$M913</f>
        <v>115000</v>
      </c>
      <c r="O913" s="37">
        <f>BASE_INICIATIVAS_CONSOLIDADA!$AC913+BASE_INICIATIVAS_CONSOLIDADA!$AJ913+BASE_INICIATIVAS_CONSOLIDADA!$AO913+BASE_INICIATIVAS_CONSOLIDADA!$AV913+BASE_INICIATIVAS_CONSOLIDADA!$AY913+BASE_INICIATIVAS_CONSOLIDADA!$BA913+BASE_INICIATIVAS_CONSOLIDADA!$BD913</f>
        <v>0</v>
      </c>
      <c r="P913" s="36">
        <f>IF(BASE_INICIATIVAS_CONSOLIDADA!$N913-BASE_INICIATIVAS_CONSOLIDADA!$O913&lt;0,0,BASE_INICIATIVAS_CONSOLIDADA!$N913-BASE_INICIATIVAS_CONSOLIDADA!$O913)</f>
        <v>115000</v>
      </c>
      <c r="Q913" s="64">
        <v>0</v>
      </c>
      <c r="R913" s="69">
        <v>0</v>
      </c>
      <c r="S913" s="69">
        <v>0</v>
      </c>
      <c r="T913" s="69">
        <v>0</v>
      </c>
      <c r="U913" s="69">
        <v>0</v>
      </c>
      <c r="V913" s="69">
        <v>0</v>
      </c>
      <c r="W913" s="69">
        <v>0</v>
      </c>
      <c r="X913" s="69">
        <v>0</v>
      </c>
      <c r="Y913" s="69">
        <v>0</v>
      </c>
      <c r="Z913" s="69">
        <v>0</v>
      </c>
      <c r="AA913" s="69">
        <v>0</v>
      </c>
      <c r="AB913" s="70">
        <v>0</v>
      </c>
      <c r="AC913" s="37">
        <f>SUM(BASE_INICIATIVAS_CONSOLIDADA!$Q913:$AB913)</f>
        <v>0</v>
      </c>
      <c r="AD913" s="37">
        <v>0</v>
      </c>
      <c r="AE913" s="37">
        <v>0</v>
      </c>
      <c r="AF913" s="37">
        <v>0</v>
      </c>
      <c r="AG913" s="37">
        <v>0</v>
      </c>
      <c r="AH913" s="37">
        <v>0</v>
      </c>
      <c r="AI913" s="77">
        <v>0</v>
      </c>
      <c r="AJ913" s="37">
        <f>SUM(BASE_INICIATIVAS_CONSOLIDADA!$AD913:$AI913)</f>
        <v>0</v>
      </c>
      <c r="AK913" s="37">
        <v>0</v>
      </c>
      <c r="AL913" s="37">
        <v>0</v>
      </c>
      <c r="AM913" s="37">
        <v>0</v>
      </c>
      <c r="AN913" s="37">
        <v>0</v>
      </c>
      <c r="AO913" s="37">
        <f>SUM(BASE_INICIATIVAS_CONSOLIDADA!$AK913:$AN913)</f>
        <v>0</v>
      </c>
      <c r="AP913" s="37">
        <v>0</v>
      </c>
      <c r="AQ913" s="37">
        <v>0</v>
      </c>
      <c r="AR913" s="37">
        <v>0</v>
      </c>
      <c r="AS913" s="37">
        <v>0</v>
      </c>
      <c r="AT913" s="37">
        <v>0</v>
      </c>
      <c r="AU913" s="37">
        <v>0</v>
      </c>
      <c r="AV913" s="37">
        <f>SUM(BASE_INICIATIVAS_CONSOLIDADA!$AP913:$AU913)</f>
        <v>0</v>
      </c>
      <c r="AW913" s="39">
        <v>0</v>
      </c>
      <c r="AX913" s="39">
        <v>0</v>
      </c>
      <c r="AY913" s="40">
        <f>SUM(BASE_INICIATIVAS_CONSOLIDADA!$AW913:$AX913)</f>
        <v>0</v>
      </c>
      <c r="AZ913" s="4">
        <v>0</v>
      </c>
      <c r="BA913" s="4">
        <f>BASE_INICIATIVAS_CONSOLIDADA!$AZ913</f>
        <v>0</v>
      </c>
      <c r="BB913" s="4">
        <v>0</v>
      </c>
      <c r="BC913" s="4">
        <v>0</v>
      </c>
      <c r="BD913" s="4">
        <f>SUM(BASE_INICIATIVAS_CONSOLIDADA!$BB913:$BC913)</f>
        <v>0</v>
      </c>
    </row>
    <row r="914" spans="1:56" ht="60" x14ac:dyDescent="0.25">
      <c r="A914" s="29" t="s">
        <v>502</v>
      </c>
      <c r="B914" s="29" t="s">
        <v>503</v>
      </c>
      <c r="C914" s="29">
        <v>18458919</v>
      </c>
      <c r="D914" s="29" t="s">
        <v>58</v>
      </c>
      <c r="E914" s="29" t="str">
        <f>_xlfn.XLOOKUP(BASE_INICIATIVAS_CONSOLIDADA!$G914,'[1]BASE DE DADOS'!A:A,'[1]BASE DE DADOS'!C:C)</f>
        <v>RESEX AUATÍ-PARANÁ</v>
      </c>
      <c r="F914" s="29" t="str">
        <f>_xlfn.XLOOKUP(BASE_INICIATIVAS_CONSOLIDADA!$G914,[1]!BASE_UCS[COD CNUC],[1]!BASE_UCS[CATEGORIA RESUMIDA])</f>
        <v>RESEX</v>
      </c>
      <c r="G914" s="29" t="s">
        <v>292</v>
      </c>
      <c r="H914" s="29" t="str">
        <f>_xlfn.XLOOKUP(BASE_INICIATIVAS_CONSOLIDADA!$G914,[1]!BASE_UCS[COD CNUC],[1]!BASE_UCS[GERÊNCIA REGIONAL])</f>
        <v>GR1 - Norte</v>
      </c>
      <c r="I914" s="29" t="str">
        <f>_xlfn.XLOOKUP(BASE_INICIATIVAS_CONSOLIDADA!$G914,[1]!BASE_UCS[COD CNUC],[1]!BASE_UCS[BIOMAS])</f>
        <v>Amazônia</v>
      </c>
      <c r="J914" s="29" t="str">
        <f>_xlfn.XLOOKUP(BASE_INICIATIVAS_CONSOLIDADA!$G914,[1]!BASE_UCS[COD CNUC],[1]!BASE_UCS[UF])</f>
        <v>AM</v>
      </c>
      <c r="K914" s="29"/>
      <c r="L914" s="30">
        <v>115000</v>
      </c>
      <c r="M914" s="79">
        <v>0</v>
      </c>
      <c r="N914" s="30">
        <f>BASE_INICIATIVAS_CONSOLIDADA!$L914-BASE_INICIATIVAS_CONSOLIDADA!$M914</f>
        <v>115000</v>
      </c>
      <c r="O914" s="41">
        <f>BASE_INICIATIVAS_CONSOLIDADA!$AC914+BASE_INICIATIVAS_CONSOLIDADA!$AJ914+BASE_INICIATIVAS_CONSOLIDADA!$AO914+BASE_INICIATIVAS_CONSOLIDADA!$AV914+BASE_INICIATIVAS_CONSOLIDADA!$AY914+BASE_INICIATIVAS_CONSOLIDADA!$BA914+BASE_INICIATIVAS_CONSOLIDADA!$BD914</f>
        <v>0</v>
      </c>
      <c r="P914" s="30">
        <f>IF(BASE_INICIATIVAS_CONSOLIDADA!$N914-BASE_INICIATIVAS_CONSOLIDADA!$O914&lt;0,0,BASE_INICIATIVAS_CONSOLIDADA!$N914-BASE_INICIATIVAS_CONSOLIDADA!$O914)</f>
        <v>115000</v>
      </c>
      <c r="Q914" s="66">
        <v>0</v>
      </c>
      <c r="R914" s="71">
        <v>0</v>
      </c>
      <c r="S914" s="71">
        <v>0</v>
      </c>
      <c r="T914" s="71">
        <v>0</v>
      </c>
      <c r="U914" s="71">
        <v>0</v>
      </c>
      <c r="V914" s="71">
        <v>0</v>
      </c>
      <c r="W914" s="71">
        <v>0</v>
      </c>
      <c r="X914" s="71">
        <v>0</v>
      </c>
      <c r="Y914" s="71">
        <v>0</v>
      </c>
      <c r="Z914" s="71">
        <v>0</v>
      </c>
      <c r="AA914" s="71">
        <v>0</v>
      </c>
      <c r="AB914" s="68">
        <v>0</v>
      </c>
      <c r="AC914" s="41">
        <f>SUM(BASE_INICIATIVAS_CONSOLIDADA!$Q914:$AB914)</f>
        <v>0</v>
      </c>
      <c r="AD914" s="41">
        <v>0</v>
      </c>
      <c r="AE914" s="41">
        <v>0</v>
      </c>
      <c r="AF914" s="41">
        <v>0</v>
      </c>
      <c r="AG914" s="41">
        <v>0</v>
      </c>
      <c r="AH914" s="41">
        <v>0</v>
      </c>
      <c r="AI914" s="82">
        <v>0</v>
      </c>
      <c r="AJ914" s="41">
        <f>SUM(BASE_INICIATIVAS_CONSOLIDADA!$AD914:$AI914)</f>
        <v>0</v>
      </c>
      <c r="AK914" s="41">
        <v>0</v>
      </c>
      <c r="AL914" s="41">
        <v>0</v>
      </c>
      <c r="AM914" s="41">
        <v>0</v>
      </c>
      <c r="AN914" s="41">
        <v>0</v>
      </c>
      <c r="AO914" s="41">
        <f>SUM(BASE_INICIATIVAS_CONSOLIDADA!$AK914:$AN914)</f>
        <v>0</v>
      </c>
      <c r="AP914" s="41">
        <v>0</v>
      </c>
      <c r="AQ914" s="41">
        <v>0</v>
      </c>
      <c r="AR914" s="41">
        <v>0</v>
      </c>
      <c r="AS914" s="41">
        <v>0</v>
      </c>
      <c r="AT914" s="41">
        <v>0</v>
      </c>
      <c r="AU914" s="41">
        <v>0</v>
      </c>
      <c r="AV914" s="41">
        <f>SUM(BASE_INICIATIVAS_CONSOLIDADA!$AP914:$AU914)</f>
        <v>0</v>
      </c>
      <c r="AW914" s="43">
        <v>0</v>
      </c>
      <c r="AX914" s="43">
        <v>0</v>
      </c>
      <c r="AY914" s="44">
        <f>SUM(BASE_INICIATIVAS_CONSOLIDADA!$AW914:$AX914)</f>
        <v>0</v>
      </c>
      <c r="AZ914" s="45">
        <v>0</v>
      </c>
      <c r="BA914" s="45">
        <f>BASE_INICIATIVAS_CONSOLIDADA!$AZ914</f>
        <v>0</v>
      </c>
      <c r="BB914" s="45">
        <v>0</v>
      </c>
      <c r="BC914" s="45">
        <v>0</v>
      </c>
      <c r="BD914" s="45">
        <f>SUM(BASE_INICIATIVAS_CONSOLIDADA!$BB914:$BC914)</f>
        <v>0</v>
      </c>
    </row>
    <row r="915" spans="1:56" ht="60" x14ac:dyDescent="0.25">
      <c r="A915" s="8" t="s">
        <v>502</v>
      </c>
      <c r="B915" s="8" t="s">
        <v>503</v>
      </c>
      <c r="C915" s="8">
        <v>18458919</v>
      </c>
      <c r="D915" s="8" t="s">
        <v>58</v>
      </c>
      <c r="E915" s="8" t="str">
        <f>_xlfn.XLOOKUP(BASE_INICIATIVAS_CONSOLIDADA!$G915,'[1]BASE DE DADOS'!A:A,'[1]BASE DE DADOS'!C:C)</f>
        <v>RESEX BAIXO RIO BRANCO-JAUAPERI</v>
      </c>
      <c r="F915" s="8" t="str">
        <f>_xlfn.XLOOKUP(BASE_INICIATIVAS_CONSOLIDADA!$G915,[1]!BASE_UCS[COD CNUC],[1]!BASE_UCS[CATEGORIA RESUMIDA])</f>
        <v>RESEX</v>
      </c>
      <c r="G915" s="8" t="s">
        <v>136</v>
      </c>
      <c r="H915" s="8" t="str">
        <f>_xlfn.XLOOKUP(BASE_INICIATIVAS_CONSOLIDADA!$G915,[1]!BASE_UCS[COD CNUC],[1]!BASE_UCS[GERÊNCIA REGIONAL])</f>
        <v>GR1 - Norte</v>
      </c>
      <c r="I915" s="8" t="str">
        <f>_xlfn.XLOOKUP(BASE_INICIATIVAS_CONSOLIDADA!$G915,[1]!BASE_UCS[COD CNUC],[1]!BASE_UCS[BIOMAS])</f>
        <v>Amazônia</v>
      </c>
      <c r="J915" s="8" t="str">
        <f>_xlfn.XLOOKUP(BASE_INICIATIVAS_CONSOLIDADA!$G915,[1]!BASE_UCS[COD CNUC],[1]!BASE_UCS[UF])</f>
        <v>AM/RO</v>
      </c>
      <c r="K915" s="8"/>
      <c r="L915" s="36">
        <v>400000</v>
      </c>
      <c r="M915" s="80">
        <v>0</v>
      </c>
      <c r="N915" s="36">
        <f>BASE_INICIATIVAS_CONSOLIDADA!$L915-BASE_INICIATIVAS_CONSOLIDADA!$M915</f>
        <v>400000</v>
      </c>
      <c r="O915" s="37">
        <f>BASE_INICIATIVAS_CONSOLIDADA!$AC915+BASE_INICIATIVAS_CONSOLIDADA!$AJ915+BASE_INICIATIVAS_CONSOLIDADA!$AO915+BASE_INICIATIVAS_CONSOLIDADA!$AV915+BASE_INICIATIVAS_CONSOLIDADA!$AY915+BASE_INICIATIVAS_CONSOLIDADA!$BA915+BASE_INICIATIVAS_CONSOLIDADA!$BD915</f>
        <v>520000</v>
      </c>
      <c r="P915" s="36">
        <f>IF(BASE_INICIATIVAS_CONSOLIDADA!$N915-BASE_INICIATIVAS_CONSOLIDADA!$O915&lt;0,0,BASE_INICIATIVAS_CONSOLIDADA!$N915-BASE_INICIATIVAS_CONSOLIDADA!$O915)</f>
        <v>0</v>
      </c>
      <c r="Q915" s="64">
        <v>0</v>
      </c>
      <c r="R915" s="69">
        <v>0</v>
      </c>
      <c r="S915" s="69">
        <v>0</v>
      </c>
      <c r="T915" s="69">
        <v>0</v>
      </c>
      <c r="U915" s="69">
        <v>0</v>
      </c>
      <c r="V915" s="69">
        <v>0</v>
      </c>
      <c r="W915" s="69">
        <v>0</v>
      </c>
      <c r="X915" s="69">
        <v>0</v>
      </c>
      <c r="Y915" s="69">
        <v>0</v>
      </c>
      <c r="Z915" s="69">
        <v>0</v>
      </c>
      <c r="AA915" s="69">
        <v>0</v>
      </c>
      <c r="AB915" s="70">
        <v>0</v>
      </c>
      <c r="AC915" s="37">
        <f>SUM(BASE_INICIATIVAS_CONSOLIDADA!$Q915:$AB915)</f>
        <v>0</v>
      </c>
      <c r="AD915" s="37">
        <v>0</v>
      </c>
      <c r="AE915" s="37">
        <v>0</v>
      </c>
      <c r="AF915" s="37">
        <v>0</v>
      </c>
      <c r="AG915" s="37">
        <v>0</v>
      </c>
      <c r="AH915" s="37">
        <v>0</v>
      </c>
      <c r="AI915" s="77">
        <v>0</v>
      </c>
      <c r="AJ915" s="37">
        <f>SUM(BASE_INICIATIVAS_CONSOLIDADA!$AD915:$AI915)</f>
        <v>0</v>
      </c>
      <c r="AK915" s="37">
        <v>0</v>
      </c>
      <c r="AL915" s="37">
        <v>0</v>
      </c>
      <c r="AM915" s="37">
        <v>0</v>
      </c>
      <c r="AN915" s="37">
        <v>0</v>
      </c>
      <c r="AO915" s="37">
        <f>SUM(BASE_INICIATIVAS_CONSOLIDADA!$AK915:$AN915)</f>
        <v>0</v>
      </c>
      <c r="AP915" s="37">
        <v>0</v>
      </c>
      <c r="AQ915" s="37">
        <v>0</v>
      </c>
      <c r="AR915" s="37">
        <v>0</v>
      </c>
      <c r="AS915" s="37">
        <v>0</v>
      </c>
      <c r="AT915" s="37">
        <v>0</v>
      </c>
      <c r="AU915" s="37">
        <v>0</v>
      </c>
      <c r="AV915" s="37">
        <f>SUM(BASE_INICIATIVAS_CONSOLIDADA!$AP915:$AU915)</f>
        <v>0</v>
      </c>
      <c r="AW915" s="39">
        <v>0</v>
      </c>
      <c r="AX915" s="39">
        <v>520000</v>
      </c>
      <c r="AY915" s="40">
        <f>SUM(BASE_INICIATIVAS_CONSOLIDADA!$AW915:$AX915)</f>
        <v>520000</v>
      </c>
      <c r="AZ915" s="4">
        <v>0</v>
      </c>
      <c r="BA915" s="4">
        <f>BASE_INICIATIVAS_CONSOLIDADA!$AZ915</f>
        <v>0</v>
      </c>
      <c r="BB915" s="4">
        <v>0</v>
      </c>
      <c r="BC915" s="4">
        <v>0</v>
      </c>
      <c r="BD915" s="4">
        <f>SUM(BASE_INICIATIVAS_CONSOLIDADA!$BB915:$BC915)</f>
        <v>0</v>
      </c>
    </row>
    <row r="916" spans="1:56" ht="60" x14ac:dyDescent="0.25">
      <c r="A916" s="29" t="s">
        <v>502</v>
      </c>
      <c r="B916" s="29" t="s">
        <v>503</v>
      </c>
      <c r="C916" s="29">
        <v>18458919</v>
      </c>
      <c r="D916" s="29" t="s">
        <v>58</v>
      </c>
      <c r="E916" s="29" t="str">
        <f>_xlfn.XLOOKUP(BASE_INICIATIVAS_CONSOLIDADA!$G916,'[1]BASE DE DADOS'!A:A,'[1]BASE DE DADOS'!C:C)</f>
        <v>RESEX BARREIRO DAS ANTAS</v>
      </c>
      <c r="F916" s="29" t="str">
        <f>_xlfn.XLOOKUP(BASE_INICIATIVAS_CONSOLIDADA!$G916,[1]!BASE_UCS[COD CNUC],[1]!BASE_UCS[CATEGORIA RESUMIDA])</f>
        <v>RESEX</v>
      </c>
      <c r="G916" s="29" t="s">
        <v>167</v>
      </c>
      <c r="H916" s="29" t="str">
        <f>_xlfn.XLOOKUP(BASE_INICIATIVAS_CONSOLIDADA!$G916,[1]!BASE_UCS[COD CNUC],[1]!BASE_UCS[GERÊNCIA REGIONAL])</f>
        <v>GR1 - Norte</v>
      </c>
      <c r="I916" s="29" t="str">
        <f>_xlfn.XLOOKUP(BASE_INICIATIVAS_CONSOLIDADA!$G916,[1]!BASE_UCS[COD CNUC],[1]!BASE_UCS[BIOMAS])</f>
        <v>Amazônia</v>
      </c>
      <c r="J916" s="29" t="str">
        <f>_xlfn.XLOOKUP(BASE_INICIATIVAS_CONSOLIDADA!$G916,[1]!BASE_UCS[COD CNUC],[1]!BASE_UCS[UF])</f>
        <v>RO</v>
      </c>
      <c r="K916" s="29"/>
      <c r="L916" s="30">
        <v>300000</v>
      </c>
      <c r="M916" s="79">
        <v>0</v>
      </c>
      <c r="N916" s="30">
        <f>BASE_INICIATIVAS_CONSOLIDADA!$L916-BASE_INICIATIVAS_CONSOLIDADA!$M916</f>
        <v>300000</v>
      </c>
      <c r="O916" s="41">
        <f>BASE_INICIATIVAS_CONSOLIDADA!$AC916+BASE_INICIATIVAS_CONSOLIDADA!$AJ916+BASE_INICIATIVAS_CONSOLIDADA!$AO916+BASE_INICIATIVAS_CONSOLIDADA!$AV916+BASE_INICIATIVAS_CONSOLIDADA!$AY916+BASE_INICIATIVAS_CONSOLIDADA!$BA916+BASE_INICIATIVAS_CONSOLIDADA!$BD916</f>
        <v>280000</v>
      </c>
      <c r="P916" s="30">
        <f>IF(BASE_INICIATIVAS_CONSOLIDADA!$N916-BASE_INICIATIVAS_CONSOLIDADA!$O916&lt;0,0,BASE_INICIATIVAS_CONSOLIDADA!$N916-BASE_INICIATIVAS_CONSOLIDADA!$O916)</f>
        <v>20000</v>
      </c>
      <c r="Q916" s="66">
        <v>0</v>
      </c>
      <c r="R916" s="71">
        <v>0</v>
      </c>
      <c r="S916" s="71">
        <v>0</v>
      </c>
      <c r="T916" s="71">
        <v>0</v>
      </c>
      <c r="U916" s="71">
        <v>0</v>
      </c>
      <c r="V916" s="71">
        <v>0</v>
      </c>
      <c r="W916" s="71">
        <v>0</v>
      </c>
      <c r="X916" s="71">
        <v>0</v>
      </c>
      <c r="Y916" s="71">
        <v>0</v>
      </c>
      <c r="Z916" s="71">
        <v>0</v>
      </c>
      <c r="AA916" s="71">
        <v>0</v>
      </c>
      <c r="AB916" s="68">
        <v>0</v>
      </c>
      <c r="AC916" s="41">
        <f>SUM(BASE_INICIATIVAS_CONSOLIDADA!$Q916:$AB916)</f>
        <v>0</v>
      </c>
      <c r="AD916" s="41">
        <v>0</v>
      </c>
      <c r="AE916" s="41">
        <v>0</v>
      </c>
      <c r="AF916" s="41">
        <v>0</v>
      </c>
      <c r="AG916" s="41">
        <v>0</v>
      </c>
      <c r="AH916" s="41">
        <v>0</v>
      </c>
      <c r="AI916" s="82">
        <v>0</v>
      </c>
      <c r="AJ916" s="41">
        <f>SUM(BASE_INICIATIVAS_CONSOLIDADA!$AD916:$AI916)</f>
        <v>0</v>
      </c>
      <c r="AK916" s="41">
        <v>0</v>
      </c>
      <c r="AL916" s="41">
        <v>0</v>
      </c>
      <c r="AM916" s="41">
        <v>0</v>
      </c>
      <c r="AN916" s="41">
        <v>0</v>
      </c>
      <c r="AO916" s="41">
        <f>SUM(BASE_INICIATIVAS_CONSOLIDADA!$AK916:$AN916)</f>
        <v>0</v>
      </c>
      <c r="AP916" s="41">
        <v>0</v>
      </c>
      <c r="AQ916" s="41">
        <v>0</v>
      </c>
      <c r="AR916" s="41">
        <v>0</v>
      </c>
      <c r="AS916" s="41">
        <v>0</v>
      </c>
      <c r="AT916" s="41">
        <v>0</v>
      </c>
      <c r="AU916" s="41">
        <v>0</v>
      </c>
      <c r="AV916" s="41">
        <f>SUM(BASE_INICIATIVAS_CONSOLIDADA!$AP916:$AU916)</f>
        <v>0</v>
      </c>
      <c r="AW916" s="43">
        <v>0</v>
      </c>
      <c r="AX916" s="43">
        <v>280000</v>
      </c>
      <c r="AY916" s="44">
        <f>SUM(BASE_INICIATIVAS_CONSOLIDADA!$AW916:$AX916)</f>
        <v>280000</v>
      </c>
      <c r="AZ916" s="45">
        <v>0</v>
      </c>
      <c r="BA916" s="45">
        <f>BASE_INICIATIVAS_CONSOLIDADA!$AZ916</f>
        <v>0</v>
      </c>
      <c r="BB916" s="45">
        <v>0</v>
      </c>
      <c r="BC916" s="45">
        <v>0</v>
      </c>
      <c r="BD916" s="45">
        <f>SUM(BASE_INICIATIVAS_CONSOLIDADA!$BB916:$BC916)</f>
        <v>0</v>
      </c>
    </row>
    <row r="917" spans="1:56" ht="60" x14ac:dyDescent="0.25">
      <c r="A917" s="8" t="s">
        <v>502</v>
      </c>
      <c r="B917" s="8" t="s">
        <v>503</v>
      </c>
      <c r="C917" s="8">
        <v>18458919</v>
      </c>
      <c r="D917" s="8" t="s">
        <v>58</v>
      </c>
      <c r="E917" s="8" t="str">
        <f>_xlfn.XLOOKUP(BASE_INICIATIVAS_CONSOLIDADA!$G917,'[1]BASE DE DADOS'!A:A,'[1]BASE DE DADOS'!C:C)</f>
        <v>RESEX CHAPADA LIMPA</v>
      </c>
      <c r="F917" s="8" t="str">
        <f>_xlfn.XLOOKUP(BASE_INICIATIVAS_CONSOLIDADA!$G917,[1]!BASE_UCS[COD CNUC],[1]!BASE_UCS[CATEGORIA RESUMIDA])</f>
        <v>RESEX</v>
      </c>
      <c r="G917" s="8" t="s">
        <v>169</v>
      </c>
      <c r="H917" s="8" t="str">
        <f>_xlfn.XLOOKUP(BASE_INICIATIVAS_CONSOLIDADA!$G917,[1]!BASE_UCS[COD CNUC],[1]!BASE_UCS[GERÊNCIA REGIONAL])</f>
        <v>GR2 - Nordeste</v>
      </c>
      <c r="I917" s="8" t="str">
        <f>_xlfn.XLOOKUP(BASE_INICIATIVAS_CONSOLIDADA!$G917,[1]!BASE_UCS[COD CNUC],[1]!BASE_UCS[BIOMAS])</f>
        <v>Cerrado</v>
      </c>
      <c r="J917" s="8" t="str">
        <f>_xlfn.XLOOKUP(BASE_INICIATIVAS_CONSOLIDADA!$G917,[1]!BASE_UCS[COD CNUC],[1]!BASE_UCS[UF])</f>
        <v>MA</v>
      </c>
      <c r="K917" s="8"/>
      <c r="L917" s="36">
        <v>75000</v>
      </c>
      <c r="M917" s="80">
        <v>0</v>
      </c>
      <c r="N917" s="36">
        <f>BASE_INICIATIVAS_CONSOLIDADA!$L917-BASE_INICIATIVAS_CONSOLIDADA!$M917</f>
        <v>75000</v>
      </c>
      <c r="O917" s="37">
        <f>BASE_INICIATIVAS_CONSOLIDADA!$AC917+BASE_INICIATIVAS_CONSOLIDADA!$AJ917+BASE_INICIATIVAS_CONSOLIDADA!$AO917+BASE_INICIATIVAS_CONSOLIDADA!$AV917+BASE_INICIATIVAS_CONSOLIDADA!$AY917+BASE_INICIATIVAS_CONSOLIDADA!$BA917+BASE_INICIATIVAS_CONSOLIDADA!$BD917</f>
        <v>0</v>
      </c>
      <c r="P917" s="36">
        <f>IF(BASE_INICIATIVAS_CONSOLIDADA!$N917-BASE_INICIATIVAS_CONSOLIDADA!$O917&lt;0,0,BASE_INICIATIVAS_CONSOLIDADA!$N917-BASE_INICIATIVAS_CONSOLIDADA!$O917)</f>
        <v>75000</v>
      </c>
      <c r="Q917" s="64">
        <v>0</v>
      </c>
      <c r="R917" s="69">
        <v>0</v>
      </c>
      <c r="S917" s="69">
        <v>0</v>
      </c>
      <c r="T917" s="69">
        <v>0</v>
      </c>
      <c r="U917" s="69">
        <v>0</v>
      </c>
      <c r="V917" s="69">
        <v>0</v>
      </c>
      <c r="W917" s="69">
        <v>0</v>
      </c>
      <c r="X917" s="69">
        <v>0</v>
      </c>
      <c r="Y917" s="69">
        <v>0</v>
      </c>
      <c r="Z917" s="69">
        <v>0</v>
      </c>
      <c r="AA917" s="69">
        <v>0</v>
      </c>
      <c r="AB917" s="70">
        <v>0</v>
      </c>
      <c r="AC917" s="37">
        <f>SUM(BASE_INICIATIVAS_CONSOLIDADA!$Q917:$AB917)</f>
        <v>0</v>
      </c>
      <c r="AD917" s="37">
        <v>0</v>
      </c>
      <c r="AE917" s="37">
        <v>0</v>
      </c>
      <c r="AF917" s="37">
        <v>0</v>
      </c>
      <c r="AG917" s="37">
        <v>0</v>
      </c>
      <c r="AH917" s="37">
        <v>0</v>
      </c>
      <c r="AI917" s="77">
        <v>0</v>
      </c>
      <c r="AJ917" s="37">
        <f>SUM(BASE_INICIATIVAS_CONSOLIDADA!$AD917:$AI917)</f>
        <v>0</v>
      </c>
      <c r="AK917" s="37">
        <v>0</v>
      </c>
      <c r="AL917" s="37">
        <v>0</v>
      </c>
      <c r="AM917" s="37">
        <v>0</v>
      </c>
      <c r="AN917" s="37">
        <v>0</v>
      </c>
      <c r="AO917" s="37">
        <f>SUM(BASE_INICIATIVAS_CONSOLIDADA!$AK917:$AN917)</f>
        <v>0</v>
      </c>
      <c r="AP917" s="37">
        <v>0</v>
      </c>
      <c r="AQ917" s="37">
        <v>0</v>
      </c>
      <c r="AR917" s="37">
        <v>0</v>
      </c>
      <c r="AS917" s="37">
        <v>0</v>
      </c>
      <c r="AT917" s="37">
        <v>0</v>
      </c>
      <c r="AU917" s="37">
        <v>0</v>
      </c>
      <c r="AV917" s="37">
        <f>SUM(BASE_INICIATIVAS_CONSOLIDADA!$AP917:$AU917)</f>
        <v>0</v>
      </c>
      <c r="AW917" s="39">
        <v>0</v>
      </c>
      <c r="AX917" s="39">
        <v>0</v>
      </c>
      <c r="AY917" s="40">
        <f>SUM(BASE_INICIATIVAS_CONSOLIDADA!$AW917:$AX917)</f>
        <v>0</v>
      </c>
      <c r="AZ917" s="4">
        <v>0</v>
      </c>
      <c r="BA917" s="4">
        <f>BASE_INICIATIVAS_CONSOLIDADA!$AZ917</f>
        <v>0</v>
      </c>
      <c r="BB917" s="4">
        <v>0</v>
      </c>
      <c r="BC917" s="4">
        <v>0</v>
      </c>
      <c r="BD917" s="4">
        <f>SUM(BASE_INICIATIVAS_CONSOLIDADA!$BB917:$BC917)</f>
        <v>0</v>
      </c>
    </row>
    <row r="918" spans="1:56" ht="60" x14ac:dyDescent="0.25">
      <c r="A918" s="29" t="s">
        <v>502</v>
      </c>
      <c r="B918" s="29" t="s">
        <v>503</v>
      </c>
      <c r="C918" s="29">
        <v>18458919</v>
      </c>
      <c r="D918" s="29" t="s">
        <v>58</v>
      </c>
      <c r="E918" s="29" t="str">
        <f>_xlfn.XLOOKUP(BASE_INICIATIVAS_CONSOLIDADA!$G918,'[1]BASE DE DADOS'!A:A,'[1]BASE DE DADOS'!C:C)</f>
        <v>RESEX CHICO MENDES</v>
      </c>
      <c r="F918" s="29" t="str">
        <f>_xlfn.XLOOKUP(BASE_INICIATIVAS_CONSOLIDADA!$G918,[1]!BASE_UCS[COD CNUC],[1]!BASE_UCS[CATEGORIA RESUMIDA])</f>
        <v>RESEX</v>
      </c>
      <c r="G918" s="29" t="s">
        <v>220</v>
      </c>
      <c r="H918" s="29" t="str">
        <f>_xlfn.XLOOKUP(BASE_INICIATIVAS_CONSOLIDADA!$G918,[1]!BASE_UCS[COD CNUC],[1]!BASE_UCS[GERÊNCIA REGIONAL])</f>
        <v>GR1 - Norte</v>
      </c>
      <c r="I918" s="29" t="str">
        <f>_xlfn.XLOOKUP(BASE_INICIATIVAS_CONSOLIDADA!$G918,[1]!BASE_UCS[COD CNUC],[1]!BASE_UCS[BIOMAS])</f>
        <v>Amazônia</v>
      </c>
      <c r="J918" s="29" t="str">
        <f>_xlfn.XLOOKUP(BASE_INICIATIVAS_CONSOLIDADA!$G918,[1]!BASE_UCS[COD CNUC],[1]!BASE_UCS[UF])</f>
        <v>AC</v>
      </c>
      <c r="K918" s="29"/>
      <c r="L918" s="30">
        <v>115000</v>
      </c>
      <c r="M918" s="79">
        <v>0</v>
      </c>
      <c r="N918" s="30">
        <f>BASE_INICIATIVAS_CONSOLIDADA!$L918-BASE_INICIATIVAS_CONSOLIDADA!$M918</f>
        <v>115000</v>
      </c>
      <c r="O918" s="41">
        <f>BASE_INICIATIVAS_CONSOLIDADA!$AC918+BASE_INICIATIVAS_CONSOLIDADA!$AJ918+BASE_INICIATIVAS_CONSOLIDADA!$AO918+BASE_INICIATIVAS_CONSOLIDADA!$AV918+BASE_INICIATIVAS_CONSOLIDADA!$AY918+BASE_INICIATIVAS_CONSOLIDADA!$BA918+BASE_INICIATIVAS_CONSOLIDADA!$BD918</f>
        <v>0</v>
      </c>
      <c r="P918" s="30">
        <f>IF(BASE_INICIATIVAS_CONSOLIDADA!$N918-BASE_INICIATIVAS_CONSOLIDADA!$O918&lt;0,0,BASE_INICIATIVAS_CONSOLIDADA!$N918-BASE_INICIATIVAS_CONSOLIDADA!$O918)</f>
        <v>115000</v>
      </c>
      <c r="Q918" s="66">
        <v>0</v>
      </c>
      <c r="R918" s="71">
        <v>0</v>
      </c>
      <c r="S918" s="71">
        <v>0</v>
      </c>
      <c r="T918" s="71">
        <v>0</v>
      </c>
      <c r="U918" s="71">
        <v>0</v>
      </c>
      <c r="V918" s="71">
        <v>0</v>
      </c>
      <c r="W918" s="71">
        <v>0</v>
      </c>
      <c r="X918" s="71">
        <v>0</v>
      </c>
      <c r="Y918" s="71">
        <v>0</v>
      </c>
      <c r="Z918" s="71">
        <v>0</v>
      </c>
      <c r="AA918" s="71">
        <v>0</v>
      </c>
      <c r="AB918" s="68">
        <v>0</v>
      </c>
      <c r="AC918" s="41">
        <f>SUM(BASE_INICIATIVAS_CONSOLIDADA!$Q918:$AB918)</f>
        <v>0</v>
      </c>
      <c r="AD918" s="41">
        <v>0</v>
      </c>
      <c r="AE918" s="41">
        <v>0</v>
      </c>
      <c r="AF918" s="41">
        <v>0</v>
      </c>
      <c r="AG918" s="41">
        <v>0</v>
      </c>
      <c r="AH918" s="41">
        <v>0</v>
      </c>
      <c r="AI918" s="82">
        <v>0</v>
      </c>
      <c r="AJ918" s="41">
        <f>SUM(BASE_INICIATIVAS_CONSOLIDADA!$AD918:$AI918)</f>
        <v>0</v>
      </c>
      <c r="AK918" s="41">
        <v>0</v>
      </c>
      <c r="AL918" s="41">
        <v>0</v>
      </c>
      <c r="AM918" s="41">
        <v>0</v>
      </c>
      <c r="AN918" s="41">
        <v>0</v>
      </c>
      <c r="AO918" s="41">
        <f>SUM(BASE_INICIATIVAS_CONSOLIDADA!$AK918:$AN918)</f>
        <v>0</v>
      </c>
      <c r="AP918" s="41">
        <v>0</v>
      </c>
      <c r="AQ918" s="41">
        <v>0</v>
      </c>
      <c r="AR918" s="41">
        <v>0</v>
      </c>
      <c r="AS918" s="41">
        <v>0</v>
      </c>
      <c r="AT918" s="41">
        <v>0</v>
      </c>
      <c r="AU918" s="41">
        <v>0</v>
      </c>
      <c r="AV918" s="41">
        <f>SUM(BASE_INICIATIVAS_CONSOLIDADA!$AP918:$AU918)</f>
        <v>0</v>
      </c>
      <c r="AW918" s="43">
        <v>0</v>
      </c>
      <c r="AX918" s="43">
        <v>0</v>
      </c>
      <c r="AY918" s="44">
        <f>SUM(BASE_INICIATIVAS_CONSOLIDADA!$AW918:$AX918)</f>
        <v>0</v>
      </c>
      <c r="AZ918" s="45">
        <v>0</v>
      </c>
      <c r="BA918" s="45">
        <f>BASE_INICIATIVAS_CONSOLIDADA!$AZ918</f>
        <v>0</v>
      </c>
      <c r="BB918" s="45">
        <v>0</v>
      </c>
      <c r="BC918" s="45">
        <v>0</v>
      </c>
      <c r="BD918" s="45">
        <f>SUM(BASE_INICIATIVAS_CONSOLIDADA!$BB918:$BC918)</f>
        <v>0</v>
      </c>
    </row>
    <row r="919" spans="1:56" ht="60" x14ac:dyDescent="0.25">
      <c r="A919" s="8" t="s">
        <v>502</v>
      </c>
      <c r="B919" s="8" t="s">
        <v>503</v>
      </c>
      <c r="C919" s="8">
        <v>18458919</v>
      </c>
      <c r="D919" s="8" t="s">
        <v>58</v>
      </c>
      <c r="E919" s="8" t="str">
        <f>_xlfn.XLOOKUP(BASE_INICIATIVAS_CONSOLIDADA!$G919,'[1]BASE DE DADOS'!A:A,'[1]BASE DE DADOS'!C:C)</f>
        <v>RESEX CHOCOARÉ-MATO GROSSO</v>
      </c>
      <c r="F919" s="8" t="str">
        <f>_xlfn.XLOOKUP(BASE_INICIATIVAS_CONSOLIDADA!$G919,[1]!BASE_UCS[COD CNUC],[1]!BASE_UCS[CATEGORIA RESUMIDA])</f>
        <v>RESEX</v>
      </c>
      <c r="G919" s="8" t="s">
        <v>119</v>
      </c>
      <c r="H919" s="8" t="str">
        <f>_xlfn.XLOOKUP(BASE_INICIATIVAS_CONSOLIDADA!$G919,[1]!BASE_UCS[COD CNUC],[1]!BASE_UCS[GERÊNCIA REGIONAL])</f>
        <v>GR1 - Norte</v>
      </c>
      <c r="I919" s="8" t="str">
        <f>_xlfn.XLOOKUP(BASE_INICIATIVAS_CONSOLIDADA!$G919,[1]!BASE_UCS[COD CNUC],[1]!BASE_UCS[BIOMAS])</f>
        <v>Amazônia</v>
      </c>
      <c r="J919" s="8" t="str">
        <f>_xlfn.XLOOKUP(BASE_INICIATIVAS_CONSOLIDADA!$G919,[1]!BASE_UCS[COD CNUC],[1]!BASE_UCS[UF])</f>
        <v>PA</v>
      </c>
      <c r="K919" s="8"/>
      <c r="L919" s="36">
        <v>115000</v>
      </c>
      <c r="M919" s="80">
        <v>0</v>
      </c>
      <c r="N919" s="36">
        <f>BASE_INICIATIVAS_CONSOLIDADA!$L919-BASE_INICIATIVAS_CONSOLIDADA!$M919</f>
        <v>115000</v>
      </c>
      <c r="O919" s="37">
        <f>BASE_INICIATIVAS_CONSOLIDADA!$AC919+BASE_INICIATIVAS_CONSOLIDADA!$AJ919+BASE_INICIATIVAS_CONSOLIDADA!$AO919+BASE_INICIATIVAS_CONSOLIDADA!$AV919+BASE_INICIATIVAS_CONSOLIDADA!$AY919+BASE_INICIATIVAS_CONSOLIDADA!$BA919+BASE_INICIATIVAS_CONSOLIDADA!$BD919</f>
        <v>0</v>
      </c>
      <c r="P919" s="36">
        <f>IF(BASE_INICIATIVAS_CONSOLIDADA!$N919-BASE_INICIATIVAS_CONSOLIDADA!$O919&lt;0,0,BASE_INICIATIVAS_CONSOLIDADA!$N919-BASE_INICIATIVAS_CONSOLIDADA!$O919)</f>
        <v>115000</v>
      </c>
      <c r="Q919" s="64">
        <v>0</v>
      </c>
      <c r="R919" s="69">
        <v>0</v>
      </c>
      <c r="S919" s="69">
        <v>0</v>
      </c>
      <c r="T919" s="69">
        <v>0</v>
      </c>
      <c r="U919" s="69">
        <v>0</v>
      </c>
      <c r="V919" s="69">
        <v>0</v>
      </c>
      <c r="W919" s="69">
        <v>0</v>
      </c>
      <c r="X919" s="69">
        <v>0</v>
      </c>
      <c r="Y919" s="69">
        <v>0</v>
      </c>
      <c r="Z919" s="69">
        <v>0</v>
      </c>
      <c r="AA919" s="69">
        <v>0</v>
      </c>
      <c r="AB919" s="70">
        <v>0</v>
      </c>
      <c r="AC919" s="37">
        <f>SUM(BASE_INICIATIVAS_CONSOLIDADA!$Q919:$AB919)</f>
        <v>0</v>
      </c>
      <c r="AD919" s="37">
        <v>0</v>
      </c>
      <c r="AE919" s="37">
        <v>0</v>
      </c>
      <c r="AF919" s="37">
        <v>0</v>
      </c>
      <c r="AG919" s="37">
        <v>0</v>
      </c>
      <c r="AH919" s="37">
        <v>0</v>
      </c>
      <c r="AI919" s="77">
        <v>0</v>
      </c>
      <c r="AJ919" s="37">
        <f>SUM(BASE_INICIATIVAS_CONSOLIDADA!$AD919:$AI919)</f>
        <v>0</v>
      </c>
      <c r="AK919" s="37">
        <v>0</v>
      </c>
      <c r="AL919" s="37">
        <v>0</v>
      </c>
      <c r="AM919" s="37">
        <v>0</v>
      </c>
      <c r="AN919" s="37">
        <v>0</v>
      </c>
      <c r="AO919" s="37">
        <f>SUM(BASE_INICIATIVAS_CONSOLIDADA!$AK919:$AN919)</f>
        <v>0</v>
      </c>
      <c r="AP919" s="37">
        <v>0</v>
      </c>
      <c r="AQ919" s="37">
        <v>0</v>
      </c>
      <c r="AR919" s="37">
        <v>0</v>
      </c>
      <c r="AS919" s="37">
        <v>0</v>
      </c>
      <c r="AT919" s="37">
        <v>0</v>
      </c>
      <c r="AU919" s="37">
        <v>0</v>
      </c>
      <c r="AV919" s="37">
        <f>SUM(BASE_INICIATIVAS_CONSOLIDADA!$AP919:$AU919)</f>
        <v>0</v>
      </c>
      <c r="AW919" s="39">
        <v>0</v>
      </c>
      <c r="AX919" s="48">
        <v>0</v>
      </c>
      <c r="AY919" s="40">
        <f>SUM(BASE_INICIATIVAS_CONSOLIDADA!$AW919:$AX919)</f>
        <v>0</v>
      </c>
      <c r="AZ919" s="4">
        <v>0</v>
      </c>
      <c r="BA919" s="4">
        <f>BASE_INICIATIVAS_CONSOLIDADA!$AZ919</f>
        <v>0</v>
      </c>
      <c r="BB919" s="4">
        <v>0</v>
      </c>
      <c r="BC919" s="4">
        <v>0</v>
      </c>
      <c r="BD919" s="4">
        <f>SUM(BASE_INICIATIVAS_CONSOLIDADA!$BB919:$BC919)</f>
        <v>0</v>
      </c>
    </row>
    <row r="920" spans="1:56" ht="60" x14ac:dyDescent="0.25">
      <c r="A920" s="29" t="s">
        <v>502</v>
      </c>
      <c r="B920" s="29" t="s">
        <v>503</v>
      </c>
      <c r="C920" s="29">
        <v>18458919</v>
      </c>
      <c r="D920" s="29" t="s">
        <v>58</v>
      </c>
      <c r="E920" s="29" t="str">
        <f>_xlfn.XLOOKUP(BASE_INICIATIVAS_CONSOLIDADA!$G920,'[1]BASE DE DADOS'!A:A,'[1]BASE DE DADOS'!C:C)</f>
        <v>RESEX DA BAÍA DO TUBARÃO</v>
      </c>
      <c r="F920" s="29" t="str">
        <f>_xlfn.XLOOKUP(BASE_INICIATIVAS_CONSOLIDADA!$G920,[1]!BASE_UCS[COD CNUC],[1]!BASE_UCS[CATEGORIA RESUMIDA])</f>
        <v>RESEX</v>
      </c>
      <c r="G920" s="29" t="s">
        <v>146</v>
      </c>
      <c r="H920" s="29" t="str">
        <f>_xlfn.XLOOKUP(BASE_INICIATIVAS_CONSOLIDADA!$G920,[1]!BASE_UCS[COD CNUC],[1]!BASE_UCS[GERÊNCIA REGIONAL])</f>
        <v>GR1 - Norte</v>
      </c>
      <c r="I920" s="29" t="str">
        <f>_xlfn.XLOOKUP(BASE_INICIATIVAS_CONSOLIDADA!$G920,[1]!BASE_UCS[COD CNUC],[1]!BASE_UCS[BIOMAS])</f>
        <v>Amazônia - Área Marinha - Cerrado</v>
      </c>
      <c r="J920" s="29" t="str">
        <f>_xlfn.XLOOKUP(BASE_INICIATIVAS_CONSOLIDADA!$G920,[1]!BASE_UCS[COD CNUC],[1]!BASE_UCS[UF])</f>
        <v>MA</v>
      </c>
      <c r="K920" s="29"/>
      <c r="L920" s="30">
        <v>115000</v>
      </c>
      <c r="M920" s="79">
        <v>0</v>
      </c>
      <c r="N920" s="30">
        <f>BASE_INICIATIVAS_CONSOLIDADA!$L920-BASE_INICIATIVAS_CONSOLIDADA!$M920</f>
        <v>115000</v>
      </c>
      <c r="O920" s="41">
        <f>BASE_INICIATIVAS_CONSOLIDADA!$AC920+BASE_INICIATIVAS_CONSOLIDADA!$AJ920+BASE_INICIATIVAS_CONSOLIDADA!$AO920+BASE_INICIATIVAS_CONSOLIDADA!$AV920+BASE_INICIATIVAS_CONSOLIDADA!$AY920+BASE_INICIATIVAS_CONSOLIDADA!$BA920+BASE_INICIATIVAS_CONSOLIDADA!$BD920</f>
        <v>115000</v>
      </c>
      <c r="P920" s="30">
        <f>IF(BASE_INICIATIVAS_CONSOLIDADA!$N920-BASE_INICIATIVAS_CONSOLIDADA!$O920&lt;0,0,BASE_INICIATIVAS_CONSOLIDADA!$N920-BASE_INICIATIVAS_CONSOLIDADA!$O920)</f>
        <v>0</v>
      </c>
      <c r="Q920" s="66">
        <v>0</v>
      </c>
      <c r="R920" s="71">
        <v>0</v>
      </c>
      <c r="S920" s="71">
        <v>0</v>
      </c>
      <c r="T920" s="71">
        <v>0</v>
      </c>
      <c r="U920" s="71">
        <v>0</v>
      </c>
      <c r="V920" s="71">
        <v>0</v>
      </c>
      <c r="W920" s="71">
        <v>0</v>
      </c>
      <c r="X920" s="71">
        <v>0</v>
      </c>
      <c r="Y920" s="71">
        <v>0</v>
      </c>
      <c r="Z920" s="71">
        <v>0</v>
      </c>
      <c r="AA920" s="71">
        <v>0</v>
      </c>
      <c r="AB920" s="68">
        <v>0</v>
      </c>
      <c r="AC920" s="41">
        <f>SUM(BASE_INICIATIVAS_CONSOLIDADA!$Q920:$AB920)</f>
        <v>0</v>
      </c>
      <c r="AD920" s="41">
        <v>0</v>
      </c>
      <c r="AE920" s="41">
        <v>0</v>
      </c>
      <c r="AF920" s="41">
        <v>0</v>
      </c>
      <c r="AG920" s="41">
        <v>0</v>
      </c>
      <c r="AH920" s="41">
        <v>0</v>
      </c>
      <c r="AI920" s="82">
        <v>0</v>
      </c>
      <c r="AJ920" s="41">
        <f>SUM(BASE_INICIATIVAS_CONSOLIDADA!$AD920:$AI920)</f>
        <v>0</v>
      </c>
      <c r="AK920" s="41">
        <v>0</v>
      </c>
      <c r="AL920" s="41">
        <v>0</v>
      </c>
      <c r="AM920" s="41">
        <v>0</v>
      </c>
      <c r="AN920" s="41">
        <v>0</v>
      </c>
      <c r="AO920" s="41">
        <f>SUM(BASE_INICIATIVAS_CONSOLIDADA!$AK920:$AN920)</f>
        <v>0</v>
      </c>
      <c r="AP920" s="41">
        <v>0</v>
      </c>
      <c r="AQ920" s="41">
        <v>0</v>
      </c>
      <c r="AR920" s="41">
        <v>0</v>
      </c>
      <c r="AS920" s="41">
        <v>0</v>
      </c>
      <c r="AT920" s="41">
        <v>0</v>
      </c>
      <c r="AU920" s="41">
        <v>0</v>
      </c>
      <c r="AV920" s="41">
        <f>SUM(BASE_INICIATIVAS_CONSOLIDADA!$AP920:$AU920)</f>
        <v>0</v>
      </c>
      <c r="AW920" s="43">
        <v>0</v>
      </c>
      <c r="AX920" s="50">
        <v>0</v>
      </c>
      <c r="AY920" s="44">
        <f>SUM(BASE_INICIATIVAS_CONSOLIDADA!$AW920:$AX920)</f>
        <v>0</v>
      </c>
      <c r="AZ920" s="45">
        <v>0</v>
      </c>
      <c r="BA920" s="45">
        <f>BASE_INICIATIVAS_CONSOLIDADA!$AZ920</f>
        <v>0</v>
      </c>
      <c r="BB920" s="45">
        <v>0</v>
      </c>
      <c r="BC920" s="45">
        <v>115000</v>
      </c>
      <c r="BD920" s="45">
        <f>SUM(BASE_INICIATIVAS_CONSOLIDADA!$BB920:$BC920)</f>
        <v>115000</v>
      </c>
    </row>
    <row r="921" spans="1:56" ht="60" x14ac:dyDescent="0.25">
      <c r="A921" s="8" t="s">
        <v>502</v>
      </c>
      <c r="B921" s="8" t="s">
        <v>503</v>
      </c>
      <c r="C921" s="8">
        <v>18458919</v>
      </c>
      <c r="D921" s="8" t="s">
        <v>58</v>
      </c>
      <c r="E921" s="8" t="str">
        <f>_xlfn.XLOOKUP(BASE_INICIATIVAS_CONSOLIDADA!$G921,'[1]BASE DE DADOS'!A:A,'[1]BASE DE DADOS'!C:C)</f>
        <v>RESEX DE CANAVIEIRAS</v>
      </c>
      <c r="F921" s="8" t="str">
        <f>_xlfn.XLOOKUP(BASE_INICIATIVAS_CONSOLIDADA!$G921,[1]!BASE_UCS[COD CNUC],[1]!BASE_UCS[CATEGORIA RESUMIDA])</f>
        <v>RESEX</v>
      </c>
      <c r="G921" s="8" t="s">
        <v>302</v>
      </c>
      <c r="H921" s="8" t="str">
        <f>_xlfn.XLOOKUP(BASE_INICIATIVAS_CONSOLIDADA!$G921,[1]!BASE_UCS[COD CNUC],[1]!BASE_UCS[GERÊNCIA REGIONAL])</f>
        <v>GR2 - Nordeste</v>
      </c>
      <c r="I921" s="8" t="str">
        <f>_xlfn.XLOOKUP(BASE_INICIATIVAS_CONSOLIDADA!$G921,[1]!BASE_UCS[COD CNUC],[1]!BASE_UCS[BIOMAS])</f>
        <v>Área Marinha - Mata Atlântica</v>
      </c>
      <c r="J921" s="8" t="str">
        <f>_xlfn.XLOOKUP(BASE_INICIATIVAS_CONSOLIDADA!$G921,[1]!BASE_UCS[COD CNUC],[1]!BASE_UCS[UF])</f>
        <v>BA</v>
      </c>
      <c r="K921" s="8"/>
      <c r="L921" s="36">
        <v>75000</v>
      </c>
      <c r="M921" s="80">
        <v>0</v>
      </c>
      <c r="N921" s="36">
        <f>BASE_INICIATIVAS_CONSOLIDADA!$L921-BASE_INICIATIVAS_CONSOLIDADA!$M921</f>
        <v>75000</v>
      </c>
      <c r="O921" s="37">
        <f>BASE_INICIATIVAS_CONSOLIDADA!$AC921+BASE_INICIATIVAS_CONSOLIDADA!$AJ921+BASE_INICIATIVAS_CONSOLIDADA!$AO921+BASE_INICIATIVAS_CONSOLIDADA!$AV921+BASE_INICIATIVAS_CONSOLIDADA!$AY921+BASE_INICIATIVAS_CONSOLIDADA!$BA921+BASE_INICIATIVAS_CONSOLIDADA!$BD921</f>
        <v>0</v>
      </c>
      <c r="P921" s="36">
        <f>IF(BASE_INICIATIVAS_CONSOLIDADA!$N921-BASE_INICIATIVAS_CONSOLIDADA!$O921&lt;0,0,BASE_INICIATIVAS_CONSOLIDADA!$N921-BASE_INICIATIVAS_CONSOLIDADA!$O921)</f>
        <v>75000</v>
      </c>
      <c r="Q921" s="64">
        <v>0</v>
      </c>
      <c r="R921" s="69">
        <v>0</v>
      </c>
      <c r="S921" s="69">
        <v>0</v>
      </c>
      <c r="T921" s="69">
        <v>0</v>
      </c>
      <c r="U921" s="69">
        <v>0</v>
      </c>
      <c r="V921" s="69">
        <v>0</v>
      </c>
      <c r="W921" s="69">
        <v>0</v>
      </c>
      <c r="X921" s="69">
        <v>0</v>
      </c>
      <c r="Y921" s="69">
        <v>0</v>
      </c>
      <c r="Z921" s="69">
        <v>0</v>
      </c>
      <c r="AA921" s="69">
        <v>0</v>
      </c>
      <c r="AB921" s="70">
        <v>0</v>
      </c>
      <c r="AC921" s="37">
        <f>SUM(BASE_INICIATIVAS_CONSOLIDADA!$Q921:$AB921)</f>
        <v>0</v>
      </c>
      <c r="AD921" s="37">
        <v>0</v>
      </c>
      <c r="AE921" s="37">
        <v>0</v>
      </c>
      <c r="AF921" s="37">
        <v>0</v>
      </c>
      <c r="AG921" s="37">
        <v>0</v>
      </c>
      <c r="AH921" s="37">
        <v>0</v>
      </c>
      <c r="AI921" s="77">
        <v>0</v>
      </c>
      <c r="AJ921" s="37">
        <f>SUM(BASE_INICIATIVAS_CONSOLIDADA!$AD921:$AI921)</f>
        <v>0</v>
      </c>
      <c r="AK921" s="37">
        <v>0</v>
      </c>
      <c r="AL921" s="37">
        <v>0</v>
      </c>
      <c r="AM921" s="37">
        <v>0</v>
      </c>
      <c r="AN921" s="37">
        <v>0</v>
      </c>
      <c r="AO921" s="37">
        <f>SUM(BASE_INICIATIVAS_CONSOLIDADA!$AK921:$AN921)</f>
        <v>0</v>
      </c>
      <c r="AP921" s="37">
        <v>0</v>
      </c>
      <c r="AQ921" s="37">
        <v>0</v>
      </c>
      <c r="AR921" s="37">
        <v>0</v>
      </c>
      <c r="AS921" s="37">
        <v>0</v>
      </c>
      <c r="AT921" s="37">
        <v>0</v>
      </c>
      <c r="AU921" s="37">
        <v>0</v>
      </c>
      <c r="AV921" s="37">
        <f>SUM(BASE_INICIATIVAS_CONSOLIDADA!$AP921:$AU921)</f>
        <v>0</v>
      </c>
      <c r="AW921" s="39">
        <v>0</v>
      </c>
      <c r="AX921" s="39">
        <v>0</v>
      </c>
      <c r="AY921" s="40">
        <f>SUM(BASE_INICIATIVAS_CONSOLIDADA!$AW921:$AX921)</f>
        <v>0</v>
      </c>
      <c r="AZ921" s="4">
        <v>0</v>
      </c>
      <c r="BA921" s="4">
        <f>BASE_INICIATIVAS_CONSOLIDADA!$AZ921</f>
        <v>0</v>
      </c>
      <c r="BB921" s="4">
        <v>0</v>
      </c>
      <c r="BC921" s="4">
        <v>0</v>
      </c>
      <c r="BD921" s="4">
        <f>SUM(BASE_INICIATIVAS_CONSOLIDADA!$BB921:$BC921)</f>
        <v>0</v>
      </c>
    </row>
    <row r="922" spans="1:56" ht="60" x14ac:dyDescent="0.25">
      <c r="A922" s="29" t="s">
        <v>502</v>
      </c>
      <c r="B922" s="29" t="s">
        <v>503</v>
      </c>
      <c r="C922" s="29">
        <v>18458919</v>
      </c>
      <c r="D922" s="29" t="s">
        <v>58</v>
      </c>
      <c r="E922" s="29" t="str">
        <f>_xlfn.XLOOKUP(BASE_INICIATIVAS_CONSOLIDADA!$G922,'[1]BASE DE DADOS'!A:A,'[1]BASE DE DADOS'!C:C)</f>
        <v>RESEX DE CASSURUBá</v>
      </c>
      <c r="F922" s="29" t="str">
        <f>_xlfn.XLOOKUP(BASE_INICIATIVAS_CONSOLIDADA!$G922,[1]!BASE_UCS[COD CNUC],[1]!BASE_UCS[CATEGORIA RESUMIDA])</f>
        <v>RESEX</v>
      </c>
      <c r="G922" s="29" t="s">
        <v>337</v>
      </c>
      <c r="H922" s="29" t="str">
        <f>_xlfn.XLOOKUP(BASE_INICIATIVAS_CONSOLIDADA!$G922,[1]!BASE_UCS[COD CNUC],[1]!BASE_UCS[GERÊNCIA REGIONAL])</f>
        <v>GR2 - Nordeste</v>
      </c>
      <c r="I922" s="29" t="str">
        <f>_xlfn.XLOOKUP(BASE_INICIATIVAS_CONSOLIDADA!$G922,[1]!BASE_UCS[COD CNUC],[1]!BASE_UCS[BIOMAS])</f>
        <v>Área Marinha - Mata Atlântica</v>
      </c>
      <c r="J922" s="29" t="str">
        <f>_xlfn.XLOOKUP(BASE_INICIATIVAS_CONSOLIDADA!$G922,[1]!BASE_UCS[COD CNUC],[1]!BASE_UCS[UF])</f>
        <v>BA</v>
      </c>
      <c r="K922" s="29"/>
      <c r="L922" s="30">
        <v>75000</v>
      </c>
      <c r="M922" s="79">
        <v>0</v>
      </c>
      <c r="N922" s="30">
        <f>BASE_INICIATIVAS_CONSOLIDADA!$L922-BASE_INICIATIVAS_CONSOLIDADA!$M922</f>
        <v>75000</v>
      </c>
      <c r="O922" s="41">
        <f>BASE_INICIATIVAS_CONSOLIDADA!$AC922+BASE_INICIATIVAS_CONSOLIDADA!$AJ922+BASE_INICIATIVAS_CONSOLIDADA!$AO922+BASE_INICIATIVAS_CONSOLIDADA!$AV922+BASE_INICIATIVAS_CONSOLIDADA!$AY922+BASE_INICIATIVAS_CONSOLIDADA!$BA922+BASE_INICIATIVAS_CONSOLIDADA!$BD922</f>
        <v>0</v>
      </c>
      <c r="P922" s="30">
        <f>IF(BASE_INICIATIVAS_CONSOLIDADA!$N922-BASE_INICIATIVAS_CONSOLIDADA!$O922&lt;0,0,BASE_INICIATIVAS_CONSOLIDADA!$N922-BASE_INICIATIVAS_CONSOLIDADA!$O922)</f>
        <v>75000</v>
      </c>
      <c r="Q922" s="66">
        <v>0</v>
      </c>
      <c r="R922" s="71">
        <v>0</v>
      </c>
      <c r="S922" s="71">
        <v>0</v>
      </c>
      <c r="T922" s="71">
        <v>0</v>
      </c>
      <c r="U922" s="71">
        <v>0</v>
      </c>
      <c r="V922" s="71">
        <v>0</v>
      </c>
      <c r="W922" s="71">
        <v>0</v>
      </c>
      <c r="X922" s="71">
        <v>0</v>
      </c>
      <c r="Y922" s="71">
        <v>0</v>
      </c>
      <c r="Z922" s="71">
        <v>0</v>
      </c>
      <c r="AA922" s="71">
        <v>0</v>
      </c>
      <c r="AB922" s="68">
        <v>0</v>
      </c>
      <c r="AC922" s="41">
        <f>SUM(BASE_INICIATIVAS_CONSOLIDADA!$Q922:$AB922)</f>
        <v>0</v>
      </c>
      <c r="AD922" s="41">
        <v>0</v>
      </c>
      <c r="AE922" s="41">
        <v>0</v>
      </c>
      <c r="AF922" s="41">
        <v>0</v>
      </c>
      <c r="AG922" s="41">
        <v>0</v>
      </c>
      <c r="AH922" s="41">
        <v>0</v>
      </c>
      <c r="AI922" s="82">
        <v>0</v>
      </c>
      <c r="AJ922" s="41">
        <f>SUM(BASE_INICIATIVAS_CONSOLIDADA!$AD922:$AI922)</f>
        <v>0</v>
      </c>
      <c r="AK922" s="41">
        <v>0</v>
      </c>
      <c r="AL922" s="41">
        <v>0</v>
      </c>
      <c r="AM922" s="41">
        <v>0</v>
      </c>
      <c r="AN922" s="41">
        <v>0</v>
      </c>
      <c r="AO922" s="41">
        <f>SUM(BASE_INICIATIVAS_CONSOLIDADA!$AK922:$AN922)</f>
        <v>0</v>
      </c>
      <c r="AP922" s="41">
        <v>0</v>
      </c>
      <c r="AQ922" s="41">
        <v>0</v>
      </c>
      <c r="AR922" s="41">
        <v>0</v>
      </c>
      <c r="AS922" s="41">
        <v>0</v>
      </c>
      <c r="AT922" s="41">
        <v>0</v>
      </c>
      <c r="AU922" s="41">
        <v>0</v>
      </c>
      <c r="AV922" s="41">
        <f>SUM(BASE_INICIATIVAS_CONSOLIDADA!$AP922:$AU922)</f>
        <v>0</v>
      </c>
      <c r="AW922" s="43">
        <v>0</v>
      </c>
      <c r="AX922" s="43">
        <v>0</v>
      </c>
      <c r="AY922" s="44">
        <f>SUM(BASE_INICIATIVAS_CONSOLIDADA!$AW922:$AX922)</f>
        <v>0</v>
      </c>
      <c r="AZ922" s="45">
        <v>0</v>
      </c>
      <c r="BA922" s="45">
        <f>BASE_INICIATIVAS_CONSOLIDADA!$AZ922</f>
        <v>0</v>
      </c>
      <c r="BB922" s="45">
        <v>0</v>
      </c>
      <c r="BC922" s="45">
        <v>0</v>
      </c>
      <c r="BD922" s="45">
        <f>SUM(BASE_INICIATIVAS_CONSOLIDADA!$BB922:$BC922)</f>
        <v>0</v>
      </c>
    </row>
    <row r="923" spans="1:56" ht="60" x14ac:dyDescent="0.25">
      <c r="A923" s="8" t="s">
        <v>502</v>
      </c>
      <c r="B923" s="8" t="s">
        <v>503</v>
      </c>
      <c r="C923" s="8">
        <v>18458919</v>
      </c>
      <c r="D923" s="8" t="s">
        <v>58</v>
      </c>
      <c r="E923" s="8" t="str">
        <f>_xlfn.XLOOKUP(BASE_INICIATIVAS_CONSOLIDADA!$G923,'[1]BASE DE DADOS'!A:A,'[1]BASE DE DADOS'!C:C)</f>
        <v>RESEX DE CURURUPU</v>
      </c>
      <c r="F923" s="8" t="str">
        <f>_xlfn.XLOOKUP(BASE_INICIATIVAS_CONSOLIDADA!$G923,[1]!BASE_UCS[COD CNUC],[1]!BASE_UCS[CATEGORIA RESUMIDA])</f>
        <v>RESEX</v>
      </c>
      <c r="G923" s="8" t="s">
        <v>144</v>
      </c>
      <c r="H923" s="8" t="str">
        <f>_xlfn.XLOOKUP(BASE_INICIATIVAS_CONSOLIDADA!$G923,[1]!BASE_UCS[COD CNUC],[1]!BASE_UCS[GERÊNCIA REGIONAL])</f>
        <v>GR1 - Norte</v>
      </c>
      <c r="I923" s="8" t="str">
        <f>_xlfn.XLOOKUP(BASE_INICIATIVAS_CONSOLIDADA!$G923,[1]!BASE_UCS[COD CNUC],[1]!BASE_UCS[BIOMAS])</f>
        <v>Amazônia - Área Marinha</v>
      </c>
      <c r="J923" s="8" t="str">
        <f>_xlfn.XLOOKUP(BASE_INICIATIVAS_CONSOLIDADA!$G923,[1]!BASE_UCS[COD CNUC],[1]!BASE_UCS[UF])</f>
        <v>MA</v>
      </c>
      <c r="K923" s="8"/>
      <c r="L923" s="36">
        <v>415000</v>
      </c>
      <c r="M923" s="80">
        <v>0</v>
      </c>
      <c r="N923" s="36">
        <f>BASE_INICIATIVAS_CONSOLIDADA!$L923-BASE_INICIATIVAS_CONSOLIDADA!$M923</f>
        <v>415000</v>
      </c>
      <c r="O923" s="37">
        <f>BASE_INICIATIVAS_CONSOLIDADA!$AC923+BASE_INICIATIVAS_CONSOLIDADA!$AJ923+BASE_INICIATIVAS_CONSOLIDADA!$AO923+BASE_INICIATIVAS_CONSOLIDADA!$AV923+BASE_INICIATIVAS_CONSOLIDADA!$AY923+BASE_INICIATIVAS_CONSOLIDADA!$BA923+BASE_INICIATIVAS_CONSOLIDADA!$BD923</f>
        <v>0</v>
      </c>
      <c r="P923" s="36">
        <f>IF(BASE_INICIATIVAS_CONSOLIDADA!$N923-BASE_INICIATIVAS_CONSOLIDADA!$O923&lt;0,0,BASE_INICIATIVAS_CONSOLIDADA!$N923-BASE_INICIATIVAS_CONSOLIDADA!$O923)</f>
        <v>415000</v>
      </c>
      <c r="Q923" s="64">
        <v>0</v>
      </c>
      <c r="R923" s="69">
        <v>0</v>
      </c>
      <c r="S923" s="69">
        <v>0</v>
      </c>
      <c r="T923" s="69">
        <v>0</v>
      </c>
      <c r="U923" s="69">
        <v>0</v>
      </c>
      <c r="V923" s="69">
        <v>0</v>
      </c>
      <c r="W923" s="69">
        <v>0</v>
      </c>
      <c r="X923" s="69">
        <v>0</v>
      </c>
      <c r="Y923" s="69">
        <v>0</v>
      </c>
      <c r="Z923" s="69">
        <v>0</v>
      </c>
      <c r="AA923" s="69">
        <v>0</v>
      </c>
      <c r="AB923" s="70">
        <v>0</v>
      </c>
      <c r="AC923" s="37">
        <f>SUM(BASE_INICIATIVAS_CONSOLIDADA!$Q923:$AB923)</f>
        <v>0</v>
      </c>
      <c r="AD923" s="37">
        <v>0</v>
      </c>
      <c r="AE923" s="37">
        <v>0</v>
      </c>
      <c r="AF923" s="37">
        <v>0</v>
      </c>
      <c r="AG923" s="37">
        <v>0</v>
      </c>
      <c r="AH923" s="37">
        <v>0</v>
      </c>
      <c r="AI923" s="77">
        <v>0</v>
      </c>
      <c r="AJ923" s="37">
        <f>SUM(BASE_INICIATIVAS_CONSOLIDADA!$AD923:$AI923)</f>
        <v>0</v>
      </c>
      <c r="AK923" s="37">
        <v>0</v>
      </c>
      <c r="AL923" s="37">
        <v>0</v>
      </c>
      <c r="AM923" s="37">
        <v>0</v>
      </c>
      <c r="AN923" s="37">
        <v>0</v>
      </c>
      <c r="AO923" s="37">
        <f>SUM(BASE_INICIATIVAS_CONSOLIDADA!$AK923:$AN923)</f>
        <v>0</v>
      </c>
      <c r="AP923" s="37">
        <v>0</v>
      </c>
      <c r="AQ923" s="37">
        <v>0</v>
      </c>
      <c r="AR923" s="37">
        <v>0</v>
      </c>
      <c r="AS923" s="37">
        <v>0</v>
      </c>
      <c r="AT923" s="37">
        <v>0</v>
      </c>
      <c r="AU923" s="37">
        <v>0</v>
      </c>
      <c r="AV923" s="37">
        <f>SUM(BASE_INICIATIVAS_CONSOLIDADA!$AP923:$AU923)</f>
        <v>0</v>
      </c>
      <c r="AW923" s="39">
        <v>0</v>
      </c>
      <c r="AX923" s="39">
        <v>0</v>
      </c>
      <c r="AY923" s="40">
        <f>SUM(BASE_INICIATIVAS_CONSOLIDADA!$AW923:$AX923)</f>
        <v>0</v>
      </c>
      <c r="AZ923" s="4">
        <v>0</v>
      </c>
      <c r="BA923" s="4">
        <f>BASE_INICIATIVAS_CONSOLIDADA!$AZ923</f>
        <v>0</v>
      </c>
      <c r="BB923" s="4">
        <v>0</v>
      </c>
      <c r="BC923" s="4">
        <v>0</v>
      </c>
      <c r="BD923" s="4">
        <f>SUM(BASE_INICIATIVAS_CONSOLIDADA!$BB923:$BC923)</f>
        <v>0</v>
      </c>
    </row>
    <row r="924" spans="1:56" ht="60" x14ac:dyDescent="0.25">
      <c r="A924" s="29" t="s">
        <v>502</v>
      </c>
      <c r="B924" s="29" t="s">
        <v>503</v>
      </c>
      <c r="C924" s="29">
        <v>18458919</v>
      </c>
      <c r="D924" s="29" t="s">
        <v>58</v>
      </c>
      <c r="E924" s="29" t="str">
        <f>_xlfn.XLOOKUP(BASE_INICIATIVAS_CONSOLIDADA!$G924,'[1]BASE DE DADOS'!A:A,'[1]BASE DE DADOS'!C:C)</f>
        <v>RESEX DO BATOQUE</v>
      </c>
      <c r="F924" s="29" t="str">
        <f>_xlfn.XLOOKUP(BASE_INICIATIVAS_CONSOLIDADA!$G924,[1]!BASE_UCS[COD CNUC],[1]!BASE_UCS[CATEGORIA RESUMIDA])</f>
        <v>RESEX</v>
      </c>
      <c r="G924" s="29" t="s">
        <v>379</v>
      </c>
      <c r="H924" s="29" t="str">
        <f>_xlfn.XLOOKUP(BASE_INICIATIVAS_CONSOLIDADA!$G924,[1]!BASE_UCS[COD CNUC],[1]!BASE_UCS[GERÊNCIA REGIONAL])</f>
        <v>GR2 - Nordeste</v>
      </c>
      <c r="I924" s="29" t="str">
        <f>_xlfn.XLOOKUP(BASE_INICIATIVAS_CONSOLIDADA!$G924,[1]!BASE_UCS[COD CNUC],[1]!BASE_UCS[BIOMAS])</f>
        <v>Área Marinha - Caatinga</v>
      </c>
      <c r="J924" s="29" t="str">
        <f>_xlfn.XLOOKUP(BASE_INICIATIVAS_CONSOLIDADA!$G924,[1]!BASE_UCS[COD CNUC],[1]!BASE_UCS[UF])</f>
        <v>CE</v>
      </c>
      <c r="K924" s="29"/>
      <c r="L924" s="30">
        <v>75000</v>
      </c>
      <c r="M924" s="79">
        <v>0</v>
      </c>
      <c r="N924" s="30">
        <f>BASE_INICIATIVAS_CONSOLIDADA!$L924-BASE_INICIATIVAS_CONSOLIDADA!$M924</f>
        <v>75000</v>
      </c>
      <c r="O924" s="41">
        <f>BASE_INICIATIVAS_CONSOLIDADA!$AC924+BASE_INICIATIVAS_CONSOLIDADA!$AJ924+BASE_INICIATIVAS_CONSOLIDADA!$AO924+BASE_INICIATIVAS_CONSOLIDADA!$AV924+BASE_INICIATIVAS_CONSOLIDADA!$AY924+BASE_INICIATIVAS_CONSOLIDADA!$BA924+BASE_INICIATIVAS_CONSOLIDADA!$BD924</f>
        <v>0</v>
      </c>
      <c r="P924" s="30">
        <f>IF(BASE_INICIATIVAS_CONSOLIDADA!$N924-BASE_INICIATIVAS_CONSOLIDADA!$O924&lt;0,0,BASE_INICIATIVAS_CONSOLIDADA!$N924-BASE_INICIATIVAS_CONSOLIDADA!$O924)</f>
        <v>75000</v>
      </c>
      <c r="Q924" s="66">
        <v>0</v>
      </c>
      <c r="R924" s="71">
        <v>0</v>
      </c>
      <c r="S924" s="71">
        <v>0</v>
      </c>
      <c r="T924" s="71">
        <v>0</v>
      </c>
      <c r="U924" s="71">
        <v>0</v>
      </c>
      <c r="V924" s="71">
        <v>0</v>
      </c>
      <c r="W924" s="71">
        <v>0</v>
      </c>
      <c r="X924" s="71">
        <v>0</v>
      </c>
      <c r="Y924" s="71">
        <v>0</v>
      </c>
      <c r="Z924" s="71">
        <v>0</v>
      </c>
      <c r="AA924" s="71">
        <v>0</v>
      </c>
      <c r="AB924" s="68">
        <v>0</v>
      </c>
      <c r="AC924" s="41">
        <f>SUM(BASE_INICIATIVAS_CONSOLIDADA!$Q924:$AB924)</f>
        <v>0</v>
      </c>
      <c r="AD924" s="41">
        <v>0</v>
      </c>
      <c r="AE924" s="41">
        <v>0</v>
      </c>
      <c r="AF924" s="41">
        <v>0</v>
      </c>
      <c r="AG924" s="41">
        <v>0</v>
      </c>
      <c r="AH924" s="41">
        <v>0</v>
      </c>
      <c r="AI924" s="82">
        <v>0</v>
      </c>
      <c r="AJ924" s="41">
        <f>SUM(BASE_INICIATIVAS_CONSOLIDADA!$AD924:$AI924)</f>
        <v>0</v>
      </c>
      <c r="AK924" s="41">
        <v>0</v>
      </c>
      <c r="AL924" s="41">
        <v>0</v>
      </c>
      <c r="AM924" s="41">
        <v>0</v>
      </c>
      <c r="AN924" s="41">
        <v>0</v>
      </c>
      <c r="AO924" s="41">
        <f>SUM(BASE_INICIATIVAS_CONSOLIDADA!$AK924:$AN924)</f>
        <v>0</v>
      </c>
      <c r="AP924" s="41">
        <v>0</v>
      </c>
      <c r="AQ924" s="41">
        <v>0</v>
      </c>
      <c r="AR924" s="41">
        <v>0</v>
      </c>
      <c r="AS924" s="41">
        <v>0</v>
      </c>
      <c r="AT924" s="41">
        <v>0</v>
      </c>
      <c r="AU924" s="41">
        <v>0</v>
      </c>
      <c r="AV924" s="41">
        <f>SUM(BASE_INICIATIVAS_CONSOLIDADA!$AP924:$AU924)</f>
        <v>0</v>
      </c>
      <c r="AW924" s="43">
        <v>0</v>
      </c>
      <c r="AX924" s="43">
        <v>0</v>
      </c>
      <c r="AY924" s="44">
        <f>SUM(BASE_INICIATIVAS_CONSOLIDADA!$AW924:$AX924)</f>
        <v>0</v>
      </c>
      <c r="AZ924" s="45">
        <v>0</v>
      </c>
      <c r="BA924" s="45">
        <f>BASE_INICIATIVAS_CONSOLIDADA!$AZ924</f>
        <v>0</v>
      </c>
      <c r="BB924" s="45">
        <v>0</v>
      </c>
      <c r="BC924" s="45">
        <v>0</v>
      </c>
      <c r="BD924" s="45">
        <f>SUM(BASE_INICIATIVAS_CONSOLIDADA!$BB924:$BC924)</f>
        <v>0</v>
      </c>
    </row>
    <row r="925" spans="1:56" ht="60" x14ac:dyDescent="0.25">
      <c r="A925" s="8" t="s">
        <v>502</v>
      </c>
      <c r="B925" s="8" t="s">
        <v>503</v>
      </c>
      <c r="C925" s="8">
        <v>18458919</v>
      </c>
      <c r="D925" s="8" t="s">
        <v>58</v>
      </c>
      <c r="E925" s="8" t="str">
        <f>_xlfn.XLOOKUP(BASE_INICIATIVAS_CONSOLIDADA!$G925,'[1]BASE DE DADOS'!A:A,'[1]BASE DE DADOS'!C:C)</f>
        <v>RESEX DO LAGO DO CAPANÃ GRANDE</v>
      </c>
      <c r="F925" s="8" t="str">
        <f>_xlfn.XLOOKUP(BASE_INICIATIVAS_CONSOLIDADA!$G925,[1]!BASE_UCS[COD CNUC],[1]!BASE_UCS[CATEGORIA RESUMIDA])</f>
        <v>RESEX</v>
      </c>
      <c r="G925" s="8" t="s">
        <v>164</v>
      </c>
      <c r="H925" s="8" t="str">
        <f>_xlfn.XLOOKUP(BASE_INICIATIVAS_CONSOLIDADA!$G925,[1]!BASE_UCS[COD CNUC],[1]!BASE_UCS[GERÊNCIA REGIONAL])</f>
        <v>GR1 - Norte</v>
      </c>
      <c r="I925" s="8" t="str">
        <f>_xlfn.XLOOKUP(BASE_INICIATIVAS_CONSOLIDADA!$G925,[1]!BASE_UCS[COD CNUC],[1]!BASE_UCS[BIOMAS])</f>
        <v>Amazônia</v>
      </c>
      <c r="J925" s="8" t="str">
        <f>_xlfn.XLOOKUP(BASE_INICIATIVAS_CONSOLIDADA!$G925,[1]!BASE_UCS[COD CNUC],[1]!BASE_UCS[UF])</f>
        <v>AM</v>
      </c>
      <c r="K925" s="8"/>
      <c r="L925" s="36">
        <v>115000</v>
      </c>
      <c r="M925" s="80">
        <v>0</v>
      </c>
      <c r="N925" s="36">
        <f>BASE_INICIATIVAS_CONSOLIDADA!$L925-BASE_INICIATIVAS_CONSOLIDADA!$M925</f>
        <v>115000</v>
      </c>
      <c r="O925" s="37">
        <f>BASE_INICIATIVAS_CONSOLIDADA!$AC925+BASE_INICIATIVAS_CONSOLIDADA!$AJ925+BASE_INICIATIVAS_CONSOLIDADA!$AO925+BASE_INICIATIVAS_CONSOLIDADA!$AV925+BASE_INICIATIVAS_CONSOLIDADA!$AY925+BASE_INICIATIVAS_CONSOLIDADA!$BA925+BASE_INICIATIVAS_CONSOLIDADA!$BD925</f>
        <v>0</v>
      </c>
      <c r="P925" s="36">
        <f>IF(BASE_INICIATIVAS_CONSOLIDADA!$N925-BASE_INICIATIVAS_CONSOLIDADA!$O925&lt;0,0,BASE_INICIATIVAS_CONSOLIDADA!$N925-BASE_INICIATIVAS_CONSOLIDADA!$O925)</f>
        <v>115000</v>
      </c>
      <c r="Q925" s="64">
        <v>0</v>
      </c>
      <c r="R925" s="69">
        <v>0</v>
      </c>
      <c r="S925" s="69">
        <v>0</v>
      </c>
      <c r="T925" s="69">
        <v>0</v>
      </c>
      <c r="U925" s="69">
        <v>0</v>
      </c>
      <c r="V925" s="69">
        <v>0</v>
      </c>
      <c r="W925" s="69">
        <v>0</v>
      </c>
      <c r="X925" s="69">
        <v>0</v>
      </c>
      <c r="Y925" s="69">
        <v>0</v>
      </c>
      <c r="Z925" s="69">
        <v>0</v>
      </c>
      <c r="AA925" s="69">
        <v>0</v>
      </c>
      <c r="AB925" s="70">
        <v>0</v>
      </c>
      <c r="AC925" s="37">
        <f>SUM(BASE_INICIATIVAS_CONSOLIDADA!$Q925:$AB925)</f>
        <v>0</v>
      </c>
      <c r="AD925" s="37">
        <v>0</v>
      </c>
      <c r="AE925" s="37">
        <v>0</v>
      </c>
      <c r="AF925" s="37">
        <v>0</v>
      </c>
      <c r="AG925" s="37">
        <v>0</v>
      </c>
      <c r="AH925" s="37">
        <v>0</v>
      </c>
      <c r="AI925" s="77">
        <v>0</v>
      </c>
      <c r="AJ925" s="37">
        <f>SUM(BASE_INICIATIVAS_CONSOLIDADA!$AD925:$AI925)</f>
        <v>0</v>
      </c>
      <c r="AK925" s="37">
        <v>0</v>
      </c>
      <c r="AL925" s="37">
        <v>0</v>
      </c>
      <c r="AM925" s="37">
        <v>0</v>
      </c>
      <c r="AN925" s="37">
        <v>0</v>
      </c>
      <c r="AO925" s="37">
        <f>SUM(BASE_INICIATIVAS_CONSOLIDADA!$AK925:$AN925)</f>
        <v>0</v>
      </c>
      <c r="AP925" s="37">
        <v>0</v>
      </c>
      <c r="AQ925" s="37">
        <v>0</v>
      </c>
      <c r="AR925" s="37">
        <v>0</v>
      </c>
      <c r="AS925" s="37">
        <v>0</v>
      </c>
      <c r="AT925" s="37">
        <v>0</v>
      </c>
      <c r="AU925" s="37">
        <v>0</v>
      </c>
      <c r="AV925" s="37">
        <f>SUM(BASE_INICIATIVAS_CONSOLIDADA!$AP925:$AU925)</f>
        <v>0</v>
      </c>
      <c r="AW925" s="39">
        <v>0</v>
      </c>
      <c r="AX925" s="39">
        <v>0</v>
      </c>
      <c r="AY925" s="40">
        <f>SUM(BASE_INICIATIVAS_CONSOLIDADA!$AW925:$AX925)</f>
        <v>0</v>
      </c>
      <c r="AZ925" s="4">
        <v>0</v>
      </c>
      <c r="BA925" s="4">
        <f>BASE_INICIATIVAS_CONSOLIDADA!$AZ925</f>
        <v>0</v>
      </c>
      <c r="BB925" s="4">
        <v>0</v>
      </c>
      <c r="BC925" s="4">
        <v>0</v>
      </c>
      <c r="BD925" s="4">
        <f>SUM(BASE_INICIATIVAS_CONSOLIDADA!$BB925:$BC925)</f>
        <v>0</v>
      </c>
    </row>
    <row r="926" spans="1:56" ht="60" x14ac:dyDescent="0.25">
      <c r="A926" s="29" t="s">
        <v>502</v>
      </c>
      <c r="B926" s="29" t="s">
        <v>503</v>
      </c>
      <c r="C926" s="29">
        <v>18458919</v>
      </c>
      <c r="D926" s="29" t="s">
        <v>58</v>
      </c>
      <c r="E926" s="29" t="str">
        <f>_xlfn.XLOOKUP(BASE_INICIATIVAS_CONSOLIDADA!$G926,'[1]BASE DE DADOS'!A:A,'[1]BASE DE DADOS'!C:C)</f>
        <v>RESEX DO MéDIO PURúS</v>
      </c>
      <c r="F926" s="29" t="str">
        <f>_xlfn.XLOOKUP(BASE_INICIATIVAS_CONSOLIDADA!$G926,[1]!BASE_UCS[COD CNUC],[1]!BASE_UCS[CATEGORIA RESUMIDA])</f>
        <v>RESEX</v>
      </c>
      <c r="G926" s="29" t="s">
        <v>85</v>
      </c>
      <c r="H926" s="29" t="str">
        <f>_xlfn.XLOOKUP(BASE_INICIATIVAS_CONSOLIDADA!$G926,[1]!BASE_UCS[COD CNUC],[1]!BASE_UCS[GERÊNCIA REGIONAL])</f>
        <v>GR1 - Norte</v>
      </c>
      <c r="I926" s="29" t="str">
        <f>_xlfn.XLOOKUP(BASE_INICIATIVAS_CONSOLIDADA!$G926,[1]!BASE_UCS[COD CNUC],[1]!BASE_UCS[BIOMAS])</f>
        <v>Amazônia</v>
      </c>
      <c r="J926" s="29" t="str">
        <f>_xlfn.XLOOKUP(BASE_INICIATIVAS_CONSOLIDADA!$G926,[1]!BASE_UCS[COD CNUC],[1]!BASE_UCS[UF])</f>
        <v>AM</v>
      </c>
      <c r="K926" s="29"/>
      <c r="L926" s="30">
        <v>135000</v>
      </c>
      <c r="M926" s="79">
        <v>0</v>
      </c>
      <c r="N926" s="30">
        <f>BASE_INICIATIVAS_CONSOLIDADA!$L926-BASE_INICIATIVAS_CONSOLIDADA!$M926</f>
        <v>135000</v>
      </c>
      <c r="O926" s="41">
        <f>BASE_INICIATIVAS_CONSOLIDADA!$AC926+BASE_INICIATIVAS_CONSOLIDADA!$AJ926+BASE_INICIATIVAS_CONSOLIDADA!$AO926+BASE_INICIATIVAS_CONSOLIDADA!$AV926+BASE_INICIATIVAS_CONSOLIDADA!$AY926+BASE_INICIATIVAS_CONSOLIDADA!$BA926+BASE_INICIATIVAS_CONSOLIDADA!$BD926</f>
        <v>0</v>
      </c>
      <c r="P926" s="30">
        <f>IF(BASE_INICIATIVAS_CONSOLIDADA!$N926-BASE_INICIATIVAS_CONSOLIDADA!$O926&lt;0,0,BASE_INICIATIVAS_CONSOLIDADA!$N926-BASE_INICIATIVAS_CONSOLIDADA!$O926)</f>
        <v>135000</v>
      </c>
      <c r="Q926" s="66">
        <v>0</v>
      </c>
      <c r="R926" s="71">
        <v>0</v>
      </c>
      <c r="S926" s="71">
        <v>0</v>
      </c>
      <c r="T926" s="71">
        <v>0</v>
      </c>
      <c r="U926" s="71">
        <v>0</v>
      </c>
      <c r="V926" s="71">
        <v>0</v>
      </c>
      <c r="W926" s="71">
        <v>0</v>
      </c>
      <c r="X926" s="71">
        <v>0</v>
      </c>
      <c r="Y926" s="71">
        <v>0</v>
      </c>
      <c r="Z926" s="71">
        <v>0</v>
      </c>
      <c r="AA926" s="71">
        <v>0</v>
      </c>
      <c r="AB926" s="68">
        <v>0</v>
      </c>
      <c r="AC926" s="41">
        <f>SUM(BASE_INICIATIVAS_CONSOLIDADA!$Q926:$AB926)</f>
        <v>0</v>
      </c>
      <c r="AD926" s="41">
        <v>0</v>
      </c>
      <c r="AE926" s="41">
        <v>0</v>
      </c>
      <c r="AF926" s="41">
        <v>0</v>
      </c>
      <c r="AG926" s="41">
        <v>0</v>
      </c>
      <c r="AH926" s="41">
        <v>0</v>
      </c>
      <c r="AI926" s="82">
        <v>0</v>
      </c>
      <c r="AJ926" s="41">
        <f>SUM(BASE_INICIATIVAS_CONSOLIDADA!$AD926:$AI926)</f>
        <v>0</v>
      </c>
      <c r="AK926" s="41">
        <v>0</v>
      </c>
      <c r="AL926" s="41">
        <v>0</v>
      </c>
      <c r="AM926" s="41">
        <v>0</v>
      </c>
      <c r="AN926" s="41">
        <v>0</v>
      </c>
      <c r="AO926" s="41">
        <f>SUM(BASE_INICIATIVAS_CONSOLIDADA!$AK926:$AN926)</f>
        <v>0</v>
      </c>
      <c r="AP926" s="41">
        <v>0</v>
      </c>
      <c r="AQ926" s="41">
        <v>0</v>
      </c>
      <c r="AR926" s="41">
        <v>0</v>
      </c>
      <c r="AS926" s="41">
        <v>0</v>
      </c>
      <c r="AT926" s="41">
        <v>0</v>
      </c>
      <c r="AU926" s="41">
        <v>0</v>
      </c>
      <c r="AV926" s="41">
        <f>SUM(BASE_INICIATIVAS_CONSOLIDADA!$AP926:$AU926)</f>
        <v>0</v>
      </c>
      <c r="AW926" s="43">
        <v>0</v>
      </c>
      <c r="AX926" s="43">
        <v>0</v>
      </c>
      <c r="AY926" s="44">
        <f>SUM(BASE_INICIATIVAS_CONSOLIDADA!$AW926:$AX926)</f>
        <v>0</v>
      </c>
      <c r="AZ926" s="45">
        <v>0</v>
      </c>
      <c r="BA926" s="45">
        <f>BASE_INICIATIVAS_CONSOLIDADA!$AZ926</f>
        <v>0</v>
      </c>
      <c r="BB926" s="45">
        <v>0</v>
      </c>
      <c r="BC926" s="45">
        <v>0</v>
      </c>
      <c r="BD926" s="45">
        <f>SUM(BASE_INICIATIVAS_CONSOLIDADA!$BB926:$BC926)</f>
        <v>0</v>
      </c>
    </row>
    <row r="927" spans="1:56" ht="60" x14ac:dyDescent="0.25">
      <c r="A927" s="8" t="s">
        <v>502</v>
      </c>
      <c r="B927" s="8" t="s">
        <v>503</v>
      </c>
      <c r="C927" s="8">
        <v>18458919</v>
      </c>
      <c r="D927" s="8" t="s">
        <v>58</v>
      </c>
      <c r="E927" s="8" t="str">
        <f>_xlfn.XLOOKUP(BASE_INICIATIVAS_CONSOLIDADA!$G927,'[1]BASE DE DADOS'!A:A,'[1]BASE DE DADOS'!C:C)</f>
        <v>RESEX DO RIO JUTAÍ</v>
      </c>
      <c r="F927" s="8" t="str">
        <f>_xlfn.XLOOKUP(BASE_INICIATIVAS_CONSOLIDADA!$G927,[1]!BASE_UCS[COD CNUC],[1]!BASE_UCS[CATEGORIA RESUMIDA])</f>
        <v>RESEX</v>
      </c>
      <c r="G927" s="8" t="s">
        <v>307</v>
      </c>
      <c r="H927" s="8" t="str">
        <f>_xlfn.XLOOKUP(BASE_INICIATIVAS_CONSOLIDADA!$G927,[1]!BASE_UCS[COD CNUC],[1]!BASE_UCS[GERÊNCIA REGIONAL])</f>
        <v>GR1 - Norte</v>
      </c>
      <c r="I927" s="8" t="str">
        <f>_xlfn.XLOOKUP(BASE_INICIATIVAS_CONSOLIDADA!$G927,[1]!BASE_UCS[COD CNUC],[1]!BASE_UCS[BIOMAS])</f>
        <v>Amazônia</v>
      </c>
      <c r="J927" s="8" t="str">
        <f>_xlfn.XLOOKUP(BASE_INICIATIVAS_CONSOLIDADA!$G927,[1]!BASE_UCS[COD CNUC],[1]!BASE_UCS[UF])</f>
        <v>AM</v>
      </c>
      <c r="K927" s="8"/>
      <c r="L927" s="36">
        <v>115000</v>
      </c>
      <c r="M927" s="80">
        <v>0</v>
      </c>
      <c r="N927" s="36">
        <f>BASE_INICIATIVAS_CONSOLIDADA!$L927-BASE_INICIATIVAS_CONSOLIDADA!$M927</f>
        <v>115000</v>
      </c>
      <c r="O927" s="37">
        <f>BASE_INICIATIVAS_CONSOLIDADA!$AC927+BASE_INICIATIVAS_CONSOLIDADA!$AJ927+BASE_INICIATIVAS_CONSOLIDADA!$AO927+BASE_INICIATIVAS_CONSOLIDADA!$AV927+BASE_INICIATIVAS_CONSOLIDADA!$AY927+BASE_INICIATIVAS_CONSOLIDADA!$BA927+BASE_INICIATIVAS_CONSOLIDADA!$BD927</f>
        <v>0</v>
      </c>
      <c r="P927" s="36">
        <f>IF(BASE_INICIATIVAS_CONSOLIDADA!$N927-BASE_INICIATIVAS_CONSOLIDADA!$O927&lt;0,0,BASE_INICIATIVAS_CONSOLIDADA!$N927-BASE_INICIATIVAS_CONSOLIDADA!$O927)</f>
        <v>115000</v>
      </c>
      <c r="Q927" s="64">
        <v>0</v>
      </c>
      <c r="R927" s="69">
        <v>0</v>
      </c>
      <c r="S927" s="69">
        <v>0</v>
      </c>
      <c r="T927" s="69">
        <v>0</v>
      </c>
      <c r="U927" s="69">
        <v>0</v>
      </c>
      <c r="V927" s="69">
        <v>0</v>
      </c>
      <c r="W927" s="69">
        <v>0</v>
      </c>
      <c r="X927" s="69">
        <v>0</v>
      </c>
      <c r="Y927" s="69">
        <v>0</v>
      </c>
      <c r="Z927" s="69">
        <v>0</v>
      </c>
      <c r="AA927" s="69">
        <v>0</v>
      </c>
      <c r="AB927" s="70">
        <v>0</v>
      </c>
      <c r="AC927" s="37">
        <f>SUM(BASE_INICIATIVAS_CONSOLIDADA!$Q927:$AB927)</f>
        <v>0</v>
      </c>
      <c r="AD927" s="37">
        <v>0</v>
      </c>
      <c r="AE927" s="37">
        <v>0</v>
      </c>
      <c r="AF927" s="37">
        <v>0</v>
      </c>
      <c r="AG927" s="37">
        <v>0</v>
      </c>
      <c r="AH927" s="37">
        <v>0</v>
      </c>
      <c r="AI927" s="77">
        <v>0</v>
      </c>
      <c r="AJ927" s="37">
        <f>SUM(BASE_INICIATIVAS_CONSOLIDADA!$AD927:$AI927)</f>
        <v>0</v>
      </c>
      <c r="AK927" s="37">
        <v>0</v>
      </c>
      <c r="AL927" s="37">
        <v>0</v>
      </c>
      <c r="AM927" s="37">
        <v>0</v>
      </c>
      <c r="AN927" s="37">
        <v>0</v>
      </c>
      <c r="AO927" s="37">
        <f>SUM(BASE_INICIATIVAS_CONSOLIDADA!$AK927:$AN927)</f>
        <v>0</v>
      </c>
      <c r="AP927" s="37">
        <v>0</v>
      </c>
      <c r="AQ927" s="37">
        <v>0</v>
      </c>
      <c r="AR927" s="37">
        <v>0</v>
      </c>
      <c r="AS927" s="37">
        <v>0</v>
      </c>
      <c r="AT927" s="37">
        <v>0</v>
      </c>
      <c r="AU927" s="37">
        <v>0</v>
      </c>
      <c r="AV927" s="37">
        <f>SUM(BASE_INICIATIVAS_CONSOLIDADA!$AP927:$AU927)</f>
        <v>0</v>
      </c>
      <c r="AW927" s="39">
        <v>0</v>
      </c>
      <c r="AX927" s="39">
        <v>0</v>
      </c>
      <c r="AY927" s="40">
        <f>SUM(BASE_INICIATIVAS_CONSOLIDADA!$AW927:$AX927)</f>
        <v>0</v>
      </c>
      <c r="AZ927" s="4">
        <v>0</v>
      </c>
      <c r="BA927" s="4">
        <f>BASE_INICIATIVAS_CONSOLIDADA!$AZ927</f>
        <v>0</v>
      </c>
      <c r="BB927" s="4">
        <v>0</v>
      </c>
      <c r="BC927" s="4">
        <v>0</v>
      </c>
      <c r="BD927" s="4">
        <f>SUM(BASE_INICIATIVAS_CONSOLIDADA!$BB927:$BC927)</f>
        <v>0</v>
      </c>
    </row>
    <row r="928" spans="1:56" ht="60" x14ac:dyDescent="0.25">
      <c r="A928" s="29" t="s">
        <v>502</v>
      </c>
      <c r="B928" s="29" t="s">
        <v>503</v>
      </c>
      <c r="C928" s="29">
        <v>18458919</v>
      </c>
      <c r="D928" s="29" t="s">
        <v>58</v>
      </c>
      <c r="E928" s="29" t="str">
        <f>_xlfn.XLOOKUP(BASE_INICIATIVAS_CONSOLIDADA!$G928,'[1]BASE DE DADOS'!A:A,'[1]BASE DE DADOS'!C:C)</f>
        <v>RESEX GURUPÁ-MELGAÇO</v>
      </c>
      <c r="F928" s="29" t="str">
        <f>_xlfn.XLOOKUP(BASE_INICIATIVAS_CONSOLIDADA!$G928,[1]!BASE_UCS[COD CNUC],[1]!BASE_UCS[CATEGORIA RESUMIDA])</f>
        <v>RESEX</v>
      </c>
      <c r="G928" s="29" t="s">
        <v>121</v>
      </c>
      <c r="H928" s="29" t="str">
        <f>_xlfn.XLOOKUP(BASE_INICIATIVAS_CONSOLIDADA!$G928,[1]!BASE_UCS[COD CNUC],[1]!BASE_UCS[GERÊNCIA REGIONAL])</f>
        <v>GR1 - Norte</v>
      </c>
      <c r="I928" s="29" t="str">
        <f>_xlfn.XLOOKUP(BASE_INICIATIVAS_CONSOLIDADA!$G928,[1]!BASE_UCS[COD CNUC],[1]!BASE_UCS[BIOMAS])</f>
        <v>Amazônia</v>
      </c>
      <c r="J928" s="29" t="str">
        <f>_xlfn.XLOOKUP(BASE_INICIATIVAS_CONSOLIDADA!$G928,[1]!BASE_UCS[COD CNUC],[1]!BASE_UCS[UF])</f>
        <v>PA</v>
      </c>
      <c r="K928" s="29"/>
      <c r="L928" s="30">
        <v>115000</v>
      </c>
      <c r="M928" s="79">
        <v>0</v>
      </c>
      <c r="N928" s="30">
        <f>BASE_INICIATIVAS_CONSOLIDADA!$L928-BASE_INICIATIVAS_CONSOLIDADA!$M928</f>
        <v>115000</v>
      </c>
      <c r="O928" s="41">
        <f>BASE_INICIATIVAS_CONSOLIDADA!$AC928+BASE_INICIATIVAS_CONSOLIDADA!$AJ928+BASE_INICIATIVAS_CONSOLIDADA!$AO928+BASE_INICIATIVAS_CONSOLIDADA!$AV928+BASE_INICIATIVAS_CONSOLIDADA!$AY928+BASE_INICIATIVAS_CONSOLIDADA!$BA928+BASE_INICIATIVAS_CONSOLIDADA!$BD928</f>
        <v>0</v>
      </c>
      <c r="P928" s="30">
        <f>IF(BASE_INICIATIVAS_CONSOLIDADA!$N928-BASE_INICIATIVAS_CONSOLIDADA!$O928&lt;0,0,BASE_INICIATIVAS_CONSOLIDADA!$N928-BASE_INICIATIVAS_CONSOLIDADA!$O928)</f>
        <v>115000</v>
      </c>
      <c r="Q928" s="66">
        <v>0</v>
      </c>
      <c r="R928" s="71">
        <v>0</v>
      </c>
      <c r="S928" s="71">
        <v>0</v>
      </c>
      <c r="T928" s="71">
        <v>0</v>
      </c>
      <c r="U928" s="71">
        <v>0</v>
      </c>
      <c r="V928" s="71">
        <v>0</v>
      </c>
      <c r="W928" s="71">
        <v>0</v>
      </c>
      <c r="X928" s="71">
        <v>0</v>
      </c>
      <c r="Y928" s="71">
        <v>0</v>
      </c>
      <c r="Z928" s="71">
        <v>0</v>
      </c>
      <c r="AA928" s="71">
        <v>0</v>
      </c>
      <c r="AB928" s="68">
        <v>0</v>
      </c>
      <c r="AC928" s="41">
        <f>SUM(BASE_INICIATIVAS_CONSOLIDADA!$Q928:$AB928)</f>
        <v>0</v>
      </c>
      <c r="AD928" s="41">
        <v>0</v>
      </c>
      <c r="AE928" s="41">
        <v>0</v>
      </c>
      <c r="AF928" s="41">
        <v>0</v>
      </c>
      <c r="AG928" s="41">
        <v>0</v>
      </c>
      <c r="AH928" s="41">
        <v>0</v>
      </c>
      <c r="AI928" s="82">
        <v>0</v>
      </c>
      <c r="AJ928" s="41">
        <f>SUM(BASE_INICIATIVAS_CONSOLIDADA!$AD928:$AI928)</f>
        <v>0</v>
      </c>
      <c r="AK928" s="41">
        <v>0</v>
      </c>
      <c r="AL928" s="41">
        <v>0</v>
      </c>
      <c r="AM928" s="41">
        <v>0</v>
      </c>
      <c r="AN928" s="41">
        <v>0</v>
      </c>
      <c r="AO928" s="41">
        <f>SUM(BASE_INICIATIVAS_CONSOLIDADA!$AK928:$AN928)</f>
        <v>0</v>
      </c>
      <c r="AP928" s="41">
        <v>0</v>
      </c>
      <c r="AQ928" s="41">
        <v>0</v>
      </c>
      <c r="AR928" s="41">
        <v>0</v>
      </c>
      <c r="AS928" s="41">
        <v>0</v>
      </c>
      <c r="AT928" s="41">
        <v>0</v>
      </c>
      <c r="AU928" s="41">
        <v>0</v>
      </c>
      <c r="AV928" s="41">
        <f>SUM(BASE_INICIATIVAS_CONSOLIDADA!$AP928:$AU928)</f>
        <v>0</v>
      </c>
      <c r="AW928" s="43">
        <v>0</v>
      </c>
      <c r="AX928" s="43">
        <v>0</v>
      </c>
      <c r="AY928" s="44">
        <f>SUM(BASE_INICIATIVAS_CONSOLIDADA!$AW928:$AX928)</f>
        <v>0</v>
      </c>
      <c r="AZ928" s="50">
        <v>0</v>
      </c>
      <c r="BA928" s="43">
        <f>BASE_INICIATIVAS_CONSOLIDADA!$AZ928</f>
        <v>0</v>
      </c>
      <c r="BB928" s="45">
        <v>0</v>
      </c>
      <c r="BC928" s="45">
        <v>0</v>
      </c>
      <c r="BD928" s="45">
        <f>SUM(BASE_INICIATIVAS_CONSOLIDADA!$BB928:$BC928)</f>
        <v>0</v>
      </c>
    </row>
    <row r="929" spans="1:56" ht="60" x14ac:dyDescent="0.25">
      <c r="A929" s="8" t="s">
        <v>502</v>
      </c>
      <c r="B929" s="8" t="s">
        <v>503</v>
      </c>
      <c r="C929" s="8">
        <v>18458919</v>
      </c>
      <c r="D929" s="8" t="s">
        <v>58</v>
      </c>
      <c r="E929" s="8" t="str">
        <f>_xlfn.XLOOKUP(BASE_INICIATIVAS_CONSOLIDADA!$G929,'[1]BASE DE DADOS'!A:A,'[1]BASE DE DADOS'!C:C)</f>
        <v>RESEX IPAÚ-ANILZINHO</v>
      </c>
      <c r="F929" s="8" t="str">
        <f>_xlfn.XLOOKUP(BASE_INICIATIVAS_CONSOLIDADA!$G929,[1]!BASE_UCS[COD CNUC],[1]!BASE_UCS[CATEGORIA RESUMIDA])</f>
        <v>RESEX</v>
      </c>
      <c r="G929" s="8" t="s">
        <v>138</v>
      </c>
      <c r="H929" s="8" t="str">
        <f>_xlfn.XLOOKUP(BASE_INICIATIVAS_CONSOLIDADA!$G929,[1]!BASE_UCS[COD CNUC],[1]!BASE_UCS[GERÊNCIA REGIONAL])</f>
        <v>GR1 - Norte</v>
      </c>
      <c r="I929" s="8" t="str">
        <f>_xlfn.XLOOKUP(BASE_INICIATIVAS_CONSOLIDADA!$G929,[1]!BASE_UCS[COD CNUC],[1]!BASE_UCS[BIOMAS])</f>
        <v>Amazônia</v>
      </c>
      <c r="J929" s="8" t="str">
        <f>_xlfn.XLOOKUP(BASE_INICIATIVAS_CONSOLIDADA!$G929,[1]!BASE_UCS[COD CNUC],[1]!BASE_UCS[UF])</f>
        <v>PA</v>
      </c>
      <c r="K929" s="8"/>
      <c r="L929" s="36">
        <v>115000</v>
      </c>
      <c r="M929" s="80">
        <v>0</v>
      </c>
      <c r="N929" s="36">
        <f>BASE_INICIATIVAS_CONSOLIDADA!$L929-BASE_INICIATIVAS_CONSOLIDADA!$M929</f>
        <v>115000</v>
      </c>
      <c r="O929" s="37">
        <f>BASE_INICIATIVAS_CONSOLIDADA!$AC929+BASE_INICIATIVAS_CONSOLIDADA!$AJ929+BASE_INICIATIVAS_CONSOLIDADA!$AO929+BASE_INICIATIVAS_CONSOLIDADA!$AV929+BASE_INICIATIVAS_CONSOLIDADA!$AY929+BASE_INICIATIVAS_CONSOLIDADA!$BA929+BASE_INICIATIVAS_CONSOLIDADA!$BD929</f>
        <v>215000</v>
      </c>
      <c r="P929" s="36">
        <f>IF(BASE_INICIATIVAS_CONSOLIDADA!$N929-BASE_INICIATIVAS_CONSOLIDADA!$O929&lt;0,0,BASE_INICIATIVAS_CONSOLIDADA!$N929-BASE_INICIATIVAS_CONSOLIDADA!$O929)</f>
        <v>0</v>
      </c>
      <c r="Q929" s="64">
        <v>0</v>
      </c>
      <c r="R929" s="69">
        <v>0</v>
      </c>
      <c r="S929" s="69">
        <v>0</v>
      </c>
      <c r="T929" s="69">
        <v>0</v>
      </c>
      <c r="U929" s="69">
        <v>0</v>
      </c>
      <c r="V929" s="69">
        <v>0</v>
      </c>
      <c r="W929" s="69">
        <v>0</v>
      </c>
      <c r="X929" s="69">
        <v>0</v>
      </c>
      <c r="Y929" s="69">
        <v>0</v>
      </c>
      <c r="Z929" s="69">
        <v>0</v>
      </c>
      <c r="AA929" s="69">
        <v>0</v>
      </c>
      <c r="AB929" s="70">
        <v>0</v>
      </c>
      <c r="AC929" s="37">
        <f>SUM(BASE_INICIATIVAS_CONSOLIDADA!$Q929:$AB929)</f>
        <v>0</v>
      </c>
      <c r="AD929" s="37">
        <v>0</v>
      </c>
      <c r="AE929" s="37">
        <v>0</v>
      </c>
      <c r="AF929" s="37">
        <v>0</v>
      </c>
      <c r="AG929" s="37">
        <v>0</v>
      </c>
      <c r="AH929" s="37">
        <v>0</v>
      </c>
      <c r="AI929" s="77">
        <v>0</v>
      </c>
      <c r="AJ929" s="37">
        <f>SUM(BASE_INICIATIVAS_CONSOLIDADA!$AD929:$AI929)</f>
        <v>0</v>
      </c>
      <c r="AK929" s="37">
        <v>0</v>
      </c>
      <c r="AL929" s="37">
        <v>0</v>
      </c>
      <c r="AM929" s="37">
        <v>0</v>
      </c>
      <c r="AN929" s="37">
        <v>0</v>
      </c>
      <c r="AO929" s="37">
        <f>SUM(BASE_INICIATIVAS_CONSOLIDADA!$AK929:$AN929)</f>
        <v>0</v>
      </c>
      <c r="AP929" s="37">
        <v>0</v>
      </c>
      <c r="AQ929" s="37">
        <v>0</v>
      </c>
      <c r="AR929" s="37">
        <v>0</v>
      </c>
      <c r="AS929" s="37">
        <v>0</v>
      </c>
      <c r="AT929" s="37">
        <v>0</v>
      </c>
      <c r="AU929" s="37">
        <v>0</v>
      </c>
      <c r="AV929" s="37">
        <f>SUM(BASE_INICIATIVAS_CONSOLIDADA!$AP929:$AU929)</f>
        <v>0</v>
      </c>
      <c r="AW929" s="39">
        <v>0</v>
      </c>
      <c r="AX929" s="39">
        <v>215000</v>
      </c>
      <c r="AY929" s="40">
        <f>SUM(BASE_INICIATIVAS_CONSOLIDADA!$AW929:$AX929)</f>
        <v>215000</v>
      </c>
      <c r="AZ929" s="51">
        <v>0</v>
      </c>
      <c r="BA929" s="4">
        <f>BASE_INICIATIVAS_CONSOLIDADA!$AZ929</f>
        <v>0</v>
      </c>
      <c r="BB929" s="4">
        <v>0</v>
      </c>
      <c r="BC929" s="4">
        <v>0</v>
      </c>
      <c r="BD929" s="4">
        <f>SUM(BASE_INICIATIVAS_CONSOLIDADA!$BB929:$BC929)</f>
        <v>0</v>
      </c>
    </row>
    <row r="930" spans="1:56" ht="60" x14ac:dyDescent="0.25">
      <c r="A930" s="29" t="s">
        <v>502</v>
      </c>
      <c r="B930" s="29" t="s">
        <v>503</v>
      </c>
      <c r="C930" s="29">
        <v>18458919</v>
      </c>
      <c r="D930" s="29" t="s">
        <v>58</v>
      </c>
      <c r="E930" s="29" t="str">
        <f>_xlfn.XLOOKUP(BASE_INICIATIVAS_CONSOLIDADA!$G930,'[1]BASE DE DADOS'!A:A,'[1]BASE DE DADOS'!C:C)</f>
        <v>RESEX ITAPETININGA</v>
      </c>
      <c r="F930" s="29" t="str">
        <f>_xlfn.XLOOKUP(BASE_INICIATIVAS_CONSOLIDADA!$G930,[1]!BASE_UCS[COD CNUC],[1]!BASE_UCS[CATEGORIA RESUMIDA])</f>
        <v>RESEX</v>
      </c>
      <c r="G930" s="29" t="s">
        <v>147</v>
      </c>
      <c r="H930" s="29" t="str">
        <f>_xlfn.XLOOKUP(BASE_INICIATIVAS_CONSOLIDADA!$G930,[1]!BASE_UCS[COD CNUC],[1]!BASE_UCS[GERÊNCIA REGIONAL])</f>
        <v>GR1 - Norte</v>
      </c>
      <c r="I930" s="29" t="str">
        <f>_xlfn.XLOOKUP(BASE_INICIATIVAS_CONSOLIDADA!$G930,[1]!BASE_UCS[COD CNUC],[1]!BASE_UCS[BIOMAS])</f>
        <v>Amazônia</v>
      </c>
      <c r="J930" s="29" t="str">
        <f>_xlfn.XLOOKUP(BASE_INICIATIVAS_CONSOLIDADA!$G930,[1]!BASE_UCS[COD CNUC],[1]!BASE_UCS[UF])</f>
        <v>MA</v>
      </c>
      <c r="K930" s="29"/>
      <c r="L930" s="30">
        <v>115000</v>
      </c>
      <c r="M930" s="79">
        <v>0</v>
      </c>
      <c r="N930" s="30">
        <f>BASE_INICIATIVAS_CONSOLIDADA!$L930-BASE_INICIATIVAS_CONSOLIDADA!$M930</f>
        <v>115000</v>
      </c>
      <c r="O930" s="41">
        <f>BASE_INICIATIVAS_CONSOLIDADA!$AC930+BASE_INICIATIVAS_CONSOLIDADA!$AJ930+BASE_INICIATIVAS_CONSOLIDADA!$AO930+BASE_INICIATIVAS_CONSOLIDADA!$AV930+BASE_INICIATIVAS_CONSOLIDADA!$AY930+BASE_INICIATIVAS_CONSOLIDADA!$BA930+BASE_INICIATIVAS_CONSOLIDADA!$BD930</f>
        <v>0</v>
      </c>
      <c r="P930" s="30">
        <f>IF(BASE_INICIATIVAS_CONSOLIDADA!$N930-BASE_INICIATIVAS_CONSOLIDADA!$O930&lt;0,0,BASE_INICIATIVAS_CONSOLIDADA!$N930-BASE_INICIATIVAS_CONSOLIDADA!$O930)</f>
        <v>115000</v>
      </c>
      <c r="Q930" s="66">
        <v>0</v>
      </c>
      <c r="R930" s="71">
        <v>0</v>
      </c>
      <c r="S930" s="71">
        <v>0</v>
      </c>
      <c r="T930" s="71">
        <v>0</v>
      </c>
      <c r="U930" s="71">
        <v>0</v>
      </c>
      <c r="V930" s="71">
        <v>0</v>
      </c>
      <c r="W930" s="71">
        <v>0</v>
      </c>
      <c r="X930" s="71">
        <v>0</v>
      </c>
      <c r="Y930" s="71">
        <v>0</v>
      </c>
      <c r="Z930" s="71">
        <v>0</v>
      </c>
      <c r="AA930" s="71">
        <v>0</v>
      </c>
      <c r="AB930" s="68">
        <v>0</v>
      </c>
      <c r="AC930" s="41">
        <f>SUM(BASE_INICIATIVAS_CONSOLIDADA!$Q930:$AB930)</f>
        <v>0</v>
      </c>
      <c r="AD930" s="41">
        <v>0</v>
      </c>
      <c r="AE930" s="41">
        <v>0</v>
      </c>
      <c r="AF930" s="41">
        <v>0</v>
      </c>
      <c r="AG930" s="41">
        <v>0</v>
      </c>
      <c r="AH930" s="41">
        <v>0</v>
      </c>
      <c r="AI930" s="82">
        <v>0</v>
      </c>
      <c r="AJ930" s="41">
        <f>SUM(BASE_INICIATIVAS_CONSOLIDADA!$AD930:$AI930)</f>
        <v>0</v>
      </c>
      <c r="AK930" s="41">
        <v>0</v>
      </c>
      <c r="AL930" s="41">
        <v>0</v>
      </c>
      <c r="AM930" s="41">
        <v>0</v>
      </c>
      <c r="AN930" s="41">
        <v>0</v>
      </c>
      <c r="AO930" s="41">
        <f>SUM(BASE_INICIATIVAS_CONSOLIDADA!$AK930:$AN930)</f>
        <v>0</v>
      </c>
      <c r="AP930" s="41">
        <v>0</v>
      </c>
      <c r="AQ930" s="41">
        <v>0</v>
      </c>
      <c r="AR930" s="41">
        <v>0</v>
      </c>
      <c r="AS930" s="41">
        <v>0</v>
      </c>
      <c r="AT930" s="41">
        <v>0</v>
      </c>
      <c r="AU930" s="41">
        <v>0</v>
      </c>
      <c r="AV930" s="41">
        <f>SUM(BASE_INICIATIVAS_CONSOLIDADA!$AP930:$AU930)</f>
        <v>0</v>
      </c>
      <c r="AW930" s="43">
        <v>0</v>
      </c>
      <c r="AX930" s="43">
        <v>0</v>
      </c>
      <c r="AY930" s="44">
        <f>SUM(BASE_INICIATIVAS_CONSOLIDADA!$AW930:$AX930)</f>
        <v>0</v>
      </c>
      <c r="AZ930" s="45">
        <v>0</v>
      </c>
      <c r="BA930" s="45">
        <f>BASE_INICIATIVAS_CONSOLIDADA!$AZ930</f>
        <v>0</v>
      </c>
      <c r="BB930" s="45">
        <v>0</v>
      </c>
      <c r="BC930" s="45">
        <v>0</v>
      </c>
      <c r="BD930" s="45">
        <f>SUM(BASE_INICIATIVAS_CONSOLIDADA!$BB930:$BC930)</f>
        <v>0</v>
      </c>
    </row>
    <row r="931" spans="1:56" ht="60" x14ac:dyDescent="0.25">
      <c r="A931" s="8" t="s">
        <v>502</v>
      </c>
      <c r="B931" s="8" t="s">
        <v>503</v>
      </c>
      <c r="C931" s="8">
        <v>18458919</v>
      </c>
      <c r="D931" s="8" t="s">
        <v>58</v>
      </c>
      <c r="E931" s="8" t="str">
        <f>_xlfn.XLOOKUP(BASE_INICIATIVAS_CONSOLIDADA!$G931,'[1]BASE DE DADOS'!A:A,'[1]BASE DE DADOS'!C:C)</f>
        <v>RESEX ITUXí</v>
      </c>
      <c r="F931" s="8" t="str">
        <f>_xlfn.XLOOKUP(BASE_INICIATIVAS_CONSOLIDADA!$G931,[1]!BASE_UCS[COD CNUC],[1]!BASE_UCS[CATEGORIA RESUMIDA])</f>
        <v>RESEX</v>
      </c>
      <c r="G931" s="8" t="s">
        <v>381</v>
      </c>
      <c r="H931" s="8" t="str">
        <f>_xlfn.XLOOKUP(BASE_INICIATIVAS_CONSOLIDADA!$G931,[1]!BASE_UCS[COD CNUC],[1]!BASE_UCS[GERÊNCIA REGIONAL])</f>
        <v>GR1 - Norte</v>
      </c>
      <c r="I931" s="8" t="str">
        <f>_xlfn.XLOOKUP(BASE_INICIATIVAS_CONSOLIDADA!$G931,[1]!BASE_UCS[COD CNUC],[1]!BASE_UCS[BIOMAS])</f>
        <v>Amazônia</v>
      </c>
      <c r="J931" s="8" t="str">
        <f>_xlfn.XLOOKUP(BASE_INICIATIVAS_CONSOLIDADA!$G931,[1]!BASE_UCS[COD CNUC],[1]!BASE_UCS[UF])</f>
        <v>AM</v>
      </c>
      <c r="K931" s="8"/>
      <c r="L931" s="36">
        <v>115000</v>
      </c>
      <c r="M931" s="80">
        <v>0</v>
      </c>
      <c r="N931" s="36">
        <f>BASE_INICIATIVAS_CONSOLIDADA!$L931-BASE_INICIATIVAS_CONSOLIDADA!$M931</f>
        <v>115000</v>
      </c>
      <c r="O931" s="37">
        <f>BASE_INICIATIVAS_CONSOLIDADA!$AC931+BASE_INICIATIVAS_CONSOLIDADA!$AJ931+BASE_INICIATIVAS_CONSOLIDADA!$AO931+BASE_INICIATIVAS_CONSOLIDADA!$AV931+BASE_INICIATIVAS_CONSOLIDADA!$AY931+BASE_INICIATIVAS_CONSOLIDADA!$BA931+BASE_INICIATIVAS_CONSOLIDADA!$BD931</f>
        <v>0</v>
      </c>
      <c r="P931" s="36">
        <f>IF(BASE_INICIATIVAS_CONSOLIDADA!$N931-BASE_INICIATIVAS_CONSOLIDADA!$O931&lt;0,0,BASE_INICIATIVAS_CONSOLIDADA!$N931-BASE_INICIATIVAS_CONSOLIDADA!$O931)</f>
        <v>115000</v>
      </c>
      <c r="Q931" s="64">
        <v>0</v>
      </c>
      <c r="R931" s="69">
        <v>0</v>
      </c>
      <c r="S931" s="69">
        <v>0</v>
      </c>
      <c r="T931" s="69">
        <v>0</v>
      </c>
      <c r="U931" s="69">
        <v>0</v>
      </c>
      <c r="V931" s="69">
        <v>0</v>
      </c>
      <c r="W931" s="69">
        <v>0</v>
      </c>
      <c r="X931" s="69">
        <v>0</v>
      </c>
      <c r="Y931" s="69">
        <v>0</v>
      </c>
      <c r="Z931" s="69">
        <v>0</v>
      </c>
      <c r="AA931" s="69">
        <v>0</v>
      </c>
      <c r="AB931" s="70">
        <v>0</v>
      </c>
      <c r="AC931" s="37">
        <f>SUM(BASE_INICIATIVAS_CONSOLIDADA!$Q931:$AB931)</f>
        <v>0</v>
      </c>
      <c r="AD931" s="37">
        <v>0</v>
      </c>
      <c r="AE931" s="37">
        <v>0</v>
      </c>
      <c r="AF931" s="37">
        <v>0</v>
      </c>
      <c r="AG931" s="37">
        <v>0</v>
      </c>
      <c r="AH931" s="37">
        <v>0</v>
      </c>
      <c r="AI931" s="77">
        <v>0</v>
      </c>
      <c r="AJ931" s="37">
        <f>SUM(BASE_INICIATIVAS_CONSOLIDADA!$AD931:$AI931)</f>
        <v>0</v>
      </c>
      <c r="AK931" s="37">
        <v>0</v>
      </c>
      <c r="AL931" s="37">
        <v>0</v>
      </c>
      <c r="AM931" s="37">
        <v>0</v>
      </c>
      <c r="AN931" s="37">
        <v>0</v>
      </c>
      <c r="AO931" s="37">
        <f>SUM(BASE_INICIATIVAS_CONSOLIDADA!$AK931:$AN931)</f>
        <v>0</v>
      </c>
      <c r="AP931" s="37">
        <v>0</v>
      </c>
      <c r="AQ931" s="37">
        <v>0</v>
      </c>
      <c r="AR931" s="37">
        <v>0</v>
      </c>
      <c r="AS931" s="37">
        <v>0</v>
      </c>
      <c r="AT931" s="37">
        <v>0</v>
      </c>
      <c r="AU931" s="37">
        <v>0</v>
      </c>
      <c r="AV931" s="37">
        <f>SUM(BASE_INICIATIVAS_CONSOLIDADA!$AP931:$AU931)</f>
        <v>0</v>
      </c>
      <c r="AW931" s="39">
        <v>0</v>
      </c>
      <c r="AX931" s="48">
        <v>0</v>
      </c>
      <c r="AY931" s="40">
        <f>SUM(BASE_INICIATIVAS_CONSOLIDADA!$AW931:$AX931)</f>
        <v>0</v>
      </c>
      <c r="AZ931" s="4">
        <v>0</v>
      </c>
      <c r="BA931" s="4">
        <f>BASE_INICIATIVAS_CONSOLIDADA!$AZ931</f>
        <v>0</v>
      </c>
      <c r="BB931" s="4">
        <v>0</v>
      </c>
      <c r="BC931" s="4">
        <v>0</v>
      </c>
      <c r="BD931" s="4">
        <f>SUM(BASE_INICIATIVAS_CONSOLIDADA!$BB931:$BC931)</f>
        <v>0</v>
      </c>
    </row>
    <row r="932" spans="1:56" ht="60" x14ac:dyDescent="0.25">
      <c r="A932" s="29" t="s">
        <v>502</v>
      </c>
      <c r="B932" s="29" t="s">
        <v>503</v>
      </c>
      <c r="C932" s="29">
        <v>18458919</v>
      </c>
      <c r="D932" s="29" t="s">
        <v>58</v>
      </c>
      <c r="E932" s="29" t="str">
        <f>_xlfn.XLOOKUP(BASE_INICIATIVAS_CONSOLIDADA!$G932,'[1]BASE DE DADOS'!A:A,'[1]BASE DE DADOS'!C:C)</f>
        <v>RESEX LAGO DO CEDRO</v>
      </c>
      <c r="F932" s="29" t="str">
        <f>_xlfn.XLOOKUP(BASE_INICIATIVAS_CONSOLIDADA!$G932,[1]!BASE_UCS[COD CNUC],[1]!BASE_UCS[CATEGORIA RESUMIDA])</f>
        <v>RESEX</v>
      </c>
      <c r="G932" s="29" t="s">
        <v>137</v>
      </c>
      <c r="H932" s="29" t="str">
        <f>_xlfn.XLOOKUP(BASE_INICIATIVAS_CONSOLIDADA!$G932,[1]!BASE_UCS[COD CNUC],[1]!BASE_UCS[GERÊNCIA REGIONAL])</f>
        <v>GR3 - Centro-Oeste</v>
      </c>
      <c r="I932" s="29" t="str">
        <f>_xlfn.XLOOKUP(BASE_INICIATIVAS_CONSOLIDADA!$G932,[1]!BASE_UCS[COD CNUC],[1]!BASE_UCS[BIOMAS])</f>
        <v>Cerrado</v>
      </c>
      <c r="J932" s="29" t="str">
        <f>_xlfn.XLOOKUP(BASE_INICIATIVAS_CONSOLIDADA!$G932,[1]!BASE_UCS[COD CNUC],[1]!BASE_UCS[UF])</f>
        <v>GO</v>
      </c>
      <c r="K932" s="29"/>
      <c r="L932" s="30">
        <v>75000</v>
      </c>
      <c r="M932" s="79">
        <v>0</v>
      </c>
      <c r="N932" s="30">
        <f>BASE_INICIATIVAS_CONSOLIDADA!$L932-BASE_INICIATIVAS_CONSOLIDADA!$M932</f>
        <v>75000</v>
      </c>
      <c r="O932" s="41">
        <f>BASE_INICIATIVAS_CONSOLIDADA!$AC932+BASE_INICIATIVAS_CONSOLIDADA!$AJ932+BASE_INICIATIVAS_CONSOLIDADA!$AO932+BASE_INICIATIVAS_CONSOLIDADA!$AV932+BASE_INICIATIVAS_CONSOLIDADA!$AY932+BASE_INICIATIVAS_CONSOLIDADA!$BA932+BASE_INICIATIVAS_CONSOLIDADA!$BD932</f>
        <v>0</v>
      </c>
      <c r="P932" s="30">
        <f>IF(BASE_INICIATIVAS_CONSOLIDADA!$N932-BASE_INICIATIVAS_CONSOLIDADA!$O932&lt;0,0,BASE_INICIATIVAS_CONSOLIDADA!$N932-BASE_INICIATIVAS_CONSOLIDADA!$O932)</f>
        <v>75000</v>
      </c>
      <c r="Q932" s="66">
        <v>0</v>
      </c>
      <c r="R932" s="71">
        <v>0</v>
      </c>
      <c r="S932" s="71">
        <v>0</v>
      </c>
      <c r="T932" s="71">
        <v>0</v>
      </c>
      <c r="U932" s="71">
        <v>0</v>
      </c>
      <c r="V932" s="71">
        <v>0</v>
      </c>
      <c r="W932" s="71">
        <v>0</v>
      </c>
      <c r="X932" s="71">
        <v>0</v>
      </c>
      <c r="Y932" s="71">
        <v>0</v>
      </c>
      <c r="Z932" s="71">
        <v>0</v>
      </c>
      <c r="AA932" s="71">
        <v>0</v>
      </c>
      <c r="AB932" s="68">
        <v>0</v>
      </c>
      <c r="AC932" s="41">
        <f>SUM(BASE_INICIATIVAS_CONSOLIDADA!$Q932:$AB932)</f>
        <v>0</v>
      </c>
      <c r="AD932" s="41">
        <v>0</v>
      </c>
      <c r="AE932" s="41">
        <v>0</v>
      </c>
      <c r="AF932" s="41">
        <v>0</v>
      </c>
      <c r="AG932" s="41">
        <v>0</v>
      </c>
      <c r="AH932" s="41">
        <v>0</v>
      </c>
      <c r="AI932" s="82">
        <v>0</v>
      </c>
      <c r="AJ932" s="41">
        <f>SUM(BASE_INICIATIVAS_CONSOLIDADA!$AD932:$AI932)</f>
        <v>0</v>
      </c>
      <c r="AK932" s="41">
        <v>0</v>
      </c>
      <c r="AL932" s="41">
        <v>0</v>
      </c>
      <c r="AM932" s="41">
        <v>0</v>
      </c>
      <c r="AN932" s="41">
        <v>0</v>
      </c>
      <c r="AO932" s="41">
        <f>SUM(BASE_INICIATIVAS_CONSOLIDADA!$AK932:$AN932)</f>
        <v>0</v>
      </c>
      <c r="AP932" s="41">
        <v>0</v>
      </c>
      <c r="AQ932" s="41">
        <v>0</v>
      </c>
      <c r="AR932" s="41">
        <v>0</v>
      </c>
      <c r="AS932" s="41">
        <v>0</v>
      </c>
      <c r="AT932" s="41">
        <v>0</v>
      </c>
      <c r="AU932" s="41">
        <v>0</v>
      </c>
      <c r="AV932" s="41">
        <f>SUM(BASE_INICIATIVAS_CONSOLIDADA!$AP932:$AU932)</f>
        <v>0</v>
      </c>
      <c r="AW932" s="43">
        <v>0</v>
      </c>
      <c r="AX932" s="50">
        <v>0</v>
      </c>
      <c r="AY932" s="44">
        <f>SUM(BASE_INICIATIVAS_CONSOLIDADA!$AW932:$AX932)</f>
        <v>0</v>
      </c>
      <c r="AZ932" s="50">
        <v>0</v>
      </c>
      <c r="BA932" s="43">
        <f>BASE_INICIATIVAS_CONSOLIDADA!$AZ932</f>
        <v>0</v>
      </c>
      <c r="BB932" s="45">
        <v>0</v>
      </c>
      <c r="BC932" s="45">
        <v>0</v>
      </c>
      <c r="BD932" s="45">
        <f>SUM(BASE_INICIATIVAS_CONSOLIDADA!$BB932:$BC932)</f>
        <v>0</v>
      </c>
    </row>
    <row r="933" spans="1:56" ht="60" x14ac:dyDescent="0.25">
      <c r="A933" s="8" t="s">
        <v>502</v>
      </c>
      <c r="B933" s="8" t="s">
        <v>503</v>
      </c>
      <c r="C933" s="8">
        <v>18458919</v>
      </c>
      <c r="D933" s="8" t="s">
        <v>58</v>
      </c>
      <c r="E933" s="8" t="str">
        <f>_xlfn.XLOOKUP(BASE_INICIATIVAS_CONSOLIDADA!$G933,'[1]BASE DE DADOS'!A:A,'[1]BASE DE DADOS'!C:C)</f>
        <v>RESEX MAPUÁ</v>
      </c>
      <c r="F933" s="8" t="str">
        <f>_xlfn.XLOOKUP(BASE_INICIATIVAS_CONSOLIDADA!$G933,[1]!BASE_UCS[COD CNUC],[1]!BASE_UCS[CATEGORIA RESUMIDA])</f>
        <v>RESEX</v>
      </c>
      <c r="G933" s="8" t="s">
        <v>149</v>
      </c>
      <c r="H933" s="8" t="str">
        <f>_xlfn.XLOOKUP(BASE_INICIATIVAS_CONSOLIDADA!$G933,[1]!BASE_UCS[COD CNUC],[1]!BASE_UCS[GERÊNCIA REGIONAL])</f>
        <v>GR1 - Norte</v>
      </c>
      <c r="I933" s="8" t="str">
        <f>_xlfn.XLOOKUP(BASE_INICIATIVAS_CONSOLIDADA!$G933,[1]!BASE_UCS[COD CNUC],[1]!BASE_UCS[BIOMAS])</f>
        <v>Amazônia</v>
      </c>
      <c r="J933" s="8" t="str">
        <f>_xlfn.XLOOKUP(BASE_INICIATIVAS_CONSOLIDADA!$G933,[1]!BASE_UCS[COD CNUC],[1]!BASE_UCS[UF])</f>
        <v>PA</v>
      </c>
      <c r="K933" s="8"/>
      <c r="L933" s="36">
        <v>115000</v>
      </c>
      <c r="M933" s="80">
        <v>0</v>
      </c>
      <c r="N933" s="36">
        <f>BASE_INICIATIVAS_CONSOLIDADA!$L933-BASE_INICIATIVAS_CONSOLIDADA!$M933</f>
        <v>115000</v>
      </c>
      <c r="O933" s="37">
        <f>BASE_INICIATIVAS_CONSOLIDADA!$AC933+BASE_INICIATIVAS_CONSOLIDADA!$AJ933+BASE_INICIATIVAS_CONSOLIDADA!$AO933+BASE_INICIATIVAS_CONSOLIDADA!$AV933+BASE_INICIATIVAS_CONSOLIDADA!$AY933+BASE_INICIATIVAS_CONSOLIDADA!$BA933+BASE_INICIATIVAS_CONSOLIDADA!$BD933</f>
        <v>0</v>
      </c>
      <c r="P933" s="36">
        <f>IF(BASE_INICIATIVAS_CONSOLIDADA!$N933-BASE_INICIATIVAS_CONSOLIDADA!$O933&lt;0,0,BASE_INICIATIVAS_CONSOLIDADA!$N933-BASE_INICIATIVAS_CONSOLIDADA!$O933)</f>
        <v>115000</v>
      </c>
      <c r="Q933" s="64">
        <v>0</v>
      </c>
      <c r="R933" s="69">
        <v>0</v>
      </c>
      <c r="S933" s="69">
        <v>0</v>
      </c>
      <c r="T933" s="69">
        <v>0</v>
      </c>
      <c r="U933" s="69">
        <v>0</v>
      </c>
      <c r="V933" s="69">
        <v>0</v>
      </c>
      <c r="W933" s="69">
        <v>0</v>
      </c>
      <c r="X933" s="69">
        <v>0</v>
      </c>
      <c r="Y933" s="69">
        <v>0</v>
      </c>
      <c r="Z933" s="69">
        <v>0</v>
      </c>
      <c r="AA933" s="69">
        <v>0</v>
      </c>
      <c r="AB933" s="70">
        <v>0</v>
      </c>
      <c r="AC933" s="37">
        <f>SUM(BASE_INICIATIVAS_CONSOLIDADA!$Q933:$AB933)</f>
        <v>0</v>
      </c>
      <c r="AD933" s="37">
        <v>0</v>
      </c>
      <c r="AE933" s="37">
        <v>0</v>
      </c>
      <c r="AF933" s="37">
        <v>0</v>
      </c>
      <c r="AG933" s="37">
        <v>0</v>
      </c>
      <c r="AH933" s="37">
        <v>0</v>
      </c>
      <c r="AI933" s="77">
        <v>0</v>
      </c>
      <c r="AJ933" s="37">
        <f>SUM(BASE_INICIATIVAS_CONSOLIDADA!$AD933:$AI933)</f>
        <v>0</v>
      </c>
      <c r="AK933" s="37">
        <v>0</v>
      </c>
      <c r="AL933" s="37">
        <v>0</v>
      </c>
      <c r="AM933" s="37">
        <v>0</v>
      </c>
      <c r="AN933" s="37">
        <v>0</v>
      </c>
      <c r="AO933" s="37">
        <f>SUM(BASE_INICIATIVAS_CONSOLIDADA!$AK933:$AN933)</f>
        <v>0</v>
      </c>
      <c r="AP933" s="37">
        <v>0</v>
      </c>
      <c r="AQ933" s="37">
        <v>0</v>
      </c>
      <c r="AR933" s="37">
        <v>0</v>
      </c>
      <c r="AS933" s="37">
        <v>0</v>
      </c>
      <c r="AT933" s="37">
        <v>0</v>
      </c>
      <c r="AU933" s="37">
        <v>0</v>
      </c>
      <c r="AV933" s="37">
        <f>SUM(BASE_INICIATIVAS_CONSOLIDADA!$AP933:$AU933)</f>
        <v>0</v>
      </c>
      <c r="AW933" s="39">
        <v>0</v>
      </c>
      <c r="AX933" s="39">
        <v>0</v>
      </c>
      <c r="AY933" s="40">
        <f>SUM(BASE_INICIATIVAS_CONSOLIDADA!$AW933:$AX933)</f>
        <v>0</v>
      </c>
      <c r="AZ933" s="51">
        <v>0</v>
      </c>
      <c r="BA933" s="4">
        <f>BASE_INICIATIVAS_CONSOLIDADA!$AZ933</f>
        <v>0</v>
      </c>
      <c r="BB933" s="4">
        <v>0</v>
      </c>
      <c r="BC933" s="4">
        <v>0</v>
      </c>
      <c r="BD933" s="4">
        <f>SUM(BASE_INICIATIVAS_CONSOLIDADA!$BB933:$BC933)</f>
        <v>0</v>
      </c>
    </row>
    <row r="934" spans="1:56" ht="60" x14ac:dyDescent="0.25">
      <c r="A934" s="29" t="s">
        <v>502</v>
      </c>
      <c r="B934" s="29" t="s">
        <v>503</v>
      </c>
      <c r="C934" s="29">
        <v>18458919</v>
      </c>
      <c r="D934" s="29" t="s">
        <v>58</v>
      </c>
      <c r="E934" s="29" t="str">
        <f>_xlfn.XLOOKUP(BASE_INICIATIVAS_CONSOLIDADA!$G934,'[1]BASE DE DADOS'!A:A,'[1]BASE DE DADOS'!C:C)</f>
        <v>RESEX MARACANÃ</v>
      </c>
      <c r="F934" s="29" t="str">
        <f>_xlfn.XLOOKUP(BASE_INICIATIVAS_CONSOLIDADA!$G934,[1]!BASE_UCS[COD CNUC],[1]!BASE_UCS[CATEGORIA RESUMIDA])</f>
        <v>RESEX</v>
      </c>
      <c r="G934" s="29" t="s">
        <v>123</v>
      </c>
      <c r="H934" s="29" t="str">
        <f>_xlfn.XLOOKUP(BASE_INICIATIVAS_CONSOLIDADA!$G934,[1]!BASE_UCS[COD CNUC],[1]!BASE_UCS[GERÊNCIA REGIONAL])</f>
        <v>GR1 - Norte</v>
      </c>
      <c r="I934" s="29" t="str">
        <f>_xlfn.XLOOKUP(BASE_INICIATIVAS_CONSOLIDADA!$G934,[1]!BASE_UCS[COD CNUC],[1]!BASE_UCS[BIOMAS])</f>
        <v>Amazônia - Área Marinha</v>
      </c>
      <c r="J934" s="29" t="str">
        <f>_xlfn.XLOOKUP(BASE_INICIATIVAS_CONSOLIDADA!$G934,[1]!BASE_UCS[COD CNUC],[1]!BASE_UCS[UF])</f>
        <v>PA</v>
      </c>
      <c r="K934" s="29"/>
      <c r="L934" s="30">
        <v>215000</v>
      </c>
      <c r="M934" s="79">
        <v>0</v>
      </c>
      <c r="N934" s="30">
        <f>BASE_INICIATIVAS_CONSOLIDADA!$L934-BASE_INICIATIVAS_CONSOLIDADA!$M934</f>
        <v>215000</v>
      </c>
      <c r="O934" s="41">
        <f>BASE_INICIATIVAS_CONSOLIDADA!$AC934+BASE_INICIATIVAS_CONSOLIDADA!$AJ934+BASE_INICIATIVAS_CONSOLIDADA!$AO934+BASE_INICIATIVAS_CONSOLIDADA!$AV934+BASE_INICIATIVAS_CONSOLIDADA!$AY934+BASE_INICIATIVAS_CONSOLIDADA!$BA934+BASE_INICIATIVAS_CONSOLIDADA!$BD934</f>
        <v>0</v>
      </c>
      <c r="P934" s="30">
        <f>IF(BASE_INICIATIVAS_CONSOLIDADA!$N934-BASE_INICIATIVAS_CONSOLIDADA!$O934&lt;0,0,BASE_INICIATIVAS_CONSOLIDADA!$N934-BASE_INICIATIVAS_CONSOLIDADA!$O934)</f>
        <v>215000</v>
      </c>
      <c r="Q934" s="66">
        <v>0</v>
      </c>
      <c r="R934" s="71">
        <v>0</v>
      </c>
      <c r="S934" s="71">
        <v>0</v>
      </c>
      <c r="T934" s="71">
        <v>0</v>
      </c>
      <c r="U934" s="71">
        <v>0</v>
      </c>
      <c r="V934" s="71">
        <v>0</v>
      </c>
      <c r="W934" s="71">
        <v>0</v>
      </c>
      <c r="X934" s="71">
        <v>0</v>
      </c>
      <c r="Y934" s="71">
        <v>0</v>
      </c>
      <c r="Z934" s="71">
        <v>0</v>
      </c>
      <c r="AA934" s="71">
        <v>0</v>
      </c>
      <c r="AB934" s="68">
        <v>0</v>
      </c>
      <c r="AC934" s="41">
        <f>SUM(BASE_INICIATIVAS_CONSOLIDADA!$Q934:$AB934)</f>
        <v>0</v>
      </c>
      <c r="AD934" s="41">
        <v>0</v>
      </c>
      <c r="AE934" s="41">
        <v>0</v>
      </c>
      <c r="AF934" s="41">
        <v>0</v>
      </c>
      <c r="AG934" s="41">
        <v>0</v>
      </c>
      <c r="AH934" s="41">
        <v>0</v>
      </c>
      <c r="AI934" s="82">
        <v>0</v>
      </c>
      <c r="AJ934" s="41">
        <f>SUM(BASE_INICIATIVAS_CONSOLIDADA!$AD934:$AI934)</f>
        <v>0</v>
      </c>
      <c r="AK934" s="41">
        <v>0</v>
      </c>
      <c r="AL934" s="41">
        <v>0</v>
      </c>
      <c r="AM934" s="41">
        <v>0</v>
      </c>
      <c r="AN934" s="41">
        <v>0</v>
      </c>
      <c r="AO934" s="41">
        <f>SUM(BASE_INICIATIVAS_CONSOLIDADA!$AK934:$AN934)</f>
        <v>0</v>
      </c>
      <c r="AP934" s="41">
        <v>0</v>
      </c>
      <c r="AQ934" s="41">
        <v>0</v>
      </c>
      <c r="AR934" s="41">
        <v>0</v>
      </c>
      <c r="AS934" s="41">
        <v>0</v>
      </c>
      <c r="AT934" s="41">
        <v>0</v>
      </c>
      <c r="AU934" s="41">
        <v>0</v>
      </c>
      <c r="AV934" s="41">
        <f>SUM(BASE_INICIATIVAS_CONSOLIDADA!$AP934:$AU934)</f>
        <v>0</v>
      </c>
      <c r="AW934" s="43">
        <v>0</v>
      </c>
      <c r="AX934" s="43">
        <v>0</v>
      </c>
      <c r="AY934" s="44">
        <f>SUM(BASE_INICIATIVAS_CONSOLIDADA!$AW934:$AX934)</f>
        <v>0</v>
      </c>
      <c r="AZ934" s="45">
        <v>0</v>
      </c>
      <c r="BA934" s="45">
        <f>BASE_INICIATIVAS_CONSOLIDADA!$AZ934</f>
        <v>0</v>
      </c>
      <c r="BB934" s="45">
        <v>0</v>
      </c>
      <c r="BC934" s="45">
        <v>0</v>
      </c>
      <c r="BD934" s="45">
        <f>SUM(BASE_INICIATIVAS_CONSOLIDADA!$BB934:$BC934)</f>
        <v>0</v>
      </c>
    </row>
    <row r="935" spans="1:56" ht="60" x14ac:dyDescent="0.25">
      <c r="A935" s="8" t="s">
        <v>502</v>
      </c>
      <c r="B935" s="8" t="s">
        <v>503</v>
      </c>
      <c r="C935" s="8">
        <v>18458919</v>
      </c>
      <c r="D935" s="8" t="s">
        <v>58</v>
      </c>
      <c r="E935" s="8" t="str">
        <f>_xlfn.XLOOKUP(BASE_INICIATIVAS_CONSOLIDADA!$G935,'[1]BASE DE DADOS'!A:A,'[1]BASE DE DADOS'!C:C)</f>
        <v>RESEX MARINHA CUINARANA</v>
      </c>
      <c r="F935" s="8" t="str">
        <f>_xlfn.XLOOKUP(BASE_INICIATIVAS_CONSOLIDADA!$G935,[1]!BASE_UCS[COD CNUC],[1]!BASE_UCS[CATEGORIA RESUMIDA])</f>
        <v>RESEX</v>
      </c>
      <c r="G935" s="8" t="s">
        <v>131</v>
      </c>
      <c r="H935" s="8" t="str">
        <f>_xlfn.XLOOKUP(BASE_INICIATIVAS_CONSOLIDADA!$G935,[1]!BASE_UCS[COD CNUC],[1]!BASE_UCS[GERÊNCIA REGIONAL])</f>
        <v>GR1 - Norte</v>
      </c>
      <c r="I935" s="8" t="str">
        <f>_xlfn.XLOOKUP(BASE_INICIATIVAS_CONSOLIDADA!$G935,[1]!BASE_UCS[COD CNUC],[1]!BASE_UCS[BIOMAS])</f>
        <v>Amazônia - Área Marinha</v>
      </c>
      <c r="J935" s="8" t="str">
        <f>_xlfn.XLOOKUP(BASE_INICIATIVAS_CONSOLIDADA!$G935,[1]!BASE_UCS[COD CNUC],[1]!BASE_UCS[UF])</f>
        <v>PA</v>
      </c>
      <c r="K935" s="8"/>
      <c r="L935" s="36">
        <v>115000</v>
      </c>
      <c r="M935" s="80">
        <v>0</v>
      </c>
      <c r="N935" s="36">
        <f>BASE_INICIATIVAS_CONSOLIDADA!$L935-BASE_INICIATIVAS_CONSOLIDADA!$M935</f>
        <v>115000</v>
      </c>
      <c r="O935" s="37">
        <f>BASE_INICIATIVAS_CONSOLIDADA!$AC935+BASE_INICIATIVAS_CONSOLIDADA!$AJ935+BASE_INICIATIVAS_CONSOLIDADA!$AO935+BASE_INICIATIVAS_CONSOLIDADA!$AV935+BASE_INICIATIVAS_CONSOLIDADA!$AY935+BASE_INICIATIVAS_CONSOLIDADA!$BA935+BASE_INICIATIVAS_CONSOLIDADA!$BD935</f>
        <v>0</v>
      </c>
      <c r="P935" s="36">
        <f>IF(BASE_INICIATIVAS_CONSOLIDADA!$N935-BASE_INICIATIVAS_CONSOLIDADA!$O935&lt;0,0,BASE_INICIATIVAS_CONSOLIDADA!$N935-BASE_INICIATIVAS_CONSOLIDADA!$O935)</f>
        <v>115000</v>
      </c>
      <c r="Q935" s="64">
        <v>0</v>
      </c>
      <c r="R935" s="69">
        <v>0</v>
      </c>
      <c r="S935" s="69">
        <v>0</v>
      </c>
      <c r="T935" s="69">
        <v>0</v>
      </c>
      <c r="U935" s="69">
        <v>0</v>
      </c>
      <c r="V935" s="69">
        <v>0</v>
      </c>
      <c r="W935" s="69">
        <v>0</v>
      </c>
      <c r="X935" s="69">
        <v>0</v>
      </c>
      <c r="Y935" s="69">
        <v>0</v>
      </c>
      <c r="Z935" s="69">
        <v>0</v>
      </c>
      <c r="AA935" s="69">
        <v>0</v>
      </c>
      <c r="AB935" s="70">
        <v>0</v>
      </c>
      <c r="AC935" s="37">
        <f>SUM(BASE_INICIATIVAS_CONSOLIDADA!$Q935:$AB935)</f>
        <v>0</v>
      </c>
      <c r="AD935" s="37">
        <v>0</v>
      </c>
      <c r="AE935" s="37">
        <v>0</v>
      </c>
      <c r="AF935" s="37">
        <v>0</v>
      </c>
      <c r="AG935" s="37">
        <v>0</v>
      </c>
      <c r="AH935" s="37">
        <v>0</v>
      </c>
      <c r="AI935" s="77">
        <v>0</v>
      </c>
      <c r="AJ935" s="37">
        <f>SUM(BASE_INICIATIVAS_CONSOLIDADA!$AD935:$AI935)</f>
        <v>0</v>
      </c>
      <c r="AK935" s="37">
        <v>0</v>
      </c>
      <c r="AL935" s="37">
        <v>0</v>
      </c>
      <c r="AM935" s="37">
        <v>0</v>
      </c>
      <c r="AN935" s="37">
        <v>0</v>
      </c>
      <c r="AO935" s="37">
        <f>SUM(BASE_INICIATIVAS_CONSOLIDADA!$AK935:$AN935)</f>
        <v>0</v>
      </c>
      <c r="AP935" s="37">
        <v>0</v>
      </c>
      <c r="AQ935" s="37">
        <v>0</v>
      </c>
      <c r="AR935" s="37">
        <v>0</v>
      </c>
      <c r="AS935" s="37">
        <v>0</v>
      </c>
      <c r="AT935" s="37">
        <v>0</v>
      </c>
      <c r="AU935" s="37">
        <v>0</v>
      </c>
      <c r="AV935" s="37">
        <f>SUM(BASE_INICIATIVAS_CONSOLIDADA!$AP935:$AU935)</f>
        <v>0</v>
      </c>
      <c r="AW935" s="39">
        <v>0</v>
      </c>
      <c r="AX935" s="48">
        <v>0</v>
      </c>
      <c r="AY935" s="40">
        <f>SUM(BASE_INICIATIVAS_CONSOLIDADA!$AW935:$AX935)</f>
        <v>0</v>
      </c>
      <c r="AZ935" s="4">
        <v>0</v>
      </c>
      <c r="BA935" s="4">
        <f>BASE_INICIATIVAS_CONSOLIDADA!$AZ935</f>
        <v>0</v>
      </c>
      <c r="BB935" s="4">
        <v>0</v>
      </c>
      <c r="BC935" s="4">
        <v>0</v>
      </c>
      <c r="BD935" s="4">
        <f>SUM(BASE_INICIATIVAS_CONSOLIDADA!$BB935:$BC935)</f>
        <v>0</v>
      </c>
    </row>
    <row r="936" spans="1:56" ht="60" x14ac:dyDescent="0.25">
      <c r="A936" s="29" t="s">
        <v>502</v>
      </c>
      <c r="B936" s="29" t="s">
        <v>503</v>
      </c>
      <c r="C936" s="29">
        <v>18458919</v>
      </c>
      <c r="D936" s="29" t="s">
        <v>58</v>
      </c>
      <c r="E936" s="29" t="str">
        <f>_xlfn.XLOOKUP(BASE_INICIATIVAS_CONSOLIDADA!$G936,'[1]BASE DE DADOS'!A:A,'[1]BASE DE DADOS'!C:C)</f>
        <v>RESEX MARINHA DA LAGOA DO JEQUIÁ</v>
      </c>
      <c r="F936" s="29" t="str">
        <f>_xlfn.XLOOKUP(BASE_INICIATIVAS_CONSOLIDADA!$G936,[1]!BASE_UCS[COD CNUC],[1]!BASE_UCS[CATEGORIA RESUMIDA])</f>
        <v>RESEX</v>
      </c>
      <c r="G936" s="29" t="s">
        <v>459</v>
      </c>
      <c r="H936" s="29" t="str">
        <f>_xlfn.XLOOKUP(BASE_INICIATIVAS_CONSOLIDADA!$G936,[1]!BASE_UCS[COD CNUC],[1]!BASE_UCS[GERÊNCIA REGIONAL])</f>
        <v>GR2 - Nordeste</v>
      </c>
      <c r="I936" s="29" t="str">
        <f>_xlfn.XLOOKUP(BASE_INICIATIVAS_CONSOLIDADA!$G936,[1]!BASE_UCS[COD CNUC],[1]!BASE_UCS[BIOMAS])</f>
        <v>Área Marinha - Mata Atlântica</v>
      </c>
      <c r="J936" s="29" t="str">
        <f>_xlfn.XLOOKUP(BASE_INICIATIVAS_CONSOLIDADA!$G936,[1]!BASE_UCS[COD CNUC],[1]!BASE_UCS[UF])</f>
        <v>AL</v>
      </c>
      <c r="K936" s="29"/>
      <c r="L936" s="30">
        <v>75000</v>
      </c>
      <c r="M936" s="79">
        <v>0</v>
      </c>
      <c r="N936" s="30">
        <f>BASE_INICIATIVAS_CONSOLIDADA!$L936-BASE_INICIATIVAS_CONSOLIDADA!$M936</f>
        <v>75000</v>
      </c>
      <c r="O936" s="41">
        <f>BASE_INICIATIVAS_CONSOLIDADA!$AC936+BASE_INICIATIVAS_CONSOLIDADA!$AJ936+BASE_INICIATIVAS_CONSOLIDADA!$AO936+BASE_INICIATIVAS_CONSOLIDADA!$AV936+BASE_INICIATIVAS_CONSOLIDADA!$AY936+BASE_INICIATIVAS_CONSOLIDADA!$BA936+BASE_INICIATIVAS_CONSOLIDADA!$BD936</f>
        <v>0</v>
      </c>
      <c r="P936" s="30">
        <f>IF(BASE_INICIATIVAS_CONSOLIDADA!$N936-BASE_INICIATIVAS_CONSOLIDADA!$O936&lt;0,0,BASE_INICIATIVAS_CONSOLIDADA!$N936-BASE_INICIATIVAS_CONSOLIDADA!$O936)</f>
        <v>75000</v>
      </c>
      <c r="Q936" s="66">
        <v>0</v>
      </c>
      <c r="R936" s="71">
        <v>0</v>
      </c>
      <c r="S936" s="71">
        <v>0</v>
      </c>
      <c r="T936" s="71">
        <v>0</v>
      </c>
      <c r="U936" s="71">
        <v>0</v>
      </c>
      <c r="V936" s="71">
        <v>0</v>
      </c>
      <c r="W936" s="71">
        <v>0</v>
      </c>
      <c r="X936" s="71">
        <v>0</v>
      </c>
      <c r="Y936" s="71">
        <v>0</v>
      </c>
      <c r="Z936" s="71">
        <v>0</v>
      </c>
      <c r="AA936" s="71">
        <v>0</v>
      </c>
      <c r="AB936" s="68">
        <v>0</v>
      </c>
      <c r="AC936" s="41">
        <f>SUM(BASE_INICIATIVAS_CONSOLIDADA!$Q936:$AB936)</f>
        <v>0</v>
      </c>
      <c r="AD936" s="41">
        <v>0</v>
      </c>
      <c r="AE936" s="41">
        <v>0</v>
      </c>
      <c r="AF936" s="41">
        <v>0</v>
      </c>
      <c r="AG936" s="41">
        <v>0</v>
      </c>
      <c r="AH936" s="41">
        <v>0</v>
      </c>
      <c r="AI936" s="82">
        <v>0</v>
      </c>
      <c r="AJ936" s="41">
        <f>SUM(BASE_INICIATIVAS_CONSOLIDADA!$AD936:$AI936)</f>
        <v>0</v>
      </c>
      <c r="AK936" s="41">
        <v>0</v>
      </c>
      <c r="AL936" s="41">
        <v>0</v>
      </c>
      <c r="AM936" s="41">
        <v>0</v>
      </c>
      <c r="AN936" s="41">
        <v>0</v>
      </c>
      <c r="AO936" s="41">
        <f>SUM(BASE_INICIATIVAS_CONSOLIDADA!$AK936:$AN936)</f>
        <v>0</v>
      </c>
      <c r="AP936" s="41">
        <v>0</v>
      </c>
      <c r="AQ936" s="41">
        <v>0</v>
      </c>
      <c r="AR936" s="41">
        <v>0</v>
      </c>
      <c r="AS936" s="41">
        <v>0</v>
      </c>
      <c r="AT936" s="41">
        <v>0</v>
      </c>
      <c r="AU936" s="41">
        <v>0</v>
      </c>
      <c r="AV936" s="41">
        <f>SUM(BASE_INICIATIVAS_CONSOLIDADA!$AP936:$AU936)</f>
        <v>0</v>
      </c>
      <c r="AW936" s="43">
        <v>0</v>
      </c>
      <c r="AX936" s="50">
        <v>0</v>
      </c>
      <c r="AY936" s="44">
        <f>SUM(BASE_INICIATIVAS_CONSOLIDADA!$AW936:$AX936)</f>
        <v>0</v>
      </c>
      <c r="AZ936" s="45">
        <v>0</v>
      </c>
      <c r="BA936" s="45">
        <f>BASE_INICIATIVAS_CONSOLIDADA!$AZ936</f>
        <v>0</v>
      </c>
      <c r="BB936" s="45">
        <v>0</v>
      </c>
      <c r="BC936" s="45">
        <v>0</v>
      </c>
      <c r="BD936" s="45">
        <f>SUM(BASE_INICIATIVAS_CONSOLIDADA!$BB936:$BC936)</f>
        <v>0</v>
      </c>
    </row>
    <row r="937" spans="1:56" ht="60" x14ac:dyDescent="0.25">
      <c r="A937" s="8" t="s">
        <v>502</v>
      </c>
      <c r="B937" s="8" t="s">
        <v>503</v>
      </c>
      <c r="C937" s="8">
        <v>18458919</v>
      </c>
      <c r="D937" s="8" t="s">
        <v>58</v>
      </c>
      <c r="E937" s="8" t="str">
        <f>_xlfn.XLOOKUP(BASE_INICIATIVAS_CONSOLIDADA!$G937,'[1]BASE DE DADOS'!A:A,'[1]BASE DE DADOS'!C:C)</f>
        <v>RESEX MARINHA DE GURUPI-PIRIÁ</v>
      </c>
      <c r="F937" s="8" t="str">
        <f>_xlfn.XLOOKUP(BASE_INICIATIVAS_CONSOLIDADA!$G937,[1]!BASE_UCS[COD CNUC],[1]!BASE_UCS[CATEGORIA RESUMIDA])</f>
        <v>RESEX</v>
      </c>
      <c r="G937" s="8" t="s">
        <v>178</v>
      </c>
      <c r="H937" s="8" t="str">
        <f>_xlfn.XLOOKUP(BASE_INICIATIVAS_CONSOLIDADA!$G937,[1]!BASE_UCS[COD CNUC],[1]!BASE_UCS[GERÊNCIA REGIONAL])</f>
        <v>GR1 - Norte</v>
      </c>
      <c r="I937" s="8" t="str">
        <f>_xlfn.XLOOKUP(BASE_INICIATIVAS_CONSOLIDADA!$G937,[1]!BASE_UCS[COD CNUC],[1]!BASE_UCS[BIOMAS])</f>
        <v>Amazônia - Área Marinha</v>
      </c>
      <c r="J937" s="8" t="str">
        <f>_xlfn.XLOOKUP(BASE_INICIATIVAS_CONSOLIDADA!$G937,[1]!BASE_UCS[COD CNUC],[1]!BASE_UCS[UF])</f>
        <v>PA</v>
      </c>
      <c r="K937" s="8"/>
      <c r="L937" s="36">
        <v>75000</v>
      </c>
      <c r="M937" s="80">
        <v>0</v>
      </c>
      <c r="N937" s="36">
        <f>BASE_INICIATIVAS_CONSOLIDADA!$L937-BASE_INICIATIVAS_CONSOLIDADA!$M937</f>
        <v>75000</v>
      </c>
      <c r="O937" s="37">
        <f>BASE_INICIATIVAS_CONSOLIDADA!$AC937+BASE_INICIATIVAS_CONSOLIDADA!$AJ937+BASE_INICIATIVAS_CONSOLIDADA!$AO937+BASE_INICIATIVAS_CONSOLIDADA!$AV937+BASE_INICIATIVAS_CONSOLIDADA!$AY937+BASE_INICIATIVAS_CONSOLIDADA!$BA937+BASE_INICIATIVAS_CONSOLIDADA!$BD937</f>
        <v>75000</v>
      </c>
      <c r="P937" s="36">
        <f>IF(BASE_INICIATIVAS_CONSOLIDADA!$N937-BASE_INICIATIVAS_CONSOLIDADA!$O937&lt;0,0,BASE_INICIATIVAS_CONSOLIDADA!$N937-BASE_INICIATIVAS_CONSOLIDADA!$O937)</f>
        <v>0</v>
      </c>
      <c r="Q937" s="64">
        <v>0</v>
      </c>
      <c r="R937" s="69">
        <v>0</v>
      </c>
      <c r="S937" s="69">
        <v>0</v>
      </c>
      <c r="T937" s="69">
        <v>0</v>
      </c>
      <c r="U937" s="69">
        <v>0</v>
      </c>
      <c r="V937" s="69">
        <v>0</v>
      </c>
      <c r="W937" s="69">
        <v>0</v>
      </c>
      <c r="X937" s="69">
        <v>0</v>
      </c>
      <c r="Y937" s="69">
        <v>0</v>
      </c>
      <c r="Z937" s="69">
        <v>0</v>
      </c>
      <c r="AA937" s="69">
        <v>0</v>
      </c>
      <c r="AB937" s="70">
        <v>0</v>
      </c>
      <c r="AC937" s="37">
        <f>SUM(BASE_INICIATIVAS_CONSOLIDADA!$Q937:$AB937)</f>
        <v>0</v>
      </c>
      <c r="AD937" s="37">
        <v>0</v>
      </c>
      <c r="AE937" s="37">
        <v>0</v>
      </c>
      <c r="AF937" s="37">
        <v>0</v>
      </c>
      <c r="AG937" s="37">
        <v>0</v>
      </c>
      <c r="AH937" s="37">
        <v>0</v>
      </c>
      <c r="AI937" s="77">
        <v>0</v>
      </c>
      <c r="AJ937" s="37">
        <f>SUM(BASE_INICIATIVAS_CONSOLIDADA!$AD937:$AI937)</f>
        <v>0</v>
      </c>
      <c r="AK937" s="37">
        <v>0</v>
      </c>
      <c r="AL937" s="37">
        <v>0</v>
      </c>
      <c r="AM937" s="37">
        <v>0</v>
      </c>
      <c r="AN937" s="37">
        <v>0</v>
      </c>
      <c r="AO937" s="37">
        <f>SUM(BASE_INICIATIVAS_CONSOLIDADA!$AK937:$AN937)</f>
        <v>0</v>
      </c>
      <c r="AP937" s="37">
        <v>0</v>
      </c>
      <c r="AQ937" s="37">
        <v>0</v>
      </c>
      <c r="AR937" s="37">
        <v>0</v>
      </c>
      <c r="AS937" s="37">
        <v>0</v>
      </c>
      <c r="AT937" s="37">
        <v>0</v>
      </c>
      <c r="AU937" s="37">
        <v>0</v>
      </c>
      <c r="AV937" s="37">
        <f>SUM(BASE_INICIATIVAS_CONSOLIDADA!$AP937:$AU937)</f>
        <v>0</v>
      </c>
      <c r="AW937" s="39">
        <v>0</v>
      </c>
      <c r="AX937" s="39">
        <v>0</v>
      </c>
      <c r="AY937" s="40">
        <f>SUM(BASE_INICIATIVAS_CONSOLIDADA!$AW937:$AX937)</f>
        <v>0</v>
      </c>
      <c r="AZ937" s="4">
        <v>0</v>
      </c>
      <c r="BA937" s="4">
        <f>BASE_INICIATIVAS_CONSOLIDADA!$AZ937</f>
        <v>0</v>
      </c>
      <c r="BB937" s="4">
        <v>0</v>
      </c>
      <c r="BC937" s="4">
        <v>75000</v>
      </c>
      <c r="BD937" s="4">
        <f>SUM(BASE_INICIATIVAS_CONSOLIDADA!$BB937:$BC937)</f>
        <v>75000</v>
      </c>
    </row>
    <row r="938" spans="1:56" ht="60" x14ac:dyDescent="0.25">
      <c r="A938" s="29" t="s">
        <v>502</v>
      </c>
      <c r="B938" s="29" t="s">
        <v>503</v>
      </c>
      <c r="C938" s="29">
        <v>18458919</v>
      </c>
      <c r="D938" s="29" t="s">
        <v>58</v>
      </c>
      <c r="E938" s="29" t="str">
        <f>_xlfn.XLOOKUP(BASE_INICIATIVAS_CONSOLIDADA!$G938,'[1]BASE DE DADOS'!A:A,'[1]BASE DE DADOS'!C:C)</f>
        <v>RESEX MARINHA DE SOURE</v>
      </c>
      <c r="F938" s="29" t="str">
        <f>_xlfn.XLOOKUP(BASE_INICIATIVAS_CONSOLIDADA!$G938,[1]!BASE_UCS[COD CNUC],[1]!BASE_UCS[CATEGORIA RESUMIDA])</f>
        <v>RESEX</v>
      </c>
      <c r="G938" s="29" t="s">
        <v>126</v>
      </c>
      <c r="H938" s="29" t="str">
        <f>_xlfn.XLOOKUP(BASE_INICIATIVAS_CONSOLIDADA!$G938,[1]!BASE_UCS[COD CNUC],[1]!BASE_UCS[GERÊNCIA REGIONAL])</f>
        <v>GR1 - Norte</v>
      </c>
      <c r="I938" s="29" t="str">
        <f>_xlfn.XLOOKUP(BASE_INICIATIVAS_CONSOLIDADA!$G938,[1]!BASE_UCS[COD CNUC],[1]!BASE_UCS[BIOMAS])</f>
        <v>Amazônia - Área Marinha</v>
      </c>
      <c r="J938" s="29" t="str">
        <f>_xlfn.XLOOKUP(BASE_INICIATIVAS_CONSOLIDADA!$G938,[1]!BASE_UCS[COD CNUC],[1]!BASE_UCS[UF])</f>
        <v>PA</v>
      </c>
      <c r="K938" s="29"/>
      <c r="L938" s="30">
        <v>95000</v>
      </c>
      <c r="M938" s="79">
        <v>0</v>
      </c>
      <c r="N938" s="30">
        <f>BASE_INICIATIVAS_CONSOLIDADA!$L938-BASE_INICIATIVAS_CONSOLIDADA!$M938</f>
        <v>95000</v>
      </c>
      <c r="O938" s="41">
        <f>BASE_INICIATIVAS_CONSOLIDADA!$AC938+BASE_INICIATIVAS_CONSOLIDADA!$AJ938+BASE_INICIATIVAS_CONSOLIDADA!$AO938+BASE_INICIATIVAS_CONSOLIDADA!$AV938+BASE_INICIATIVAS_CONSOLIDADA!$AY938+BASE_INICIATIVAS_CONSOLIDADA!$BA938+BASE_INICIATIVAS_CONSOLIDADA!$BD938</f>
        <v>0</v>
      </c>
      <c r="P938" s="30">
        <f>IF(BASE_INICIATIVAS_CONSOLIDADA!$N938-BASE_INICIATIVAS_CONSOLIDADA!$O938&lt;0,0,BASE_INICIATIVAS_CONSOLIDADA!$N938-BASE_INICIATIVAS_CONSOLIDADA!$O938)</f>
        <v>95000</v>
      </c>
      <c r="Q938" s="66">
        <v>0</v>
      </c>
      <c r="R938" s="71">
        <v>0</v>
      </c>
      <c r="S938" s="71">
        <v>0</v>
      </c>
      <c r="T938" s="71">
        <v>0</v>
      </c>
      <c r="U938" s="71">
        <v>0</v>
      </c>
      <c r="V938" s="71">
        <v>0</v>
      </c>
      <c r="W938" s="71">
        <v>0</v>
      </c>
      <c r="X938" s="71">
        <v>0</v>
      </c>
      <c r="Y938" s="71">
        <v>0</v>
      </c>
      <c r="Z938" s="71">
        <v>0</v>
      </c>
      <c r="AA938" s="71">
        <v>0</v>
      </c>
      <c r="AB938" s="68">
        <v>0</v>
      </c>
      <c r="AC938" s="41">
        <f>SUM(BASE_INICIATIVAS_CONSOLIDADA!$Q938:$AB938)</f>
        <v>0</v>
      </c>
      <c r="AD938" s="41">
        <v>0</v>
      </c>
      <c r="AE938" s="41">
        <v>0</v>
      </c>
      <c r="AF938" s="41">
        <v>0</v>
      </c>
      <c r="AG938" s="41">
        <v>0</v>
      </c>
      <c r="AH938" s="41">
        <v>0</v>
      </c>
      <c r="AI938" s="82">
        <v>0</v>
      </c>
      <c r="AJ938" s="41">
        <f>SUM(BASE_INICIATIVAS_CONSOLIDADA!$AD938:$AI938)</f>
        <v>0</v>
      </c>
      <c r="AK938" s="41">
        <v>0</v>
      </c>
      <c r="AL938" s="41">
        <v>0</v>
      </c>
      <c r="AM938" s="41">
        <v>0</v>
      </c>
      <c r="AN938" s="41">
        <v>0</v>
      </c>
      <c r="AO938" s="41">
        <f>SUM(BASE_INICIATIVAS_CONSOLIDADA!$AK938:$AN938)</f>
        <v>0</v>
      </c>
      <c r="AP938" s="41">
        <v>0</v>
      </c>
      <c r="AQ938" s="41">
        <v>0</v>
      </c>
      <c r="AR938" s="41">
        <v>0</v>
      </c>
      <c r="AS938" s="41">
        <v>0</v>
      </c>
      <c r="AT938" s="41">
        <v>0</v>
      </c>
      <c r="AU938" s="41">
        <v>0</v>
      </c>
      <c r="AV938" s="41">
        <f>SUM(BASE_INICIATIVAS_CONSOLIDADA!$AP938:$AU938)</f>
        <v>0</v>
      </c>
      <c r="AW938" s="43">
        <v>0</v>
      </c>
      <c r="AX938" s="43">
        <v>0</v>
      </c>
      <c r="AY938" s="44">
        <f>SUM(BASE_INICIATIVAS_CONSOLIDADA!$AW938:$AX938)</f>
        <v>0</v>
      </c>
      <c r="AZ938" s="45">
        <v>0</v>
      </c>
      <c r="BA938" s="45">
        <f>BASE_INICIATIVAS_CONSOLIDADA!$AZ938</f>
        <v>0</v>
      </c>
      <c r="BB938" s="45">
        <v>0</v>
      </c>
      <c r="BC938" s="45">
        <v>0</v>
      </c>
      <c r="BD938" s="45">
        <f>SUM(BASE_INICIATIVAS_CONSOLIDADA!$BB938:$BC938)</f>
        <v>0</v>
      </c>
    </row>
    <row r="939" spans="1:56" ht="60" x14ac:dyDescent="0.25">
      <c r="A939" s="8" t="s">
        <v>502</v>
      </c>
      <c r="B939" s="8" t="s">
        <v>503</v>
      </c>
      <c r="C939" s="8">
        <v>18458919</v>
      </c>
      <c r="D939" s="8" t="s">
        <v>58</v>
      </c>
      <c r="E939" s="8" t="str">
        <f>_xlfn.XLOOKUP(BASE_INICIATIVAS_CONSOLIDADA!$G939,'[1]BASE DE DADOS'!A:A,'[1]BASE DE DADOS'!C:C)</f>
        <v>RESEX MARINHA MESTRE LUCINDO</v>
      </c>
      <c r="F939" s="8" t="str">
        <f>_xlfn.XLOOKUP(BASE_INICIATIVAS_CONSOLIDADA!$G939,[1]!BASE_UCS[COD CNUC],[1]!BASE_UCS[CATEGORIA RESUMIDA])</f>
        <v>RESEX</v>
      </c>
      <c r="G939" s="8" t="s">
        <v>130</v>
      </c>
      <c r="H939" s="8" t="str">
        <f>_xlfn.XLOOKUP(BASE_INICIATIVAS_CONSOLIDADA!$G939,[1]!BASE_UCS[COD CNUC],[1]!BASE_UCS[GERÊNCIA REGIONAL])</f>
        <v>GR1 - Norte</v>
      </c>
      <c r="I939" s="8" t="str">
        <f>_xlfn.XLOOKUP(BASE_INICIATIVAS_CONSOLIDADA!$G939,[1]!BASE_UCS[COD CNUC],[1]!BASE_UCS[BIOMAS])</f>
        <v>Amazônia - Área Marinha</v>
      </c>
      <c r="J939" s="8" t="str">
        <f>_xlfn.XLOOKUP(BASE_INICIATIVAS_CONSOLIDADA!$G939,[1]!BASE_UCS[COD CNUC],[1]!BASE_UCS[UF])</f>
        <v>PA</v>
      </c>
      <c r="K939" s="8"/>
      <c r="L939" s="36">
        <v>115000</v>
      </c>
      <c r="M939" s="80">
        <v>0</v>
      </c>
      <c r="N939" s="36">
        <f>BASE_INICIATIVAS_CONSOLIDADA!$L939-BASE_INICIATIVAS_CONSOLIDADA!$M939</f>
        <v>115000</v>
      </c>
      <c r="O939" s="37">
        <f>BASE_INICIATIVAS_CONSOLIDADA!$AC939+BASE_INICIATIVAS_CONSOLIDADA!$AJ939+BASE_INICIATIVAS_CONSOLIDADA!$AO939+BASE_INICIATIVAS_CONSOLIDADA!$AV939+BASE_INICIATIVAS_CONSOLIDADA!$AY939+BASE_INICIATIVAS_CONSOLIDADA!$BA939+BASE_INICIATIVAS_CONSOLIDADA!$BD939</f>
        <v>0</v>
      </c>
      <c r="P939" s="36">
        <f>IF(BASE_INICIATIVAS_CONSOLIDADA!$N939-BASE_INICIATIVAS_CONSOLIDADA!$O939&lt;0,0,BASE_INICIATIVAS_CONSOLIDADA!$N939-BASE_INICIATIVAS_CONSOLIDADA!$O939)</f>
        <v>115000</v>
      </c>
      <c r="Q939" s="64">
        <v>0</v>
      </c>
      <c r="R939" s="69">
        <v>0</v>
      </c>
      <c r="S939" s="69">
        <v>0</v>
      </c>
      <c r="T939" s="69">
        <v>0</v>
      </c>
      <c r="U939" s="69">
        <v>0</v>
      </c>
      <c r="V939" s="69">
        <v>0</v>
      </c>
      <c r="W939" s="69">
        <v>0</v>
      </c>
      <c r="X939" s="69">
        <v>0</v>
      </c>
      <c r="Y939" s="69">
        <v>0</v>
      </c>
      <c r="Z939" s="69">
        <v>0</v>
      </c>
      <c r="AA939" s="69">
        <v>0</v>
      </c>
      <c r="AB939" s="70">
        <v>0</v>
      </c>
      <c r="AC939" s="37">
        <f>SUM(BASE_INICIATIVAS_CONSOLIDADA!$Q939:$AB939)</f>
        <v>0</v>
      </c>
      <c r="AD939" s="37">
        <v>0</v>
      </c>
      <c r="AE939" s="37">
        <v>0</v>
      </c>
      <c r="AF939" s="37">
        <v>0</v>
      </c>
      <c r="AG939" s="37">
        <v>0</v>
      </c>
      <c r="AH939" s="37">
        <v>0</v>
      </c>
      <c r="AI939" s="77">
        <v>0</v>
      </c>
      <c r="AJ939" s="37">
        <f>SUM(BASE_INICIATIVAS_CONSOLIDADA!$AD939:$AI939)</f>
        <v>0</v>
      </c>
      <c r="AK939" s="37">
        <v>0</v>
      </c>
      <c r="AL939" s="37">
        <v>0</v>
      </c>
      <c r="AM939" s="37">
        <v>0</v>
      </c>
      <c r="AN939" s="37">
        <v>0</v>
      </c>
      <c r="AO939" s="37">
        <f>SUM(BASE_INICIATIVAS_CONSOLIDADA!$AK939:$AN939)</f>
        <v>0</v>
      </c>
      <c r="AP939" s="37">
        <v>0</v>
      </c>
      <c r="AQ939" s="37">
        <v>0</v>
      </c>
      <c r="AR939" s="37">
        <v>0</v>
      </c>
      <c r="AS939" s="37">
        <v>0</v>
      </c>
      <c r="AT939" s="37">
        <v>0</v>
      </c>
      <c r="AU939" s="37">
        <v>0</v>
      </c>
      <c r="AV939" s="37">
        <f>SUM(BASE_INICIATIVAS_CONSOLIDADA!$AP939:$AU939)</f>
        <v>0</v>
      </c>
      <c r="AW939" s="39">
        <v>0</v>
      </c>
      <c r="AX939" s="39">
        <v>0</v>
      </c>
      <c r="AY939" s="40">
        <f>SUM(BASE_INICIATIVAS_CONSOLIDADA!$AW939:$AX939)</f>
        <v>0</v>
      </c>
      <c r="AZ939" s="4">
        <v>0</v>
      </c>
      <c r="BA939" s="4">
        <f>BASE_INICIATIVAS_CONSOLIDADA!$AZ939</f>
        <v>0</v>
      </c>
      <c r="BB939" s="4">
        <v>0</v>
      </c>
      <c r="BC939" s="4">
        <v>0</v>
      </c>
      <c r="BD939" s="4">
        <f>SUM(BASE_INICIATIVAS_CONSOLIDADA!$BB939:$BC939)</f>
        <v>0</v>
      </c>
    </row>
    <row r="940" spans="1:56" ht="60" x14ac:dyDescent="0.25">
      <c r="A940" s="29" t="s">
        <v>502</v>
      </c>
      <c r="B940" s="29" t="s">
        <v>503</v>
      </c>
      <c r="C940" s="29">
        <v>18458919</v>
      </c>
      <c r="D940" s="29" t="s">
        <v>58</v>
      </c>
      <c r="E940" s="29" t="str">
        <f>_xlfn.XLOOKUP(BASE_INICIATIVAS_CONSOLIDADA!$G940,'[1]BASE DE DADOS'!A:A,'[1]BASE DE DADOS'!C:C)</f>
        <v>RESEX MARINHA MOCAPAJUBA</v>
      </c>
      <c r="F940" s="29" t="str">
        <f>_xlfn.XLOOKUP(BASE_INICIATIVAS_CONSOLIDADA!$G940,[1]!BASE_UCS[COD CNUC],[1]!BASE_UCS[CATEGORIA RESUMIDA])</f>
        <v>RESEX</v>
      </c>
      <c r="G940" s="29" t="s">
        <v>129</v>
      </c>
      <c r="H940" s="29" t="str">
        <f>_xlfn.XLOOKUP(BASE_INICIATIVAS_CONSOLIDADA!$G940,[1]!BASE_UCS[COD CNUC],[1]!BASE_UCS[GERÊNCIA REGIONAL])</f>
        <v>GR1 - Norte</v>
      </c>
      <c r="I940" s="29" t="str">
        <f>_xlfn.XLOOKUP(BASE_INICIATIVAS_CONSOLIDADA!$G940,[1]!BASE_UCS[COD CNUC],[1]!BASE_UCS[BIOMAS])</f>
        <v>Amazônia - Área Marinha</v>
      </c>
      <c r="J940" s="29" t="str">
        <f>_xlfn.XLOOKUP(BASE_INICIATIVAS_CONSOLIDADA!$G940,[1]!BASE_UCS[COD CNUC],[1]!BASE_UCS[UF])</f>
        <v>PA</v>
      </c>
      <c r="K940" s="29"/>
      <c r="L940" s="30">
        <v>205000</v>
      </c>
      <c r="M940" s="79">
        <v>0</v>
      </c>
      <c r="N940" s="30">
        <f>BASE_INICIATIVAS_CONSOLIDADA!$L940-BASE_INICIATIVAS_CONSOLIDADA!$M940</f>
        <v>205000</v>
      </c>
      <c r="O940" s="41">
        <f>BASE_INICIATIVAS_CONSOLIDADA!$AC940+BASE_INICIATIVAS_CONSOLIDADA!$AJ940+BASE_INICIATIVAS_CONSOLIDADA!$AO940+BASE_INICIATIVAS_CONSOLIDADA!$AV940+BASE_INICIATIVAS_CONSOLIDADA!$AY940+BASE_INICIATIVAS_CONSOLIDADA!$BA940+BASE_INICIATIVAS_CONSOLIDADA!$BD940</f>
        <v>0</v>
      </c>
      <c r="P940" s="30">
        <f>IF(BASE_INICIATIVAS_CONSOLIDADA!$N940-BASE_INICIATIVAS_CONSOLIDADA!$O940&lt;0,0,BASE_INICIATIVAS_CONSOLIDADA!$N940-BASE_INICIATIVAS_CONSOLIDADA!$O940)</f>
        <v>205000</v>
      </c>
      <c r="Q940" s="66">
        <v>0</v>
      </c>
      <c r="R940" s="71">
        <v>0</v>
      </c>
      <c r="S940" s="71">
        <v>0</v>
      </c>
      <c r="T940" s="71">
        <v>0</v>
      </c>
      <c r="U940" s="71">
        <v>0</v>
      </c>
      <c r="V940" s="71">
        <v>0</v>
      </c>
      <c r="W940" s="71">
        <v>0</v>
      </c>
      <c r="X940" s="71">
        <v>0</v>
      </c>
      <c r="Y940" s="71">
        <v>0</v>
      </c>
      <c r="Z940" s="71">
        <v>0</v>
      </c>
      <c r="AA940" s="71">
        <v>0</v>
      </c>
      <c r="AB940" s="68">
        <v>0</v>
      </c>
      <c r="AC940" s="41">
        <f>SUM(BASE_INICIATIVAS_CONSOLIDADA!$Q940:$AB940)</f>
        <v>0</v>
      </c>
      <c r="AD940" s="41">
        <v>0</v>
      </c>
      <c r="AE940" s="41">
        <v>0</v>
      </c>
      <c r="AF940" s="41">
        <v>0</v>
      </c>
      <c r="AG940" s="41">
        <v>0</v>
      </c>
      <c r="AH940" s="41">
        <v>0</v>
      </c>
      <c r="AI940" s="82">
        <v>0</v>
      </c>
      <c r="AJ940" s="41">
        <f>SUM(BASE_INICIATIVAS_CONSOLIDADA!$AD940:$AI940)</f>
        <v>0</v>
      </c>
      <c r="AK940" s="41">
        <v>0</v>
      </c>
      <c r="AL940" s="41">
        <v>0</v>
      </c>
      <c r="AM940" s="41">
        <v>0</v>
      </c>
      <c r="AN940" s="41">
        <v>0</v>
      </c>
      <c r="AO940" s="41">
        <f>SUM(BASE_INICIATIVAS_CONSOLIDADA!$AK940:$AN940)</f>
        <v>0</v>
      </c>
      <c r="AP940" s="41">
        <v>0</v>
      </c>
      <c r="AQ940" s="41">
        <v>0</v>
      </c>
      <c r="AR940" s="41">
        <v>0</v>
      </c>
      <c r="AS940" s="41">
        <v>0</v>
      </c>
      <c r="AT940" s="41">
        <v>0</v>
      </c>
      <c r="AU940" s="41">
        <v>0</v>
      </c>
      <c r="AV940" s="41">
        <f>SUM(BASE_INICIATIVAS_CONSOLIDADA!$AP940:$AU940)</f>
        <v>0</v>
      </c>
      <c r="AW940" s="43">
        <v>0</v>
      </c>
      <c r="AX940" s="43">
        <v>0</v>
      </c>
      <c r="AY940" s="44">
        <f>SUM(BASE_INICIATIVAS_CONSOLIDADA!$AW940:$AX940)</f>
        <v>0</v>
      </c>
      <c r="AZ940" s="45">
        <v>0</v>
      </c>
      <c r="BA940" s="45">
        <f>BASE_INICIATIVAS_CONSOLIDADA!$AZ940</f>
        <v>0</v>
      </c>
      <c r="BB940" s="45">
        <v>0</v>
      </c>
      <c r="BC940" s="45">
        <v>0</v>
      </c>
      <c r="BD940" s="45">
        <f>SUM(BASE_INICIATIVAS_CONSOLIDADA!$BB940:$BC940)</f>
        <v>0</v>
      </c>
    </row>
    <row r="941" spans="1:56" ht="60" x14ac:dyDescent="0.25">
      <c r="A941" s="8" t="s">
        <v>502</v>
      </c>
      <c r="B941" s="8" t="s">
        <v>503</v>
      </c>
      <c r="C941" s="8">
        <v>18458919</v>
      </c>
      <c r="D941" s="8" t="s">
        <v>58</v>
      </c>
      <c r="E941" s="8" t="str">
        <f>_xlfn.XLOOKUP(BASE_INICIATIVAS_CONSOLIDADA!$G941,'[1]BASE DE DADOS'!A:A,'[1]BASE DE DADOS'!C:C)</f>
        <v>RESEX PRAINHA DO CANTO VERDE</v>
      </c>
      <c r="F941" s="8" t="str">
        <f>_xlfn.XLOOKUP(BASE_INICIATIVAS_CONSOLIDADA!$G941,[1]!BASE_UCS[COD CNUC],[1]!BASE_UCS[CATEGORIA RESUMIDA])</f>
        <v>RESEX</v>
      </c>
      <c r="G941" s="8" t="s">
        <v>461</v>
      </c>
      <c r="H941" s="8" t="str">
        <f>_xlfn.XLOOKUP(BASE_INICIATIVAS_CONSOLIDADA!$G941,[1]!BASE_UCS[COD CNUC],[1]!BASE_UCS[GERÊNCIA REGIONAL])</f>
        <v>GR2 - Nordeste</v>
      </c>
      <c r="I941" s="8" t="str">
        <f>_xlfn.XLOOKUP(BASE_INICIATIVAS_CONSOLIDADA!$G941,[1]!BASE_UCS[COD CNUC],[1]!BASE_UCS[BIOMAS])</f>
        <v>Área Marinha - Caatinga</v>
      </c>
      <c r="J941" s="8" t="str">
        <f>_xlfn.XLOOKUP(BASE_INICIATIVAS_CONSOLIDADA!$G941,[1]!BASE_UCS[COD CNUC],[1]!BASE_UCS[UF])</f>
        <v>CE</v>
      </c>
      <c r="K941" s="8"/>
      <c r="L941" s="36">
        <v>75000</v>
      </c>
      <c r="M941" s="80">
        <v>0</v>
      </c>
      <c r="N941" s="36">
        <f>BASE_INICIATIVAS_CONSOLIDADA!$L941-BASE_INICIATIVAS_CONSOLIDADA!$M941</f>
        <v>75000</v>
      </c>
      <c r="O941" s="37">
        <f>BASE_INICIATIVAS_CONSOLIDADA!$AC941+BASE_INICIATIVAS_CONSOLIDADA!$AJ941+BASE_INICIATIVAS_CONSOLIDADA!$AO941+BASE_INICIATIVAS_CONSOLIDADA!$AV941+BASE_INICIATIVAS_CONSOLIDADA!$AY941+BASE_INICIATIVAS_CONSOLIDADA!$BA941+BASE_INICIATIVAS_CONSOLIDADA!$BD941</f>
        <v>75000</v>
      </c>
      <c r="P941" s="36">
        <f>IF(BASE_INICIATIVAS_CONSOLIDADA!$N941-BASE_INICIATIVAS_CONSOLIDADA!$O941&lt;0,0,BASE_INICIATIVAS_CONSOLIDADA!$N941-BASE_INICIATIVAS_CONSOLIDADA!$O941)</f>
        <v>0</v>
      </c>
      <c r="Q941" s="64">
        <v>0</v>
      </c>
      <c r="R941" s="69">
        <v>0</v>
      </c>
      <c r="S941" s="69">
        <v>0</v>
      </c>
      <c r="T941" s="69">
        <v>0</v>
      </c>
      <c r="U941" s="69">
        <v>0</v>
      </c>
      <c r="V941" s="69">
        <v>0</v>
      </c>
      <c r="W941" s="69">
        <v>0</v>
      </c>
      <c r="X941" s="69">
        <v>0</v>
      </c>
      <c r="Y941" s="69">
        <v>0</v>
      </c>
      <c r="Z941" s="69">
        <v>0</v>
      </c>
      <c r="AA941" s="69">
        <v>0</v>
      </c>
      <c r="AB941" s="70">
        <v>0</v>
      </c>
      <c r="AC941" s="37">
        <f>SUM(BASE_INICIATIVAS_CONSOLIDADA!$Q941:$AB941)</f>
        <v>0</v>
      </c>
      <c r="AD941" s="37">
        <v>0</v>
      </c>
      <c r="AE941" s="37">
        <v>0</v>
      </c>
      <c r="AF941" s="37">
        <v>0</v>
      </c>
      <c r="AG941" s="37">
        <v>0</v>
      </c>
      <c r="AH941" s="37">
        <v>0</v>
      </c>
      <c r="AI941" s="77">
        <v>0</v>
      </c>
      <c r="AJ941" s="37">
        <f>SUM(BASE_INICIATIVAS_CONSOLIDADA!$AD941:$AI941)</f>
        <v>0</v>
      </c>
      <c r="AK941" s="37">
        <v>0</v>
      </c>
      <c r="AL941" s="37">
        <v>0</v>
      </c>
      <c r="AM941" s="37">
        <v>0</v>
      </c>
      <c r="AN941" s="37">
        <v>0</v>
      </c>
      <c r="AO941" s="37">
        <f>SUM(BASE_INICIATIVAS_CONSOLIDADA!$AK941:$AN941)</f>
        <v>0</v>
      </c>
      <c r="AP941" s="37">
        <v>0</v>
      </c>
      <c r="AQ941" s="37">
        <v>0</v>
      </c>
      <c r="AR941" s="37">
        <v>0</v>
      </c>
      <c r="AS941" s="37">
        <v>0</v>
      </c>
      <c r="AT941" s="37">
        <v>0</v>
      </c>
      <c r="AU941" s="37">
        <v>0</v>
      </c>
      <c r="AV941" s="37">
        <f>SUM(BASE_INICIATIVAS_CONSOLIDADA!$AP941:$AU941)</f>
        <v>0</v>
      </c>
      <c r="AW941" s="39">
        <v>0</v>
      </c>
      <c r="AX941" s="39">
        <v>0</v>
      </c>
      <c r="AY941" s="40">
        <f>SUM(BASE_INICIATIVAS_CONSOLIDADA!$AW941:$AX941)</f>
        <v>0</v>
      </c>
      <c r="AZ941" s="4">
        <v>0</v>
      </c>
      <c r="BA941" s="4">
        <f>BASE_INICIATIVAS_CONSOLIDADA!$AZ941</f>
        <v>0</v>
      </c>
      <c r="BB941" s="4">
        <v>0</v>
      </c>
      <c r="BC941" s="4">
        <v>75000</v>
      </c>
      <c r="BD941" s="4">
        <f>SUM(BASE_INICIATIVAS_CONSOLIDADA!$BB941:$BC941)</f>
        <v>75000</v>
      </c>
    </row>
    <row r="942" spans="1:56" ht="60" x14ac:dyDescent="0.25">
      <c r="A942" s="29" t="s">
        <v>502</v>
      </c>
      <c r="B942" s="29" t="s">
        <v>503</v>
      </c>
      <c r="C942" s="29">
        <v>18458919</v>
      </c>
      <c r="D942" s="29" t="s">
        <v>58</v>
      </c>
      <c r="E942" s="29" t="str">
        <f>_xlfn.XLOOKUP(BASE_INICIATIVAS_CONSOLIDADA!$G942,'[1]BASE DE DADOS'!A:A,'[1]BASE DE DADOS'!C:C)</f>
        <v>RESEX RENASCER</v>
      </c>
      <c r="F942" s="29" t="str">
        <f>_xlfn.XLOOKUP(BASE_INICIATIVAS_CONSOLIDADA!$G942,[1]!BASE_UCS[COD CNUC],[1]!BASE_UCS[CATEGORIA RESUMIDA])</f>
        <v>RESEX</v>
      </c>
      <c r="G942" s="29" t="s">
        <v>161</v>
      </c>
      <c r="H942" s="29" t="str">
        <f>_xlfn.XLOOKUP(BASE_INICIATIVAS_CONSOLIDADA!$G942,[1]!BASE_UCS[COD CNUC],[1]!BASE_UCS[GERÊNCIA REGIONAL])</f>
        <v>GR1 - Norte</v>
      </c>
      <c r="I942" s="29" t="str">
        <f>_xlfn.XLOOKUP(BASE_INICIATIVAS_CONSOLIDADA!$G942,[1]!BASE_UCS[COD CNUC],[1]!BASE_UCS[BIOMAS])</f>
        <v>Amazônia</v>
      </c>
      <c r="J942" s="29" t="str">
        <f>_xlfn.XLOOKUP(BASE_INICIATIVAS_CONSOLIDADA!$G942,[1]!BASE_UCS[COD CNUC],[1]!BASE_UCS[UF])</f>
        <v>PA</v>
      </c>
      <c r="K942" s="29"/>
      <c r="L942" s="30">
        <v>115000</v>
      </c>
      <c r="M942" s="79">
        <v>0</v>
      </c>
      <c r="N942" s="30">
        <f>BASE_INICIATIVAS_CONSOLIDADA!$L942-BASE_INICIATIVAS_CONSOLIDADA!$M942</f>
        <v>115000</v>
      </c>
      <c r="O942" s="41">
        <f>BASE_INICIATIVAS_CONSOLIDADA!$AC942+BASE_INICIATIVAS_CONSOLIDADA!$AJ942+BASE_INICIATIVAS_CONSOLIDADA!$AO942+BASE_INICIATIVAS_CONSOLIDADA!$AV942+BASE_INICIATIVAS_CONSOLIDADA!$AY942+BASE_INICIATIVAS_CONSOLIDADA!$BA942+BASE_INICIATIVAS_CONSOLIDADA!$BD942</f>
        <v>0</v>
      </c>
      <c r="P942" s="30">
        <f>IF(BASE_INICIATIVAS_CONSOLIDADA!$N942-BASE_INICIATIVAS_CONSOLIDADA!$O942&lt;0,0,BASE_INICIATIVAS_CONSOLIDADA!$N942-BASE_INICIATIVAS_CONSOLIDADA!$O942)</f>
        <v>115000</v>
      </c>
      <c r="Q942" s="66">
        <v>0</v>
      </c>
      <c r="R942" s="71">
        <v>0</v>
      </c>
      <c r="S942" s="71">
        <v>0</v>
      </c>
      <c r="T942" s="71">
        <v>0</v>
      </c>
      <c r="U942" s="71">
        <v>0</v>
      </c>
      <c r="V942" s="71">
        <v>0</v>
      </c>
      <c r="W942" s="71">
        <v>0</v>
      </c>
      <c r="X942" s="71">
        <v>0</v>
      </c>
      <c r="Y942" s="71">
        <v>0</v>
      </c>
      <c r="Z942" s="71">
        <v>0</v>
      </c>
      <c r="AA942" s="71">
        <v>0</v>
      </c>
      <c r="AB942" s="68">
        <v>0</v>
      </c>
      <c r="AC942" s="41">
        <f>SUM(BASE_INICIATIVAS_CONSOLIDADA!$Q942:$AB942)</f>
        <v>0</v>
      </c>
      <c r="AD942" s="41">
        <v>0</v>
      </c>
      <c r="AE942" s="41">
        <v>0</v>
      </c>
      <c r="AF942" s="41">
        <v>0</v>
      </c>
      <c r="AG942" s="41">
        <v>0</v>
      </c>
      <c r="AH942" s="41">
        <v>0</v>
      </c>
      <c r="AI942" s="82">
        <v>0</v>
      </c>
      <c r="AJ942" s="41">
        <f>SUM(BASE_INICIATIVAS_CONSOLIDADA!$AD942:$AI942)</f>
        <v>0</v>
      </c>
      <c r="AK942" s="41">
        <v>0</v>
      </c>
      <c r="AL942" s="41">
        <v>0</v>
      </c>
      <c r="AM942" s="41">
        <v>0</v>
      </c>
      <c r="AN942" s="41">
        <v>0</v>
      </c>
      <c r="AO942" s="41">
        <f>SUM(BASE_INICIATIVAS_CONSOLIDADA!$AK942:$AN942)</f>
        <v>0</v>
      </c>
      <c r="AP942" s="41">
        <v>0</v>
      </c>
      <c r="AQ942" s="41">
        <v>0</v>
      </c>
      <c r="AR942" s="41">
        <v>0</v>
      </c>
      <c r="AS942" s="41">
        <v>0</v>
      </c>
      <c r="AT942" s="41">
        <v>0</v>
      </c>
      <c r="AU942" s="41">
        <v>0</v>
      </c>
      <c r="AV942" s="41">
        <f>SUM(BASE_INICIATIVAS_CONSOLIDADA!$AP942:$AU942)</f>
        <v>0</v>
      </c>
      <c r="AW942" s="43">
        <v>0</v>
      </c>
      <c r="AX942" s="43">
        <v>0</v>
      </c>
      <c r="AY942" s="44">
        <f>SUM(BASE_INICIATIVAS_CONSOLIDADA!$AW942:$AX942)</f>
        <v>0</v>
      </c>
      <c r="AZ942" s="45">
        <v>0</v>
      </c>
      <c r="BA942" s="45">
        <f>BASE_INICIATIVAS_CONSOLIDADA!$AZ942</f>
        <v>0</v>
      </c>
      <c r="BB942" s="45">
        <v>0</v>
      </c>
      <c r="BC942" s="45">
        <v>0</v>
      </c>
      <c r="BD942" s="45">
        <f>SUM(BASE_INICIATIVAS_CONSOLIDADA!$BB942:$BC942)</f>
        <v>0</v>
      </c>
    </row>
    <row r="943" spans="1:56" ht="60" x14ac:dyDescent="0.25">
      <c r="A943" s="8" t="s">
        <v>502</v>
      </c>
      <c r="B943" s="8" t="s">
        <v>503</v>
      </c>
      <c r="C943" s="8">
        <v>18458919</v>
      </c>
      <c r="D943" s="8" t="s">
        <v>58</v>
      </c>
      <c r="E943" s="8" t="str">
        <f>_xlfn.XLOOKUP(BASE_INICIATIVAS_CONSOLIDADA!$G943,'[1]BASE DE DADOS'!A:A,'[1]BASE DE DADOS'!C:C)</f>
        <v>RESEX RIO IRIRI</v>
      </c>
      <c r="F943" s="8" t="str">
        <f>_xlfn.XLOOKUP(BASE_INICIATIVAS_CONSOLIDADA!$G943,[1]!BASE_UCS[COD CNUC],[1]!BASE_UCS[CATEGORIA RESUMIDA])</f>
        <v>RESEX</v>
      </c>
      <c r="G943" s="8" t="s">
        <v>341</v>
      </c>
      <c r="H943" s="8" t="str">
        <f>_xlfn.XLOOKUP(BASE_INICIATIVAS_CONSOLIDADA!$G943,[1]!BASE_UCS[COD CNUC],[1]!BASE_UCS[GERÊNCIA REGIONAL])</f>
        <v>GR1 - Norte</v>
      </c>
      <c r="I943" s="8" t="str">
        <f>_xlfn.XLOOKUP(BASE_INICIATIVAS_CONSOLIDADA!$G943,[1]!BASE_UCS[COD CNUC],[1]!BASE_UCS[BIOMAS])</f>
        <v>Amazônia</v>
      </c>
      <c r="J943" s="8" t="str">
        <f>_xlfn.XLOOKUP(BASE_INICIATIVAS_CONSOLIDADA!$G943,[1]!BASE_UCS[COD CNUC],[1]!BASE_UCS[UF])</f>
        <v>PA</v>
      </c>
      <c r="K943" s="8"/>
      <c r="L943" s="36">
        <v>115000</v>
      </c>
      <c r="M943" s="80">
        <v>0</v>
      </c>
      <c r="N943" s="36">
        <f>BASE_INICIATIVAS_CONSOLIDADA!$L943-BASE_INICIATIVAS_CONSOLIDADA!$M943</f>
        <v>115000</v>
      </c>
      <c r="O943" s="37">
        <f>BASE_INICIATIVAS_CONSOLIDADA!$AC943+BASE_INICIATIVAS_CONSOLIDADA!$AJ943+BASE_INICIATIVAS_CONSOLIDADA!$AO943+BASE_INICIATIVAS_CONSOLIDADA!$AV943+BASE_INICIATIVAS_CONSOLIDADA!$AY943+BASE_INICIATIVAS_CONSOLIDADA!$BA943+BASE_INICIATIVAS_CONSOLIDADA!$BD943</f>
        <v>0</v>
      </c>
      <c r="P943" s="36">
        <f>IF(BASE_INICIATIVAS_CONSOLIDADA!$N943-BASE_INICIATIVAS_CONSOLIDADA!$O943&lt;0,0,BASE_INICIATIVAS_CONSOLIDADA!$N943-BASE_INICIATIVAS_CONSOLIDADA!$O943)</f>
        <v>115000</v>
      </c>
      <c r="Q943" s="64">
        <v>0</v>
      </c>
      <c r="R943" s="69">
        <v>0</v>
      </c>
      <c r="S943" s="69">
        <v>0</v>
      </c>
      <c r="T943" s="69">
        <v>0</v>
      </c>
      <c r="U943" s="69">
        <v>0</v>
      </c>
      <c r="V943" s="69">
        <v>0</v>
      </c>
      <c r="W943" s="69">
        <v>0</v>
      </c>
      <c r="X943" s="69">
        <v>0</v>
      </c>
      <c r="Y943" s="69">
        <v>0</v>
      </c>
      <c r="Z943" s="69">
        <v>0</v>
      </c>
      <c r="AA943" s="69">
        <v>0</v>
      </c>
      <c r="AB943" s="70">
        <v>0</v>
      </c>
      <c r="AC943" s="37">
        <f>SUM(BASE_INICIATIVAS_CONSOLIDADA!$Q943:$AB943)</f>
        <v>0</v>
      </c>
      <c r="AD943" s="37">
        <v>0</v>
      </c>
      <c r="AE943" s="37">
        <v>0</v>
      </c>
      <c r="AF943" s="37">
        <v>0</v>
      </c>
      <c r="AG943" s="37">
        <v>0</v>
      </c>
      <c r="AH943" s="37">
        <v>0</v>
      </c>
      <c r="AI943" s="77">
        <v>0</v>
      </c>
      <c r="AJ943" s="37">
        <f>SUM(BASE_INICIATIVAS_CONSOLIDADA!$AD943:$AI943)</f>
        <v>0</v>
      </c>
      <c r="AK943" s="37">
        <v>0</v>
      </c>
      <c r="AL943" s="37">
        <v>0</v>
      </c>
      <c r="AM943" s="37">
        <v>0</v>
      </c>
      <c r="AN943" s="37">
        <v>0</v>
      </c>
      <c r="AO943" s="37">
        <f>SUM(BASE_INICIATIVAS_CONSOLIDADA!$AK943:$AN943)</f>
        <v>0</v>
      </c>
      <c r="AP943" s="37">
        <v>0</v>
      </c>
      <c r="AQ943" s="37">
        <v>0</v>
      </c>
      <c r="AR943" s="37">
        <v>0</v>
      </c>
      <c r="AS943" s="37">
        <v>0</v>
      </c>
      <c r="AT943" s="37">
        <v>0</v>
      </c>
      <c r="AU943" s="37">
        <v>0</v>
      </c>
      <c r="AV943" s="37">
        <f>SUM(BASE_INICIATIVAS_CONSOLIDADA!$AP943:$AU943)</f>
        <v>0</v>
      </c>
      <c r="AW943" s="39">
        <v>0</v>
      </c>
      <c r="AX943" s="39">
        <v>0</v>
      </c>
      <c r="AY943" s="40">
        <f>SUM(BASE_INICIATIVAS_CONSOLIDADA!$AW943:$AX943)</f>
        <v>0</v>
      </c>
      <c r="AZ943" s="4">
        <v>0</v>
      </c>
      <c r="BA943" s="4">
        <f>BASE_INICIATIVAS_CONSOLIDADA!$AZ943</f>
        <v>0</v>
      </c>
      <c r="BB943" s="4">
        <v>0</v>
      </c>
      <c r="BC943" s="4">
        <v>0</v>
      </c>
      <c r="BD943" s="4">
        <f>SUM(BASE_INICIATIVAS_CONSOLIDADA!$BB943:$BC943)</f>
        <v>0</v>
      </c>
    </row>
    <row r="944" spans="1:56" ht="60" x14ac:dyDescent="0.25">
      <c r="A944" s="29" t="s">
        <v>502</v>
      </c>
      <c r="B944" s="29" t="s">
        <v>503</v>
      </c>
      <c r="C944" s="29">
        <v>18458919</v>
      </c>
      <c r="D944" s="29" t="s">
        <v>58</v>
      </c>
      <c r="E944" s="29" t="str">
        <f>_xlfn.XLOOKUP(BASE_INICIATIVAS_CONSOLIDADA!$G944,'[1]BASE DE DADOS'!A:A,'[1]BASE DE DADOS'!C:C)</f>
        <v>RESEX RIO XINGU</v>
      </c>
      <c r="F944" s="29" t="str">
        <f>_xlfn.XLOOKUP(BASE_INICIATIVAS_CONSOLIDADA!$G944,[1]!BASE_UCS[COD CNUC],[1]!BASE_UCS[CATEGORIA RESUMIDA])</f>
        <v>RESEX</v>
      </c>
      <c r="G944" s="29" t="s">
        <v>450</v>
      </c>
      <c r="H944" s="29" t="str">
        <f>_xlfn.XLOOKUP(BASE_INICIATIVAS_CONSOLIDADA!$G944,[1]!BASE_UCS[COD CNUC],[1]!BASE_UCS[GERÊNCIA REGIONAL])</f>
        <v>GR1 - Norte</v>
      </c>
      <c r="I944" s="29" t="str">
        <f>_xlfn.XLOOKUP(BASE_INICIATIVAS_CONSOLIDADA!$G944,[1]!BASE_UCS[COD CNUC],[1]!BASE_UCS[BIOMAS])</f>
        <v>Amazônia</v>
      </c>
      <c r="J944" s="29" t="str">
        <f>_xlfn.XLOOKUP(BASE_INICIATIVAS_CONSOLIDADA!$G944,[1]!BASE_UCS[COD CNUC],[1]!BASE_UCS[UF])</f>
        <v>PA</v>
      </c>
      <c r="K944" s="29"/>
      <c r="L944" s="30">
        <v>115000</v>
      </c>
      <c r="M944" s="79">
        <v>0</v>
      </c>
      <c r="N944" s="30">
        <f>BASE_INICIATIVAS_CONSOLIDADA!$L944-BASE_INICIATIVAS_CONSOLIDADA!$M944</f>
        <v>115000</v>
      </c>
      <c r="O944" s="41">
        <f>BASE_INICIATIVAS_CONSOLIDADA!$AC944+BASE_INICIATIVAS_CONSOLIDADA!$AJ944+BASE_INICIATIVAS_CONSOLIDADA!$AO944+BASE_INICIATIVAS_CONSOLIDADA!$AV944+BASE_INICIATIVAS_CONSOLIDADA!$AY944+BASE_INICIATIVAS_CONSOLIDADA!$BA944+BASE_INICIATIVAS_CONSOLIDADA!$BD944</f>
        <v>0</v>
      </c>
      <c r="P944" s="30">
        <f>IF(BASE_INICIATIVAS_CONSOLIDADA!$N944-BASE_INICIATIVAS_CONSOLIDADA!$O944&lt;0,0,BASE_INICIATIVAS_CONSOLIDADA!$N944-BASE_INICIATIVAS_CONSOLIDADA!$O944)</f>
        <v>115000</v>
      </c>
      <c r="Q944" s="66">
        <v>0</v>
      </c>
      <c r="R944" s="71">
        <v>0</v>
      </c>
      <c r="S944" s="71">
        <v>0</v>
      </c>
      <c r="T944" s="71">
        <v>0</v>
      </c>
      <c r="U944" s="71">
        <v>0</v>
      </c>
      <c r="V944" s="71">
        <v>0</v>
      </c>
      <c r="W944" s="71">
        <v>0</v>
      </c>
      <c r="X944" s="71">
        <v>0</v>
      </c>
      <c r="Y944" s="71">
        <v>0</v>
      </c>
      <c r="Z944" s="71">
        <v>0</v>
      </c>
      <c r="AA944" s="71">
        <v>0</v>
      </c>
      <c r="AB944" s="68">
        <v>0</v>
      </c>
      <c r="AC944" s="41">
        <f>SUM(BASE_INICIATIVAS_CONSOLIDADA!$Q944:$AB944)</f>
        <v>0</v>
      </c>
      <c r="AD944" s="41">
        <v>0</v>
      </c>
      <c r="AE944" s="41">
        <v>0</v>
      </c>
      <c r="AF944" s="41">
        <v>0</v>
      </c>
      <c r="AG944" s="41">
        <v>0</v>
      </c>
      <c r="AH944" s="41">
        <v>0</v>
      </c>
      <c r="AI944" s="82">
        <v>0</v>
      </c>
      <c r="AJ944" s="41">
        <f>SUM(BASE_INICIATIVAS_CONSOLIDADA!$AD944:$AI944)</f>
        <v>0</v>
      </c>
      <c r="AK944" s="41">
        <v>0</v>
      </c>
      <c r="AL944" s="41">
        <v>0</v>
      </c>
      <c r="AM944" s="41">
        <v>0</v>
      </c>
      <c r="AN944" s="41">
        <v>0</v>
      </c>
      <c r="AO944" s="41">
        <f>SUM(BASE_INICIATIVAS_CONSOLIDADA!$AK944:$AN944)</f>
        <v>0</v>
      </c>
      <c r="AP944" s="41">
        <v>0</v>
      </c>
      <c r="AQ944" s="41">
        <v>0</v>
      </c>
      <c r="AR944" s="41">
        <v>0</v>
      </c>
      <c r="AS944" s="41">
        <v>0</v>
      </c>
      <c r="AT944" s="41">
        <v>0</v>
      </c>
      <c r="AU944" s="41">
        <v>0</v>
      </c>
      <c r="AV944" s="41">
        <f>SUM(BASE_INICIATIVAS_CONSOLIDADA!$AP944:$AU944)</f>
        <v>0</v>
      </c>
      <c r="AW944" s="43">
        <v>0</v>
      </c>
      <c r="AX944" s="43">
        <v>0</v>
      </c>
      <c r="AY944" s="44">
        <f>SUM(BASE_INICIATIVAS_CONSOLIDADA!$AW944:$AX944)</f>
        <v>0</v>
      </c>
      <c r="AZ944" s="45">
        <v>0</v>
      </c>
      <c r="BA944" s="45">
        <f>BASE_INICIATIVAS_CONSOLIDADA!$AZ944</f>
        <v>0</v>
      </c>
      <c r="BB944" s="45">
        <v>0</v>
      </c>
      <c r="BC944" s="45">
        <v>0</v>
      </c>
      <c r="BD944" s="45">
        <f>SUM(BASE_INICIATIVAS_CONSOLIDADA!$BB944:$BC944)</f>
        <v>0</v>
      </c>
    </row>
    <row r="945" spans="1:56" ht="60" x14ac:dyDescent="0.25">
      <c r="A945" s="8" t="s">
        <v>502</v>
      </c>
      <c r="B945" s="8" t="s">
        <v>503</v>
      </c>
      <c r="C945" s="8">
        <v>18458919</v>
      </c>
      <c r="D945" s="8" t="s">
        <v>58</v>
      </c>
      <c r="E945" s="8" t="str">
        <f>_xlfn.XLOOKUP(BASE_INICIATIVAS_CONSOLIDADA!$G945,'[1]BASE DE DADOS'!A:A,'[1]BASE DE DADOS'!C:C)</f>
        <v>RESEX RIOZINHO DA LIBERDADE</v>
      </c>
      <c r="F945" s="8" t="str">
        <f>_xlfn.XLOOKUP(BASE_INICIATIVAS_CONSOLIDADA!$G945,[1]!BASE_UCS[COD CNUC],[1]!BASE_UCS[CATEGORIA RESUMIDA])</f>
        <v>RESEX</v>
      </c>
      <c r="G945" s="8" t="s">
        <v>148</v>
      </c>
      <c r="H945" s="8" t="str">
        <f>_xlfn.XLOOKUP(BASE_INICIATIVAS_CONSOLIDADA!$G945,[1]!BASE_UCS[COD CNUC],[1]!BASE_UCS[GERÊNCIA REGIONAL])</f>
        <v>GR1 - Norte</v>
      </c>
      <c r="I945" s="8" t="str">
        <f>_xlfn.XLOOKUP(BASE_INICIATIVAS_CONSOLIDADA!$G945,[1]!BASE_UCS[COD CNUC],[1]!BASE_UCS[BIOMAS])</f>
        <v>Amazônia</v>
      </c>
      <c r="J945" s="8" t="str">
        <f>_xlfn.XLOOKUP(BASE_INICIATIVAS_CONSOLIDADA!$G945,[1]!BASE_UCS[COD CNUC],[1]!BASE_UCS[UF])</f>
        <v>AC</v>
      </c>
      <c r="K945" s="8"/>
      <c r="L945" s="36">
        <v>115000</v>
      </c>
      <c r="M945" s="80">
        <v>0</v>
      </c>
      <c r="N945" s="36">
        <f>BASE_INICIATIVAS_CONSOLIDADA!$L945-BASE_INICIATIVAS_CONSOLIDADA!$M945</f>
        <v>115000</v>
      </c>
      <c r="O945" s="37">
        <f>BASE_INICIATIVAS_CONSOLIDADA!$AC945+BASE_INICIATIVAS_CONSOLIDADA!$AJ945+BASE_INICIATIVAS_CONSOLIDADA!$AO945+BASE_INICIATIVAS_CONSOLIDADA!$AV945+BASE_INICIATIVAS_CONSOLIDADA!$AY945+BASE_INICIATIVAS_CONSOLIDADA!$BA945+BASE_INICIATIVAS_CONSOLIDADA!$BD945</f>
        <v>0</v>
      </c>
      <c r="P945" s="36">
        <f>IF(BASE_INICIATIVAS_CONSOLIDADA!$N945-BASE_INICIATIVAS_CONSOLIDADA!$O945&lt;0,0,BASE_INICIATIVAS_CONSOLIDADA!$N945-BASE_INICIATIVAS_CONSOLIDADA!$O945)</f>
        <v>115000</v>
      </c>
      <c r="Q945" s="64">
        <v>0</v>
      </c>
      <c r="R945" s="69">
        <v>0</v>
      </c>
      <c r="S945" s="69">
        <v>0</v>
      </c>
      <c r="T945" s="69">
        <v>0</v>
      </c>
      <c r="U945" s="69">
        <v>0</v>
      </c>
      <c r="V945" s="69">
        <v>0</v>
      </c>
      <c r="W945" s="69">
        <v>0</v>
      </c>
      <c r="X945" s="69">
        <v>0</v>
      </c>
      <c r="Y945" s="69">
        <v>0</v>
      </c>
      <c r="Z945" s="69">
        <v>0</v>
      </c>
      <c r="AA945" s="69">
        <v>0</v>
      </c>
      <c r="AB945" s="70">
        <v>0</v>
      </c>
      <c r="AC945" s="37">
        <f>SUM(BASE_INICIATIVAS_CONSOLIDADA!$Q945:$AB945)</f>
        <v>0</v>
      </c>
      <c r="AD945" s="37">
        <v>0</v>
      </c>
      <c r="AE945" s="37">
        <v>0</v>
      </c>
      <c r="AF945" s="37">
        <v>0</v>
      </c>
      <c r="AG945" s="37">
        <v>0</v>
      </c>
      <c r="AH945" s="37">
        <v>0</v>
      </c>
      <c r="AI945" s="77">
        <v>0</v>
      </c>
      <c r="AJ945" s="37">
        <f>SUM(BASE_INICIATIVAS_CONSOLIDADA!$AD945:$AI945)</f>
        <v>0</v>
      </c>
      <c r="AK945" s="37">
        <v>0</v>
      </c>
      <c r="AL945" s="37">
        <v>0</v>
      </c>
      <c r="AM945" s="37">
        <v>0</v>
      </c>
      <c r="AN945" s="37">
        <v>0</v>
      </c>
      <c r="AO945" s="37">
        <f>SUM(BASE_INICIATIVAS_CONSOLIDADA!$AK945:$AN945)</f>
        <v>0</v>
      </c>
      <c r="AP945" s="37">
        <v>0</v>
      </c>
      <c r="AQ945" s="37">
        <v>0</v>
      </c>
      <c r="AR945" s="37">
        <v>0</v>
      </c>
      <c r="AS945" s="37">
        <v>0</v>
      </c>
      <c r="AT945" s="37">
        <v>0</v>
      </c>
      <c r="AU945" s="37">
        <v>0</v>
      </c>
      <c r="AV945" s="37">
        <f>SUM(BASE_INICIATIVAS_CONSOLIDADA!$AP945:$AU945)</f>
        <v>0</v>
      </c>
      <c r="AW945" s="39">
        <v>0</v>
      </c>
      <c r="AX945" s="39">
        <v>0</v>
      </c>
      <c r="AY945" s="40">
        <f>SUM(BASE_INICIATIVAS_CONSOLIDADA!$AW945:$AX945)</f>
        <v>0</v>
      </c>
      <c r="AZ945" s="4">
        <v>0</v>
      </c>
      <c r="BA945" s="4">
        <f>BASE_INICIATIVAS_CONSOLIDADA!$AZ945</f>
        <v>0</v>
      </c>
      <c r="BB945" s="4">
        <v>0</v>
      </c>
      <c r="BC945" s="4">
        <v>0</v>
      </c>
      <c r="BD945" s="4">
        <f>SUM(BASE_INICIATIVAS_CONSOLIDADA!$BB945:$BC945)</f>
        <v>0</v>
      </c>
    </row>
    <row r="946" spans="1:56" ht="60" x14ac:dyDescent="0.25">
      <c r="A946" s="29" t="s">
        <v>502</v>
      </c>
      <c r="B946" s="29" t="s">
        <v>503</v>
      </c>
      <c r="C946" s="29">
        <v>18458919</v>
      </c>
      <c r="D946" s="29" t="s">
        <v>58</v>
      </c>
      <c r="E946" s="29" t="str">
        <f>_xlfn.XLOOKUP(BASE_INICIATIVAS_CONSOLIDADA!$G946,'[1]BASE DE DADOS'!A:A,'[1]BASE DE DADOS'!C:C)</f>
        <v>RESEX RIOZINHO DO ANFRÍSIO</v>
      </c>
      <c r="F946" s="29" t="str">
        <f>_xlfn.XLOOKUP(BASE_INICIATIVAS_CONSOLIDADA!$G946,[1]!BASE_UCS[COD CNUC],[1]!BASE_UCS[CATEGORIA RESUMIDA])</f>
        <v>RESEX</v>
      </c>
      <c r="G946" s="29" t="s">
        <v>324</v>
      </c>
      <c r="H946" s="29" t="str">
        <f>_xlfn.XLOOKUP(BASE_INICIATIVAS_CONSOLIDADA!$G946,[1]!BASE_UCS[COD CNUC],[1]!BASE_UCS[GERÊNCIA REGIONAL])</f>
        <v>GR1 - Norte</v>
      </c>
      <c r="I946" s="29" t="str">
        <f>_xlfn.XLOOKUP(BASE_INICIATIVAS_CONSOLIDADA!$G946,[1]!BASE_UCS[COD CNUC],[1]!BASE_UCS[BIOMAS])</f>
        <v>Amazônia</v>
      </c>
      <c r="J946" s="29" t="str">
        <f>_xlfn.XLOOKUP(BASE_INICIATIVAS_CONSOLIDADA!$G946,[1]!BASE_UCS[COD CNUC],[1]!BASE_UCS[UF])</f>
        <v>PA</v>
      </c>
      <c r="K946" s="29"/>
      <c r="L946" s="30">
        <v>115000</v>
      </c>
      <c r="M946" s="79">
        <v>0</v>
      </c>
      <c r="N946" s="30">
        <f>BASE_INICIATIVAS_CONSOLIDADA!$L946-BASE_INICIATIVAS_CONSOLIDADA!$M946</f>
        <v>115000</v>
      </c>
      <c r="O946" s="41">
        <f>BASE_INICIATIVAS_CONSOLIDADA!$AC946+BASE_INICIATIVAS_CONSOLIDADA!$AJ946+BASE_INICIATIVAS_CONSOLIDADA!$AO946+BASE_INICIATIVAS_CONSOLIDADA!$AV946+BASE_INICIATIVAS_CONSOLIDADA!$AY946+BASE_INICIATIVAS_CONSOLIDADA!$BA946+BASE_INICIATIVAS_CONSOLIDADA!$BD946</f>
        <v>0</v>
      </c>
      <c r="P946" s="30">
        <f>IF(BASE_INICIATIVAS_CONSOLIDADA!$N946-BASE_INICIATIVAS_CONSOLIDADA!$O946&lt;0,0,BASE_INICIATIVAS_CONSOLIDADA!$N946-BASE_INICIATIVAS_CONSOLIDADA!$O946)</f>
        <v>115000</v>
      </c>
      <c r="Q946" s="66">
        <v>0</v>
      </c>
      <c r="R946" s="71">
        <v>0</v>
      </c>
      <c r="S946" s="71">
        <v>0</v>
      </c>
      <c r="T946" s="71">
        <v>0</v>
      </c>
      <c r="U946" s="71">
        <v>0</v>
      </c>
      <c r="V946" s="71">
        <v>0</v>
      </c>
      <c r="W946" s="71">
        <v>0</v>
      </c>
      <c r="X946" s="71">
        <v>0</v>
      </c>
      <c r="Y946" s="71">
        <v>0</v>
      </c>
      <c r="Z946" s="71">
        <v>0</v>
      </c>
      <c r="AA946" s="71">
        <v>0</v>
      </c>
      <c r="AB946" s="68">
        <v>0</v>
      </c>
      <c r="AC946" s="41">
        <f>SUM(BASE_INICIATIVAS_CONSOLIDADA!$Q946:$AB946)</f>
        <v>0</v>
      </c>
      <c r="AD946" s="41">
        <v>0</v>
      </c>
      <c r="AE946" s="41">
        <v>0</v>
      </c>
      <c r="AF946" s="41">
        <v>0</v>
      </c>
      <c r="AG946" s="41">
        <v>0</v>
      </c>
      <c r="AH946" s="41">
        <v>0</v>
      </c>
      <c r="AI946" s="82">
        <v>0</v>
      </c>
      <c r="AJ946" s="41">
        <f>SUM(BASE_INICIATIVAS_CONSOLIDADA!$AD946:$AI946)</f>
        <v>0</v>
      </c>
      <c r="AK946" s="41">
        <v>0</v>
      </c>
      <c r="AL946" s="41">
        <v>0</v>
      </c>
      <c r="AM946" s="41">
        <v>0</v>
      </c>
      <c r="AN946" s="41">
        <v>0</v>
      </c>
      <c r="AO946" s="41">
        <f>SUM(BASE_INICIATIVAS_CONSOLIDADA!$AK946:$AN946)</f>
        <v>0</v>
      </c>
      <c r="AP946" s="41">
        <v>0</v>
      </c>
      <c r="AQ946" s="41">
        <v>0</v>
      </c>
      <c r="AR946" s="41">
        <v>0</v>
      </c>
      <c r="AS946" s="41">
        <v>0</v>
      </c>
      <c r="AT946" s="41">
        <v>0</v>
      </c>
      <c r="AU946" s="41">
        <v>0</v>
      </c>
      <c r="AV946" s="41">
        <f>SUM(BASE_INICIATIVAS_CONSOLIDADA!$AP946:$AU946)</f>
        <v>0</v>
      </c>
      <c r="AW946" s="43">
        <v>0</v>
      </c>
      <c r="AX946" s="43">
        <v>0</v>
      </c>
      <c r="AY946" s="44">
        <f>SUM(BASE_INICIATIVAS_CONSOLIDADA!$AW946:$AX946)</f>
        <v>0</v>
      </c>
      <c r="AZ946" s="45">
        <v>0</v>
      </c>
      <c r="BA946" s="45">
        <f>BASE_INICIATIVAS_CONSOLIDADA!$AZ946</f>
        <v>0</v>
      </c>
      <c r="BB946" s="45">
        <v>0</v>
      </c>
      <c r="BC946" s="45">
        <v>0</v>
      </c>
      <c r="BD946" s="45">
        <f>SUM(BASE_INICIATIVAS_CONSOLIDADA!$BB946:$BC946)</f>
        <v>0</v>
      </c>
    </row>
    <row r="947" spans="1:56" ht="60" x14ac:dyDescent="0.25">
      <c r="A947" s="8" t="s">
        <v>502</v>
      </c>
      <c r="B947" s="8" t="s">
        <v>503</v>
      </c>
      <c r="C947" s="8">
        <v>18458919</v>
      </c>
      <c r="D947" s="8" t="s">
        <v>58</v>
      </c>
      <c r="E947" s="8" t="str">
        <f>_xlfn.XLOOKUP(BASE_INICIATIVAS_CONSOLIDADA!$G947,'[1]BASE DE DADOS'!A:A,'[1]BASE DE DADOS'!C:C)</f>
        <v>RESEX VERDE PARA SEMPRE</v>
      </c>
      <c r="F947" s="8" t="str">
        <f>_xlfn.XLOOKUP(BASE_INICIATIVAS_CONSOLIDADA!$G947,[1]!BASE_UCS[COD CNUC],[1]!BASE_UCS[CATEGORIA RESUMIDA])</f>
        <v>RESEX</v>
      </c>
      <c r="G947" s="8" t="s">
        <v>338</v>
      </c>
      <c r="H947" s="8" t="str">
        <f>_xlfn.XLOOKUP(BASE_INICIATIVAS_CONSOLIDADA!$G947,[1]!BASE_UCS[COD CNUC],[1]!BASE_UCS[GERÊNCIA REGIONAL])</f>
        <v>GR1 - Norte</v>
      </c>
      <c r="I947" s="8" t="str">
        <f>_xlfn.XLOOKUP(BASE_INICIATIVAS_CONSOLIDADA!$G947,[1]!BASE_UCS[COD CNUC],[1]!BASE_UCS[BIOMAS])</f>
        <v>Amazônia</v>
      </c>
      <c r="J947" s="8" t="str">
        <f>_xlfn.XLOOKUP(BASE_INICIATIVAS_CONSOLIDADA!$G947,[1]!BASE_UCS[COD CNUC],[1]!BASE_UCS[UF])</f>
        <v>PA</v>
      </c>
      <c r="K947" s="8"/>
      <c r="L947" s="36">
        <v>215000</v>
      </c>
      <c r="M947" s="80">
        <v>0</v>
      </c>
      <c r="N947" s="36">
        <f>BASE_INICIATIVAS_CONSOLIDADA!$L947-BASE_INICIATIVAS_CONSOLIDADA!$M947</f>
        <v>215000</v>
      </c>
      <c r="O947" s="37">
        <f>BASE_INICIATIVAS_CONSOLIDADA!$AC947+BASE_INICIATIVAS_CONSOLIDADA!$AJ947+BASE_INICIATIVAS_CONSOLIDADA!$AO947+BASE_INICIATIVAS_CONSOLIDADA!$AV947+BASE_INICIATIVAS_CONSOLIDADA!$AY947+BASE_INICIATIVAS_CONSOLIDADA!$BA947+BASE_INICIATIVAS_CONSOLIDADA!$BD947</f>
        <v>0</v>
      </c>
      <c r="P947" s="36">
        <f>IF(BASE_INICIATIVAS_CONSOLIDADA!$N947-BASE_INICIATIVAS_CONSOLIDADA!$O947&lt;0,0,BASE_INICIATIVAS_CONSOLIDADA!$N947-BASE_INICIATIVAS_CONSOLIDADA!$O947)</f>
        <v>215000</v>
      </c>
      <c r="Q947" s="64">
        <v>0</v>
      </c>
      <c r="R947" s="69">
        <v>0</v>
      </c>
      <c r="S947" s="69">
        <v>0</v>
      </c>
      <c r="T947" s="69">
        <v>0</v>
      </c>
      <c r="U947" s="69">
        <v>0</v>
      </c>
      <c r="V947" s="69">
        <v>0</v>
      </c>
      <c r="W947" s="69">
        <v>0</v>
      </c>
      <c r="X947" s="69">
        <v>0</v>
      </c>
      <c r="Y947" s="69">
        <v>0</v>
      </c>
      <c r="Z947" s="69">
        <v>0</v>
      </c>
      <c r="AA947" s="69">
        <v>0</v>
      </c>
      <c r="AB947" s="70">
        <v>0</v>
      </c>
      <c r="AC947" s="37">
        <f>SUM(BASE_INICIATIVAS_CONSOLIDADA!$Q947:$AB947)</f>
        <v>0</v>
      </c>
      <c r="AD947" s="37">
        <v>0</v>
      </c>
      <c r="AE947" s="37">
        <v>0</v>
      </c>
      <c r="AF947" s="37">
        <v>0</v>
      </c>
      <c r="AG947" s="37">
        <v>0</v>
      </c>
      <c r="AH947" s="37">
        <v>0</v>
      </c>
      <c r="AI947" s="77">
        <v>0</v>
      </c>
      <c r="AJ947" s="37">
        <f>SUM(BASE_INICIATIVAS_CONSOLIDADA!$AD947:$AI947)</f>
        <v>0</v>
      </c>
      <c r="AK947" s="37">
        <v>0</v>
      </c>
      <c r="AL947" s="37">
        <v>0</v>
      </c>
      <c r="AM947" s="37">
        <v>0</v>
      </c>
      <c r="AN947" s="37">
        <v>0</v>
      </c>
      <c r="AO947" s="37">
        <f>SUM(BASE_INICIATIVAS_CONSOLIDADA!$AK947:$AN947)</f>
        <v>0</v>
      </c>
      <c r="AP947" s="37">
        <v>0</v>
      </c>
      <c r="AQ947" s="37">
        <v>0</v>
      </c>
      <c r="AR947" s="37">
        <v>0</v>
      </c>
      <c r="AS947" s="37">
        <v>0</v>
      </c>
      <c r="AT947" s="37">
        <v>0</v>
      </c>
      <c r="AU947" s="37">
        <v>0</v>
      </c>
      <c r="AV947" s="37">
        <f>SUM(BASE_INICIATIVAS_CONSOLIDADA!$AP947:$AU947)</f>
        <v>0</v>
      </c>
      <c r="AW947" s="39">
        <v>0</v>
      </c>
      <c r="AX947" s="39">
        <v>0</v>
      </c>
      <c r="AY947" s="40">
        <f>SUM(BASE_INICIATIVAS_CONSOLIDADA!$AW947:$AX947)</f>
        <v>0</v>
      </c>
      <c r="AZ947" s="4">
        <v>0</v>
      </c>
      <c r="BA947" s="4">
        <f>BASE_INICIATIVAS_CONSOLIDADA!$AZ947</f>
        <v>0</v>
      </c>
      <c r="BB947" s="4">
        <v>0</v>
      </c>
      <c r="BC947" s="4">
        <v>0</v>
      </c>
      <c r="BD947" s="4">
        <f>SUM(BASE_INICIATIVAS_CONSOLIDADA!$BB947:$BC947)</f>
        <v>0</v>
      </c>
    </row>
    <row r="948" spans="1:56" ht="60" x14ac:dyDescent="0.25">
      <c r="A948" s="29" t="s">
        <v>502</v>
      </c>
      <c r="B948" s="29" t="s">
        <v>503</v>
      </c>
      <c r="C948" s="29">
        <v>18458919</v>
      </c>
      <c r="D948" s="29" t="s">
        <v>58</v>
      </c>
      <c r="E948" s="29" t="str">
        <f>_xlfn.XLOOKUP(BASE_INICIATIVAS_CONSOLIDADA!$G948,'[1]BASE DE DADOS'!A:A,'[1]BASE DE DADOS'!C:C)</f>
        <v>REVIS DE BOA NOVA</v>
      </c>
      <c r="F948" s="29" t="str">
        <f>_xlfn.XLOOKUP(BASE_INICIATIVAS_CONSOLIDADA!$G948,[1]!BASE_UCS[COD CNUC],[1]!BASE_UCS[CATEGORIA RESUMIDA])</f>
        <v>REVIS</v>
      </c>
      <c r="G948" s="29" t="s">
        <v>531</v>
      </c>
      <c r="H948" s="29" t="str">
        <f>_xlfn.XLOOKUP(BASE_INICIATIVAS_CONSOLIDADA!$G948,[1]!BASE_UCS[COD CNUC],[1]!BASE_UCS[GERÊNCIA REGIONAL])</f>
        <v>GR2 - Nordeste</v>
      </c>
      <c r="I948" s="29" t="str">
        <f>_xlfn.XLOOKUP(BASE_INICIATIVAS_CONSOLIDADA!$G948,[1]!BASE_UCS[COD CNUC],[1]!BASE_UCS[BIOMAS])</f>
        <v>Caatinga - Mata Atlântica</v>
      </c>
      <c r="J948" s="29" t="str">
        <f>_xlfn.XLOOKUP(BASE_INICIATIVAS_CONSOLIDADA!$G948,[1]!BASE_UCS[COD CNUC],[1]!BASE_UCS[UF])</f>
        <v>BA</v>
      </c>
      <c r="K948" s="29"/>
      <c r="L948" s="30">
        <v>78000</v>
      </c>
      <c r="M948" s="79">
        <v>0</v>
      </c>
      <c r="N948" s="30">
        <f>BASE_INICIATIVAS_CONSOLIDADA!$L948-BASE_INICIATIVAS_CONSOLIDADA!$M948</f>
        <v>78000</v>
      </c>
      <c r="O948" s="41">
        <f>BASE_INICIATIVAS_CONSOLIDADA!$AC948+BASE_INICIATIVAS_CONSOLIDADA!$AJ948+BASE_INICIATIVAS_CONSOLIDADA!$AO948+BASE_INICIATIVAS_CONSOLIDADA!$AV948+BASE_INICIATIVAS_CONSOLIDADA!$AY948+BASE_INICIATIVAS_CONSOLIDADA!$BA948+BASE_INICIATIVAS_CONSOLIDADA!$BD948</f>
        <v>0</v>
      </c>
      <c r="P948" s="30">
        <f>IF(BASE_INICIATIVAS_CONSOLIDADA!$N948-BASE_INICIATIVAS_CONSOLIDADA!$O948&lt;0,0,BASE_INICIATIVAS_CONSOLIDADA!$N948-BASE_INICIATIVAS_CONSOLIDADA!$O948)</f>
        <v>78000</v>
      </c>
      <c r="Q948" s="66">
        <v>0</v>
      </c>
      <c r="R948" s="71">
        <v>0</v>
      </c>
      <c r="S948" s="71">
        <v>0</v>
      </c>
      <c r="T948" s="71">
        <v>0</v>
      </c>
      <c r="U948" s="71">
        <v>0</v>
      </c>
      <c r="V948" s="71">
        <v>0</v>
      </c>
      <c r="W948" s="71">
        <v>0</v>
      </c>
      <c r="X948" s="71">
        <v>0</v>
      </c>
      <c r="Y948" s="71">
        <v>0</v>
      </c>
      <c r="Z948" s="71">
        <v>0</v>
      </c>
      <c r="AA948" s="71">
        <v>0</v>
      </c>
      <c r="AB948" s="68">
        <v>0</v>
      </c>
      <c r="AC948" s="41">
        <f>SUM(BASE_INICIATIVAS_CONSOLIDADA!$Q948:$AB948)</f>
        <v>0</v>
      </c>
      <c r="AD948" s="41">
        <v>0</v>
      </c>
      <c r="AE948" s="41">
        <v>0</v>
      </c>
      <c r="AF948" s="41">
        <v>0</v>
      </c>
      <c r="AG948" s="41">
        <v>0</v>
      </c>
      <c r="AH948" s="41">
        <v>0</v>
      </c>
      <c r="AI948" s="82">
        <v>0</v>
      </c>
      <c r="AJ948" s="41">
        <f>SUM(BASE_INICIATIVAS_CONSOLIDADA!$AD948:$AI948)</f>
        <v>0</v>
      </c>
      <c r="AK948" s="41">
        <v>0</v>
      </c>
      <c r="AL948" s="41">
        <v>0</v>
      </c>
      <c r="AM948" s="41">
        <v>0</v>
      </c>
      <c r="AN948" s="41">
        <v>0</v>
      </c>
      <c r="AO948" s="41">
        <f>SUM(BASE_INICIATIVAS_CONSOLIDADA!$AK948:$AN948)</f>
        <v>0</v>
      </c>
      <c r="AP948" s="41">
        <v>0</v>
      </c>
      <c r="AQ948" s="41">
        <v>0</v>
      </c>
      <c r="AR948" s="41">
        <v>0</v>
      </c>
      <c r="AS948" s="41">
        <v>0</v>
      </c>
      <c r="AT948" s="41">
        <v>0</v>
      </c>
      <c r="AU948" s="41">
        <v>0</v>
      </c>
      <c r="AV948" s="41">
        <f>SUM(BASE_INICIATIVAS_CONSOLIDADA!$AP948:$AU948)</f>
        <v>0</v>
      </c>
      <c r="AW948" s="43">
        <v>0</v>
      </c>
      <c r="AX948" s="43">
        <v>0</v>
      </c>
      <c r="AY948" s="44">
        <f>SUM(BASE_INICIATIVAS_CONSOLIDADA!$AW948:$AX948)</f>
        <v>0</v>
      </c>
      <c r="AZ948" s="45">
        <v>0</v>
      </c>
      <c r="BA948" s="45">
        <f>BASE_INICIATIVAS_CONSOLIDADA!$AZ948</f>
        <v>0</v>
      </c>
      <c r="BB948" s="45">
        <v>0</v>
      </c>
      <c r="BC948" s="45">
        <v>0</v>
      </c>
      <c r="BD948" s="45">
        <f>SUM(BASE_INICIATIVAS_CONSOLIDADA!$BB948:$BC948)</f>
        <v>0</v>
      </c>
    </row>
    <row r="949" spans="1:56" ht="60" x14ac:dyDescent="0.25">
      <c r="A949" s="8" t="s">
        <v>502</v>
      </c>
      <c r="B949" s="8" t="s">
        <v>503</v>
      </c>
      <c r="C949" s="8">
        <v>18458919</v>
      </c>
      <c r="D949" s="8" t="s">
        <v>58</v>
      </c>
      <c r="E949" s="8" t="str">
        <f>_xlfn.XLOOKUP(BASE_INICIATIVAS_CONSOLIDADA!$G949,'[1]BASE DE DADOS'!A:A,'[1]BASE DE DADOS'!C:C)</f>
        <v>REVIS DE SANTA CRUZ</v>
      </c>
      <c r="F949" s="8" t="str">
        <f>_xlfn.XLOOKUP(BASE_INICIATIVAS_CONSOLIDADA!$G949,[1]!BASE_UCS[COD CNUC],[1]!BASE_UCS[CATEGORIA RESUMIDA])</f>
        <v>REVIS</v>
      </c>
      <c r="G949" s="8" t="s">
        <v>442</v>
      </c>
      <c r="H949" s="8" t="str">
        <f>_xlfn.XLOOKUP(BASE_INICIATIVAS_CONSOLIDADA!$G949,[1]!BASE_UCS[COD CNUC],[1]!BASE_UCS[GERÊNCIA REGIONAL])</f>
        <v>GR4 - Sudeste</v>
      </c>
      <c r="I949" s="8" t="str">
        <f>_xlfn.XLOOKUP(BASE_INICIATIVAS_CONSOLIDADA!$G949,[1]!BASE_UCS[COD CNUC],[1]!BASE_UCS[BIOMAS])</f>
        <v>Área Marinha - Mata Atlântica</v>
      </c>
      <c r="J949" s="8" t="str">
        <f>_xlfn.XLOOKUP(BASE_INICIATIVAS_CONSOLIDADA!$G949,[1]!BASE_UCS[COD CNUC],[1]!BASE_UCS[UF])</f>
        <v>ES</v>
      </c>
      <c r="K949" s="8"/>
      <c r="L949" s="36">
        <v>99000</v>
      </c>
      <c r="M949" s="80">
        <v>0</v>
      </c>
      <c r="N949" s="36">
        <f>BASE_INICIATIVAS_CONSOLIDADA!$L949-BASE_INICIATIVAS_CONSOLIDADA!$M949</f>
        <v>99000</v>
      </c>
      <c r="O949" s="37">
        <f>BASE_INICIATIVAS_CONSOLIDADA!$AC949+BASE_INICIATIVAS_CONSOLIDADA!$AJ949+BASE_INICIATIVAS_CONSOLIDADA!$AO949+BASE_INICIATIVAS_CONSOLIDADA!$AV949+BASE_INICIATIVAS_CONSOLIDADA!$AY949+BASE_INICIATIVAS_CONSOLIDADA!$BA949+BASE_INICIATIVAS_CONSOLIDADA!$BD949</f>
        <v>99000</v>
      </c>
      <c r="P949" s="36">
        <f>IF(BASE_INICIATIVAS_CONSOLIDADA!$N949-BASE_INICIATIVAS_CONSOLIDADA!$O949&lt;0,0,BASE_INICIATIVAS_CONSOLIDADA!$N949-BASE_INICIATIVAS_CONSOLIDADA!$O949)</f>
        <v>0</v>
      </c>
      <c r="Q949" s="64">
        <v>0</v>
      </c>
      <c r="R949" s="69">
        <v>0</v>
      </c>
      <c r="S949" s="69">
        <v>0</v>
      </c>
      <c r="T949" s="69">
        <v>0</v>
      </c>
      <c r="U949" s="69">
        <v>0</v>
      </c>
      <c r="V949" s="69">
        <v>0</v>
      </c>
      <c r="W949" s="69">
        <v>0</v>
      </c>
      <c r="X949" s="69">
        <v>0</v>
      </c>
      <c r="Y949" s="69">
        <v>0</v>
      </c>
      <c r="Z949" s="69">
        <v>0</v>
      </c>
      <c r="AA949" s="69">
        <v>0</v>
      </c>
      <c r="AB949" s="70">
        <v>0</v>
      </c>
      <c r="AC949" s="37">
        <f>SUM(BASE_INICIATIVAS_CONSOLIDADA!$Q949:$AB949)</f>
        <v>0</v>
      </c>
      <c r="AD949" s="37">
        <v>0</v>
      </c>
      <c r="AE949" s="37">
        <v>0</v>
      </c>
      <c r="AF949" s="37">
        <v>0</v>
      </c>
      <c r="AG949" s="37">
        <v>0</v>
      </c>
      <c r="AH949" s="37">
        <v>0</v>
      </c>
      <c r="AI949" s="77">
        <v>0</v>
      </c>
      <c r="AJ949" s="37">
        <f>SUM(BASE_INICIATIVAS_CONSOLIDADA!$AD949:$AI949)</f>
        <v>0</v>
      </c>
      <c r="AK949" s="37">
        <v>0</v>
      </c>
      <c r="AL949" s="37">
        <v>0</v>
      </c>
      <c r="AM949" s="37">
        <v>0</v>
      </c>
      <c r="AN949" s="37">
        <v>0</v>
      </c>
      <c r="AO949" s="37">
        <f>SUM(BASE_INICIATIVAS_CONSOLIDADA!$AK949:$AN949)</f>
        <v>0</v>
      </c>
      <c r="AP949" s="37">
        <v>0</v>
      </c>
      <c r="AQ949" s="37">
        <v>0</v>
      </c>
      <c r="AR949" s="37">
        <v>0</v>
      </c>
      <c r="AS949" s="37">
        <v>0</v>
      </c>
      <c r="AT949" s="37">
        <v>0</v>
      </c>
      <c r="AU949" s="37">
        <v>0</v>
      </c>
      <c r="AV949" s="37">
        <f>SUM(BASE_INICIATIVAS_CONSOLIDADA!$AP949:$AU949)</f>
        <v>0</v>
      </c>
      <c r="AW949" s="39">
        <v>0</v>
      </c>
      <c r="AX949" s="39">
        <v>0</v>
      </c>
      <c r="AY949" s="40">
        <f>SUM(BASE_INICIATIVAS_CONSOLIDADA!$AW949:$AX949)</f>
        <v>0</v>
      </c>
      <c r="AZ949" s="4">
        <v>0</v>
      </c>
      <c r="BA949" s="4">
        <f>BASE_INICIATIVAS_CONSOLIDADA!$AZ949</f>
        <v>0</v>
      </c>
      <c r="BB949" s="4">
        <v>99000</v>
      </c>
      <c r="BC949" s="4">
        <v>0</v>
      </c>
      <c r="BD949" s="4">
        <f>SUM(BASE_INICIATIVAS_CONSOLIDADA!$BB949:$BC949)</f>
        <v>99000</v>
      </c>
    </row>
    <row r="950" spans="1:56" ht="60" x14ac:dyDescent="0.25">
      <c r="A950" s="29" t="s">
        <v>502</v>
      </c>
      <c r="B950" s="29" t="s">
        <v>503</v>
      </c>
      <c r="C950" s="29">
        <v>18458919</v>
      </c>
      <c r="D950" s="29" t="s">
        <v>58</v>
      </c>
      <c r="E950" s="29" t="str">
        <f>_xlfn.XLOOKUP(BASE_INICIATIVAS_CONSOLIDADA!$G950,'[1]BASE DE DADOS'!A:A,'[1]BASE DE DADOS'!C:C)</f>
        <v>REVIS DE UNA</v>
      </c>
      <c r="F950" s="29" t="str">
        <f>_xlfn.XLOOKUP(BASE_INICIATIVAS_CONSOLIDADA!$G950,[1]!BASE_UCS[COD CNUC],[1]!BASE_UCS[CATEGORIA RESUMIDA])</f>
        <v>REVIS</v>
      </c>
      <c r="G950" s="29" t="s">
        <v>346</v>
      </c>
      <c r="H950" s="29" t="str">
        <f>_xlfn.XLOOKUP(BASE_INICIATIVAS_CONSOLIDADA!$G950,[1]!BASE_UCS[COD CNUC],[1]!BASE_UCS[GERÊNCIA REGIONAL])</f>
        <v>GR2 - Nordeste</v>
      </c>
      <c r="I950" s="29" t="str">
        <f>_xlfn.XLOOKUP(BASE_INICIATIVAS_CONSOLIDADA!$G950,[1]!BASE_UCS[COD CNUC],[1]!BASE_UCS[BIOMAS])</f>
        <v>Área Marinha - Mata Atlântica</v>
      </c>
      <c r="J950" s="29" t="str">
        <f>_xlfn.XLOOKUP(BASE_INICIATIVAS_CONSOLIDADA!$G950,[1]!BASE_UCS[COD CNUC],[1]!BASE_UCS[UF])</f>
        <v>BA</v>
      </c>
      <c r="K950" s="29"/>
      <c r="L950" s="30">
        <v>75000</v>
      </c>
      <c r="M950" s="79">
        <v>0</v>
      </c>
      <c r="N950" s="30">
        <f>BASE_INICIATIVAS_CONSOLIDADA!$L950-BASE_INICIATIVAS_CONSOLIDADA!$M950</f>
        <v>75000</v>
      </c>
      <c r="O950" s="41">
        <f>BASE_INICIATIVAS_CONSOLIDADA!$AC950+BASE_INICIATIVAS_CONSOLIDADA!$AJ950+BASE_INICIATIVAS_CONSOLIDADA!$AO950+BASE_INICIATIVAS_CONSOLIDADA!$AV950+BASE_INICIATIVAS_CONSOLIDADA!$AY950+BASE_INICIATIVAS_CONSOLIDADA!$BA950+BASE_INICIATIVAS_CONSOLIDADA!$BD950</f>
        <v>75000</v>
      </c>
      <c r="P950" s="30">
        <f>IF(BASE_INICIATIVAS_CONSOLIDADA!$N950-BASE_INICIATIVAS_CONSOLIDADA!$O950&lt;0,0,BASE_INICIATIVAS_CONSOLIDADA!$N950-BASE_INICIATIVAS_CONSOLIDADA!$O950)</f>
        <v>0</v>
      </c>
      <c r="Q950" s="66">
        <v>0</v>
      </c>
      <c r="R950" s="71">
        <v>0</v>
      </c>
      <c r="S950" s="71">
        <v>0</v>
      </c>
      <c r="T950" s="71">
        <v>0</v>
      </c>
      <c r="U950" s="71">
        <v>0</v>
      </c>
      <c r="V950" s="71">
        <v>0</v>
      </c>
      <c r="W950" s="71">
        <v>0</v>
      </c>
      <c r="X950" s="71">
        <v>0</v>
      </c>
      <c r="Y950" s="71">
        <v>0</v>
      </c>
      <c r="Z950" s="71">
        <v>0</v>
      </c>
      <c r="AA950" s="71">
        <v>0</v>
      </c>
      <c r="AB950" s="68">
        <v>0</v>
      </c>
      <c r="AC950" s="41">
        <f>SUM(BASE_INICIATIVAS_CONSOLIDADA!$Q950:$AB950)</f>
        <v>0</v>
      </c>
      <c r="AD950" s="41">
        <v>0</v>
      </c>
      <c r="AE950" s="41">
        <v>0</v>
      </c>
      <c r="AF950" s="41">
        <v>0</v>
      </c>
      <c r="AG950" s="41">
        <v>0</v>
      </c>
      <c r="AH950" s="41">
        <v>0</v>
      </c>
      <c r="AI950" s="82">
        <v>0</v>
      </c>
      <c r="AJ950" s="41">
        <f>SUM(BASE_INICIATIVAS_CONSOLIDADA!$AD950:$AI950)</f>
        <v>0</v>
      </c>
      <c r="AK950" s="41">
        <v>0</v>
      </c>
      <c r="AL950" s="41">
        <v>0</v>
      </c>
      <c r="AM950" s="41">
        <v>0</v>
      </c>
      <c r="AN950" s="41">
        <v>0</v>
      </c>
      <c r="AO950" s="41">
        <f>SUM(BASE_INICIATIVAS_CONSOLIDADA!$AK950:$AN950)</f>
        <v>0</v>
      </c>
      <c r="AP950" s="41">
        <v>0</v>
      </c>
      <c r="AQ950" s="41">
        <v>0</v>
      </c>
      <c r="AR950" s="41">
        <v>0</v>
      </c>
      <c r="AS950" s="41">
        <v>0</v>
      </c>
      <c r="AT950" s="41">
        <v>0</v>
      </c>
      <c r="AU950" s="41">
        <v>0</v>
      </c>
      <c r="AV950" s="41">
        <f>SUM(BASE_INICIATIVAS_CONSOLIDADA!$AP950:$AU950)</f>
        <v>0</v>
      </c>
      <c r="AW950" s="43">
        <v>0</v>
      </c>
      <c r="AX950" s="50">
        <v>0</v>
      </c>
      <c r="AY950" s="44">
        <f>SUM(BASE_INICIATIVAS_CONSOLIDADA!$AW950:$AX950)</f>
        <v>0</v>
      </c>
      <c r="AZ950" s="45">
        <v>0</v>
      </c>
      <c r="BA950" s="45">
        <f>BASE_INICIATIVAS_CONSOLIDADA!$AZ950</f>
        <v>0</v>
      </c>
      <c r="BB950" s="45">
        <v>75000</v>
      </c>
      <c r="BC950" s="45">
        <v>0</v>
      </c>
      <c r="BD950" s="45">
        <f>SUM(BASE_INICIATIVAS_CONSOLIDADA!$BB950:$BC950)</f>
        <v>75000</v>
      </c>
    </row>
    <row r="951" spans="1:56" ht="60" x14ac:dyDescent="0.25">
      <c r="A951" s="8" t="s">
        <v>502</v>
      </c>
      <c r="B951" s="8" t="s">
        <v>503</v>
      </c>
      <c r="C951" s="8">
        <v>18458919</v>
      </c>
      <c r="D951" s="8" t="s">
        <v>58</v>
      </c>
      <c r="E951" s="8" t="str">
        <f>_xlfn.XLOOKUP(BASE_INICIATIVAS_CONSOLIDADA!$G951,'[1]BASE DE DADOS'!A:A,'[1]BASE DE DADOS'!C:C)</f>
        <v>REVIS DO ARQUIPÉLAGO DE ALCATRAZES</v>
      </c>
      <c r="F951" s="8" t="str">
        <f>_xlfn.XLOOKUP(BASE_INICIATIVAS_CONSOLIDADA!$G951,[1]!BASE_UCS[COD CNUC],[1]!BASE_UCS[CATEGORIA RESUMIDA])</f>
        <v>REVIS</v>
      </c>
      <c r="G951" s="8" t="s">
        <v>463</v>
      </c>
      <c r="H951" s="8" t="str">
        <f>_xlfn.XLOOKUP(BASE_INICIATIVAS_CONSOLIDADA!$G951,[1]!BASE_UCS[COD CNUC],[1]!BASE_UCS[GERÊNCIA REGIONAL])</f>
        <v>GR4 - Sudeste</v>
      </c>
      <c r="I951" s="8" t="str">
        <f>_xlfn.XLOOKUP(BASE_INICIATIVAS_CONSOLIDADA!$G951,[1]!BASE_UCS[COD CNUC],[1]!BASE_UCS[BIOMAS])</f>
        <v>Área Marinha</v>
      </c>
      <c r="J951" s="8" t="str">
        <f>_xlfn.XLOOKUP(BASE_INICIATIVAS_CONSOLIDADA!$G951,[1]!BASE_UCS[COD CNUC],[1]!BASE_UCS[UF])</f>
        <v>SP</v>
      </c>
      <c r="K951" s="8"/>
      <c r="L951" s="36">
        <v>75000</v>
      </c>
      <c r="M951" s="80">
        <v>0</v>
      </c>
      <c r="N951" s="36">
        <f>BASE_INICIATIVAS_CONSOLIDADA!$L951-BASE_INICIATIVAS_CONSOLIDADA!$M951</f>
        <v>75000</v>
      </c>
      <c r="O951" s="37">
        <f>BASE_INICIATIVAS_CONSOLIDADA!$AC951+BASE_INICIATIVAS_CONSOLIDADA!$AJ951+BASE_INICIATIVAS_CONSOLIDADA!$AO951+BASE_INICIATIVAS_CONSOLIDADA!$AV951+BASE_INICIATIVAS_CONSOLIDADA!$AY951+BASE_INICIATIVAS_CONSOLIDADA!$BA951+BASE_INICIATIVAS_CONSOLIDADA!$BD951</f>
        <v>0</v>
      </c>
      <c r="P951" s="36">
        <f>IF(BASE_INICIATIVAS_CONSOLIDADA!$N951-BASE_INICIATIVAS_CONSOLIDADA!$O951&lt;0,0,BASE_INICIATIVAS_CONSOLIDADA!$N951-BASE_INICIATIVAS_CONSOLIDADA!$O951)</f>
        <v>75000</v>
      </c>
      <c r="Q951" s="64">
        <v>0</v>
      </c>
      <c r="R951" s="69">
        <v>0</v>
      </c>
      <c r="S951" s="69">
        <v>0</v>
      </c>
      <c r="T951" s="69">
        <v>0</v>
      </c>
      <c r="U951" s="69">
        <v>0</v>
      </c>
      <c r="V951" s="69">
        <v>0</v>
      </c>
      <c r="W951" s="69">
        <v>0</v>
      </c>
      <c r="X951" s="69">
        <v>0</v>
      </c>
      <c r="Y951" s="69">
        <v>0</v>
      </c>
      <c r="Z951" s="69">
        <v>0</v>
      </c>
      <c r="AA951" s="69">
        <v>0</v>
      </c>
      <c r="AB951" s="70">
        <v>0</v>
      </c>
      <c r="AC951" s="37">
        <f>SUM(BASE_INICIATIVAS_CONSOLIDADA!$Q951:$AB951)</f>
        <v>0</v>
      </c>
      <c r="AD951" s="37">
        <v>0</v>
      </c>
      <c r="AE951" s="37">
        <v>0</v>
      </c>
      <c r="AF951" s="37">
        <v>0</v>
      </c>
      <c r="AG951" s="37">
        <v>0</v>
      </c>
      <c r="AH951" s="37">
        <v>0</v>
      </c>
      <c r="AI951" s="77">
        <v>0</v>
      </c>
      <c r="AJ951" s="37">
        <f>SUM(BASE_INICIATIVAS_CONSOLIDADA!$AD951:$AI951)</f>
        <v>0</v>
      </c>
      <c r="AK951" s="37">
        <v>0</v>
      </c>
      <c r="AL951" s="37">
        <v>0</v>
      </c>
      <c r="AM951" s="37">
        <v>0</v>
      </c>
      <c r="AN951" s="37">
        <v>0</v>
      </c>
      <c r="AO951" s="37">
        <f>SUM(BASE_INICIATIVAS_CONSOLIDADA!$AK951:$AN951)</f>
        <v>0</v>
      </c>
      <c r="AP951" s="37">
        <v>0</v>
      </c>
      <c r="AQ951" s="37">
        <v>0</v>
      </c>
      <c r="AR951" s="37">
        <v>0</v>
      </c>
      <c r="AS951" s="37">
        <v>0</v>
      </c>
      <c r="AT951" s="37">
        <v>0</v>
      </c>
      <c r="AU951" s="37">
        <v>0</v>
      </c>
      <c r="AV951" s="37">
        <f>SUM(BASE_INICIATIVAS_CONSOLIDADA!$AP951:$AU951)</f>
        <v>0</v>
      </c>
      <c r="AW951" s="39">
        <v>0</v>
      </c>
      <c r="AX951" s="48">
        <v>0</v>
      </c>
      <c r="AY951" s="40">
        <f>SUM(BASE_INICIATIVAS_CONSOLIDADA!$AW951:$AX951)</f>
        <v>0</v>
      </c>
      <c r="AZ951" s="4">
        <v>0</v>
      </c>
      <c r="BA951" s="4">
        <f>BASE_INICIATIVAS_CONSOLIDADA!$AZ951</f>
        <v>0</v>
      </c>
      <c r="BB951" s="4">
        <v>0</v>
      </c>
      <c r="BC951" s="4">
        <v>0</v>
      </c>
      <c r="BD951" s="4">
        <f>SUM(BASE_INICIATIVAS_CONSOLIDADA!$BB951:$BC951)</f>
        <v>0</v>
      </c>
    </row>
    <row r="952" spans="1:56" ht="60" x14ac:dyDescent="0.25">
      <c r="A952" s="29" t="s">
        <v>502</v>
      </c>
      <c r="B952" s="29" t="s">
        <v>503</v>
      </c>
      <c r="C952" s="29">
        <v>18458919</v>
      </c>
      <c r="D952" s="29" t="s">
        <v>58</v>
      </c>
      <c r="E952" s="29" t="str">
        <f>_xlfn.XLOOKUP(BASE_INICIATIVAS_CONSOLIDADA!$G952,'[1]BASE DE DADOS'!A:A,'[1]BASE DE DADOS'!C:C)</f>
        <v>REVIS DO RIO DOS FRADES</v>
      </c>
      <c r="F952" s="29" t="str">
        <f>_xlfn.XLOOKUP(BASE_INICIATIVAS_CONSOLIDADA!$G952,[1]!BASE_UCS[COD CNUC],[1]!BASE_UCS[CATEGORIA RESUMIDA])</f>
        <v>REVIS</v>
      </c>
      <c r="G952" s="29" t="s">
        <v>347</v>
      </c>
      <c r="H952" s="29" t="str">
        <f>_xlfn.XLOOKUP(BASE_INICIATIVAS_CONSOLIDADA!$G952,[1]!BASE_UCS[COD CNUC],[1]!BASE_UCS[GERÊNCIA REGIONAL])</f>
        <v>GR2 - Nordeste</v>
      </c>
      <c r="I952" s="29" t="str">
        <f>_xlfn.XLOOKUP(BASE_INICIATIVAS_CONSOLIDADA!$G952,[1]!BASE_UCS[COD CNUC],[1]!BASE_UCS[BIOMAS])</f>
        <v>Área Marinha - Mata Atlântica</v>
      </c>
      <c r="J952" s="29" t="str">
        <f>_xlfn.XLOOKUP(BASE_INICIATIVAS_CONSOLIDADA!$G952,[1]!BASE_UCS[COD CNUC],[1]!BASE_UCS[UF])</f>
        <v>BA</v>
      </c>
      <c r="K952" s="29"/>
      <c r="L952" s="30">
        <v>75000</v>
      </c>
      <c r="M952" s="79">
        <v>0</v>
      </c>
      <c r="N952" s="30">
        <f>BASE_INICIATIVAS_CONSOLIDADA!$L952-BASE_INICIATIVAS_CONSOLIDADA!$M952</f>
        <v>75000</v>
      </c>
      <c r="O952" s="41">
        <f>BASE_INICIATIVAS_CONSOLIDADA!$AC952+BASE_INICIATIVAS_CONSOLIDADA!$AJ952+BASE_INICIATIVAS_CONSOLIDADA!$AO952+BASE_INICIATIVAS_CONSOLIDADA!$AV952+BASE_INICIATIVAS_CONSOLIDADA!$AY952+BASE_INICIATIVAS_CONSOLIDADA!$BA952+BASE_INICIATIVAS_CONSOLIDADA!$BD952</f>
        <v>75000</v>
      </c>
      <c r="P952" s="30">
        <f>IF(BASE_INICIATIVAS_CONSOLIDADA!$N952-BASE_INICIATIVAS_CONSOLIDADA!$O952&lt;0,0,BASE_INICIATIVAS_CONSOLIDADA!$N952-BASE_INICIATIVAS_CONSOLIDADA!$O952)</f>
        <v>0</v>
      </c>
      <c r="Q952" s="66">
        <v>0</v>
      </c>
      <c r="R952" s="71">
        <v>0</v>
      </c>
      <c r="S952" s="71">
        <v>0</v>
      </c>
      <c r="T952" s="71">
        <v>0</v>
      </c>
      <c r="U952" s="71">
        <v>0</v>
      </c>
      <c r="V952" s="71">
        <v>0</v>
      </c>
      <c r="W952" s="71">
        <v>0</v>
      </c>
      <c r="X952" s="71">
        <v>0</v>
      </c>
      <c r="Y952" s="71">
        <v>0</v>
      </c>
      <c r="Z952" s="71">
        <v>0</v>
      </c>
      <c r="AA952" s="71">
        <v>0</v>
      </c>
      <c r="AB952" s="68">
        <v>0</v>
      </c>
      <c r="AC952" s="41">
        <f>SUM(BASE_INICIATIVAS_CONSOLIDADA!$Q952:$AB952)</f>
        <v>0</v>
      </c>
      <c r="AD952" s="41">
        <v>0</v>
      </c>
      <c r="AE952" s="41">
        <v>0</v>
      </c>
      <c r="AF952" s="41">
        <v>0</v>
      </c>
      <c r="AG952" s="41">
        <v>0</v>
      </c>
      <c r="AH952" s="41">
        <v>0</v>
      </c>
      <c r="AI952" s="82">
        <v>0</v>
      </c>
      <c r="AJ952" s="41">
        <f>SUM(BASE_INICIATIVAS_CONSOLIDADA!$AD952:$AI952)</f>
        <v>0</v>
      </c>
      <c r="AK952" s="41">
        <v>0</v>
      </c>
      <c r="AL952" s="41">
        <v>0</v>
      </c>
      <c r="AM952" s="41">
        <v>0</v>
      </c>
      <c r="AN952" s="41">
        <v>0</v>
      </c>
      <c r="AO952" s="41">
        <f>SUM(BASE_INICIATIVAS_CONSOLIDADA!$AK952:$AN952)</f>
        <v>0</v>
      </c>
      <c r="AP952" s="41">
        <v>0</v>
      </c>
      <c r="AQ952" s="41">
        <v>0</v>
      </c>
      <c r="AR952" s="41">
        <v>0</v>
      </c>
      <c r="AS952" s="41">
        <v>0</v>
      </c>
      <c r="AT952" s="41">
        <v>0</v>
      </c>
      <c r="AU952" s="41">
        <v>0</v>
      </c>
      <c r="AV952" s="41">
        <f>SUM(BASE_INICIATIVAS_CONSOLIDADA!$AP952:$AU952)</f>
        <v>0</v>
      </c>
      <c r="AW952" s="43">
        <v>0</v>
      </c>
      <c r="AX952" s="43">
        <v>0</v>
      </c>
      <c r="AY952" s="44">
        <f>SUM(BASE_INICIATIVAS_CONSOLIDADA!$AW952:$AX952)</f>
        <v>0</v>
      </c>
      <c r="AZ952" s="45">
        <v>0</v>
      </c>
      <c r="BA952" s="45">
        <f>BASE_INICIATIVAS_CONSOLIDADA!$AZ952</f>
        <v>0</v>
      </c>
      <c r="BB952" s="45">
        <v>75000</v>
      </c>
      <c r="BC952" s="45">
        <v>0</v>
      </c>
      <c r="BD952" s="45">
        <f>SUM(BASE_INICIATIVAS_CONSOLIDADA!$BB952:$BC952)</f>
        <v>75000</v>
      </c>
    </row>
    <row r="953" spans="1:56" ht="60" x14ac:dyDescent="0.25">
      <c r="A953" s="8" t="s">
        <v>502</v>
      </c>
      <c r="B953" s="8" t="s">
        <v>503</v>
      </c>
      <c r="C953" s="8">
        <v>18458919</v>
      </c>
      <c r="D953" s="8" t="s">
        <v>58</v>
      </c>
      <c r="E953" s="8" t="str">
        <f>_xlfn.XLOOKUP(BASE_INICIATIVAS_CONSOLIDADA!$G953,'[1]BASE DE DADOS'!A:A,'[1]BASE DE DADOS'!C:C)</f>
        <v>REVIS DOS CAMPOS DE PALMAS</v>
      </c>
      <c r="F953" s="8" t="str">
        <f>_xlfn.XLOOKUP(BASE_INICIATIVAS_CONSOLIDADA!$G953,[1]!BASE_UCS[COD CNUC],[1]!BASE_UCS[CATEGORIA RESUMIDA])</f>
        <v>REVIS</v>
      </c>
      <c r="G953" s="8" t="s">
        <v>364</v>
      </c>
      <c r="H953" s="8" t="str">
        <f>_xlfn.XLOOKUP(BASE_INICIATIVAS_CONSOLIDADA!$G953,[1]!BASE_UCS[COD CNUC],[1]!BASE_UCS[GERÊNCIA REGIONAL])</f>
        <v>GR5 - Sul</v>
      </c>
      <c r="I953" s="8" t="str">
        <f>_xlfn.XLOOKUP(BASE_INICIATIVAS_CONSOLIDADA!$G953,[1]!BASE_UCS[COD CNUC],[1]!BASE_UCS[BIOMAS])</f>
        <v>Mata Atlântica</v>
      </c>
      <c r="J953" s="8" t="str">
        <f>_xlfn.XLOOKUP(BASE_INICIATIVAS_CONSOLIDADA!$G953,[1]!BASE_UCS[COD CNUC],[1]!BASE_UCS[UF])</f>
        <v>PR</v>
      </c>
      <c r="K953" s="8"/>
      <c r="L953" s="36">
        <v>75000</v>
      </c>
      <c r="M953" s="80">
        <v>0</v>
      </c>
      <c r="N953" s="36">
        <f>BASE_INICIATIVAS_CONSOLIDADA!$L953-BASE_INICIATIVAS_CONSOLIDADA!$M953</f>
        <v>75000</v>
      </c>
      <c r="O953" s="37">
        <f>BASE_INICIATIVAS_CONSOLIDADA!$AC953+BASE_INICIATIVAS_CONSOLIDADA!$AJ953+BASE_INICIATIVAS_CONSOLIDADA!$AO953+BASE_INICIATIVAS_CONSOLIDADA!$AV953+BASE_INICIATIVAS_CONSOLIDADA!$AY953+BASE_INICIATIVAS_CONSOLIDADA!$BA953+BASE_INICIATIVAS_CONSOLIDADA!$BD953</f>
        <v>0</v>
      </c>
      <c r="P953" s="36">
        <f>IF(BASE_INICIATIVAS_CONSOLIDADA!$N953-BASE_INICIATIVAS_CONSOLIDADA!$O953&lt;0,0,BASE_INICIATIVAS_CONSOLIDADA!$N953-BASE_INICIATIVAS_CONSOLIDADA!$O953)</f>
        <v>75000</v>
      </c>
      <c r="Q953" s="64">
        <v>0</v>
      </c>
      <c r="R953" s="69">
        <v>0</v>
      </c>
      <c r="S953" s="69">
        <v>0</v>
      </c>
      <c r="T953" s="69">
        <v>0</v>
      </c>
      <c r="U953" s="69">
        <v>0</v>
      </c>
      <c r="V953" s="69">
        <v>0</v>
      </c>
      <c r="W953" s="69">
        <v>0</v>
      </c>
      <c r="X953" s="69">
        <v>0</v>
      </c>
      <c r="Y953" s="69">
        <v>0</v>
      </c>
      <c r="Z953" s="69">
        <v>0</v>
      </c>
      <c r="AA953" s="69">
        <v>0</v>
      </c>
      <c r="AB953" s="70">
        <v>0</v>
      </c>
      <c r="AC953" s="37">
        <f>SUM(BASE_INICIATIVAS_CONSOLIDADA!$Q953:$AB953)</f>
        <v>0</v>
      </c>
      <c r="AD953" s="37">
        <v>0</v>
      </c>
      <c r="AE953" s="37">
        <v>0</v>
      </c>
      <c r="AF953" s="37">
        <v>0</v>
      </c>
      <c r="AG953" s="37">
        <v>0</v>
      </c>
      <c r="AH953" s="37">
        <v>0</v>
      </c>
      <c r="AI953" s="77">
        <v>0</v>
      </c>
      <c r="AJ953" s="37">
        <f>SUM(BASE_INICIATIVAS_CONSOLIDADA!$AD953:$AI953)</f>
        <v>0</v>
      </c>
      <c r="AK953" s="37">
        <v>0</v>
      </c>
      <c r="AL953" s="37">
        <v>0</v>
      </c>
      <c r="AM953" s="37">
        <v>0</v>
      </c>
      <c r="AN953" s="37">
        <v>0</v>
      </c>
      <c r="AO953" s="37">
        <f>SUM(BASE_INICIATIVAS_CONSOLIDADA!$AK953:$AN953)</f>
        <v>0</v>
      </c>
      <c r="AP953" s="37">
        <v>0</v>
      </c>
      <c r="AQ953" s="37">
        <v>0</v>
      </c>
      <c r="AR953" s="37">
        <v>0</v>
      </c>
      <c r="AS953" s="37">
        <v>0</v>
      </c>
      <c r="AT953" s="37">
        <v>0</v>
      </c>
      <c r="AU953" s="37">
        <v>0</v>
      </c>
      <c r="AV953" s="37">
        <f>SUM(BASE_INICIATIVAS_CONSOLIDADA!$AP953:$AU953)</f>
        <v>0</v>
      </c>
      <c r="AW953" s="39">
        <v>0</v>
      </c>
      <c r="AX953" s="39">
        <v>0</v>
      </c>
      <c r="AY953" s="40">
        <f>SUM(BASE_INICIATIVAS_CONSOLIDADA!$AW953:$AX953)</f>
        <v>0</v>
      </c>
      <c r="AZ953" s="4">
        <v>0</v>
      </c>
      <c r="BA953" s="4">
        <f>BASE_INICIATIVAS_CONSOLIDADA!$AZ953</f>
        <v>0</v>
      </c>
      <c r="BB953" s="4">
        <v>0</v>
      </c>
      <c r="BC953" s="4">
        <v>0</v>
      </c>
      <c r="BD953" s="4">
        <f>SUM(BASE_INICIATIVAS_CONSOLIDADA!$BB953:$BC953)</f>
        <v>0</v>
      </c>
    </row>
    <row r="954" spans="1:56" ht="60" x14ac:dyDescent="0.25">
      <c r="A954" s="29" t="s">
        <v>502</v>
      </c>
      <c r="B954" s="29" t="s">
        <v>503</v>
      </c>
      <c r="C954" s="29">
        <v>18458919</v>
      </c>
      <c r="D954" s="29" t="s">
        <v>58</v>
      </c>
      <c r="E954" s="29" t="str">
        <f>_xlfn.XLOOKUP(BASE_INICIATIVAS_CONSOLIDADA!$G954,'[1]BASE DE DADOS'!A:A,'[1]BASE DE DADOS'!C:C)</f>
        <v>APA DA BACIA DO RIO SÃO JOÃO - MICO LEÃO</v>
      </c>
      <c r="F954" s="29" t="str">
        <f>_xlfn.XLOOKUP(BASE_INICIATIVAS_CONSOLIDADA!$G954,[1]!BASE_UCS[COD CNUC],[1]!BASE_UCS[CATEGORIA RESUMIDA])</f>
        <v>APA</v>
      </c>
      <c r="G954" s="29" t="s">
        <v>532</v>
      </c>
      <c r="H954" s="29" t="str">
        <f>_xlfn.XLOOKUP(BASE_INICIATIVAS_CONSOLIDADA!$G954,[1]!BASE_UCS[COD CNUC],[1]!BASE_UCS[GERÊNCIA REGIONAL])</f>
        <v>GR4 - Sudeste</v>
      </c>
      <c r="I954" s="29" t="str">
        <f>_xlfn.XLOOKUP(BASE_INICIATIVAS_CONSOLIDADA!$G954,[1]!BASE_UCS[COD CNUC],[1]!BASE_UCS[BIOMAS])</f>
        <v>Mata Atlântica</v>
      </c>
      <c r="J954" s="29" t="str">
        <f>_xlfn.XLOOKUP(BASE_INICIATIVAS_CONSOLIDADA!$G954,[1]!BASE_UCS[COD CNUC],[1]!BASE_UCS[UF])</f>
        <v>RJ</v>
      </c>
      <c r="K954" s="29"/>
      <c r="L954" s="30">
        <v>78000</v>
      </c>
      <c r="M954" s="79">
        <v>0</v>
      </c>
      <c r="N954" s="30">
        <f>BASE_INICIATIVAS_CONSOLIDADA!$L954-BASE_INICIATIVAS_CONSOLIDADA!$M954</f>
        <v>78000</v>
      </c>
      <c r="O954" s="41">
        <f>BASE_INICIATIVAS_CONSOLIDADA!$AC954+BASE_INICIATIVAS_CONSOLIDADA!$AJ954+BASE_INICIATIVAS_CONSOLIDADA!$AO954+BASE_INICIATIVAS_CONSOLIDADA!$AV954+BASE_INICIATIVAS_CONSOLIDADA!$AY954+BASE_INICIATIVAS_CONSOLIDADA!$BA954+BASE_INICIATIVAS_CONSOLIDADA!$BD954</f>
        <v>0</v>
      </c>
      <c r="P954" s="30">
        <f>IF(BASE_INICIATIVAS_CONSOLIDADA!$N954-BASE_INICIATIVAS_CONSOLIDADA!$O954&lt;0,0,BASE_INICIATIVAS_CONSOLIDADA!$N954-BASE_INICIATIVAS_CONSOLIDADA!$O954)</f>
        <v>78000</v>
      </c>
      <c r="Q954" s="66">
        <v>0</v>
      </c>
      <c r="R954" s="71">
        <v>0</v>
      </c>
      <c r="S954" s="71">
        <v>0</v>
      </c>
      <c r="T954" s="71">
        <v>0</v>
      </c>
      <c r="U954" s="71">
        <v>0</v>
      </c>
      <c r="V954" s="71">
        <v>0</v>
      </c>
      <c r="W954" s="71">
        <v>0</v>
      </c>
      <c r="X954" s="71">
        <v>0</v>
      </c>
      <c r="Y954" s="71">
        <v>0</v>
      </c>
      <c r="Z954" s="71">
        <v>0</v>
      </c>
      <c r="AA954" s="71">
        <v>0</v>
      </c>
      <c r="AB954" s="68">
        <v>0</v>
      </c>
      <c r="AC954" s="41">
        <f>SUM(BASE_INICIATIVAS_CONSOLIDADA!$Q954:$AB954)</f>
        <v>0</v>
      </c>
      <c r="AD954" s="41">
        <v>0</v>
      </c>
      <c r="AE954" s="41">
        <v>0</v>
      </c>
      <c r="AF954" s="41">
        <v>0</v>
      </c>
      <c r="AG954" s="41">
        <v>0</v>
      </c>
      <c r="AH954" s="41">
        <v>0</v>
      </c>
      <c r="AI954" s="82">
        <v>0</v>
      </c>
      <c r="AJ954" s="41">
        <f>SUM(BASE_INICIATIVAS_CONSOLIDADA!$AD954:$AI954)</f>
        <v>0</v>
      </c>
      <c r="AK954" s="41">
        <v>0</v>
      </c>
      <c r="AL954" s="41">
        <v>0</v>
      </c>
      <c r="AM954" s="41">
        <v>0</v>
      </c>
      <c r="AN954" s="41">
        <v>0</v>
      </c>
      <c r="AO954" s="41">
        <f>SUM(BASE_INICIATIVAS_CONSOLIDADA!$AK954:$AN954)</f>
        <v>0</v>
      </c>
      <c r="AP954" s="41">
        <v>0</v>
      </c>
      <c r="AQ954" s="41">
        <v>0</v>
      </c>
      <c r="AR954" s="41">
        <v>0</v>
      </c>
      <c r="AS954" s="41">
        <v>0</v>
      </c>
      <c r="AT954" s="41">
        <v>0</v>
      </c>
      <c r="AU954" s="41">
        <v>0</v>
      </c>
      <c r="AV954" s="41">
        <f>SUM(BASE_INICIATIVAS_CONSOLIDADA!$AP954:$AU954)</f>
        <v>0</v>
      </c>
      <c r="AW954" s="43">
        <v>0</v>
      </c>
      <c r="AX954" s="43">
        <v>0</v>
      </c>
      <c r="AY954" s="44">
        <f>SUM(BASE_INICIATIVAS_CONSOLIDADA!$AW954:$AX954)</f>
        <v>0</v>
      </c>
      <c r="AZ954" s="45">
        <v>0</v>
      </c>
      <c r="BA954" s="45">
        <f>BASE_INICIATIVAS_CONSOLIDADA!$AZ954</f>
        <v>0</v>
      </c>
      <c r="BB954" s="45">
        <v>0</v>
      </c>
      <c r="BC954" s="45">
        <v>0</v>
      </c>
      <c r="BD954" s="45">
        <f>SUM(BASE_INICIATIVAS_CONSOLIDADA!$BB954:$BC954)</f>
        <v>0</v>
      </c>
    </row>
    <row r="955" spans="1:56" ht="60" x14ac:dyDescent="0.25">
      <c r="A955" s="8" t="s">
        <v>502</v>
      </c>
      <c r="B955" s="8" t="s">
        <v>503</v>
      </c>
      <c r="C955" s="8">
        <v>18458919</v>
      </c>
      <c r="D955" s="8" t="s">
        <v>58</v>
      </c>
      <c r="E955" s="8" t="str">
        <f>_xlfn.XLOOKUP(BASE_INICIATIVAS_CONSOLIDADA!$G955,'[1]BASE DE DADOS'!A:A,'[1]BASE DE DADOS'!C:C)</f>
        <v>APA BARRA DO RIO MAMANGUAPE</v>
      </c>
      <c r="F955" s="8" t="str">
        <f>_xlfn.XLOOKUP(BASE_INICIATIVAS_CONSOLIDADA!$G955,[1]!BASE_UCS[COD CNUC],[1]!BASE_UCS[CATEGORIA RESUMIDA])</f>
        <v>APA</v>
      </c>
      <c r="G955" s="8" t="s">
        <v>533</v>
      </c>
      <c r="H955" s="8" t="str">
        <f>_xlfn.XLOOKUP(BASE_INICIATIVAS_CONSOLIDADA!$G955,[1]!BASE_UCS[COD CNUC],[1]!BASE_UCS[GERÊNCIA REGIONAL])</f>
        <v>GR2 - Nordeste</v>
      </c>
      <c r="I955" s="8" t="str">
        <f>_xlfn.XLOOKUP(BASE_INICIATIVAS_CONSOLIDADA!$G955,[1]!BASE_UCS[COD CNUC],[1]!BASE_UCS[BIOMAS])</f>
        <v>Área Marinha - Caatinga - Mata Atlântica</v>
      </c>
      <c r="J955" s="8" t="str">
        <f>_xlfn.XLOOKUP(BASE_INICIATIVAS_CONSOLIDADA!$G955,[1]!BASE_UCS[COD CNUC],[1]!BASE_UCS[UF])</f>
        <v>PB</v>
      </c>
      <c r="K955" s="8"/>
      <c r="L955" s="36">
        <v>80000</v>
      </c>
      <c r="M955" s="80">
        <v>0</v>
      </c>
      <c r="N955" s="36">
        <f>BASE_INICIATIVAS_CONSOLIDADA!$L955-BASE_INICIATIVAS_CONSOLIDADA!$M955</f>
        <v>80000</v>
      </c>
      <c r="O955" s="37">
        <f>BASE_INICIATIVAS_CONSOLIDADA!$AC955+BASE_INICIATIVAS_CONSOLIDADA!$AJ955+BASE_INICIATIVAS_CONSOLIDADA!$AO955+BASE_INICIATIVAS_CONSOLIDADA!$AV955+BASE_INICIATIVAS_CONSOLIDADA!$AY955+BASE_INICIATIVAS_CONSOLIDADA!$BA955+BASE_INICIATIVAS_CONSOLIDADA!$BD955</f>
        <v>0</v>
      </c>
      <c r="P955" s="36">
        <f>IF(BASE_INICIATIVAS_CONSOLIDADA!$N955-BASE_INICIATIVAS_CONSOLIDADA!$O955&lt;0,0,BASE_INICIATIVAS_CONSOLIDADA!$N955-BASE_INICIATIVAS_CONSOLIDADA!$O955)</f>
        <v>80000</v>
      </c>
      <c r="Q955" s="64">
        <v>0</v>
      </c>
      <c r="R955" s="69">
        <v>0</v>
      </c>
      <c r="S955" s="69">
        <v>0</v>
      </c>
      <c r="T955" s="69">
        <v>0</v>
      </c>
      <c r="U955" s="69">
        <v>0</v>
      </c>
      <c r="V955" s="69">
        <v>0</v>
      </c>
      <c r="W955" s="69">
        <v>0</v>
      </c>
      <c r="X955" s="69">
        <v>0</v>
      </c>
      <c r="Y955" s="69">
        <v>0</v>
      </c>
      <c r="Z955" s="69">
        <v>0</v>
      </c>
      <c r="AA955" s="69">
        <v>0</v>
      </c>
      <c r="AB955" s="70">
        <v>0</v>
      </c>
      <c r="AC955" s="37">
        <f>SUM(BASE_INICIATIVAS_CONSOLIDADA!$Q955:$AB955)</f>
        <v>0</v>
      </c>
      <c r="AD955" s="37">
        <v>0</v>
      </c>
      <c r="AE955" s="37">
        <v>0</v>
      </c>
      <c r="AF955" s="37">
        <v>0</v>
      </c>
      <c r="AG955" s="37">
        <v>0</v>
      </c>
      <c r="AH955" s="37">
        <v>0</v>
      </c>
      <c r="AI955" s="77">
        <v>0</v>
      </c>
      <c r="AJ955" s="37">
        <f>SUM(BASE_INICIATIVAS_CONSOLIDADA!$AD955:$AI955)</f>
        <v>0</v>
      </c>
      <c r="AK955" s="37">
        <v>0</v>
      </c>
      <c r="AL955" s="37">
        <v>0</v>
      </c>
      <c r="AM955" s="37">
        <v>0</v>
      </c>
      <c r="AN955" s="37">
        <v>0</v>
      </c>
      <c r="AO955" s="37">
        <f>SUM(BASE_INICIATIVAS_CONSOLIDADA!$AK955:$AN955)</f>
        <v>0</v>
      </c>
      <c r="AP955" s="37">
        <v>0</v>
      </c>
      <c r="AQ955" s="37">
        <v>0</v>
      </c>
      <c r="AR955" s="37">
        <v>0</v>
      </c>
      <c r="AS955" s="37">
        <v>0</v>
      </c>
      <c r="AT955" s="37">
        <v>0</v>
      </c>
      <c r="AU955" s="37">
        <v>0</v>
      </c>
      <c r="AV955" s="37">
        <f>SUM(BASE_INICIATIVAS_CONSOLIDADA!$AP955:$AU955)</f>
        <v>0</v>
      </c>
      <c r="AW955" s="39">
        <v>0</v>
      </c>
      <c r="AX955" s="48">
        <v>0</v>
      </c>
      <c r="AY955" s="40">
        <f>SUM(BASE_INICIATIVAS_CONSOLIDADA!$AW955:$AX955)</f>
        <v>0</v>
      </c>
      <c r="AZ955" s="4">
        <v>0</v>
      </c>
      <c r="BA955" s="4">
        <f>BASE_INICIATIVAS_CONSOLIDADA!$AZ955</f>
        <v>0</v>
      </c>
      <c r="BB955" s="4">
        <v>0</v>
      </c>
      <c r="BC955" s="4">
        <v>0</v>
      </c>
      <c r="BD955" s="4">
        <f>SUM(BASE_INICIATIVAS_CONSOLIDADA!$BB955:$BC955)</f>
        <v>0</v>
      </c>
    </row>
    <row r="956" spans="1:56" ht="60" x14ac:dyDescent="0.25">
      <c r="A956" s="29" t="s">
        <v>502</v>
      </c>
      <c r="B956" s="29" t="s">
        <v>503</v>
      </c>
      <c r="C956" s="29">
        <v>18458919</v>
      </c>
      <c r="D956" s="29" t="s">
        <v>58</v>
      </c>
      <c r="E956" s="29" t="str">
        <f>_xlfn.XLOOKUP(BASE_INICIATIVAS_CONSOLIDADA!$G956,'[1]BASE DE DADOS'!A:A,'[1]BASE DE DADOS'!C:C)</f>
        <v>APA CHAPADA DO ARARIPE</v>
      </c>
      <c r="F956" s="29" t="str">
        <f>_xlfn.XLOOKUP(BASE_INICIATIVAS_CONSOLIDADA!$G956,[1]!BASE_UCS[COD CNUC],[1]!BASE_UCS[CATEGORIA RESUMIDA])</f>
        <v>APA</v>
      </c>
      <c r="G956" s="29" t="s">
        <v>366</v>
      </c>
      <c r="H956" s="29" t="str">
        <f>_xlfn.XLOOKUP(BASE_INICIATIVAS_CONSOLIDADA!$G956,[1]!BASE_UCS[COD CNUC],[1]!BASE_UCS[GERÊNCIA REGIONAL])</f>
        <v>GR2 - Nordeste</v>
      </c>
      <c r="I956" s="29" t="str">
        <f>_xlfn.XLOOKUP(BASE_INICIATIVAS_CONSOLIDADA!$G956,[1]!BASE_UCS[COD CNUC],[1]!BASE_UCS[BIOMAS])</f>
        <v>Caatinga</v>
      </c>
      <c r="J956" s="29" t="str">
        <f>_xlfn.XLOOKUP(BASE_INICIATIVAS_CONSOLIDADA!$G956,[1]!BASE_UCS[COD CNUC],[1]!BASE_UCS[UF])</f>
        <v>CE/PE/PI</v>
      </c>
      <c r="K956" s="29"/>
      <c r="L956" s="30">
        <v>78000</v>
      </c>
      <c r="M956" s="79">
        <v>0</v>
      </c>
      <c r="N956" s="30">
        <f>BASE_INICIATIVAS_CONSOLIDADA!$L956-BASE_INICIATIVAS_CONSOLIDADA!$M956</f>
        <v>78000</v>
      </c>
      <c r="O956" s="41">
        <f>BASE_INICIATIVAS_CONSOLIDADA!$AC956+BASE_INICIATIVAS_CONSOLIDADA!$AJ956+BASE_INICIATIVAS_CONSOLIDADA!$AO956+BASE_INICIATIVAS_CONSOLIDADA!$AV956+BASE_INICIATIVAS_CONSOLIDADA!$AY956+BASE_INICIATIVAS_CONSOLIDADA!$BA956+BASE_INICIATIVAS_CONSOLIDADA!$BD956</f>
        <v>0</v>
      </c>
      <c r="P956" s="30">
        <f>IF(BASE_INICIATIVAS_CONSOLIDADA!$N956-BASE_INICIATIVAS_CONSOLIDADA!$O956&lt;0,0,BASE_INICIATIVAS_CONSOLIDADA!$N956-BASE_INICIATIVAS_CONSOLIDADA!$O956)</f>
        <v>78000</v>
      </c>
      <c r="Q956" s="66">
        <v>0</v>
      </c>
      <c r="R956" s="71">
        <v>0</v>
      </c>
      <c r="S956" s="71">
        <v>0</v>
      </c>
      <c r="T956" s="71">
        <v>0</v>
      </c>
      <c r="U956" s="71">
        <v>0</v>
      </c>
      <c r="V956" s="71">
        <v>0</v>
      </c>
      <c r="W956" s="71">
        <v>0</v>
      </c>
      <c r="X956" s="71">
        <v>0</v>
      </c>
      <c r="Y956" s="71">
        <v>0</v>
      </c>
      <c r="Z956" s="71">
        <v>0</v>
      </c>
      <c r="AA956" s="71">
        <v>0</v>
      </c>
      <c r="AB956" s="68">
        <v>0</v>
      </c>
      <c r="AC956" s="41">
        <f>SUM(BASE_INICIATIVAS_CONSOLIDADA!$Q956:$AB956)</f>
        <v>0</v>
      </c>
      <c r="AD956" s="41">
        <v>0</v>
      </c>
      <c r="AE956" s="41">
        <v>0</v>
      </c>
      <c r="AF956" s="41">
        <v>0</v>
      </c>
      <c r="AG956" s="41">
        <v>0</v>
      </c>
      <c r="AH956" s="41">
        <v>0</v>
      </c>
      <c r="AI956" s="82">
        <v>0</v>
      </c>
      <c r="AJ956" s="41">
        <f>SUM(BASE_INICIATIVAS_CONSOLIDADA!$AD956:$AI956)</f>
        <v>0</v>
      </c>
      <c r="AK956" s="41">
        <v>0</v>
      </c>
      <c r="AL956" s="41">
        <v>0</v>
      </c>
      <c r="AM956" s="41">
        <v>0</v>
      </c>
      <c r="AN956" s="41">
        <v>0</v>
      </c>
      <c r="AO956" s="41">
        <f>SUM(BASE_INICIATIVAS_CONSOLIDADA!$AK956:$AN956)</f>
        <v>0</v>
      </c>
      <c r="AP956" s="41">
        <v>0</v>
      </c>
      <c r="AQ956" s="41">
        <v>0</v>
      </c>
      <c r="AR956" s="41">
        <v>0</v>
      </c>
      <c r="AS956" s="41">
        <v>0</v>
      </c>
      <c r="AT956" s="41">
        <v>0</v>
      </c>
      <c r="AU956" s="41">
        <v>0</v>
      </c>
      <c r="AV956" s="41">
        <f>SUM(BASE_INICIATIVAS_CONSOLIDADA!$AP956:$AU956)</f>
        <v>0</v>
      </c>
      <c r="AW956" s="43">
        <v>0</v>
      </c>
      <c r="AX956" s="50">
        <v>0</v>
      </c>
      <c r="AY956" s="44">
        <f>SUM(BASE_INICIATIVAS_CONSOLIDADA!$AW956:$AX956)</f>
        <v>0</v>
      </c>
      <c r="AZ956" s="45">
        <v>0</v>
      </c>
      <c r="BA956" s="45">
        <f>BASE_INICIATIVAS_CONSOLIDADA!$AZ956</f>
        <v>0</v>
      </c>
      <c r="BB956" s="45">
        <v>0</v>
      </c>
      <c r="BC956" s="45">
        <v>0</v>
      </c>
      <c r="BD956" s="45">
        <f>SUM(BASE_INICIATIVAS_CONSOLIDADA!$BB956:$BC956)</f>
        <v>0</v>
      </c>
    </row>
    <row r="957" spans="1:56" ht="60" x14ac:dyDescent="0.25">
      <c r="A957" s="8" t="s">
        <v>502</v>
      </c>
      <c r="B957" s="8" t="s">
        <v>503</v>
      </c>
      <c r="C957" s="8">
        <v>18458919</v>
      </c>
      <c r="D957" s="8" t="s">
        <v>58</v>
      </c>
      <c r="E957" s="8" t="str">
        <f>_xlfn.XLOOKUP(BASE_INICIATIVAS_CONSOLIDADA!$G957,'[1]BASE DE DADOS'!A:A,'[1]BASE DE DADOS'!C:C)</f>
        <v>APA COSTA DOS CORAIS</v>
      </c>
      <c r="F957" s="8" t="str">
        <f>_xlfn.XLOOKUP(BASE_INICIATIVAS_CONSOLIDADA!$G957,[1]!BASE_UCS[COD CNUC],[1]!BASE_UCS[CATEGORIA RESUMIDA])</f>
        <v>APA</v>
      </c>
      <c r="G957" s="8" t="s">
        <v>272</v>
      </c>
      <c r="H957" s="8" t="str">
        <f>_xlfn.XLOOKUP(BASE_INICIATIVAS_CONSOLIDADA!$G957,[1]!BASE_UCS[COD CNUC],[1]!BASE_UCS[GERÊNCIA REGIONAL])</f>
        <v>GR2 - Nordeste</v>
      </c>
      <c r="I957" s="8" t="str">
        <f>_xlfn.XLOOKUP(BASE_INICIATIVAS_CONSOLIDADA!$G957,[1]!BASE_UCS[COD CNUC],[1]!BASE_UCS[BIOMAS])</f>
        <v>Área Marinha - Mata Atlântica</v>
      </c>
      <c r="J957" s="8" t="str">
        <f>_xlfn.XLOOKUP(BASE_INICIATIVAS_CONSOLIDADA!$G957,[1]!BASE_UCS[COD CNUC],[1]!BASE_UCS[UF])</f>
        <v>AL/PE</v>
      </c>
      <c r="K957" s="8"/>
      <c r="L957" s="36">
        <v>80000</v>
      </c>
      <c r="M957" s="80">
        <v>0</v>
      </c>
      <c r="N957" s="36">
        <f>BASE_INICIATIVAS_CONSOLIDADA!$L957-BASE_INICIATIVAS_CONSOLIDADA!$M957</f>
        <v>80000</v>
      </c>
      <c r="O957" s="37">
        <f>BASE_INICIATIVAS_CONSOLIDADA!$AC957+BASE_INICIATIVAS_CONSOLIDADA!$AJ957+BASE_INICIATIVAS_CONSOLIDADA!$AO957+BASE_INICIATIVAS_CONSOLIDADA!$AV957+BASE_INICIATIVAS_CONSOLIDADA!$AY957+BASE_INICIATIVAS_CONSOLIDADA!$BA957+BASE_INICIATIVAS_CONSOLIDADA!$BD957</f>
        <v>0</v>
      </c>
      <c r="P957" s="36">
        <f>IF(BASE_INICIATIVAS_CONSOLIDADA!$N957-BASE_INICIATIVAS_CONSOLIDADA!$O957&lt;0,0,BASE_INICIATIVAS_CONSOLIDADA!$N957-BASE_INICIATIVAS_CONSOLIDADA!$O957)</f>
        <v>80000</v>
      </c>
      <c r="Q957" s="64">
        <v>0</v>
      </c>
      <c r="R957" s="69">
        <v>0</v>
      </c>
      <c r="S957" s="69">
        <v>0</v>
      </c>
      <c r="T957" s="69">
        <v>0</v>
      </c>
      <c r="U957" s="69">
        <v>0</v>
      </c>
      <c r="V957" s="69">
        <v>0</v>
      </c>
      <c r="W957" s="69">
        <v>0</v>
      </c>
      <c r="X957" s="69">
        <v>0</v>
      </c>
      <c r="Y957" s="69">
        <v>0</v>
      </c>
      <c r="Z957" s="69">
        <v>0</v>
      </c>
      <c r="AA957" s="69">
        <v>0</v>
      </c>
      <c r="AB957" s="70">
        <v>0</v>
      </c>
      <c r="AC957" s="37">
        <f>SUM(BASE_INICIATIVAS_CONSOLIDADA!$Q957:$AB957)</f>
        <v>0</v>
      </c>
      <c r="AD957" s="37">
        <v>0</v>
      </c>
      <c r="AE957" s="37">
        <v>0</v>
      </c>
      <c r="AF957" s="37">
        <v>0</v>
      </c>
      <c r="AG957" s="37">
        <v>0</v>
      </c>
      <c r="AH957" s="37">
        <v>0</v>
      </c>
      <c r="AI957" s="77">
        <v>0</v>
      </c>
      <c r="AJ957" s="37">
        <f>SUM(BASE_INICIATIVAS_CONSOLIDADA!$AD957:$AI957)</f>
        <v>0</v>
      </c>
      <c r="AK957" s="37">
        <v>0</v>
      </c>
      <c r="AL957" s="37">
        <v>0</v>
      </c>
      <c r="AM957" s="37">
        <v>0</v>
      </c>
      <c r="AN957" s="37">
        <v>0</v>
      </c>
      <c r="AO957" s="37">
        <f>SUM(BASE_INICIATIVAS_CONSOLIDADA!$AK957:$AN957)</f>
        <v>0</v>
      </c>
      <c r="AP957" s="37">
        <v>0</v>
      </c>
      <c r="AQ957" s="37">
        <v>0</v>
      </c>
      <c r="AR957" s="37">
        <v>0</v>
      </c>
      <c r="AS957" s="37">
        <v>0</v>
      </c>
      <c r="AT957" s="37">
        <v>0</v>
      </c>
      <c r="AU957" s="37">
        <v>0</v>
      </c>
      <c r="AV957" s="37">
        <f>SUM(BASE_INICIATIVAS_CONSOLIDADA!$AP957:$AU957)</f>
        <v>0</v>
      </c>
      <c r="AW957" s="39">
        <v>0</v>
      </c>
      <c r="AX957" s="39">
        <v>0</v>
      </c>
      <c r="AY957" s="40">
        <f>SUM(BASE_INICIATIVAS_CONSOLIDADA!$AW957:$AX957)</f>
        <v>0</v>
      </c>
      <c r="AZ957" s="4">
        <v>0</v>
      </c>
      <c r="BA957" s="4">
        <f>BASE_INICIATIVAS_CONSOLIDADA!$AZ957</f>
        <v>0</v>
      </c>
      <c r="BB957" s="4">
        <v>0</v>
      </c>
      <c r="BC957" s="4">
        <v>0</v>
      </c>
      <c r="BD957" s="4">
        <f>SUM(BASE_INICIATIVAS_CONSOLIDADA!$BB957:$BC957)</f>
        <v>0</v>
      </c>
    </row>
    <row r="958" spans="1:56" ht="60" x14ac:dyDescent="0.25">
      <c r="A958" s="29" t="s">
        <v>502</v>
      </c>
      <c r="B958" s="29" t="s">
        <v>503</v>
      </c>
      <c r="C958" s="29">
        <v>18458919</v>
      </c>
      <c r="D958" s="29" t="s">
        <v>58</v>
      </c>
      <c r="E958" s="29" t="str">
        <f>_xlfn.XLOOKUP(BASE_INICIATIVAS_CONSOLIDADA!$G958,'[1]BASE DE DADOS'!A:A,'[1]BASE DE DADOS'!C:C)</f>
        <v>APA DE PETRÓPOLIS</v>
      </c>
      <c r="F958" s="29" t="str">
        <f>_xlfn.XLOOKUP(BASE_INICIATIVAS_CONSOLIDADA!$G958,[1]!BASE_UCS[COD CNUC],[1]!BASE_UCS[CATEGORIA RESUMIDA])</f>
        <v>APA</v>
      </c>
      <c r="G958" s="29" t="s">
        <v>256</v>
      </c>
      <c r="H958" s="29" t="str">
        <f>_xlfn.XLOOKUP(BASE_INICIATIVAS_CONSOLIDADA!$G958,[1]!BASE_UCS[COD CNUC],[1]!BASE_UCS[GERÊNCIA REGIONAL])</f>
        <v>GR4 - Sudeste</v>
      </c>
      <c r="I958" s="29" t="str">
        <f>_xlfn.XLOOKUP(BASE_INICIATIVAS_CONSOLIDADA!$G958,[1]!BASE_UCS[COD CNUC],[1]!BASE_UCS[BIOMAS])</f>
        <v>Mata Atlântica</v>
      </c>
      <c r="J958" s="29" t="str">
        <f>_xlfn.XLOOKUP(BASE_INICIATIVAS_CONSOLIDADA!$G958,[1]!BASE_UCS[COD CNUC],[1]!BASE_UCS[UF])</f>
        <v>RJ</v>
      </c>
      <c r="K958" s="29"/>
      <c r="L958" s="30">
        <v>180000</v>
      </c>
      <c r="M958" s="79">
        <v>0</v>
      </c>
      <c r="N958" s="30">
        <f>BASE_INICIATIVAS_CONSOLIDADA!$L958-BASE_INICIATIVAS_CONSOLIDADA!$M958</f>
        <v>180000</v>
      </c>
      <c r="O958" s="41">
        <f>BASE_INICIATIVAS_CONSOLIDADA!$AC958+BASE_INICIATIVAS_CONSOLIDADA!$AJ958+BASE_INICIATIVAS_CONSOLIDADA!$AO958+BASE_INICIATIVAS_CONSOLIDADA!$AV958+BASE_INICIATIVAS_CONSOLIDADA!$AY958+BASE_INICIATIVAS_CONSOLIDADA!$BA958+BASE_INICIATIVAS_CONSOLIDADA!$BD958</f>
        <v>0</v>
      </c>
      <c r="P958" s="30">
        <f>IF(BASE_INICIATIVAS_CONSOLIDADA!$N958-BASE_INICIATIVAS_CONSOLIDADA!$O958&lt;0,0,BASE_INICIATIVAS_CONSOLIDADA!$N958-BASE_INICIATIVAS_CONSOLIDADA!$O958)</f>
        <v>180000</v>
      </c>
      <c r="Q958" s="66">
        <v>0</v>
      </c>
      <c r="R958" s="71">
        <v>0</v>
      </c>
      <c r="S958" s="71">
        <v>0</v>
      </c>
      <c r="T958" s="71">
        <v>0</v>
      </c>
      <c r="U958" s="71">
        <v>0</v>
      </c>
      <c r="V958" s="71">
        <v>0</v>
      </c>
      <c r="W958" s="71">
        <v>0</v>
      </c>
      <c r="X958" s="71">
        <v>0</v>
      </c>
      <c r="Y958" s="71">
        <v>0</v>
      </c>
      <c r="Z958" s="71">
        <v>0</v>
      </c>
      <c r="AA958" s="71">
        <v>0</v>
      </c>
      <c r="AB958" s="68">
        <v>0</v>
      </c>
      <c r="AC958" s="41">
        <f>SUM(BASE_INICIATIVAS_CONSOLIDADA!$Q958:$AB958)</f>
        <v>0</v>
      </c>
      <c r="AD958" s="41">
        <v>0</v>
      </c>
      <c r="AE958" s="41">
        <v>0</v>
      </c>
      <c r="AF958" s="41">
        <v>0</v>
      </c>
      <c r="AG958" s="41">
        <v>0</v>
      </c>
      <c r="AH958" s="41">
        <v>0</v>
      </c>
      <c r="AI958" s="82">
        <v>0</v>
      </c>
      <c r="AJ958" s="41">
        <f>SUM(BASE_INICIATIVAS_CONSOLIDADA!$AD958:$AI958)</f>
        <v>0</v>
      </c>
      <c r="AK958" s="41">
        <v>0</v>
      </c>
      <c r="AL958" s="41">
        <v>0</v>
      </c>
      <c r="AM958" s="41">
        <v>0</v>
      </c>
      <c r="AN958" s="41">
        <v>0</v>
      </c>
      <c r="AO958" s="41">
        <f>SUM(BASE_INICIATIVAS_CONSOLIDADA!$AK958:$AN958)</f>
        <v>0</v>
      </c>
      <c r="AP958" s="41">
        <v>0</v>
      </c>
      <c r="AQ958" s="41">
        <v>0</v>
      </c>
      <c r="AR958" s="41">
        <v>0</v>
      </c>
      <c r="AS958" s="41">
        <v>0</v>
      </c>
      <c r="AT958" s="41">
        <v>0</v>
      </c>
      <c r="AU958" s="41">
        <v>0</v>
      </c>
      <c r="AV958" s="41">
        <f>SUM(BASE_INICIATIVAS_CONSOLIDADA!$AP958:$AU958)</f>
        <v>0</v>
      </c>
      <c r="AW958" s="43">
        <v>0</v>
      </c>
      <c r="AX958" s="43">
        <v>0</v>
      </c>
      <c r="AY958" s="44">
        <f>SUM(BASE_INICIATIVAS_CONSOLIDADA!$AW958:$AX958)</f>
        <v>0</v>
      </c>
      <c r="AZ958" s="45">
        <v>0</v>
      </c>
      <c r="BA958" s="45">
        <f>BASE_INICIATIVAS_CONSOLIDADA!$AZ958</f>
        <v>0</v>
      </c>
      <c r="BB958" s="45">
        <v>0</v>
      </c>
      <c r="BC958" s="45">
        <v>0</v>
      </c>
      <c r="BD958" s="45">
        <f>SUM(BASE_INICIATIVAS_CONSOLIDADA!$BB958:$BC958)</f>
        <v>0</v>
      </c>
    </row>
    <row r="959" spans="1:56" ht="60" x14ac:dyDescent="0.25">
      <c r="A959" s="8" t="s">
        <v>502</v>
      </c>
      <c r="B959" s="8" t="s">
        <v>503</v>
      </c>
      <c r="C959" s="8">
        <v>18458919</v>
      </c>
      <c r="D959" s="8" t="s">
        <v>58</v>
      </c>
      <c r="E959" s="8" t="str">
        <f>_xlfn.XLOOKUP(BASE_INICIATIVAS_CONSOLIDADA!$G959,'[1]BASE DE DADOS'!A:A,'[1]BASE DE DADOS'!C:C)</f>
        <v>APA SERRA DA MANTIQUEIRA</v>
      </c>
      <c r="F959" s="8" t="str">
        <f>_xlfn.XLOOKUP(BASE_INICIATIVAS_CONSOLIDADA!$G959,[1]!BASE_UCS[COD CNUC],[1]!BASE_UCS[CATEGORIA RESUMIDA])</f>
        <v>APA</v>
      </c>
      <c r="G959" s="8" t="s">
        <v>181</v>
      </c>
      <c r="H959" s="8" t="str">
        <f>_xlfn.XLOOKUP(BASE_INICIATIVAS_CONSOLIDADA!$G959,[1]!BASE_UCS[COD CNUC],[1]!BASE_UCS[GERÊNCIA REGIONAL])</f>
        <v>GR4 - Sudeste</v>
      </c>
      <c r="I959" s="8" t="str">
        <f>_xlfn.XLOOKUP(BASE_INICIATIVAS_CONSOLIDADA!$G959,[1]!BASE_UCS[COD CNUC],[1]!BASE_UCS[BIOMAS])</f>
        <v>Mata Atlântica</v>
      </c>
      <c r="J959" s="8" t="str">
        <f>_xlfn.XLOOKUP(BASE_INICIATIVAS_CONSOLIDADA!$G959,[1]!BASE_UCS[COD CNUC],[1]!BASE_UCS[UF])</f>
        <v>MG/RJ/SP</v>
      </c>
      <c r="K959" s="8"/>
      <c r="L959" s="36">
        <v>78000</v>
      </c>
      <c r="M959" s="80">
        <v>0</v>
      </c>
      <c r="N959" s="36">
        <f>BASE_INICIATIVAS_CONSOLIDADA!$L959-BASE_INICIATIVAS_CONSOLIDADA!$M959</f>
        <v>78000</v>
      </c>
      <c r="O959" s="37">
        <f>BASE_INICIATIVAS_CONSOLIDADA!$AC959+BASE_INICIATIVAS_CONSOLIDADA!$AJ959+BASE_INICIATIVAS_CONSOLIDADA!$AO959+BASE_INICIATIVAS_CONSOLIDADA!$AV959+BASE_INICIATIVAS_CONSOLIDADA!$AY959+BASE_INICIATIVAS_CONSOLIDADA!$BA959+BASE_INICIATIVAS_CONSOLIDADA!$BD959</f>
        <v>0</v>
      </c>
      <c r="P959" s="36">
        <f>IF(BASE_INICIATIVAS_CONSOLIDADA!$N959-BASE_INICIATIVAS_CONSOLIDADA!$O959&lt;0,0,BASE_INICIATIVAS_CONSOLIDADA!$N959-BASE_INICIATIVAS_CONSOLIDADA!$O959)</f>
        <v>78000</v>
      </c>
      <c r="Q959" s="64">
        <v>0</v>
      </c>
      <c r="R959" s="69">
        <v>0</v>
      </c>
      <c r="S959" s="69">
        <v>0</v>
      </c>
      <c r="T959" s="69">
        <v>0</v>
      </c>
      <c r="U959" s="69">
        <v>0</v>
      </c>
      <c r="V959" s="69">
        <v>0</v>
      </c>
      <c r="W959" s="69">
        <v>0</v>
      </c>
      <c r="X959" s="69">
        <v>0</v>
      </c>
      <c r="Y959" s="69">
        <v>0</v>
      </c>
      <c r="Z959" s="69">
        <v>0</v>
      </c>
      <c r="AA959" s="69">
        <v>0</v>
      </c>
      <c r="AB959" s="70">
        <v>0</v>
      </c>
      <c r="AC959" s="37">
        <f>SUM(BASE_INICIATIVAS_CONSOLIDADA!$Q959:$AB959)</f>
        <v>0</v>
      </c>
      <c r="AD959" s="37">
        <v>0</v>
      </c>
      <c r="AE959" s="37">
        <v>0</v>
      </c>
      <c r="AF959" s="37">
        <v>0</v>
      </c>
      <c r="AG959" s="37">
        <v>0</v>
      </c>
      <c r="AH959" s="37">
        <v>0</v>
      </c>
      <c r="AI959" s="77">
        <v>0</v>
      </c>
      <c r="AJ959" s="37">
        <f>SUM(BASE_INICIATIVAS_CONSOLIDADA!$AD959:$AI959)</f>
        <v>0</v>
      </c>
      <c r="AK959" s="37">
        <v>0</v>
      </c>
      <c r="AL959" s="37">
        <v>0</v>
      </c>
      <c r="AM959" s="37">
        <v>0</v>
      </c>
      <c r="AN959" s="37">
        <v>0</v>
      </c>
      <c r="AO959" s="37">
        <f>SUM(BASE_INICIATIVAS_CONSOLIDADA!$AK959:$AN959)</f>
        <v>0</v>
      </c>
      <c r="AP959" s="37">
        <v>0</v>
      </c>
      <c r="AQ959" s="37">
        <v>0</v>
      </c>
      <c r="AR959" s="37">
        <v>0</v>
      </c>
      <c r="AS959" s="37">
        <v>0</v>
      </c>
      <c r="AT959" s="37">
        <v>0</v>
      </c>
      <c r="AU959" s="37">
        <v>0</v>
      </c>
      <c r="AV959" s="37">
        <f>SUM(BASE_INICIATIVAS_CONSOLIDADA!$AP959:$AU959)</f>
        <v>0</v>
      </c>
      <c r="AW959" s="39">
        <v>0</v>
      </c>
      <c r="AX959" s="39">
        <v>0</v>
      </c>
      <c r="AY959" s="40">
        <f>SUM(BASE_INICIATIVAS_CONSOLIDADA!$AW959:$AX959)</f>
        <v>0</v>
      </c>
      <c r="AZ959" s="4">
        <v>0</v>
      </c>
      <c r="BA959" s="4">
        <f>BASE_INICIATIVAS_CONSOLIDADA!$AZ959</f>
        <v>0</v>
      </c>
      <c r="BB959" s="4">
        <v>0</v>
      </c>
      <c r="BC959" s="4">
        <v>0</v>
      </c>
      <c r="BD959" s="4">
        <f>SUM(BASE_INICIATIVAS_CONSOLIDADA!$BB959:$BC959)</f>
        <v>0</v>
      </c>
    </row>
    <row r="960" spans="1:56" ht="60" x14ac:dyDescent="0.25">
      <c r="A960" s="29" t="s">
        <v>502</v>
      </c>
      <c r="B960" s="29" t="s">
        <v>503</v>
      </c>
      <c r="C960" s="29">
        <v>18458919</v>
      </c>
      <c r="D960" s="29" t="s">
        <v>58</v>
      </c>
      <c r="E960" s="29" t="str">
        <f>_xlfn.XLOOKUP(BASE_INICIATIVAS_CONSOLIDADA!$G960,'[1]BASE DE DADOS'!A:A,'[1]BASE DE DADOS'!C:C)</f>
        <v>APA DE CANANÉIA-IGUAPÉ-PERUÍBE</v>
      </c>
      <c r="F960" s="29" t="str">
        <f>_xlfn.XLOOKUP(BASE_INICIATIVAS_CONSOLIDADA!$G960,[1]!BASE_UCS[COD CNUC],[1]!BASE_UCS[CATEGORIA RESUMIDA])</f>
        <v>APA</v>
      </c>
      <c r="G960" s="29" t="s">
        <v>534</v>
      </c>
      <c r="H960" s="29" t="str">
        <f>_xlfn.XLOOKUP(BASE_INICIATIVAS_CONSOLIDADA!$G960,[1]!BASE_UCS[COD CNUC],[1]!BASE_UCS[GERÊNCIA REGIONAL])</f>
        <v>GR4 - Sudeste</v>
      </c>
      <c r="I960" s="29" t="str">
        <f>_xlfn.XLOOKUP(BASE_INICIATIVAS_CONSOLIDADA!$G960,[1]!BASE_UCS[COD CNUC],[1]!BASE_UCS[BIOMAS])</f>
        <v>Área Marinha - Mata Atlântica</v>
      </c>
      <c r="J960" s="29" t="str">
        <f>_xlfn.XLOOKUP(BASE_INICIATIVAS_CONSOLIDADA!$G960,[1]!BASE_UCS[COD CNUC],[1]!BASE_UCS[UF])</f>
        <v>SP</v>
      </c>
      <c r="K960" s="29"/>
      <c r="L960" s="30">
        <v>75000</v>
      </c>
      <c r="M960" s="79">
        <v>0</v>
      </c>
      <c r="N960" s="30">
        <f>BASE_INICIATIVAS_CONSOLIDADA!$L960-BASE_INICIATIVAS_CONSOLIDADA!$M960</f>
        <v>75000</v>
      </c>
      <c r="O960" s="41">
        <f>BASE_INICIATIVAS_CONSOLIDADA!$AC960+BASE_INICIATIVAS_CONSOLIDADA!$AJ960+BASE_INICIATIVAS_CONSOLIDADA!$AO960+BASE_INICIATIVAS_CONSOLIDADA!$AV960+BASE_INICIATIVAS_CONSOLIDADA!$AY960+BASE_INICIATIVAS_CONSOLIDADA!$BA960+BASE_INICIATIVAS_CONSOLIDADA!$BD960</f>
        <v>335000</v>
      </c>
      <c r="P960" s="30">
        <f>IF(BASE_INICIATIVAS_CONSOLIDADA!$N960-BASE_INICIATIVAS_CONSOLIDADA!$O960&lt;0,0,BASE_INICIATIVAS_CONSOLIDADA!$N960-BASE_INICIATIVAS_CONSOLIDADA!$O960)</f>
        <v>0</v>
      </c>
      <c r="Q960" s="66">
        <v>0</v>
      </c>
      <c r="R960" s="71">
        <v>0</v>
      </c>
      <c r="S960" s="71">
        <v>0</v>
      </c>
      <c r="T960" s="71">
        <v>0</v>
      </c>
      <c r="U960" s="71">
        <v>0</v>
      </c>
      <c r="V960" s="71">
        <v>0</v>
      </c>
      <c r="W960" s="71">
        <v>0</v>
      </c>
      <c r="X960" s="71">
        <v>0</v>
      </c>
      <c r="Y960" s="71">
        <v>0</v>
      </c>
      <c r="Z960" s="71">
        <v>0</v>
      </c>
      <c r="AA960" s="71">
        <v>0</v>
      </c>
      <c r="AB960" s="68">
        <v>0</v>
      </c>
      <c r="AC960" s="41">
        <f>SUM(BASE_INICIATIVAS_CONSOLIDADA!$Q960:$AB960)</f>
        <v>0</v>
      </c>
      <c r="AD960" s="41">
        <v>0</v>
      </c>
      <c r="AE960" s="41">
        <v>0</v>
      </c>
      <c r="AF960" s="41">
        <v>0</v>
      </c>
      <c r="AG960" s="41">
        <v>0</v>
      </c>
      <c r="AH960" s="41">
        <v>0</v>
      </c>
      <c r="AI960" s="82">
        <v>0</v>
      </c>
      <c r="AJ960" s="41">
        <f>SUM(BASE_INICIATIVAS_CONSOLIDADA!$AD960:$AI960)</f>
        <v>0</v>
      </c>
      <c r="AK960" s="41">
        <v>0</v>
      </c>
      <c r="AL960" s="41">
        <v>0</v>
      </c>
      <c r="AM960" s="41">
        <v>0</v>
      </c>
      <c r="AN960" s="41">
        <v>0</v>
      </c>
      <c r="AO960" s="41">
        <f>SUM(BASE_INICIATIVAS_CONSOLIDADA!$AK960:$AN960)</f>
        <v>0</v>
      </c>
      <c r="AP960" s="41">
        <v>0</v>
      </c>
      <c r="AQ960" s="41">
        <v>0</v>
      </c>
      <c r="AR960" s="41">
        <v>0</v>
      </c>
      <c r="AS960" s="41">
        <v>0</v>
      </c>
      <c r="AT960" s="41">
        <v>0</v>
      </c>
      <c r="AU960" s="41">
        <v>0</v>
      </c>
      <c r="AV960" s="41">
        <f>SUM(BASE_INICIATIVAS_CONSOLIDADA!$AP960:$AU960)</f>
        <v>0</v>
      </c>
      <c r="AW960" s="43">
        <v>0</v>
      </c>
      <c r="AX960" s="43">
        <v>0</v>
      </c>
      <c r="AY960" s="44">
        <f>SUM(BASE_INICIATIVAS_CONSOLIDADA!$AW960:$AX960)</f>
        <v>0</v>
      </c>
      <c r="AZ960" s="50">
        <v>335000</v>
      </c>
      <c r="BA960" s="43">
        <f>BASE_INICIATIVAS_CONSOLIDADA!$AZ960</f>
        <v>335000</v>
      </c>
      <c r="BB960" s="45">
        <v>0</v>
      </c>
      <c r="BC960" s="45">
        <v>0</v>
      </c>
      <c r="BD960" s="45">
        <f>SUM(BASE_INICIATIVAS_CONSOLIDADA!$BB960:$BC960)</f>
        <v>0</v>
      </c>
    </row>
    <row r="961" spans="1:56" ht="60" x14ac:dyDescent="0.25">
      <c r="A961" s="8" t="s">
        <v>502</v>
      </c>
      <c r="B961" s="8" t="s">
        <v>503</v>
      </c>
      <c r="C961" s="8">
        <v>18458919</v>
      </c>
      <c r="D961" s="8" t="s">
        <v>58</v>
      </c>
      <c r="E961" s="8" t="str">
        <f>_xlfn.XLOOKUP(BASE_INICIATIVAS_CONSOLIDADA!$G961,'[1]BASE DE DADOS'!A:A,'[1]BASE DE DADOS'!C:C)</f>
        <v>APA DELTA DO PARNAIBA</v>
      </c>
      <c r="F961" s="8" t="str">
        <f>_xlfn.XLOOKUP(BASE_INICIATIVAS_CONSOLIDADA!$G961,[1]!BASE_UCS[COD CNUC],[1]!BASE_UCS[CATEGORIA RESUMIDA])</f>
        <v>APA</v>
      </c>
      <c r="G961" s="8" t="s">
        <v>374</v>
      </c>
      <c r="H961" s="8" t="str">
        <f>_xlfn.XLOOKUP(BASE_INICIATIVAS_CONSOLIDADA!$G961,[1]!BASE_UCS[COD CNUC],[1]!BASE_UCS[GERÊNCIA REGIONAL])</f>
        <v>GR2 - Nordeste</v>
      </c>
      <c r="I961" s="8" t="str">
        <f>_xlfn.XLOOKUP(BASE_INICIATIVAS_CONSOLIDADA!$G961,[1]!BASE_UCS[COD CNUC],[1]!BASE_UCS[BIOMAS])</f>
        <v>Área Marinha - Caatinga - Cerrado</v>
      </c>
      <c r="J961" s="8" t="str">
        <f>_xlfn.XLOOKUP(BASE_INICIATIVAS_CONSOLIDADA!$G961,[1]!BASE_UCS[COD CNUC],[1]!BASE_UCS[UF])</f>
        <v>CE/MA/PI</v>
      </c>
      <c r="K961" s="8"/>
      <c r="L961" s="36">
        <v>78000</v>
      </c>
      <c r="M961" s="80">
        <v>0</v>
      </c>
      <c r="N961" s="36">
        <f>BASE_INICIATIVAS_CONSOLIDADA!$L961-BASE_INICIATIVAS_CONSOLIDADA!$M961</f>
        <v>78000</v>
      </c>
      <c r="O961" s="37">
        <f>BASE_INICIATIVAS_CONSOLIDADA!$AC961+BASE_INICIATIVAS_CONSOLIDADA!$AJ961+BASE_INICIATIVAS_CONSOLIDADA!$AO961+BASE_INICIATIVAS_CONSOLIDADA!$AV961+BASE_INICIATIVAS_CONSOLIDADA!$AY961+BASE_INICIATIVAS_CONSOLIDADA!$BA961+BASE_INICIATIVAS_CONSOLIDADA!$BD961</f>
        <v>0</v>
      </c>
      <c r="P961" s="36">
        <f>IF(BASE_INICIATIVAS_CONSOLIDADA!$N961-BASE_INICIATIVAS_CONSOLIDADA!$O961&lt;0,0,BASE_INICIATIVAS_CONSOLIDADA!$N961-BASE_INICIATIVAS_CONSOLIDADA!$O961)</f>
        <v>78000</v>
      </c>
      <c r="Q961" s="64">
        <v>0</v>
      </c>
      <c r="R961" s="69">
        <v>0</v>
      </c>
      <c r="S961" s="69">
        <v>0</v>
      </c>
      <c r="T961" s="69">
        <v>0</v>
      </c>
      <c r="U961" s="69">
        <v>0</v>
      </c>
      <c r="V961" s="69">
        <v>0</v>
      </c>
      <c r="W961" s="69">
        <v>0</v>
      </c>
      <c r="X961" s="69">
        <v>0</v>
      </c>
      <c r="Y961" s="69">
        <v>0</v>
      </c>
      <c r="Z961" s="69">
        <v>0</v>
      </c>
      <c r="AA961" s="69">
        <v>0</v>
      </c>
      <c r="AB961" s="70">
        <v>0</v>
      </c>
      <c r="AC961" s="37">
        <f>SUM(BASE_INICIATIVAS_CONSOLIDADA!$Q961:$AB961)</f>
        <v>0</v>
      </c>
      <c r="AD961" s="37">
        <v>0</v>
      </c>
      <c r="AE961" s="37">
        <v>0</v>
      </c>
      <c r="AF961" s="37">
        <v>0</v>
      </c>
      <c r="AG961" s="37">
        <v>0</v>
      </c>
      <c r="AH961" s="37">
        <v>0</v>
      </c>
      <c r="AI961" s="77">
        <v>0</v>
      </c>
      <c r="AJ961" s="37">
        <f>SUM(BASE_INICIATIVAS_CONSOLIDADA!$AD961:$AI961)</f>
        <v>0</v>
      </c>
      <c r="AK961" s="37">
        <v>0</v>
      </c>
      <c r="AL961" s="37">
        <v>0</v>
      </c>
      <c r="AM961" s="37">
        <v>0</v>
      </c>
      <c r="AN961" s="37">
        <v>0</v>
      </c>
      <c r="AO961" s="37">
        <f>SUM(BASE_INICIATIVAS_CONSOLIDADA!$AK961:$AN961)</f>
        <v>0</v>
      </c>
      <c r="AP961" s="37">
        <v>0</v>
      </c>
      <c r="AQ961" s="37">
        <v>0</v>
      </c>
      <c r="AR961" s="37">
        <v>0</v>
      </c>
      <c r="AS961" s="37">
        <v>0</v>
      </c>
      <c r="AT961" s="37">
        <v>0</v>
      </c>
      <c r="AU961" s="37">
        <v>0</v>
      </c>
      <c r="AV961" s="37">
        <f>SUM(BASE_INICIATIVAS_CONSOLIDADA!$AP961:$AU961)</f>
        <v>0</v>
      </c>
      <c r="AW961" s="39">
        <v>0</v>
      </c>
      <c r="AX961" s="39">
        <v>0</v>
      </c>
      <c r="AY961" s="40">
        <f>SUM(BASE_INICIATIVAS_CONSOLIDADA!$AW961:$AX961)</f>
        <v>0</v>
      </c>
      <c r="AZ961" s="51">
        <v>0</v>
      </c>
      <c r="BA961" s="4">
        <f>BASE_INICIATIVAS_CONSOLIDADA!$AZ961</f>
        <v>0</v>
      </c>
      <c r="BB961" s="4">
        <v>0</v>
      </c>
      <c r="BC961" s="4">
        <v>0</v>
      </c>
      <c r="BD961" s="4">
        <f>SUM(BASE_INICIATIVAS_CONSOLIDADA!$BB961:$BC961)</f>
        <v>0</v>
      </c>
    </row>
    <row r="962" spans="1:56" ht="60" x14ac:dyDescent="0.25">
      <c r="A962" s="29" t="s">
        <v>502</v>
      </c>
      <c r="B962" s="29" t="s">
        <v>503</v>
      </c>
      <c r="C962" s="29">
        <v>18458919</v>
      </c>
      <c r="D962" s="29" t="s">
        <v>58</v>
      </c>
      <c r="E962" s="29" t="str">
        <f>_xlfn.XLOOKUP(BASE_INICIATIVAS_CONSOLIDADA!$G962,'[1]BASE DE DADOS'!A:A,'[1]BASE DE DADOS'!C:C)</f>
        <v>APA CARSTE DA LAGOA SANTA</v>
      </c>
      <c r="F962" s="29" t="str">
        <f>_xlfn.XLOOKUP(BASE_INICIATIVAS_CONSOLIDADA!$G962,[1]!BASE_UCS[COD CNUC],[1]!BASE_UCS[CATEGORIA RESUMIDA])</f>
        <v>APA</v>
      </c>
      <c r="G962" s="29" t="s">
        <v>308</v>
      </c>
      <c r="H962" s="29" t="str">
        <f>_xlfn.XLOOKUP(BASE_INICIATIVAS_CONSOLIDADA!$G962,[1]!BASE_UCS[COD CNUC],[1]!BASE_UCS[GERÊNCIA REGIONAL])</f>
        <v>GR4 - Sudeste</v>
      </c>
      <c r="I962" s="29" t="str">
        <f>_xlfn.XLOOKUP(BASE_INICIATIVAS_CONSOLIDADA!$G962,[1]!BASE_UCS[COD CNUC],[1]!BASE_UCS[BIOMAS])</f>
        <v>Cerrado</v>
      </c>
      <c r="J962" s="29" t="str">
        <f>_xlfn.XLOOKUP(BASE_INICIATIVAS_CONSOLIDADA!$G962,[1]!BASE_UCS[COD CNUC],[1]!BASE_UCS[UF])</f>
        <v>MG</v>
      </c>
      <c r="K962" s="29"/>
      <c r="L962" s="30">
        <v>78000</v>
      </c>
      <c r="M962" s="79">
        <v>0</v>
      </c>
      <c r="N962" s="30">
        <f>BASE_INICIATIVAS_CONSOLIDADA!$L962-BASE_INICIATIVAS_CONSOLIDADA!$M962</f>
        <v>78000</v>
      </c>
      <c r="O962" s="41">
        <f>BASE_INICIATIVAS_CONSOLIDADA!$AC962+BASE_INICIATIVAS_CONSOLIDADA!$AJ962+BASE_INICIATIVAS_CONSOLIDADA!$AO962+BASE_INICIATIVAS_CONSOLIDADA!$AV962+BASE_INICIATIVAS_CONSOLIDADA!$AY962+BASE_INICIATIVAS_CONSOLIDADA!$BA962+BASE_INICIATIVAS_CONSOLIDADA!$BD962</f>
        <v>0</v>
      </c>
      <c r="P962" s="30">
        <f>IF(BASE_INICIATIVAS_CONSOLIDADA!$N962-BASE_INICIATIVAS_CONSOLIDADA!$O962&lt;0,0,BASE_INICIATIVAS_CONSOLIDADA!$N962-BASE_INICIATIVAS_CONSOLIDADA!$O962)</f>
        <v>78000</v>
      </c>
      <c r="Q962" s="66">
        <v>0</v>
      </c>
      <c r="R962" s="71">
        <v>0</v>
      </c>
      <c r="S962" s="71">
        <v>0</v>
      </c>
      <c r="T962" s="71">
        <v>0</v>
      </c>
      <c r="U962" s="71">
        <v>0</v>
      </c>
      <c r="V962" s="71">
        <v>0</v>
      </c>
      <c r="W962" s="71">
        <v>0</v>
      </c>
      <c r="X962" s="71">
        <v>0</v>
      </c>
      <c r="Y962" s="71">
        <v>0</v>
      </c>
      <c r="Z962" s="71">
        <v>0</v>
      </c>
      <c r="AA962" s="71">
        <v>0</v>
      </c>
      <c r="AB962" s="68">
        <v>0</v>
      </c>
      <c r="AC962" s="41">
        <f>SUM(BASE_INICIATIVAS_CONSOLIDADA!$Q962:$AB962)</f>
        <v>0</v>
      </c>
      <c r="AD962" s="41">
        <v>0</v>
      </c>
      <c r="AE962" s="41">
        <v>0</v>
      </c>
      <c r="AF962" s="41">
        <v>0</v>
      </c>
      <c r="AG962" s="41">
        <v>0</v>
      </c>
      <c r="AH962" s="41">
        <v>0</v>
      </c>
      <c r="AI962" s="82">
        <v>0</v>
      </c>
      <c r="AJ962" s="41">
        <f>SUM(BASE_INICIATIVAS_CONSOLIDADA!$AD962:$AI962)</f>
        <v>0</v>
      </c>
      <c r="AK962" s="41">
        <v>0</v>
      </c>
      <c r="AL962" s="41">
        <v>0</v>
      </c>
      <c r="AM962" s="41">
        <v>0</v>
      </c>
      <c r="AN962" s="41">
        <v>0</v>
      </c>
      <c r="AO962" s="41">
        <f>SUM(BASE_INICIATIVAS_CONSOLIDADA!$AK962:$AN962)</f>
        <v>0</v>
      </c>
      <c r="AP962" s="41">
        <v>0</v>
      </c>
      <c r="AQ962" s="41">
        <v>0</v>
      </c>
      <c r="AR962" s="41">
        <v>0</v>
      </c>
      <c r="AS962" s="41">
        <v>0</v>
      </c>
      <c r="AT962" s="41">
        <v>0</v>
      </c>
      <c r="AU962" s="41">
        <v>0</v>
      </c>
      <c r="AV962" s="41">
        <f>SUM(BASE_INICIATIVAS_CONSOLIDADA!$AP962:$AU962)</f>
        <v>0</v>
      </c>
      <c r="AW962" s="43">
        <v>0</v>
      </c>
      <c r="AX962" s="43">
        <v>0</v>
      </c>
      <c r="AY962" s="44">
        <f>SUM(BASE_INICIATIVAS_CONSOLIDADA!$AW962:$AX962)</f>
        <v>0</v>
      </c>
      <c r="AZ962" s="45">
        <v>0</v>
      </c>
      <c r="BA962" s="45">
        <f>BASE_INICIATIVAS_CONSOLIDADA!$AZ962</f>
        <v>0</v>
      </c>
      <c r="BB962" s="45">
        <v>0</v>
      </c>
      <c r="BC962" s="45">
        <v>0</v>
      </c>
      <c r="BD962" s="45">
        <f>SUM(BASE_INICIATIVAS_CONSOLIDADA!$BB962:$BC962)</f>
        <v>0</v>
      </c>
    </row>
    <row r="963" spans="1:56" ht="60" x14ac:dyDescent="0.25">
      <c r="A963" s="8" t="s">
        <v>502</v>
      </c>
      <c r="B963" s="8" t="s">
        <v>503</v>
      </c>
      <c r="C963" s="8">
        <v>18458919</v>
      </c>
      <c r="D963" s="8" t="s">
        <v>58</v>
      </c>
      <c r="E963" s="8" t="str">
        <f>_xlfn.XLOOKUP(BASE_INICIATIVAS_CONSOLIDADA!$G963,'[1]BASE DE DADOS'!A:A,'[1]BASE DE DADOS'!C:C)</f>
        <v>APA IBIRAPUITÃ</v>
      </c>
      <c r="F963" s="8" t="str">
        <f>_xlfn.XLOOKUP(BASE_INICIATIVAS_CONSOLIDADA!$G963,[1]!BASE_UCS[COD CNUC],[1]!BASE_UCS[CATEGORIA RESUMIDA])</f>
        <v>APA</v>
      </c>
      <c r="G963" s="8" t="s">
        <v>489</v>
      </c>
      <c r="H963" s="8" t="str">
        <f>_xlfn.XLOOKUP(BASE_INICIATIVAS_CONSOLIDADA!$G963,[1]!BASE_UCS[COD CNUC],[1]!BASE_UCS[GERÊNCIA REGIONAL])</f>
        <v>GR5 - Sul</v>
      </c>
      <c r="I963" s="8" t="str">
        <f>_xlfn.XLOOKUP(BASE_INICIATIVAS_CONSOLIDADA!$G963,[1]!BASE_UCS[COD CNUC],[1]!BASE_UCS[BIOMAS])</f>
        <v>Pampa</v>
      </c>
      <c r="J963" s="8" t="str">
        <f>_xlfn.XLOOKUP(BASE_INICIATIVAS_CONSOLIDADA!$G963,[1]!BASE_UCS[COD CNUC],[1]!BASE_UCS[UF])</f>
        <v>RS</v>
      </c>
      <c r="K963" s="8"/>
      <c r="L963" s="36">
        <v>75000</v>
      </c>
      <c r="M963" s="80">
        <v>0</v>
      </c>
      <c r="N963" s="36">
        <f>BASE_INICIATIVAS_CONSOLIDADA!$L963-BASE_INICIATIVAS_CONSOLIDADA!$M963</f>
        <v>75000</v>
      </c>
      <c r="O963" s="37">
        <f>BASE_INICIATIVAS_CONSOLIDADA!$AC963+BASE_INICIATIVAS_CONSOLIDADA!$AJ963+BASE_INICIATIVAS_CONSOLIDADA!$AO963+BASE_INICIATIVAS_CONSOLIDADA!$AV963+BASE_INICIATIVAS_CONSOLIDADA!$AY963+BASE_INICIATIVAS_CONSOLIDADA!$BA963+BASE_INICIATIVAS_CONSOLIDADA!$BD963</f>
        <v>0</v>
      </c>
      <c r="P963" s="36">
        <f>IF(BASE_INICIATIVAS_CONSOLIDADA!$N963-BASE_INICIATIVAS_CONSOLIDADA!$O963&lt;0,0,BASE_INICIATIVAS_CONSOLIDADA!$N963-BASE_INICIATIVAS_CONSOLIDADA!$O963)</f>
        <v>75000</v>
      </c>
      <c r="Q963" s="64">
        <v>0</v>
      </c>
      <c r="R963" s="69">
        <v>0</v>
      </c>
      <c r="S963" s="69">
        <v>0</v>
      </c>
      <c r="T963" s="69">
        <v>0</v>
      </c>
      <c r="U963" s="69">
        <v>0</v>
      </c>
      <c r="V963" s="69">
        <v>0</v>
      </c>
      <c r="W963" s="69">
        <v>0</v>
      </c>
      <c r="X963" s="69">
        <v>0</v>
      </c>
      <c r="Y963" s="69">
        <v>0</v>
      </c>
      <c r="Z963" s="69">
        <v>0</v>
      </c>
      <c r="AA963" s="69">
        <v>0</v>
      </c>
      <c r="AB963" s="70">
        <v>0</v>
      </c>
      <c r="AC963" s="37">
        <f>SUM(BASE_INICIATIVAS_CONSOLIDADA!$Q963:$AB963)</f>
        <v>0</v>
      </c>
      <c r="AD963" s="37">
        <v>0</v>
      </c>
      <c r="AE963" s="37">
        <v>0</v>
      </c>
      <c r="AF963" s="37">
        <v>0</v>
      </c>
      <c r="AG963" s="37">
        <v>0</v>
      </c>
      <c r="AH963" s="37">
        <v>0</v>
      </c>
      <c r="AI963" s="77">
        <v>0</v>
      </c>
      <c r="AJ963" s="37">
        <f>SUM(BASE_INICIATIVAS_CONSOLIDADA!$AD963:$AI963)</f>
        <v>0</v>
      </c>
      <c r="AK963" s="37">
        <v>0</v>
      </c>
      <c r="AL963" s="37">
        <v>0</v>
      </c>
      <c r="AM963" s="37">
        <v>0</v>
      </c>
      <c r="AN963" s="37">
        <v>0</v>
      </c>
      <c r="AO963" s="37">
        <f>SUM(BASE_INICIATIVAS_CONSOLIDADA!$AK963:$AN963)</f>
        <v>0</v>
      </c>
      <c r="AP963" s="37">
        <v>0</v>
      </c>
      <c r="AQ963" s="37">
        <v>0</v>
      </c>
      <c r="AR963" s="37">
        <v>0</v>
      </c>
      <c r="AS963" s="37">
        <v>0</v>
      </c>
      <c r="AT963" s="37">
        <v>0</v>
      </c>
      <c r="AU963" s="37">
        <v>0</v>
      </c>
      <c r="AV963" s="37">
        <f>SUM(BASE_INICIATIVAS_CONSOLIDADA!$AP963:$AU963)</f>
        <v>0</v>
      </c>
      <c r="AW963" s="39">
        <v>0</v>
      </c>
      <c r="AX963" s="39">
        <v>0</v>
      </c>
      <c r="AY963" s="40">
        <f>SUM(BASE_INICIATIVAS_CONSOLIDADA!$AW963:$AX963)</f>
        <v>0</v>
      </c>
      <c r="AZ963" s="4">
        <v>0</v>
      </c>
      <c r="BA963" s="4">
        <f>BASE_INICIATIVAS_CONSOLIDADA!$AZ963</f>
        <v>0</v>
      </c>
      <c r="BB963" s="4">
        <v>0</v>
      </c>
      <c r="BC963" s="4">
        <v>0</v>
      </c>
      <c r="BD963" s="4">
        <f>SUM(BASE_INICIATIVAS_CONSOLIDADA!$BB963:$BC963)</f>
        <v>0</v>
      </c>
    </row>
    <row r="964" spans="1:56" ht="60" x14ac:dyDescent="0.25">
      <c r="A964" s="29" t="s">
        <v>502</v>
      </c>
      <c r="B964" s="29" t="s">
        <v>503</v>
      </c>
      <c r="C964" s="29">
        <v>18458919</v>
      </c>
      <c r="D964" s="29" t="s">
        <v>58</v>
      </c>
      <c r="E964" s="29" t="str">
        <f>_xlfn.XLOOKUP(BASE_INICIATIVAS_CONSOLIDADA!$G964,'[1]BASE DE DADOS'!A:A,'[1]BASE DE DADOS'!C:C)</f>
        <v>APA MEANDROS DO ARAGUAIA</v>
      </c>
      <c r="F964" s="29" t="str">
        <f>_xlfn.XLOOKUP(BASE_INICIATIVAS_CONSOLIDADA!$G964,[1]!BASE_UCS[COD CNUC],[1]!BASE_UCS[CATEGORIA RESUMIDA])</f>
        <v>APA</v>
      </c>
      <c r="G964" s="29" t="s">
        <v>315</v>
      </c>
      <c r="H964" s="29" t="str">
        <f>_xlfn.XLOOKUP(BASE_INICIATIVAS_CONSOLIDADA!$G964,[1]!BASE_UCS[COD CNUC],[1]!BASE_UCS[GERÊNCIA REGIONAL])</f>
        <v>GR3 - Centro-Oeste</v>
      </c>
      <c r="I964" s="29" t="str">
        <f>_xlfn.XLOOKUP(BASE_INICIATIVAS_CONSOLIDADA!$G964,[1]!BASE_UCS[COD CNUC],[1]!BASE_UCS[BIOMAS])</f>
        <v>Cerrado</v>
      </c>
      <c r="J964" s="29" t="str">
        <f>_xlfn.XLOOKUP(BASE_INICIATIVAS_CONSOLIDADA!$G964,[1]!BASE_UCS[COD CNUC],[1]!BASE_UCS[UF])</f>
        <v>GO/MT/TO</v>
      </c>
      <c r="K964" s="29"/>
      <c r="L964" s="30">
        <v>75000</v>
      </c>
      <c r="M964" s="79">
        <v>0</v>
      </c>
      <c r="N964" s="30">
        <f>BASE_INICIATIVAS_CONSOLIDADA!$L964-BASE_INICIATIVAS_CONSOLIDADA!$M964</f>
        <v>75000</v>
      </c>
      <c r="O964" s="41">
        <f>BASE_INICIATIVAS_CONSOLIDADA!$AC964+BASE_INICIATIVAS_CONSOLIDADA!$AJ964+BASE_INICIATIVAS_CONSOLIDADA!$AO964+BASE_INICIATIVAS_CONSOLIDADA!$AV964+BASE_INICIATIVAS_CONSOLIDADA!$AY964+BASE_INICIATIVAS_CONSOLIDADA!$BA964+BASE_INICIATIVAS_CONSOLIDADA!$BD964</f>
        <v>0</v>
      </c>
      <c r="P964" s="30">
        <f>IF(BASE_INICIATIVAS_CONSOLIDADA!$N964-BASE_INICIATIVAS_CONSOLIDADA!$O964&lt;0,0,BASE_INICIATIVAS_CONSOLIDADA!$N964-BASE_INICIATIVAS_CONSOLIDADA!$O964)</f>
        <v>75000</v>
      </c>
      <c r="Q964" s="66">
        <v>0</v>
      </c>
      <c r="R964" s="71">
        <v>0</v>
      </c>
      <c r="S964" s="71">
        <v>0</v>
      </c>
      <c r="T964" s="71">
        <v>0</v>
      </c>
      <c r="U964" s="71">
        <v>0</v>
      </c>
      <c r="V964" s="71">
        <v>0</v>
      </c>
      <c r="W964" s="71">
        <v>0</v>
      </c>
      <c r="X964" s="71">
        <v>0</v>
      </c>
      <c r="Y964" s="71">
        <v>0</v>
      </c>
      <c r="Z964" s="71">
        <v>0</v>
      </c>
      <c r="AA964" s="71">
        <v>0</v>
      </c>
      <c r="AB964" s="68">
        <v>0</v>
      </c>
      <c r="AC964" s="41">
        <f>SUM(BASE_INICIATIVAS_CONSOLIDADA!$Q964:$AB964)</f>
        <v>0</v>
      </c>
      <c r="AD964" s="41">
        <v>0</v>
      </c>
      <c r="AE964" s="41">
        <v>0</v>
      </c>
      <c r="AF964" s="41">
        <v>0</v>
      </c>
      <c r="AG964" s="41">
        <v>0</v>
      </c>
      <c r="AH964" s="41">
        <v>0</v>
      </c>
      <c r="AI964" s="82">
        <v>0</v>
      </c>
      <c r="AJ964" s="41">
        <f>SUM(BASE_INICIATIVAS_CONSOLIDADA!$AD964:$AI964)</f>
        <v>0</v>
      </c>
      <c r="AK964" s="41">
        <v>0</v>
      </c>
      <c r="AL964" s="41">
        <v>0</v>
      </c>
      <c r="AM964" s="41">
        <v>0</v>
      </c>
      <c r="AN964" s="41">
        <v>0</v>
      </c>
      <c r="AO964" s="41">
        <f>SUM(BASE_INICIATIVAS_CONSOLIDADA!$AK964:$AN964)</f>
        <v>0</v>
      </c>
      <c r="AP964" s="41">
        <v>0</v>
      </c>
      <c r="AQ964" s="41">
        <v>0</v>
      </c>
      <c r="AR964" s="41">
        <v>0</v>
      </c>
      <c r="AS964" s="41">
        <v>0</v>
      </c>
      <c r="AT964" s="41">
        <v>0</v>
      </c>
      <c r="AU964" s="41">
        <v>0</v>
      </c>
      <c r="AV964" s="41">
        <f>SUM(BASE_INICIATIVAS_CONSOLIDADA!$AP964:$AU964)</f>
        <v>0</v>
      </c>
      <c r="AW964" s="43">
        <v>0</v>
      </c>
      <c r="AX964" s="43">
        <v>0</v>
      </c>
      <c r="AY964" s="44">
        <f>SUM(BASE_INICIATIVAS_CONSOLIDADA!$AW964:$AX964)</f>
        <v>0</v>
      </c>
      <c r="AZ964" s="45">
        <v>0</v>
      </c>
      <c r="BA964" s="45">
        <f>BASE_INICIATIVAS_CONSOLIDADA!$AZ964</f>
        <v>0</v>
      </c>
      <c r="BB964" s="45">
        <v>0</v>
      </c>
      <c r="BC964" s="45">
        <v>0</v>
      </c>
      <c r="BD964" s="45">
        <f>SUM(BASE_INICIATIVAS_CONSOLIDADA!$BB964:$BC964)</f>
        <v>0</v>
      </c>
    </row>
    <row r="965" spans="1:56" ht="60" x14ac:dyDescent="0.25">
      <c r="A965" s="8" t="s">
        <v>502</v>
      </c>
      <c r="B965" s="8" t="s">
        <v>503</v>
      </c>
      <c r="C965" s="8">
        <v>18458919</v>
      </c>
      <c r="D965" s="8" t="s">
        <v>58</v>
      </c>
      <c r="E965" s="8" t="str">
        <f>_xlfn.XLOOKUP(BASE_INICIATIVAS_CONSOLIDADA!$G965,'[1]BASE DE DADOS'!A:A,'[1]BASE DE DADOS'!C:C)</f>
        <v>APA ILHAS E VÁRZEAS DO RIO PARANÁ</v>
      </c>
      <c r="F965" s="8" t="str">
        <f>_xlfn.XLOOKUP(BASE_INICIATIVAS_CONSOLIDADA!$G965,[1]!BASE_UCS[COD CNUC],[1]!BASE_UCS[CATEGORIA RESUMIDA])</f>
        <v>APA</v>
      </c>
      <c r="G965" s="8" t="s">
        <v>535</v>
      </c>
      <c r="H965" s="8" t="str">
        <f>_xlfn.XLOOKUP(BASE_INICIATIVAS_CONSOLIDADA!$G965,[1]!BASE_UCS[COD CNUC],[1]!BASE_UCS[GERÊNCIA REGIONAL])</f>
        <v>GR5 - Sul</v>
      </c>
      <c r="I965" s="8" t="str">
        <f>_xlfn.XLOOKUP(BASE_INICIATIVAS_CONSOLIDADA!$G965,[1]!BASE_UCS[COD CNUC],[1]!BASE_UCS[BIOMAS])</f>
        <v>Cerrado - Mata Atlântica</v>
      </c>
      <c r="J965" s="8" t="str">
        <f>_xlfn.XLOOKUP(BASE_INICIATIVAS_CONSOLIDADA!$G965,[1]!BASE_UCS[COD CNUC],[1]!BASE_UCS[UF])</f>
        <v>MS/PA/SP</v>
      </c>
      <c r="K965" s="8"/>
      <c r="L965" s="36">
        <v>78000</v>
      </c>
      <c r="M965" s="80">
        <v>0</v>
      </c>
      <c r="N965" s="36">
        <f>BASE_INICIATIVAS_CONSOLIDADA!$L965-BASE_INICIATIVAS_CONSOLIDADA!$M965</f>
        <v>78000</v>
      </c>
      <c r="O965" s="37">
        <f>BASE_INICIATIVAS_CONSOLIDADA!$AC965+BASE_INICIATIVAS_CONSOLIDADA!$AJ965+BASE_INICIATIVAS_CONSOLIDADA!$AO965+BASE_INICIATIVAS_CONSOLIDADA!$AV965+BASE_INICIATIVAS_CONSOLIDADA!$AY965+BASE_INICIATIVAS_CONSOLIDADA!$BA965+BASE_INICIATIVAS_CONSOLIDADA!$BD965</f>
        <v>0</v>
      </c>
      <c r="P965" s="36">
        <f>IF(BASE_INICIATIVAS_CONSOLIDADA!$N965-BASE_INICIATIVAS_CONSOLIDADA!$O965&lt;0,0,BASE_INICIATIVAS_CONSOLIDADA!$N965-BASE_INICIATIVAS_CONSOLIDADA!$O965)</f>
        <v>78000</v>
      </c>
      <c r="Q965" s="64">
        <v>0</v>
      </c>
      <c r="R965" s="69">
        <v>0</v>
      </c>
      <c r="S965" s="69">
        <v>0</v>
      </c>
      <c r="T965" s="69">
        <v>0</v>
      </c>
      <c r="U965" s="69">
        <v>0</v>
      </c>
      <c r="V965" s="69">
        <v>0</v>
      </c>
      <c r="W965" s="69">
        <v>0</v>
      </c>
      <c r="X965" s="69">
        <v>0</v>
      </c>
      <c r="Y965" s="69">
        <v>0</v>
      </c>
      <c r="Z965" s="69">
        <v>0</v>
      </c>
      <c r="AA965" s="69">
        <v>0</v>
      </c>
      <c r="AB965" s="70">
        <v>0</v>
      </c>
      <c r="AC965" s="37">
        <f>SUM(BASE_INICIATIVAS_CONSOLIDADA!$Q965:$AB965)</f>
        <v>0</v>
      </c>
      <c r="AD965" s="37">
        <v>0</v>
      </c>
      <c r="AE965" s="37">
        <v>0</v>
      </c>
      <c r="AF965" s="37">
        <v>0</v>
      </c>
      <c r="AG965" s="37">
        <v>0</v>
      </c>
      <c r="AH965" s="37">
        <v>0</v>
      </c>
      <c r="AI965" s="77">
        <v>0</v>
      </c>
      <c r="AJ965" s="37">
        <f>SUM(BASE_INICIATIVAS_CONSOLIDADA!$AD965:$AI965)</f>
        <v>0</v>
      </c>
      <c r="AK965" s="37">
        <v>0</v>
      </c>
      <c r="AL965" s="37">
        <v>0</v>
      </c>
      <c r="AM965" s="37">
        <v>0</v>
      </c>
      <c r="AN965" s="37">
        <v>0</v>
      </c>
      <c r="AO965" s="37">
        <f>SUM(BASE_INICIATIVAS_CONSOLIDADA!$AK965:$AN965)</f>
        <v>0</v>
      </c>
      <c r="AP965" s="37">
        <v>0</v>
      </c>
      <c r="AQ965" s="37">
        <v>0</v>
      </c>
      <c r="AR965" s="37">
        <v>0</v>
      </c>
      <c r="AS965" s="37">
        <v>0</v>
      </c>
      <c r="AT965" s="37">
        <v>0</v>
      </c>
      <c r="AU965" s="37">
        <v>0</v>
      </c>
      <c r="AV965" s="37">
        <f>SUM(BASE_INICIATIVAS_CONSOLIDADA!$AP965:$AU965)</f>
        <v>0</v>
      </c>
      <c r="AW965" s="39">
        <v>0</v>
      </c>
      <c r="AX965" s="39">
        <v>0</v>
      </c>
      <c r="AY965" s="40">
        <f>SUM(BASE_INICIATIVAS_CONSOLIDADA!$AW965:$AX965)</f>
        <v>0</v>
      </c>
      <c r="AZ965" s="4">
        <v>0</v>
      </c>
      <c r="BA965" s="4">
        <f>BASE_INICIATIVAS_CONSOLIDADA!$AZ965</f>
        <v>0</v>
      </c>
      <c r="BB965" s="4">
        <v>0</v>
      </c>
      <c r="BC965" s="4">
        <v>0</v>
      </c>
      <c r="BD965" s="4">
        <f>SUM(BASE_INICIATIVAS_CONSOLIDADA!$BB965:$BC965)</f>
        <v>0</v>
      </c>
    </row>
    <row r="966" spans="1:56" ht="60" x14ac:dyDescent="0.25">
      <c r="A966" s="29" t="s">
        <v>502</v>
      </c>
      <c r="B966" s="29" t="s">
        <v>503</v>
      </c>
      <c r="C966" s="29">
        <v>18458919</v>
      </c>
      <c r="D966" s="29" t="s">
        <v>58</v>
      </c>
      <c r="E966" s="29" t="str">
        <f>_xlfn.XLOOKUP(BASE_INICIATIVAS_CONSOLIDADA!$G966,'[1]BASE DE DADOS'!A:A,'[1]BASE DE DADOS'!C:C)</f>
        <v>ARIE VASSUNUNGA</v>
      </c>
      <c r="F966" s="29" t="str">
        <f>_xlfn.XLOOKUP(BASE_INICIATIVAS_CONSOLIDADA!$G966,[1]!BASE_UCS[COD CNUC],[1]!BASE_UCS[CATEGORIA RESUMIDA])</f>
        <v>ARIE</v>
      </c>
      <c r="G966" s="29" t="s">
        <v>536</v>
      </c>
      <c r="H966" s="29" t="str">
        <f>_xlfn.XLOOKUP(BASE_INICIATIVAS_CONSOLIDADA!$G966,[1]!BASE_UCS[COD CNUC],[1]!BASE_UCS[GERÊNCIA REGIONAL])</f>
        <v>GR4 - Sudeste</v>
      </c>
      <c r="I966" s="29" t="str">
        <f>_xlfn.XLOOKUP(BASE_INICIATIVAS_CONSOLIDADA!$G966,[1]!BASE_UCS[COD CNUC],[1]!BASE_UCS[BIOMAS])</f>
        <v>Cerrado</v>
      </c>
      <c r="J966" s="29" t="str">
        <f>_xlfn.XLOOKUP(BASE_INICIATIVAS_CONSOLIDADA!$G966,[1]!BASE_UCS[COD CNUC],[1]!BASE_UCS[UF])</f>
        <v>SP</v>
      </c>
      <c r="K966" s="29"/>
      <c r="L966" s="30">
        <v>75000</v>
      </c>
      <c r="M966" s="79">
        <v>0</v>
      </c>
      <c r="N966" s="30">
        <f>BASE_INICIATIVAS_CONSOLIDADA!$L966-BASE_INICIATIVAS_CONSOLIDADA!$M966</f>
        <v>75000</v>
      </c>
      <c r="O966" s="41">
        <f>BASE_INICIATIVAS_CONSOLIDADA!$AC966+BASE_INICIATIVAS_CONSOLIDADA!$AJ966+BASE_INICIATIVAS_CONSOLIDADA!$AO966+BASE_INICIATIVAS_CONSOLIDADA!$AV966+BASE_INICIATIVAS_CONSOLIDADA!$AY966+BASE_INICIATIVAS_CONSOLIDADA!$BA966+BASE_INICIATIVAS_CONSOLIDADA!$BD966</f>
        <v>0</v>
      </c>
      <c r="P966" s="30">
        <f>IF(BASE_INICIATIVAS_CONSOLIDADA!$N966-BASE_INICIATIVAS_CONSOLIDADA!$O966&lt;0,0,BASE_INICIATIVAS_CONSOLIDADA!$N966-BASE_INICIATIVAS_CONSOLIDADA!$O966)</f>
        <v>75000</v>
      </c>
      <c r="Q966" s="66">
        <v>0</v>
      </c>
      <c r="R966" s="71">
        <v>0</v>
      </c>
      <c r="S966" s="71">
        <v>0</v>
      </c>
      <c r="T966" s="71">
        <v>0</v>
      </c>
      <c r="U966" s="71">
        <v>0</v>
      </c>
      <c r="V966" s="71">
        <v>0</v>
      </c>
      <c r="W966" s="71">
        <v>0</v>
      </c>
      <c r="X966" s="71">
        <v>0</v>
      </c>
      <c r="Y966" s="71">
        <v>0</v>
      </c>
      <c r="Z966" s="71">
        <v>0</v>
      </c>
      <c r="AA966" s="71">
        <v>0</v>
      </c>
      <c r="AB966" s="68">
        <v>0</v>
      </c>
      <c r="AC966" s="41">
        <f>SUM(BASE_INICIATIVAS_CONSOLIDADA!$Q966:$AB966)</f>
        <v>0</v>
      </c>
      <c r="AD966" s="41">
        <v>0</v>
      </c>
      <c r="AE966" s="41">
        <v>0</v>
      </c>
      <c r="AF966" s="41">
        <v>0</v>
      </c>
      <c r="AG966" s="41">
        <v>0</v>
      </c>
      <c r="AH966" s="41">
        <v>0</v>
      </c>
      <c r="AI966" s="82">
        <v>0</v>
      </c>
      <c r="AJ966" s="41">
        <f>SUM(BASE_INICIATIVAS_CONSOLIDADA!$AD966:$AI966)</f>
        <v>0</v>
      </c>
      <c r="AK966" s="41">
        <v>0</v>
      </c>
      <c r="AL966" s="41">
        <v>0</v>
      </c>
      <c r="AM966" s="41">
        <v>0</v>
      </c>
      <c r="AN966" s="41">
        <v>0</v>
      </c>
      <c r="AO966" s="41">
        <f>SUM(BASE_INICIATIVAS_CONSOLIDADA!$AK966:$AN966)</f>
        <v>0</v>
      </c>
      <c r="AP966" s="41">
        <v>0</v>
      </c>
      <c r="AQ966" s="41">
        <v>0</v>
      </c>
      <c r="AR966" s="41">
        <v>0</v>
      </c>
      <c r="AS966" s="41">
        <v>0</v>
      </c>
      <c r="AT966" s="41">
        <v>0</v>
      </c>
      <c r="AU966" s="41">
        <v>0</v>
      </c>
      <c r="AV966" s="41">
        <f>SUM(BASE_INICIATIVAS_CONSOLIDADA!$AP966:$AU966)</f>
        <v>0</v>
      </c>
      <c r="AW966" s="43">
        <v>0</v>
      </c>
      <c r="AX966" s="43">
        <v>0</v>
      </c>
      <c r="AY966" s="44">
        <f>SUM(BASE_INICIATIVAS_CONSOLIDADA!$AW966:$AX966)</f>
        <v>0</v>
      </c>
      <c r="AZ966" s="45">
        <v>0</v>
      </c>
      <c r="BA966" s="45">
        <f>BASE_INICIATIVAS_CONSOLIDADA!$AZ966</f>
        <v>0</v>
      </c>
      <c r="BB966" s="45">
        <v>0</v>
      </c>
      <c r="BC966" s="45">
        <v>0</v>
      </c>
      <c r="BD966" s="45">
        <f>SUM(BASE_INICIATIVAS_CONSOLIDADA!$BB966:$BC966)</f>
        <v>0</v>
      </c>
    </row>
    <row r="967" spans="1:56" ht="60" x14ac:dyDescent="0.25">
      <c r="A967" s="8" t="s">
        <v>502</v>
      </c>
      <c r="B967" s="8" t="s">
        <v>503</v>
      </c>
      <c r="C967" s="8">
        <v>18458919</v>
      </c>
      <c r="D967" s="8" t="s">
        <v>58</v>
      </c>
      <c r="E967" s="8" t="str">
        <f>_xlfn.XLOOKUP(BASE_INICIATIVAS_CONSOLIDADA!$G967,'[1]BASE DE DADOS'!A:A,'[1]BASE DE DADOS'!C:C)</f>
        <v>ARIE CAPETINGA/TAQUARA</v>
      </c>
      <c r="F967" s="8" t="str">
        <f>_xlfn.XLOOKUP(BASE_INICIATIVAS_CONSOLIDADA!$G967,[1]!BASE_UCS[COD CNUC],[1]!BASE_UCS[CATEGORIA RESUMIDA])</f>
        <v>ARIE</v>
      </c>
      <c r="G967" s="8" t="s">
        <v>402</v>
      </c>
      <c r="H967" s="8" t="str">
        <f>_xlfn.XLOOKUP(BASE_INICIATIVAS_CONSOLIDADA!$G967,[1]!BASE_UCS[COD CNUC],[1]!BASE_UCS[GERÊNCIA REGIONAL])</f>
        <v>GR3 - Centro-Oeste</v>
      </c>
      <c r="I967" s="8" t="str">
        <f>_xlfn.XLOOKUP(BASE_INICIATIVAS_CONSOLIDADA!$G967,[1]!BASE_UCS[COD CNUC],[1]!BASE_UCS[BIOMAS])</f>
        <v>Cerrado</v>
      </c>
      <c r="J967" s="8" t="str">
        <f>_xlfn.XLOOKUP(BASE_INICIATIVAS_CONSOLIDADA!$G967,[1]!BASE_UCS[COD CNUC],[1]!BASE_UCS[UF])</f>
        <v>DF</v>
      </c>
      <c r="K967" s="8"/>
      <c r="L967" s="36">
        <v>75000</v>
      </c>
      <c r="M967" s="80">
        <v>0</v>
      </c>
      <c r="N967" s="36">
        <f>BASE_INICIATIVAS_CONSOLIDADA!$L967-BASE_INICIATIVAS_CONSOLIDADA!$M967</f>
        <v>75000</v>
      </c>
      <c r="O967" s="37">
        <f>BASE_INICIATIVAS_CONSOLIDADA!$AC967+BASE_INICIATIVAS_CONSOLIDADA!$AJ967+BASE_INICIATIVAS_CONSOLIDADA!$AO967+BASE_INICIATIVAS_CONSOLIDADA!$AV967+BASE_INICIATIVAS_CONSOLIDADA!$AY967+BASE_INICIATIVAS_CONSOLIDADA!$BA967+BASE_INICIATIVAS_CONSOLIDADA!$BD967</f>
        <v>0</v>
      </c>
      <c r="P967" s="36">
        <f>IF(BASE_INICIATIVAS_CONSOLIDADA!$N967-BASE_INICIATIVAS_CONSOLIDADA!$O967&lt;0,0,BASE_INICIATIVAS_CONSOLIDADA!$N967-BASE_INICIATIVAS_CONSOLIDADA!$O967)</f>
        <v>75000</v>
      </c>
      <c r="Q967" s="64">
        <v>0</v>
      </c>
      <c r="R967" s="69">
        <v>0</v>
      </c>
      <c r="S967" s="69">
        <v>0</v>
      </c>
      <c r="T967" s="69">
        <v>0</v>
      </c>
      <c r="U967" s="69">
        <v>0</v>
      </c>
      <c r="V967" s="69">
        <v>0</v>
      </c>
      <c r="W967" s="69">
        <v>0</v>
      </c>
      <c r="X967" s="69">
        <v>0</v>
      </c>
      <c r="Y967" s="69">
        <v>0</v>
      </c>
      <c r="Z967" s="69">
        <v>0</v>
      </c>
      <c r="AA967" s="69">
        <v>0</v>
      </c>
      <c r="AB967" s="70">
        <v>0</v>
      </c>
      <c r="AC967" s="37">
        <f>SUM(BASE_INICIATIVAS_CONSOLIDADA!$Q967:$AB967)</f>
        <v>0</v>
      </c>
      <c r="AD967" s="37">
        <v>0</v>
      </c>
      <c r="AE967" s="37">
        <v>0</v>
      </c>
      <c r="AF967" s="37">
        <v>0</v>
      </c>
      <c r="AG967" s="37">
        <v>0</v>
      </c>
      <c r="AH967" s="37">
        <v>0</v>
      </c>
      <c r="AI967" s="77">
        <v>0</v>
      </c>
      <c r="AJ967" s="37">
        <f>SUM(BASE_INICIATIVAS_CONSOLIDADA!$AD967:$AI967)</f>
        <v>0</v>
      </c>
      <c r="AK967" s="37">
        <v>0</v>
      </c>
      <c r="AL967" s="37">
        <v>0</v>
      </c>
      <c r="AM967" s="37">
        <v>0</v>
      </c>
      <c r="AN967" s="37">
        <v>0</v>
      </c>
      <c r="AO967" s="37">
        <f>SUM(BASE_INICIATIVAS_CONSOLIDADA!$AK967:$AN967)</f>
        <v>0</v>
      </c>
      <c r="AP967" s="37">
        <v>0</v>
      </c>
      <c r="AQ967" s="37">
        <v>0</v>
      </c>
      <c r="AR967" s="37">
        <v>0</v>
      </c>
      <c r="AS967" s="37">
        <v>0</v>
      </c>
      <c r="AT967" s="37">
        <v>0</v>
      </c>
      <c r="AU967" s="37">
        <v>0</v>
      </c>
      <c r="AV967" s="37">
        <f>SUM(BASE_INICIATIVAS_CONSOLIDADA!$AP967:$AU967)</f>
        <v>0</v>
      </c>
      <c r="AW967" s="39">
        <v>0</v>
      </c>
      <c r="AX967" s="39">
        <v>0</v>
      </c>
      <c r="AY967" s="40">
        <f>SUM(BASE_INICIATIVAS_CONSOLIDADA!$AW967:$AX967)</f>
        <v>0</v>
      </c>
      <c r="AZ967" s="4">
        <v>0</v>
      </c>
      <c r="BA967" s="4">
        <f>BASE_INICIATIVAS_CONSOLIDADA!$AZ967</f>
        <v>0</v>
      </c>
      <c r="BB967" s="4">
        <v>0</v>
      </c>
      <c r="BC967" s="4">
        <v>0</v>
      </c>
      <c r="BD967" s="4">
        <f>SUM(BASE_INICIATIVAS_CONSOLIDADA!$BB967:$BC967)</f>
        <v>0</v>
      </c>
    </row>
    <row r="968" spans="1:56" ht="60" x14ac:dyDescent="0.25">
      <c r="A968" s="29" t="s">
        <v>502</v>
      </c>
      <c r="B968" s="29" t="s">
        <v>503</v>
      </c>
      <c r="C968" s="29">
        <v>18458919</v>
      </c>
      <c r="D968" s="29" t="s">
        <v>58</v>
      </c>
      <c r="E968" s="29" t="str">
        <f>_xlfn.XLOOKUP(BASE_INICIATIVAS_CONSOLIDADA!$G968,'[1]BASE DE DADOS'!A:A,'[1]BASE DE DADOS'!C:C)</f>
        <v>ARIE PÉ-DE-GIGANTE</v>
      </c>
      <c r="F968" s="29" t="str">
        <f>_xlfn.XLOOKUP(BASE_INICIATIVAS_CONSOLIDADA!$G968,[1]!BASE_UCS[COD CNUC],[1]!BASE_UCS[CATEGORIA RESUMIDA])</f>
        <v>ARIE</v>
      </c>
      <c r="G968" s="29" t="s">
        <v>537</v>
      </c>
      <c r="H968" s="29" t="str">
        <f>_xlfn.XLOOKUP(BASE_INICIATIVAS_CONSOLIDADA!$G968,[1]!BASE_UCS[COD CNUC],[1]!BASE_UCS[GERÊNCIA REGIONAL])</f>
        <v>GR4 - Sudeste</v>
      </c>
      <c r="I968" s="29" t="str">
        <f>_xlfn.XLOOKUP(BASE_INICIATIVAS_CONSOLIDADA!$G968,[1]!BASE_UCS[COD CNUC],[1]!BASE_UCS[BIOMAS])</f>
        <v>Cerrado</v>
      </c>
      <c r="J968" s="29" t="str">
        <f>_xlfn.XLOOKUP(BASE_INICIATIVAS_CONSOLIDADA!$G968,[1]!BASE_UCS[COD CNUC],[1]!BASE_UCS[UF])</f>
        <v>SP</v>
      </c>
      <c r="K968" s="29"/>
      <c r="L968" s="30">
        <v>75000</v>
      </c>
      <c r="M968" s="79">
        <v>0</v>
      </c>
      <c r="N968" s="30">
        <f>BASE_INICIATIVAS_CONSOLIDADA!$L968-BASE_INICIATIVAS_CONSOLIDADA!$M968</f>
        <v>75000</v>
      </c>
      <c r="O968" s="41">
        <f>BASE_INICIATIVAS_CONSOLIDADA!$AC968+BASE_INICIATIVAS_CONSOLIDADA!$AJ968+BASE_INICIATIVAS_CONSOLIDADA!$AO968+BASE_INICIATIVAS_CONSOLIDADA!$AV968+BASE_INICIATIVAS_CONSOLIDADA!$AY968+BASE_INICIATIVAS_CONSOLIDADA!$BA968+BASE_INICIATIVAS_CONSOLIDADA!$BD968</f>
        <v>0</v>
      </c>
      <c r="P968" s="30">
        <f>IF(BASE_INICIATIVAS_CONSOLIDADA!$N968-BASE_INICIATIVAS_CONSOLIDADA!$O968&lt;0,0,BASE_INICIATIVAS_CONSOLIDADA!$N968-BASE_INICIATIVAS_CONSOLIDADA!$O968)</f>
        <v>75000</v>
      </c>
      <c r="Q968" s="66">
        <v>0</v>
      </c>
      <c r="R968" s="71">
        <v>0</v>
      </c>
      <c r="S968" s="71">
        <v>0</v>
      </c>
      <c r="T968" s="71">
        <v>0</v>
      </c>
      <c r="U968" s="71">
        <v>0</v>
      </c>
      <c r="V968" s="71">
        <v>0</v>
      </c>
      <c r="W968" s="71">
        <v>0</v>
      </c>
      <c r="X968" s="71">
        <v>0</v>
      </c>
      <c r="Y968" s="71">
        <v>0</v>
      </c>
      <c r="Z968" s="71">
        <v>0</v>
      </c>
      <c r="AA968" s="71">
        <v>0</v>
      </c>
      <c r="AB968" s="68">
        <v>0</v>
      </c>
      <c r="AC968" s="41">
        <f>SUM(BASE_INICIATIVAS_CONSOLIDADA!$Q968:$AB968)</f>
        <v>0</v>
      </c>
      <c r="AD968" s="41">
        <v>0</v>
      </c>
      <c r="AE968" s="41">
        <v>0</v>
      </c>
      <c r="AF968" s="41">
        <v>0</v>
      </c>
      <c r="AG968" s="41">
        <v>0</v>
      </c>
      <c r="AH968" s="41">
        <v>0</v>
      </c>
      <c r="AI968" s="82">
        <v>0</v>
      </c>
      <c r="AJ968" s="41">
        <f>SUM(BASE_INICIATIVAS_CONSOLIDADA!$AD968:$AI968)</f>
        <v>0</v>
      </c>
      <c r="AK968" s="41">
        <v>0</v>
      </c>
      <c r="AL968" s="41">
        <v>0</v>
      </c>
      <c r="AM968" s="41">
        <v>0</v>
      </c>
      <c r="AN968" s="41">
        <v>0</v>
      </c>
      <c r="AO968" s="41">
        <f>SUM(BASE_INICIATIVAS_CONSOLIDADA!$AK968:$AN968)</f>
        <v>0</v>
      </c>
      <c r="AP968" s="41">
        <v>0</v>
      </c>
      <c r="AQ968" s="41">
        <v>0</v>
      </c>
      <c r="AR968" s="41">
        <v>0</v>
      </c>
      <c r="AS968" s="41">
        <v>0</v>
      </c>
      <c r="AT968" s="41">
        <v>0</v>
      </c>
      <c r="AU968" s="41">
        <v>0</v>
      </c>
      <c r="AV968" s="41">
        <f>SUM(BASE_INICIATIVAS_CONSOLIDADA!$AP968:$AU968)</f>
        <v>0</v>
      </c>
      <c r="AW968" s="43">
        <v>0</v>
      </c>
      <c r="AX968" s="43">
        <v>0</v>
      </c>
      <c r="AY968" s="44">
        <f>SUM(BASE_INICIATIVAS_CONSOLIDADA!$AW968:$AX968)</f>
        <v>0</v>
      </c>
      <c r="AZ968" s="45">
        <v>0</v>
      </c>
      <c r="BA968" s="45">
        <f>BASE_INICIATIVAS_CONSOLIDADA!$AZ968</f>
        <v>0</v>
      </c>
      <c r="BB968" s="45">
        <v>0</v>
      </c>
      <c r="BC968" s="45">
        <v>0</v>
      </c>
      <c r="BD968" s="45">
        <f>SUM(BASE_INICIATIVAS_CONSOLIDADA!$BB968:$BC968)</f>
        <v>0</v>
      </c>
    </row>
    <row r="969" spans="1:56" ht="60" x14ac:dyDescent="0.25">
      <c r="A969" s="8" t="s">
        <v>502</v>
      </c>
      <c r="B969" s="8" t="s">
        <v>503</v>
      </c>
      <c r="C969" s="8">
        <v>18458919</v>
      </c>
      <c r="D969" s="8" t="s">
        <v>58</v>
      </c>
      <c r="E969" s="8" t="str">
        <f>_xlfn.XLOOKUP(BASE_INICIATIVAS_CONSOLIDADA!$G969,'[1]BASE DE DADOS'!A:A,'[1]BASE DE DADOS'!C:C)</f>
        <v>MONA DAS ILHAS CAGARRAS</v>
      </c>
      <c r="F969" s="8" t="str">
        <f>_xlfn.XLOOKUP(BASE_INICIATIVAS_CONSOLIDADA!$G969,[1]!BASE_UCS[COD CNUC],[1]!BASE_UCS[CATEGORIA RESUMIDA])</f>
        <v>MONA</v>
      </c>
      <c r="G969" s="8" t="s">
        <v>77</v>
      </c>
      <c r="H969" s="8" t="str">
        <f>_xlfn.XLOOKUP(BASE_INICIATIVAS_CONSOLIDADA!$G969,[1]!BASE_UCS[COD CNUC],[1]!BASE_UCS[GERÊNCIA REGIONAL])</f>
        <v>GR4 - Sudeste</v>
      </c>
      <c r="I969" s="8" t="str">
        <f>_xlfn.XLOOKUP(BASE_INICIATIVAS_CONSOLIDADA!$G969,[1]!BASE_UCS[COD CNUC],[1]!BASE_UCS[BIOMAS])</f>
        <v>Área Marinha - Mata Atlântica</v>
      </c>
      <c r="J969" s="8" t="str">
        <f>_xlfn.XLOOKUP(BASE_INICIATIVAS_CONSOLIDADA!$G969,[1]!BASE_UCS[COD CNUC],[1]!BASE_UCS[UF])</f>
        <v>RJ</v>
      </c>
      <c r="K969" s="8"/>
      <c r="L969" s="36">
        <v>120000</v>
      </c>
      <c r="M969" s="80">
        <v>0</v>
      </c>
      <c r="N969" s="36">
        <f>BASE_INICIATIVAS_CONSOLIDADA!$L969-BASE_INICIATIVAS_CONSOLIDADA!$M969</f>
        <v>120000</v>
      </c>
      <c r="O969" s="37">
        <f>BASE_INICIATIVAS_CONSOLIDADA!$AC969+BASE_INICIATIVAS_CONSOLIDADA!$AJ969+BASE_INICIATIVAS_CONSOLIDADA!$AO969+BASE_INICIATIVAS_CONSOLIDADA!$AV969+BASE_INICIATIVAS_CONSOLIDADA!$AY969+BASE_INICIATIVAS_CONSOLIDADA!$BA969+BASE_INICIATIVAS_CONSOLIDADA!$BD969</f>
        <v>0</v>
      </c>
      <c r="P969" s="36">
        <f>IF(BASE_INICIATIVAS_CONSOLIDADA!$N969-BASE_INICIATIVAS_CONSOLIDADA!$O969&lt;0,0,BASE_INICIATIVAS_CONSOLIDADA!$N969-BASE_INICIATIVAS_CONSOLIDADA!$O969)</f>
        <v>120000</v>
      </c>
      <c r="Q969" s="64">
        <v>0</v>
      </c>
      <c r="R969" s="69">
        <v>0</v>
      </c>
      <c r="S969" s="69">
        <v>0</v>
      </c>
      <c r="T969" s="69">
        <v>0</v>
      </c>
      <c r="U969" s="69">
        <v>0</v>
      </c>
      <c r="V969" s="69">
        <v>0</v>
      </c>
      <c r="W969" s="69">
        <v>0</v>
      </c>
      <c r="X969" s="69">
        <v>0</v>
      </c>
      <c r="Y969" s="69">
        <v>0</v>
      </c>
      <c r="Z969" s="69">
        <v>0</v>
      </c>
      <c r="AA969" s="69">
        <v>0</v>
      </c>
      <c r="AB969" s="70">
        <v>0</v>
      </c>
      <c r="AC969" s="37">
        <f>SUM(BASE_INICIATIVAS_CONSOLIDADA!$Q969:$AB969)</f>
        <v>0</v>
      </c>
      <c r="AD969" s="37">
        <v>0</v>
      </c>
      <c r="AE969" s="37">
        <v>0</v>
      </c>
      <c r="AF969" s="37">
        <v>0</v>
      </c>
      <c r="AG969" s="37">
        <v>0</v>
      </c>
      <c r="AH969" s="37">
        <v>0</v>
      </c>
      <c r="AI969" s="77">
        <v>0</v>
      </c>
      <c r="AJ969" s="37">
        <f>SUM(BASE_INICIATIVAS_CONSOLIDADA!$AD969:$AI969)</f>
        <v>0</v>
      </c>
      <c r="AK969" s="37">
        <v>0</v>
      </c>
      <c r="AL969" s="37">
        <v>0</v>
      </c>
      <c r="AM969" s="37">
        <v>0</v>
      </c>
      <c r="AN969" s="37">
        <v>0</v>
      </c>
      <c r="AO969" s="37">
        <f>SUM(BASE_INICIATIVAS_CONSOLIDADA!$AK969:$AN969)</f>
        <v>0</v>
      </c>
      <c r="AP969" s="37">
        <v>0</v>
      </c>
      <c r="AQ969" s="37">
        <v>0</v>
      </c>
      <c r="AR969" s="37">
        <v>0</v>
      </c>
      <c r="AS969" s="37">
        <v>0</v>
      </c>
      <c r="AT969" s="37">
        <v>0</v>
      </c>
      <c r="AU969" s="37">
        <v>0</v>
      </c>
      <c r="AV969" s="37">
        <f>SUM(BASE_INICIATIVAS_CONSOLIDADA!$AP969:$AU969)</f>
        <v>0</v>
      </c>
      <c r="AW969" s="39">
        <v>0</v>
      </c>
      <c r="AX969" s="39">
        <v>0</v>
      </c>
      <c r="AY969" s="40">
        <f>SUM(BASE_INICIATIVAS_CONSOLIDADA!$AW969:$AX969)</f>
        <v>0</v>
      </c>
      <c r="AZ969" s="4">
        <v>0</v>
      </c>
      <c r="BA969" s="4">
        <f>BASE_INICIATIVAS_CONSOLIDADA!$AZ969</f>
        <v>0</v>
      </c>
      <c r="BB969" s="4">
        <v>0</v>
      </c>
      <c r="BC969" s="4">
        <v>0</v>
      </c>
      <c r="BD969" s="4">
        <f>SUM(BASE_INICIATIVAS_CONSOLIDADA!$BB969:$BC969)</f>
        <v>0</v>
      </c>
    </row>
    <row r="970" spans="1:56" ht="60" x14ac:dyDescent="0.25">
      <c r="A970" s="29" t="s">
        <v>502</v>
      </c>
      <c r="B970" s="29" t="s">
        <v>503</v>
      </c>
      <c r="C970" s="29">
        <v>18458919</v>
      </c>
      <c r="D970" s="29" t="s">
        <v>58</v>
      </c>
      <c r="E970" s="29" t="str">
        <f>_xlfn.XLOOKUP(BASE_INICIATIVAS_CONSOLIDADA!$G970,'[1]BASE DE DADOS'!A:A,'[1]BASE DE DADOS'!C:C)</f>
        <v>ARIE ILHA AMEIXAL</v>
      </c>
      <c r="F970" s="29" t="str">
        <f>_xlfn.XLOOKUP(BASE_INICIATIVAS_CONSOLIDADA!$G970,[1]!BASE_UCS[COD CNUC],[1]!BASE_UCS[CATEGORIA RESUMIDA])</f>
        <v>ARIE</v>
      </c>
      <c r="G970" s="29" t="s">
        <v>538</v>
      </c>
      <c r="H970" s="29" t="str">
        <f>_xlfn.XLOOKUP(BASE_INICIATIVAS_CONSOLIDADA!$G970,[1]!BASE_UCS[COD CNUC],[1]!BASE_UCS[GERÊNCIA REGIONAL])</f>
        <v>GR4 - Sudeste</v>
      </c>
      <c r="I970" s="29" t="str">
        <f>_xlfn.XLOOKUP(BASE_INICIATIVAS_CONSOLIDADA!$G970,[1]!BASE_UCS[COD CNUC],[1]!BASE_UCS[BIOMAS])</f>
        <v>Mata Atlântica</v>
      </c>
      <c r="J970" s="29" t="str">
        <f>_xlfn.XLOOKUP(BASE_INICIATIVAS_CONSOLIDADA!$G970,[1]!BASE_UCS[COD CNUC],[1]!BASE_UCS[UF])</f>
        <v>SP</v>
      </c>
      <c r="K970" s="29"/>
      <c r="L970" s="30">
        <v>75000</v>
      </c>
      <c r="M970" s="79">
        <v>0</v>
      </c>
      <c r="N970" s="30">
        <f>BASE_INICIATIVAS_CONSOLIDADA!$L970-BASE_INICIATIVAS_CONSOLIDADA!$M970</f>
        <v>75000</v>
      </c>
      <c r="O970" s="41">
        <f>BASE_INICIATIVAS_CONSOLIDADA!$AC970+BASE_INICIATIVAS_CONSOLIDADA!$AJ970+BASE_INICIATIVAS_CONSOLIDADA!$AO970+BASE_INICIATIVAS_CONSOLIDADA!$AV970+BASE_INICIATIVAS_CONSOLIDADA!$AY970+BASE_INICIATIVAS_CONSOLIDADA!$BA970+BASE_INICIATIVAS_CONSOLIDADA!$BD970</f>
        <v>0</v>
      </c>
      <c r="P970" s="30">
        <f>IF(BASE_INICIATIVAS_CONSOLIDADA!$N970-BASE_INICIATIVAS_CONSOLIDADA!$O970&lt;0,0,BASE_INICIATIVAS_CONSOLIDADA!$N970-BASE_INICIATIVAS_CONSOLIDADA!$O970)</f>
        <v>75000</v>
      </c>
      <c r="Q970" s="66">
        <v>0</v>
      </c>
      <c r="R970" s="71">
        <v>0</v>
      </c>
      <c r="S970" s="71">
        <v>0</v>
      </c>
      <c r="T970" s="71">
        <v>0</v>
      </c>
      <c r="U970" s="71">
        <v>0</v>
      </c>
      <c r="V970" s="71">
        <v>0</v>
      </c>
      <c r="W970" s="71">
        <v>0</v>
      </c>
      <c r="X970" s="71">
        <v>0</v>
      </c>
      <c r="Y970" s="71">
        <v>0</v>
      </c>
      <c r="Z970" s="71">
        <v>0</v>
      </c>
      <c r="AA970" s="71">
        <v>0</v>
      </c>
      <c r="AB970" s="68">
        <v>0</v>
      </c>
      <c r="AC970" s="41">
        <f>SUM(BASE_INICIATIVAS_CONSOLIDADA!$Q970:$AB970)</f>
        <v>0</v>
      </c>
      <c r="AD970" s="41">
        <v>0</v>
      </c>
      <c r="AE970" s="41">
        <v>0</v>
      </c>
      <c r="AF970" s="41">
        <v>0</v>
      </c>
      <c r="AG970" s="41">
        <v>0</v>
      </c>
      <c r="AH970" s="41">
        <v>0</v>
      </c>
      <c r="AI970" s="82">
        <v>0</v>
      </c>
      <c r="AJ970" s="41">
        <f>SUM(BASE_INICIATIVAS_CONSOLIDADA!$AD970:$AI970)</f>
        <v>0</v>
      </c>
      <c r="AK970" s="41">
        <v>0</v>
      </c>
      <c r="AL970" s="41">
        <v>0</v>
      </c>
      <c r="AM970" s="41">
        <v>0</v>
      </c>
      <c r="AN970" s="41">
        <v>0</v>
      </c>
      <c r="AO970" s="41">
        <f>SUM(BASE_INICIATIVAS_CONSOLIDADA!$AK970:$AN970)</f>
        <v>0</v>
      </c>
      <c r="AP970" s="41">
        <v>0</v>
      </c>
      <c r="AQ970" s="41">
        <v>0</v>
      </c>
      <c r="AR970" s="41">
        <v>0</v>
      </c>
      <c r="AS970" s="41">
        <v>0</v>
      </c>
      <c r="AT970" s="41">
        <v>0</v>
      </c>
      <c r="AU970" s="41">
        <v>0</v>
      </c>
      <c r="AV970" s="41">
        <f>SUM(BASE_INICIATIVAS_CONSOLIDADA!$AP970:$AU970)</f>
        <v>0</v>
      </c>
      <c r="AW970" s="43">
        <v>0</v>
      </c>
      <c r="AX970" s="43">
        <v>0</v>
      </c>
      <c r="AY970" s="44">
        <f>SUM(BASE_INICIATIVAS_CONSOLIDADA!$AW970:$AX970)</f>
        <v>0</v>
      </c>
      <c r="AZ970" s="45">
        <v>0</v>
      </c>
      <c r="BA970" s="45">
        <f>BASE_INICIATIVAS_CONSOLIDADA!$AZ970</f>
        <v>0</v>
      </c>
      <c r="BB970" s="45">
        <v>0</v>
      </c>
      <c r="BC970" s="45">
        <v>0</v>
      </c>
      <c r="BD970" s="45">
        <f>SUM(BASE_INICIATIVAS_CONSOLIDADA!$BB970:$BC970)</f>
        <v>0</v>
      </c>
    </row>
    <row r="971" spans="1:56" ht="60" x14ac:dyDescent="0.25">
      <c r="A971" s="8" t="s">
        <v>502</v>
      </c>
      <c r="B971" s="8" t="s">
        <v>503</v>
      </c>
      <c r="C971" s="8">
        <v>18458919</v>
      </c>
      <c r="D971" s="8" t="s">
        <v>58</v>
      </c>
      <c r="E971" s="8" t="str">
        <f>_xlfn.XLOOKUP(BASE_INICIATIVAS_CONSOLIDADA!$G971,'[1]BASE DE DADOS'!A:A,'[1]BASE DE DADOS'!C:C)</f>
        <v>ARIE ILHAS QUEIMADA GRANDE E QUEIMADA PEQUENA</v>
      </c>
      <c r="F971" s="8" t="str">
        <f>_xlfn.XLOOKUP(BASE_INICIATIVAS_CONSOLIDADA!$G971,[1]!BASE_UCS[COD CNUC],[1]!BASE_UCS[CATEGORIA RESUMIDA])</f>
        <v>ARIE</v>
      </c>
      <c r="G971" s="8" t="s">
        <v>539</v>
      </c>
      <c r="H971" s="8" t="str">
        <f>_xlfn.XLOOKUP(BASE_INICIATIVAS_CONSOLIDADA!$G971,[1]!BASE_UCS[COD CNUC],[1]!BASE_UCS[GERÊNCIA REGIONAL])</f>
        <v>GR4 - Sudeste</v>
      </c>
      <c r="I971" s="8" t="str">
        <f>_xlfn.XLOOKUP(BASE_INICIATIVAS_CONSOLIDADA!$G971,[1]!BASE_UCS[COD CNUC],[1]!BASE_UCS[BIOMAS])</f>
        <v>Área Marinha - Mata Atlântica</v>
      </c>
      <c r="J971" s="8" t="str">
        <f>_xlfn.XLOOKUP(BASE_INICIATIVAS_CONSOLIDADA!$G971,[1]!BASE_UCS[COD CNUC],[1]!BASE_UCS[UF])</f>
        <v>SP</v>
      </c>
      <c r="K971" s="8"/>
      <c r="L971" s="36">
        <v>75000</v>
      </c>
      <c r="M971" s="80">
        <v>0</v>
      </c>
      <c r="N971" s="36">
        <f>BASE_INICIATIVAS_CONSOLIDADA!$L971-BASE_INICIATIVAS_CONSOLIDADA!$M971</f>
        <v>75000</v>
      </c>
      <c r="O971" s="37">
        <f>BASE_INICIATIVAS_CONSOLIDADA!$AC971+BASE_INICIATIVAS_CONSOLIDADA!$AJ971+BASE_INICIATIVAS_CONSOLIDADA!$AO971+BASE_INICIATIVAS_CONSOLIDADA!$AV971+BASE_INICIATIVAS_CONSOLIDADA!$AY971+BASE_INICIATIVAS_CONSOLIDADA!$BA971+BASE_INICIATIVAS_CONSOLIDADA!$BD971</f>
        <v>0</v>
      </c>
      <c r="P971" s="36">
        <f>IF(BASE_INICIATIVAS_CONSOLIDADA!$N971-BASE_INICIATIVAS_CONSOLIDADA!$O971&lt;0,0,BASE_INICIATIVAS_CONSOLIDADA!$N971-BASE_INICIATIVAS_CONSOLIDADA!$O971)</f>
        <v>75000</v>
      </c>
      <c r="Q971" s="64">
        <v>0</v>
      </c>
      <c r="R971" s="69">
        <v>0</v>
      </c>
      <c r="S971" s="69">
        <v>0</v>
      </c>
      <c r="T971" s="69">
        <v>0</v>
      </c>
      <c r="U971" s="69">
        <v>0</v>
      </c>
      <c r="V971" s="69">
        <v>0</v>
      </c>
      <c r="W971" s="69">
        <v>0</v>
      </c>
      <c r="X971" s="69">
        <v>0</v>
      </c>
      <c r="Y971" s="69">
        <v>0</v>
      </c>
      <c r="Z971" s="69">
        <v>0</v>
      </c>
      <c r="AA971" s="69">
        <v>0</v>
      </c>
      <c r="AB971" s="70">
        <v>0</v>
      </c>
      <c r="AC971" s="37">
        <f>SUM(BASE_INICIATIVAS_CONSOLIDADA!$Q971:$AB971)</f>
        <v>0</v>
      </c>
      <c r="AD971" s="37">
        <v>0</v>
      </c>
      <c r="AE971" s="37">
        <v>0</v>
      </c>
      <c r="AF971" s="37">
        <v>0</v>
      </c>
      <c r="AG971" s="37">
        <v>0</v>
      </c>
      <c r="AH971" s="37">
        <v>0</v>
      </c>
      <c r="AI971" s="77">
        <v>0</v>
      </c>
      <c r="AJ971" s="37">
        <f>SUM(BASE_INICIATIVAS_CONSOLIDADA!$AD971:$AI971)</f>
        <v>0</v>
      </c>
      <c r="AK971" s="37">
        <v>0</v>
      </c>
      <c r="AL971" s="37">
        <v>0</v>
      </c>
      <c r="AM971" s="37">
        <v>0</v>
      </c>
      <c r="AN971" s="37">
        <v>0</v>
      </c>
      <c r="AO971" s="37">
        <f>SUM(BASE_INICIATIVAS_CONSOLIDADA!$AK971:$AN971)</f>
        <v>0</v>
      </c>
      <c r="AP971" s="37">
        <v>0</v>
      </c>
      <c r="AQ971" s="37">
        <v>0</v>
      </c>
      <c r="AR971" s="37">
        <v>0</v>
      </c>
      <c r="AS971" s="37">
        <v>0</v>
      </c>
      <c r="AT971" s="37">
        <v>0</v>
      </c>
      <c r="AU971" s="37">
        <v>0</v>
      </c>
      <c r="AV971" s="37">
        <f>SUM(BASE_INICIATIVAS_CONSOLIDADA!$AP971:$AU971)</f>
        <v>0</v>
      </c>
      <c r="AW971" s="39">
        <v>0</v>
      </c>
      <c r="AX971" s="39">
        <v>0</v>
      </c>
      <c r="AY971" s="40">
        <f>SUM(BASE_INICIATIVAS_CONSOLIDADA!$AW971:$AX971)</f>
        <v>0</v>
      </c>
      <c r="AZ971" s="4">
        <v>0</v>
      </c>
      <c r="BA971" s="4">
        <f>BASE_INICIATIVAS_CONSOLIDADA!$AZ971</f>
        <v>0</v>
      </c>
      <c r="BB971" s="4">
        <v>0</v>
      </c>
      <c r="BC971" s="4">
        <v>0</v>
      </c>
      <c r="BD971" s="4">
        <f>SUM(BASE_INICIATIVAS_CONSOLIDADA!$BB971:$BC971)</f>
        <v>0</v>
      </c>
    </row>
    <row r="972" spans="1:56" ht="60" x14ac:dyDescent="0.25">
      <c r="A972" s="29" t="s">
        <v>502</v>
      </c>
      <c r="B972" s="29" t="s">
        <v>503</v>
      </c>
      <c r="C972" s="29">
        <v>18458919</v>
      </c>
      <c r="D972" s="29" t="s">
        <v>58</v>
      </c>
      <c r="E972" s="29" t="str">
        <f>_xlfn.XLOOKUP(BASE_INICIATIVAS_CONSOLIDADA!$G972,'[1]BASE DE DADOS'!A:A,'[1]BASE DE DADOS'!C:C)</f>
        <v>ARIE JAVARI BURITI</v>
      </c>
      <c r="F972" s="29" t="str">
        <f>_xlfn.XLOOKUP(BASE_INICIATIVAS_CONSOLIDADA!$G972,[1]!BASE_UCS[COD CNUC],[1]!BASE_UCS[CATEGORIA RESUMIDA])</f>
        <v>ARIE</v>
      </c>
      <c r="G972" s="29" t="s">
        <v>303</v>
      </c>
      <c r="H972" s="29" t="str">
        <f>_xlfn.XLOOKUP(BASE_INICIATIVAS_CONSOLIDADA!$G972,[1]!BASE_UCS[COD CNUC],[1]!BASE_UCS[GERÊNCIA REGIONAL])</f>
        <v>GR1 - Norte</v>
      </c>
      <c r="I972" s="29" t="str">
        <f>_xlfn.XLOOKUP(BASE_INICIATIVAS_CONSOLIDADA!$G972,[1]!BASE_UCS[COD CNUC],[1]!BASE_UCS[BIOMAS])</f>
        <v>Amazônia</v>
      </c>
      <c r="J972" s="29" t="str">
        <f>_xlfn.XLOOKUP(BASE_INICIATIVAS_CONSOLIDADA!$G972,[1]!BASE_UCS[COD CNUC],[1]!BASE_UCS[UF])</f>
        <v>AM</v>
      </c>
      <c r="K972" s="29"/>
      <c r="L972" s="30">
        <v>75000</v>
      </c>
      <c r="M972" s="79">
        <v>0</v>
      </c>
      <c r="N972" s="30">
        <f>BASE_INICIATIVAS_CONSOLIDADA!$L972-BASE_INICIATIVAS_CONSOLIDADA!$M972</f>
        <v>75000</v>
      </c>
      <c r="O972" s="41">
        <f>BASE_INICIATIVAS_CONSOLIDADA!$AC972+BASE_INICIATIVAS_CONSOLIDADA!$AJ972+BASE_INICIATIVAS_CONSOLIDADA!$AO972+BASE_INICIATIVAS_CONSOLIDADA!$AV972+BASE_INICIATIVAS_CONSOLIDADA!$AY972+BASE_INICIATIVAS_CONSOLIDADA!$BA972+BASE_INICIATIVAS_CONSOLIDADA!$BD972</f>
        <v>0</v>
      </c>
      <c r="P972" s="30">
        <f>IF(BASE_INICIATIVAS_CONSOLIDADA!$N972-BASE_INICIATIVAS_CONSOLIDADA!$O972&lt;0,0,BASE_INICIATIVAS_CONSOLIDADA!$N972-BASE_INICIATIVAS_CONSOLIDADA!$O972)</f>
        <v>75000</v>
      </c>
      <c r="Q972" s="66">
        <v>0</v>
      </c>
      <c r="R972" s="71">
        <v>0</v>
      </c>
      <c r="S972" s="71">
        <v>0</v>
      </c>
      <c r="T972" s="71">
        <v>0</v>
      </c>
      <c r="U972" s="71">
        <v>0</v>
      </c>
      <c r="V972" s="71">
        <v>0</v>
      </c>
      <c r="W972" s="71">
        <v>0</v>
      </c>
      <c r="X972" s="71">
        <v>0</v>
      </c>
      <c r="Y972" s="71">
        <v>0</v>
      </c>
      <c r="Z972" s="71">
        <v>0</v>
      </c>
      <c r="AA972" s="71">
        <v>0</v>
      </c>
      <c r="AB972" s="68">
        <v>0</v>
      </c>
      <c r="AC972" s="41">
        <f>SUM(BASE_INICIATIVAS_CONSOLIDADA!$Q972:$AB972)</f>
        <v>0</v>
      </c>
      <c r="AD972" s="41">
        <v>0</v>
      </c>
      <c r="AE972" s="41">
        <v>0</v>
      </c>
      <c r="AF972" s="41">
        <v>0</v>
      </c>
      <c r="AG972" s="41">
        <v>0</v>
      </c>
      <c r="AH972" s="41">
        <v>0</v>
      </c>
      <c r="AI972" s="82">
        <v>0</v>
      </c>
      <c r="AJ972" s="41">
        <f>SUM(BASE_INICIATIVAS_CONSOLIDADA!$AD972:$AI972)</f>
        <v>0</v>
      </c>
      <c r="AK972" s="41">
        <v>0</v>
      </c>
      <c r="AL972" s="41">
        <v>0</v>
      </c>
      <c r="AM972" s="41">
        <v>0</v>
      </c>
      <c r="AN972" s="41">
        <v>0</v>
      </c>
      <c r="AO972" s="41">
        <f>SUM(BASE_INICIATIVAS_CONSOLIDADA!$AK972:$AN972)</f>
        <v>0</v>
      </c>
      <c r="AP972" s="41">
        <v>0</v>
      </c>
      <c r="AQ972" s="41">
        <v>0</v>
      </c>
      <c r="AR972" s="41">
        <v>0</v>
      </c>
      <c r="AS972" s="41">
        <v>0</v>
      </c>
      <c r="AT972" s="41">
        <v>0</v>
      </c>
      <c r="AU972" s="41">
        <v>0</v>
      </c>
      <c r="AV972" s="41">
        <f>SUM(BASE_INICIATIVAS_CONSOLIDADA!$AP972:$AU972)</f>
        <v>0</v>
      </c>
      <c r="AW972" s="43">
        <v>0</v>
      </c>
      <c r="AX972" s="43">
        <v>0</v>
      </c>
      <c r="AY972" s="44">
        <f>SUM(BASE_INICIATIVAS_CONSOLIDADA!$AW972:$AX972)</f>
        <v>0</v>
      </c>
      <c r="AZ972" s="45">
        <v>0</v>
      </c>
      <c r="BA972" s="45">
        <f>BASE_INICIATIVAS_CONSOLIDADA!$AZ972</f>
        <v>0</v>
      </c>
      <c r="BB972" s="45">
        <v>0</v>
      </c>
      <c r="BC972" s="45">
        <v>0</v>
      </c>
      <c r="BD972" s="45">
        <f>SUM(BASE_INICIATIVAS_CONSOLIDADA!$BB972:$BC972)</f>
        <v>0</v>
      </c>
    </row>
    <row r="973" spans="1:56" ht="60" x14ac:dyDescent="0.25">
      <c r="A973" s="8" t="s">
        <v>502</v>
      </c>
      <c r="B973" s="8" t="s">
        <v>503</v>
      </c>
      <c r="C973" s="8">
        <v>18458919</v>
      </c>
      <c r="D973" s="8" t="s">
        <v>58</v>
      </c>
      <c r="E973" s="8" t="str">
        <f>_xlfn.XLOOKUP(BASE_INICIATIVAS_CONSOLIDADA!$G973,'[1]BASE DE DADOS'!A:A,'[1]BASE DE DADOS'!C:C)</f>
        <v>ARIE MATA DE SANTA GENEBRA</v>
      </c>
      <c r="F973" s="8" t="str">
        <f>_xlfn.XLOOKUP(BASE_INICIATIVAS_CONSOLIDADA!$G973,[1]!BASE_UCS[COD CNUC],[1]!BASE_UCS[CATEGORIA RESUMIDA])</f>
        <v>ARIE</v>
      </c>
      <c r="G973" s="8" t="s">
        <v>540</v>
      </c>
      <c r="H973" s="8" t="str">
        <f>_xlfn.XLOOKUP(BASE_INICIATIVAS_CONSOLIDADA!$G973,[1]!BASE_UCS[COD CNUC],[1]!BASE_UCS[GERÊNCIA REGIONAL])</f>
        <v>GR4 - Sudeste</v>
      </c>
      <c r="I973" s="8" t="str">
        <f>_xlfn.XLOOKUP(BASE_INICIATIVAS_CONSOLIDADA!$G973,[1]!BASE_UCS[COD CNUC],[1]!BASE_UCS[BIOMAS])</f>
        <v>Mata Atlântica</v>
      </c>
      <c r="J973" s="8" t="str">
        <f>_xlfn.XLOOKUP(BASE_INICIATIVAS_CONSOLIDADA!$G973,[1]!BASE_UCS[COD CNUC],[1]!BASE_UCS[UF])</f>
        <v>SP</v>
      </c>
      <c r="K973" s="8"/>
      <c r="L973" s="36">
        <v>260000</v>
      </c>
      <c r="M973" s="80">
        <v>0</v>
      </c>
      <c r="N973" s="36">
        <f>BASE_INICIATIVAS_CONSOLIDADA!$L973-BASE_INICIATIVAS_CONSOLIDADA!$M973</f>
        <v>260000</v>
      </c>
      <c r="O973" s="37">
        <f>BASE_INICIATIVAS_CONSOLIDADA!$AC973+BASE_INICIATIVAS_CONSOLIDADA!$AJ973+BASE_INICIATIVAS_CONSOLIDADA!$AO973+BASE_INICIATIVAS_CONSOLIDADA!$AV973+BASE_INICIATIVAS_CONSOLIDADA!$AY973+BASE_INICIATIVAS_CONSOLIDADA!$BA973+BASE_INICIATIVAS_CONSOLIDADA!$BD973</f>
        <v>0</v>
      </c>
      <c r="P973" s="36">
        <f>IF(BASE_INICIATIVAS_CONSOLIDADA!$N973-BASE_INICIATIVAS_CONSOLIDADA!$O973&lt;0,0,BASE_INICIATIVAS_CONSOLIDADA!$N973-BASE_INICIATIVAS_CONSOLIDADA!$O973)</f>
        <v>260000</v>
      </c>
      <c r="Q973" s="64">
        <v>0</v>
      </c>
      <c r="R973" s="69">
        <v>0</v>
      </c>
      <c r="S973" s="69">
        <v>0</v>
      </c>
      <c r="T973" s="69">
        <v>0</v>
      </c>
      <c r="U973" s="69">
        <v>0</v>
      </c>
      <c r="V973" s="69">
        <v>0</v>
      </c>
      <c r="W973" s="69">
        <v>0</v>
      </c>
      <c r="X973" s="69">
        <v>0</v>
      </c>
      <c r="Y973" s="69">
        <v>0</v>
      </c>
      <c r="Z973" s="69">
        <v>0</v>
      </c>
      <c r="AA973" s="69">
        <v>0</v>
      </c>
      <c r="AB973" s="70">
        <v>0</v>
      </c>
      <c r="AC973" s="37">
        <f>SUM(BASE_INICIATIVAS_CONSOLIDADA!$Q973:$AB973)</f>
        <v>0</v>
      </c>
      <c r="AD973" s="37">
        <v>0</v>
      </c>
      <c r="AE973" s="37">
        <v>0</v>
      </c>
      <c r="AF973" s="37">
        <v>0</v>
      </c>
      <c r="AG973" s="37">
        <v>0</v>
      </c>
      <c r="AH973" s="37">
        <v>0</v>
      </c>
      <c r="AI973" s="77">
        <v>0</v>
      </c>
      <c r="AJ973" s="37">
        <f>SUM(BASE_INICIATIVAS_CONSOLIDADA!$AD973:$AI973)</f>
        <v>0</v>
      </c>
      <c r="AK973" s="37">
        <v>0</v>
      </c>
      <c r="AL973" s="37">
        <v>0</v>
      </c>
      <c r="AM973" s="37">
        <v>0</v>
      </c>
      <c r="AN973" s="37">
        <v>0</v>
      </c>
      <c r="AO973" s="37">
        <f>SUM(BASE_INICIATIVAS_CONSOLIDADA!$AK973:$AN973)</f>
        <v>0</v>
      </c>
      <c r="AP973" s="37">
        <v>0</v>
      </c>
      <c r="AQ973" s="37">
        <v>0</v>
      </c>
      <c r="AR973" s="37">
        <v>0</v>
      </c>
      <c r="AS973" s="37">
        <v>0</v>
      </c>
      <c r="AT973" s="37">
        <v>0</v>
      </c>
      <c r="AU973" s="37">
        <v>0</v>
      </c>
      <c r="AV973" s="37">
        <f>SUM(BASE_INICIATIVAS_CONSOLIDADA!$AP973:$AU973)</f>
        <v>0</v>
      </c>
      <c r="AW973" s="39">
        <v>0</v>
      </c>
      <c r="AX973" s="39">
        <v>0</v>
      </c>
      <c r="AY973" s="40">
        <f>SUM(BASE_INICIATIVAS_CONSOLIDADA!$AW973:$AX973)</f>
        <v>0</v>
      </c>
      <c r="AZ973" s="4">
        <v>0</v>
      </c>
      <c r="BA973" s="4">
        <f>BASE_INICIATIVAS_CONSOLIDADA!$AZ973</f>
        <v>0</v>
      </c>
      <c r="BB973" s="4">
        <v>0</v>
      </c>
      <c r="BC973" s="4">
        <v>0</v>
      </c>
      <c r="BD973" s="4">
        <f>SUM(BASE_INICIATIVAS_CONSOLIDADA!$BB973:$BC973)</f>
        <v>0</v>
      </c>
    </row>
    <row r="974" spans="1:56" ht="60" x14ac:dyDescent="0.25">
      <c r="A974" s="29" t="s">
        <v>502</v>
      </c>
      <c r="B974" s="29" t="s">
        <v>503</v>
      </c>
      <c r="C974" s="29">
        <v>18458919</v>
      </c>
      <c r="D974" s="29" t="s">
        <v>58</v>
      </c>
      <c r="E974" s="29" t="str">
        <f>_xlfn.XLOOKUP(BASE_INICIATIVAS_CONSOLIDADA!$G974,'[1]BASE DE DADOS'!A:A,'[1]BASE DE DADOS'!C:C)</f>
        <v>ESEC DE MARACÁ JIPIOCA</v>
      </c>
      <c r="F974" s="29" t="str">
        <f>_xlfn.XLOOKUP(BASE_INICIATIVAS_CONSOLIDADA!$G974,[1]!BASE_UCS[COD CNUC],[1]!BASE_UCS[CATEGORIA RESUMIDA])</f>
        <v>ESEC</v>
      </c>
      <c r="G974" s="29" t="s">
        <v>67</v>
      </c>
      <c r="H974" s="29" t="str">
        <f>_xlfn.XLOOKUP(BASE_INICIATIVAS_CONSOLIDADA!$G974,[1]!BASE_UCS[COD CNUC],[1]!BASE_UCS[GERÊNCIA REGIONAL])</f>
        <v>GR1 - Norte</v>
      </c>
      <c r="I974" s="29" t="str">
        <f>_xlfn.XLOOKUP(BASE_INICIATIVAS_CONSOLIDADA!$G974,[1]!BASE_UCS[COD CNUC],[1]!BASE_UCS[BIOMAS])</f>
        <v>Amazônia - Área Marinha</v>
      </c>
      <c r="J974" s="29" t="str">
        <f>_xlfn.XLOOKUP(BASE_INICIATIVAS_CONSOLIDADA!$G974,[1]!BASE_UCS[COD CNUC],[1]!BASE_UCS[UF])</f>
        <v>AP</v>
      </c>
      <c r="K974" s="29"/>
      <c r="L974" s="30">
        <v>115000</v>
      </c>
      <c r="M974" s="79">
        <v>0</v>
      </c>
      <c r="N974" s="30">
        <f>BASE_INICIATIVAS_CONSOLIDADA!$L974-BASE_INICIATIVAS_CONSOLIDADA!$M974</f>
        <v>115000</v>
      </c>
      <c r="O974" s="41">
        <f>BASE_INICIATIVAS_CONSOLIDADA!$AC974+BASE_INICIATIVAS_CONSOLIDADA!$AJ974+BASE_INICIATIVAS_CONSOLIDADA!$AO974+BASE_INICIATIVAS_CONSOLIDADA!$AV974+BASE_INICIATIVAS_CONSOLIDADA!$AY974+BASE_INICIATIVAS_CONSOLIDADA!$BA974+BASE_INICIATIVAS_CONSOLIDADA!$BD974</f>
        <v>115000</v>
      </c>
      <c r="P974" s="30">
        <f>IF(BASE_INICIATIVAS_CONSOLIDADA!$N974-BASE_INICIATIVAS_CONSOLIDADA!$O974&lt;0,0,BASE_INICIATIVAS_CONSOLIDADA!$N974-BASE_INICIATIVAS_CONSOLIDADA!$O974)</f>
        <v>0</v>
      </c>
      <c r="Q974" s="66">
        <v>0</v>
      </c>
      <c r="R974" s="71">
        <v>0</v>
      </c>
      <c r="S974" s="71">
        <v>0</v>
      </c>
      <c r="T974" s="71">
        <v>0</v>
      </c>
      <c r="U974" s="71">
        <v>0</v>
      </c>
      <c r="V974" s="71">
        <v>0</v>
      </c>
      <c r="W974" s="71">
        <v>0</v>
      </c>
      <c r="X974" s="71">
        <v>0</v>
      </c>
      <c r="Y974" s="71">
        <v>0</v>
      </c>
      <c r="Z974" s="71">
        <v>0</v>
      </c>
      <c r="AA974" s="71">
        <v>0</v>
      </c>
      <c r="AB974" s="68">
        <v>0</v>
      </c>
      <c r="AC974" s="41">
        <f>SUM(BASE_INICIATIVAS_CONSOLIDADA!$Q974:$AB974)</f>
        <v>0</v>
      </c>
      <c r="AD974" s="41">
        <v>0</v>
      </c>
      <c r="AE974" s="41">
        <v>0</v>
      </c>
      <c r="AF974" s="41">
        <v>0</v>
      </c>
      <c r="AG974" s="41">
        <v>0</v>
      </c>
      <c r="AH974" s="41">
        <v>0</v>
      </c>
      <c r="AI974" s="82">
        <v>0</v>
      </c>
      <c r="AJ974" s="41">
        <f>SUM(BASE_INICIATIVAS_CONSOLIDADA!$AD974:$AI974)</f>
        <v>0</v>
      </c>
      <c r="AK974" s="41">
        <v>0</v>
      </c>
      <c r="AL974" s="41">
        <v>0</v>
      </c>
      <c r="AM974" s="41">
        <v>0</v>
      </c>
      <c r="AN974" s="41">
        <v>0</v>
      </c>
      <c r="AO974" s="41">
        <f>SUM(BASE_INICIATIVAS_CONSOLIDADA!$AK974:$AN974)</f>
        <v>0</v>
      </c>
      <c r="AP974" s="41">
        <v>0</v>
      </c>
      <c r="AQ974" s="41">
        <v>0</v>
      </c>
      <c r="AR974" s="41">
        <v>0</v>
      </c>
      <c r="AS974" s="41">
        <v>0</v>
      </c>
      <c r="AT974" s="41">
        <v>0</v>
      </c>
      <c r="AU974" s="41">
        <v>0</v>
      </c>
      <c r="AV974" s="41">
        <f>SUM(BASE_INICIATIVAS_CONSOLIDADA!$AP974:$AU974)</f>
        <v>0</v>
      </c>
      <c r="AW974" s="43">
        <v>0</v>
      </c>
      <c r="AX974" s="43">
        <v>0</v>
      </c>
      <c r="AY974" s="44">
        <f>SUM(BASE_INICIATIVAS_CONSOLIDADA!$AW974:$AX974)</f>
        <v>0</v>
      </c>
      <c r="AZ974" s="45">
        <v>0</v>
      </c>
      <c r="BA974" s="45">
        <f>BASE_INICIATIVAS_CONSOLIDADA!$AZ974</f>
        <v>0</v>
      </c>
      <c r="BB974" s="45">
        <v>115000</v>
      </c>
      <c r="BC974" s="45">
        <v>0</v>
      </c>
      <c r="BD974" s="45">
        <f>SUM(BASE_INICIATIVAS_CONSOLIDADA!$BB974:$BC974)</f>
        <v>115000</v>
      </c>
    </row>
    <row r="975" spans="1:56" ht="60" x14ac:dyDescent="0.25">
      <c r="A975" s="8" t="s">
        <v>502</v>
      </c>
      <c r="B975" s="8" t="s">
        <v>503</v>
      </c>
      <c r="C975" s="8">
        <v>18458919</v>
      </c>
      <c r="D975" s="8" t="s">
        <v>58</v>
      </c>
      <c r="E975" s="8" t="str">
        <f>_xlfn.XLOOKUP(BASE_INICIATIVAS_CONSOLIDADA!$G975,'[1]BASE DE DADOS'!A:A,'[1]BASE DE DADOS'!C:C)</f>
        <v>ESEC DE NIQUIÁ</v>
      </c>
      <c r="F975" s="8" t="str">
        <f>_xlfn.XLOOKUP(BASE_INICIATIVAS_CONSOLIDADA!$G975,[1]!BASE_UCS[COD CNUC],[1]!BASE_UCS[CATEGORIA RESUMIDA])</f>
        <v>ESEC</v>
      </c>
      <c r="G975" s="8" t="s">
        <v>485</v>
      </c>
      <c r="H975" s="8" t="str">
        <f>_xlfn.XLOOKUP(BASE_INICIATIVAS_CONSOLIDADA!$G975,[1]!BASE_UCS[COD CNUC],[1]!BASE_UCS[GERÊNCIA REGIONAL])</f>
        <v>GR1 - Norte</v>
      </c>
      <c r="I975" s="8" t="str">
        <f>_xlfn.XLOOKUP(BASE_INICIATIVAS_CONSOLIDADA!$G975,[1]!BASE_UCS[COD CNUC],[1]!BASE_UCS[BIOMAS])</f>
        <v>Amazônia</v>
      </c>
      <c r="J975" s="8" t="str">
        <f>_xlfn.XLOOKUP(BASE_INICIATIVAS_CONSOLIDADA!$G975,[1]!BASE_UCS[COD CNUC],[1]!BASE_UCS[UF])</f>
        <v>RR</v>
      </c>
      <c r="K975" s="8"/>
      <c r="L975" s="36">
        <v>130000</v>
      </c>
      <c r="M975" s="80">
        <v>0</v>
      </c>
      <c r="N975" s="36">
        <f>BASE_INICIATIVAS_CONSOLIDADA!$L975-BASE_INICIATIVAS_CONSOLIDADA!$M975</f>
        <v>130000</v>
      </c>
      <c r="O975" s="37">
        <f>BASE_INICIATIVAS_CONSOLIDADA!$AC975+BASE_INICIATIVAS_CONSOLIDADA!$AJ975+BASE_INICIATIVAS_CONSOLIDADA!$AO975+BASE_INICIATIVAS_CONSOLIDADA!$AV975+BASE_INICIATIVAS_CONSOLIDADA!$AY975+BASE_INICIATIVAS_CONSOLIDADA!$BA975+BASE_INICIATIVAS_CONSOLIDADA!$BD975</f>
        <v>0</v>
      </c>
      <c r="P975" s="36">
        <f>IF(BASE_INICIATIVAS_CONSOLIDADA!$N975-BASE_INICIATIVAS_CONSOLIDADA!$O975&lt;0,0,BASE_INICIATIVAS_CONSOLIDADA!$N975-BASE_INICIATIVAS_CONSOLIDADA!$O975)</f>
        <v>130000</v>
      </c>
      <c r="Q975" s="64">
        <v>0</v>
      </c>
      <c r="R975" s="69">
        <v>0</v>
      </c>
      <c r="S975" s="69">
        <v>0</v>
      </c>
      <c r="T975" s="69">
        <v>0</v>
      </c>
      <c r="U975" s="69">
        <v>0</v>
      </c>
      <c r="V975" s="69">
        <v>0</v>
      </c>
      <c r="W975" s="69">
        <v>0</v>
      </c>
      <c r="X975" s="69">
        <v>0</v>
      </c>
      <c r="Y975" s="69">
        <v>0</v>
      </c>
      <c r="Z975" s="69">
        <v>0</v>
      </c>
      <c r="AA975" s="69">
        <v>0</v>
      </c>
      <c r="AB975" s="70">
        <v>0</v>
      </c>
      <c r="AC975" s="37">
        <f>SUM(BASE_INICIATIVAS_CONSOLIDADA!$Q975:$AB975)</f>
        <v>0</v>
      </c>
      <c r="AD975" s="37">
        <v>0</v>
      </c>
      <c r="AE975" s="37">
        <v>0</v>
      </c>
      <c r="AF975" s="37">
        <v>0</v>
      </c>
      <c r="AG975" s="37">
        <v>0</v>
      </c>
      <c r="AH975" s="37">
        <v>0</v>
      </c>
      <c r="AI975" s="77">
        <v>0</v>
      </c>
      <c r="AJ975" s="37">
        <f>SUM(BASE_INICIATIVAS_CONSOLIDADA!$AD975:$AI975)</f>
        <v>0</v>
      </c>
      <c r="AK975" s="37">
        <v>0</v>
      </c>
      <c r="AL975" s="37">
        <v>0</v>
      </c>
      <c r="AM975" s="37">
        <v>0</v>
      </c>
      <c r="AN975" s="37">
        <v>0</v>
      </c>
      <c r="AO975" s="37">
        <f>SUM(BASE_INICIATIVAS_CONSOLIDADA!$AK975:$AN975)</f>
        <v>0</v>
      </c>
      <c r="AP975" s="37">
        <v>0</v>
      </c>
      <c r="AQ975" s="37">
        <v>0</v>
      </c>
      <c r="AR975" s="37">
        <v>0</v>
      </c>
      <c r="AS975" s="37">
        <v>0</v>
      </c>
      <c r="AT975" s="37">
        <v>0</v>
      </c>
      <c r="AU975" s="37">
        <v>0</v>
      </c>
      <c r="AV975" s="37">
        <f>SUM(BASE_INICIATIVAS_CONSOLIDADA!$AP975:$AU975)</f>
        <v>0</v>
      </c>
      <c r="AW975" s="39">
        <v>0</v>
      </c>
      <c r="AX975" s="39">
        <v>0</v>
      </c>
      <c r="AY975" s="40">
        <f>SUM(BASE_INICIATIVAS_CONSOLIDADA!$AW975:$AX975)</f>
        <v>0</v>
      </c>
      <c r="AZ975" s="4">
        <v>0</v>
      </c>
      <c r="BA975" s="4">
        <f>BASE_INICIATIVAS_CONSOLIDADA!$AZ975</f>
        <v>0</v>
      </c>
      <c r="BB975" s="4">
        <v>0</v>
      </c>
      <c r="BC975" s="4">
        <v>0</v>
      </c>
      <c r="BD975" s="4">
        <f>SUM(BASE_INICIATIVAS_CONSOLIDADA!$BB975:$BC975)</f>
        <v>0</v>
      </c>
    </row>
    <row r="976" spans="1:56" ht="60" x14ac:dyDescent="0.25">
      <c r="A976" s="29" t="s">
        <v>502</v>
      </c>
      <c r="B976" s="29" t="s">
        <v>503</v>
      </c>
      <c r="C976" s="29">
        <v>18458919</v>
      </c>
      <c r="D976" s="29" t="s">
        <v>58</v>
      </c>
      <c r="E976" s="29" t="str">
        <f>_xlfn.XLOOKUP(BASE_INICIATIVAS_CONSOLIDADA!$G976,'[1]BASE DE DADOS'!A:A,'[1]BASE DE DADOS'!C:C)</f>
        <v>ESEC DE URUÇUÍ-UNA</v>
      </c>
      <c r="F976" s="29" t="str">
        <f>_xlfn.XLOOKUP(BASE_INICIATIVAS_CONSOLIDADA!$G976,[1]!BASE_UCS[COD CNUC],[1]!BASE_UCS[CATEGORIA RESUMIDA])</f>
        <v>ESEC</v>
      </c>
      <c r="G976" s="29" t="s">
        <v>204</v>
      </c>
      <c r="H976" s="29" t="str">
        <f>_xlfn.XLOOKUP(BASE_INICIATIVAS_CONSOLIDADA!$G976,[1]!BASE_UCS[COD CNUC],[1]!BASE_UCS[GERÊNCIA REGIONAL])</f>
        <v>GR2 - Nordeste</v>
      </c>
      <c r="I976" s="29" t="str">
        <f>_xlfn.XLOOKUP(BASE_INICIATIVAS_CONSOLIDADA!$G976,[1]!BASE_UCS[COD CNUC],[1]!BASE_UCS[BIOMAS])</f>
        <v>Cerrado</v>
      </c>
      <c r="J976" s="29" t="str">
        <f>_xlfn.XLOOKUP(BASE_INICIATIVAS_CONSOLIDADA!$G976,[1]!BASE_UCS[COD CNUC],[1]!BASE_UCS[UF])</f>
        <v>PI</v>
      </c>
      <c r="K976" s="29"/>
      <c r="L976" s="30">
        <v>75000</v>
      </c>
      <c r="M976" s="79">
        <v>0</v>
      </c>
      <c r="N976" s="30">
        <f>BASE_INICIATIVAS_CONSOLIDADA!$L976-BASE_INICIATIVAS_CONSOLIDADA!$M976</f>
        <v>75000</v>
      </c>
      <c r="O976" s="41">
        <f>BASE_INICIATIVAS_CONSOLIDADA!$AC976+BASE_INICIATIVAS_CONSOLIDADA!$AJ976+BASE_INICIATIVAS_CONSOLIDADA!$AO976+BASE_INICIATIVAS_CONSOLIDADA!$AV976+BASE_INICIATIVAS_CONSOLIDADA!$AY976+BASE_INICIATIVAS_CONSOLIDADA!$BA976+BASE_INICIATIVAS_CONSOLIDADA!$BD976</f>
        <v>35000</v>
      </c>
      <c r="P976" s="30">
        <f>IF(BASE_INICIATIVAS_CONSOLIDADA!$N976-BASE_INICIATIVAS_CONSOLIDADA!$O976&lt;0,0,BASE_INICIATIVAS_CONSOLIDADA!$N976-BASE_INICIATIVAS_CONSOLIDADA!$O976)</f>
        <v>40000</v>
      </c>
      <c r="Q976" s="66">
        <v>0</v>
      </c>
      <c r="R976" s="71">
        <v>0</v>
      </c>
      <c r="S976" s="71">
        <v>0</v>
      </c>
      <c r="T976" s="71">
        <v>0</v>
      </c>
      <c r="U976" s="71">
        <v>0</v>
      </c>
      <c r="V976" s="71">
        <v>0</v>
      </c>
      <c r="W976" s="71">
        <v>0</v>
      </c>
      <c r="X976" s="71">
        <v>0</v>
      </c>
      <c r="Y976" s="71">
        <v>0</v>
      </c>
      <c r="Z976" s="71">
        <v>0</v>
      </c>
      <c r="AA976" s="71">
        <v>0</v>
      </c>
      <c r="AB976" s="68">
        <v>0</v>
      </c>
      <c r="AC976" s="41">
        <f>SUM(BASE_INICIATIVAS_CONSOLIDADA!$Q976:$AB976)</f>
        <v>0</v>
      </c>
      <c r="AD976" s="41">
        <v>0</v>
      </c>
      <c r="AE976" s="41">
        <v>0</v>
      </c>
      <c r="AF976" s="41">
        <v>0</v>
      </c>
      <c r="AG976" s="41">
        <v>0</v>
      </c>
      <c r="AH976" s="41">
        <v>0</v>
      </c>
      <c r="AI976" s="82">
        <v>0</v>
      </c>
      <c r="AJ976" s="41">
        <f>SUM(BASE_INICIATIVAS_CONSOLIDADA!$AD976:$AI976)</f>
        <v>0</v>
      </c>
      <c r="AK976" s="41">
        <v>0</v>
      </c>
      <c r="AL976" s="41">
        <v>0</v>
      </c>
      <c r="AM976" s="41">
        <v>0</v>
      </c>
      <c r="AN976" s="41">
        <v>0</v>
      </c>
      <c r="AO976" s="41">
        <f>SUM(BASE_INICIATIVAS_CONSOLIDADA!$AK976:$AN976)</f>
        <v>0</v>
      </c>
      <c r="AP976" s="41">
        <v>0</v>
      </c>
      <c r="AQ976" s="41">
        <v>0</v>
      </c>
      <c r="AR976" s="41">
        <v>0</v>
      </c>
      <c r="AS976" s="41">
        <v>0</v>
      </c>
      <c r="AT976" s="41">
        <v>0</v>
      </c>
      <c r="AU976" s="41">
        <v>0</v>
      </c>
      <c r="AV976" s="41">
        <f>SUM(BASE_INICIATIVAS_CONSOLIDADA!$AP976:$AU976)</f>
        <v>0</v>
      </c>
      <c r="AW976" s="43">
        <v>0</v>
      </c>
      <c r="AX976" s="43">
        <v>35000</v>
      </c>
      <c r="AY976" s="44">
        <f>SUM(BASE_INICIATIVAS_CONSOLIDADA!$AW976:$AX976)</f>
        <v>35000</v>
      </c>
      <c r="AZ976" s="45">
        <v>0</v>
      </c>
      <c r="BA976" s="45">
        <f>BASE_INICIATIVAS_CONSOLIDADA!$AZ976</f>
        <v>0</v>
      </c>
      <c r="BB976" s="45">
        <v>0</v>
      </c>
      <c r="BC976" s="45">
        <v>0</v>
      </c>
      <c r="BD976" s="45">
        <f>SUM(BASE_INICIATIVAS_CONSOLIDADA!$BB976:$BC976)</f>
        <v>0</v>
      </c>
    </row>
    <row r="977" spans="1:56" ht="60" x14ac:dyDescent="0.25">
      <c r="A977" s="8" t="s">
        <v>502</v>
      </c>
      <c r="B977" s="8" t="s">
        <v>503</v>
      </c>
      <c r="C977" s="8">
        <v>18458919</v>
      </c>
      <c r="D977" s="8" t="s">
        <v>58</v>
      </c>
      <c r="E977" s="8" t="str">
        <f>_xlfn.XLOOKUP(BASE_INICIATIVAS_CONSOLIDADA!$G977,'[1]BASE DE DADOS'!A:A,'[1]BASE DE DADOS'!C:C)</f>
        <v>ESEC MICO LEÃO PRETO</v>
      </c>
      <c r="F977" s="8" t="str">
        <f>_xlfn.XLOOKUP(BASE_INICIATIVAS_CONSOLIDADA!$G977,[1]!BASE_UCS[COD CNUC],[1]!BASE_UCS[CATEGORIA RESUMIDA])</f>
        <v>ESEC</v>
      </c>
      <c r="G977" s="8" t="s">
        <v>228</v>
      </c>
      <c r="H977" s="8" t="str">
        <f>_xlfn.XLOOKUP(BASE_INICIATIVAS_CONSOLIDADA!$G977,[1]!BASE_UCS[COD CNUC],[1]!BASE_UCS[GERÊNCIA REGIONAL])</f>
        <v>GR4 - Sudeste</v>
      </c>
      <c r="I977" s="8" t="str">
        <f>_xlfn.XLOOKUP(BASE_INICIATIVAS_CONSOLIDADA!$G977,[1]!BASE_UCS[COD CNUC],[1]!BASE_UCS[BIOMAS])</f>
        <v>Mata Atlântica</v>
      </c>
      <c r="J977" s="8" t="str">
        <f>_xlfn.XLOOKUP(BASE_INICIATIVAS_CONSOLIDADA!$G977,[1]!BASE_UCS[COD CNUC],[1]!BASE_UCS[UF])</f>
        <v>SP</v>
      </c>
      <c r="K977" s="8"/>
      <c r="L977" s="36">
        <v>75000</v>
      </c>
      <c r="M977" s="80">
        <v>0</v>
      </c>
      <c r="N977" s="36">
        <f>BASE_INICIATIVAS_CONSOLIDADA!$L977-BASE_INICIATIVAS_CONSOLIDADA!$M977</f>
        <v>75000</v>
      </c>
      <c r="O977" s="37">
        <f>BASE_INICIATIVAS_CONSOLIDADA!$AC977+BASE_INICIATIVAS_CONSOLIDADA!$AJ977+BASE_INICIATIVAS_CONSOLIDADA!$AO977+BASE_INICIATIVAS_CONSOLIDADA!$AV977+BASE_INICIATIVAS_CONSOLIDADA!$AY977+BASE_INICIATIVAS_CONSOLIDADA!$BA977+BASE_INICIATIVAS_CONSOLIDADA!$BD977</f>
        <v>0</v>
      </c>
      <c r="P977" s="36">
        <f>IF(BASE_INICIATIVAS_CONSOLIDADA!$N977-BASE_INICIATIVAS_CONSOLIDADA!$O977&lt;0,0,BASE_INICIATIVAS_CONSOLIDADA!$N977-BASE_INICIATIVAS_CONSOLIDADA!$O977)</f>
        <v>75000</v>
      </c>
      <c r="Q977" s="64">
        <v>0</v>
      </c>
      <c r="R977" s="69">
        <v>0</v>
      </c>
      <c r="S977" s="69">
        <v>0</v>
      </c>
      <c r="T977" s="69">
        <v>0</v>
      </c>
      <c r="U977" s="69">
        <v>0</v>
      </c>
      <c r="V977" s="69">
        <v>0</v>
      </c>
      <c r="W977" s="69">
        <v>0</v>
      </c>
      <c r="X977" s="69">
        <v>0</v>
      </c>
      <c r="Y977" s="69">
        <v>0</v>
      </c>
      <c r="Z977" s="69">
        <v>0</v>
      </c>
      <c r="AA977" s="69">
        <v>0</v>
      </c>
      <c r="AB977" s="70">
        <v>0</v>
      </c>
      <c r="AC977" s="37">
        <f>SUM(BASE_INICIATIVAS_CONSOLIDADA!$Q977:$AB977)</f>
        <v>0</v>
      </c>
      <c r="AD977" s="37">
        <v>0</v>
      </c>
      <c r="AE977" s="37">
        <v>0</v>
      </c>
      <c r="AF977" s="37">
        <v>0</v>
      </c>
      <c r="AG977" s="37">
        <v>0</v>
      </c>
      <c r="AH977" s="37">
        <v>0</v>
      </c>
      <c r="AI977" s="77">
        <v>0</v>
      </c>
      <c r="AJ977" s="37">
        <f>SUM(BASE_INICIATIVAS_CONSOLIDADA!$AD977:$AI977)</f>
        <v>0</v>
      </c>
      <c r="AK977" s="37">
        <v>0</v>
      </c>
      <c r="AL977" s="37">
        <v>0</v>
      </c>
      <c r="AM977" s="37">
        <v>0</v>
      </c>
      <c r="AN977" s="37">
        <v>0</v>
      </c>
      <c r="AO977" s="37">
        <f>SUM(BASE_INICIATIVAS_CONSOLIDADA!$AK977:$AN977)</f>
        <v>0</v>
      </c>
      <c r="AP977" s="37">
        <v>0</v>
      </c>
      <c r="AQ977" s="37">
        <v>0</v>
      </c>
      <c r="AR977" s="37">
        <v>0</v>
      </c>
      <c r="AS977" s="37">
        <v>0</v>
      </c>
      <c r="AT977" s="37">
        <v>0</v>
      </c>
      <c r="AU977" s="37">
        <v>0</v>
      </c>
      <c r="AV977" s="37">
        <f>SUM(BASE_INICIATIVAS_CONSOLIDADA!$AP977:$AU977)</f>
        <v>0</v>
      </c>
      <c r="AW977" s="39">
        <v>0</v>
      </c>
      <c r="AX977" s="39">
        <v>0</v>
      </c>
      <c r="AY977" s="40">
        <f>SUM(BASE_INICIATIVAS_CONSOLIDADA!$AW977:$AX977)</f>
        <v>0</v>
      </c>
      <c r="AZ977" s="4">
        <v>0</v>
      </c>
      <c r="BA977" s="4">
        <f>BASE_INICIATIVAS_CONSOLIDADA!$AZ977</f>
        <v>0</v>
      </c>
      <c r="BB977" s="4">
        <v>0</v>
      </c>
      <c r="BC977" s="4">
        <v>0</v>
      </c>
      <c r="BD977" s="4">
        <f>SUM(BASE_INICIATIVAS_CONSOLIDADA!$BB977:$BC977)</f>
        <v>0</v>
      </c>
    </row>
    <row r="978" spans="1:56" ht="60" x14ac:dyDescent="0.25">
      <c r="A978" s="29" t="s">
        <v>502</v>
      </c>
      <c r="B978" s="29" t="s">
        <v>503</v>
      </c>
      <c r="C978" s="29">
        <v>18458919</v>
      </c>
      <c r="D978" s="29" t="s">
        <v>58</v>
      </c>
      <c r="E978" s="29" t="str">
        <f>_xlfn.XLOOKUP(BASE_INICIATIVAS_CONSOLIDADA!$G978,'[1]BASE DE DADOS'!A:A,'[1]BASE DE DADOS'!C:C)</f>
        <v>ESTACAO ECOLOGICA SERRA GERAL DO TOCANTINS</v>
      </c>
      <c r="F978" s="29" t="str">
        <f>_xlfn.XLOOKUP(BASE_INICIATIVAS_CONSOLIDADA!$G978,[1]!BASE_UCS[COD CNUC],[1]!BASE_UCS[CATEGORIA RESUMIDA])</f>
        <v>ESEC</v>
      </c>
      <c r="G978" s="29" t="s">
        <v>225</v>
      </c>
      <c r="H978" s="29" t="str">
        <f>_xlfn.XLOOKUP(BASE_INICIATIVAS_CONSOLIDADA!$G978,[1]!BASE_UCS[COD CNUC],[1]!BASE_UCS[GERÊNCIA REGIONAL])</f>
        <v>GR3 - Centro-Oeste</v>
      </c>
      <c r="I978" s="29" t="str">
        <f>_xlfn.XLOOKUP(BASE_INICIATIVAS_CONSOLIDADA!$G978,[1]!BASE_UCS[COD CNUC],[1]!BASE_UCS[BIOMAS])</f>
        <v>Cerrado</v>
      </c>
      <c r="J978" s="29" t="str">
        <f>_xlfn.XLOOKUP(BASE_INICIATIVAS_CONSOLIDADA!$G978,[1]!BASE_UCS[COD CNUC],[1]!BASE_UCS[UF])</f>
        <v>BA/TO</v>
      </c>
      <c r="K978" s="29"/>
      <c r="L978" s="30">
        <v>115000</v>
      </c>
      <c r="M978" s="79">
        <v>0</v>
      </c>
      <c r="N978" s="30">
        <f>BASE_INICIATIVAS_CONSOLIDADA!$L978-BASE_INICIATIVAS_CONSOLIDADA!$M978</f>
        <v>115000</v>
      </c>
      <c r="O978" s="41">
        <f>BASE_INICIATIVAS_CONSOLIDADA!$AC978+BASE_INICIATIVAS_CONSOLIDADA!$AJ978+BASE_INICIATIVAS_CONSOLIDADA!$AO978+BASE_INICIATIVAS_CONSOLIDADA!$AV978+BASE_INICIATIVAS_CONSOLIDADA!$AY978+BASE_INICIATIVAS_CONSOLIDADA!$BA978+BASE_INICIATIVAS_CONSOLIDADA!$BD978</f>
        <v>140000</v>
      </c>
      <c r="P978" s="30">
        <f>IF(BASE_INICIATIVAS_CONSOLIDADA!$N978-BASE_INICIATIVAS_CONSOLIDADA!$O978&lt;0,0,BASE_INICIATIVAS_CONSOLIDADA!$N978-BASE_INICIATIVAS_CONSOLIDADA!$O978)</f>
        <v>0</v>
      </c>
      <c r="Q978" s="66">
        <v>0</v>
      </c>
      <c r="R978" s="71">
        <v>0</v>
      </c>
      <c r="S978" s="71">
        <v>0</v>
      </c>
      <c r="T978" s="71">
        <v>0</v>
      </c>
      <c r="U978" s="71">
        <v>0</v>
      </c>
      <c r="V978" s="71">
        <v>0</v>
      </c>
      <c r="W978" s="71">
        <v>0</v>
      </c>
      <c r="X978" s="71">
        <v>0</v>
      </c>
      <c r="Y978" s="71">
        <v>0</v>
      </c>
      <c r="Z978" s="71">
        <v>0</v>
      </c>
      <c r="AA978" s="71">
        <v>0</v>
      </c>
      <c r="AB978" s="68">
        <v>0</v>
      </c>
      <c r="AC978" s="41">
        <f>SUM(BASE_INICIATIVAS_CONSOLIDADA!$Q978:$AB978)</f>
        <v>0</v>
      </c>
      <c r="AD978" s="41">
        <v>0</v>
      </c>
      <c r="AE978" s="41">
        <v>0</v>
      </c>
      <c r="AF978" s="41">
        <v>0</v>
      </c>
      <c r="AG978" s="41">
        <v>0</v>
      </c>
      <c r="AH978" s="41">
        <v>0</v>
      </c>
      <c r="AI978" s="82">
        <v>0</v>
      </c>
      <c r="AJ978" s="41">
        <f>SUM(BASE_INICIATIVAS_CONSOLIDADA!$AD978:$AI978)</f>
        <v>0</v>
      </c>
      <c r="AK978" s="41">
        <v>0</v>
      </c>
      <c r="AL978" s="41">
        <v>0</v>
      </c>
      <c r="AM978" s="41">
        <v>0</v>
      </c>
      <c r="AN978" s="41">
        <v>0</v>
      </c>
      <c r="AO978" s="41">
        <f>SUM(BASE_INICIATIVAS_CONSOLIDADA!$AK978:$AN978)</f>
        <v>0</v>
      </c>
      <c r="AP978" s="41">
        <v>0</v>
      </c>
      <c r="AQ978" s="41">
        <v>0</v>
      </c>
      <c r="AR978" s="41">
        <v>0</v>
      </c>
      <c r="AS978" s="41">
        <v>0</v>
      </c>
      <c r="AT978" s="41">
        <v>0</v>
      </c>
      <c r="AU978" s="41">
        <v>0</v>
      </c>
      <c r="AV978" s="41">
        <f>SUM(BASE_INICIATIVAS_CONSOLIDADA!$AP978:$AU978)</f>
        <v>0</v>
      </c>
      <c r="AW978" s="43">
        <v>140000</v>
      </c>
      <c r="AX978" s="43">
        <v>0</v>
      </c>
      <c r="AY978" s="44">
        <f>SUM(BASE_INICIATIVAS_CONSOLIDADA!$AW978:$AX978)</f>
        <v>140000</v>
      </c>
      <c r="AZ978" s="45">
        <v>0</v>
      </c>
      <c r="BA978" s="45">
        <f>BASE_INICIATIVAS_CONSOLIDADA!$AZ978</f>
        <v>0</v>
      </c>
      <c r="BB978" s="45">
        <v>0</v>
      </c>
      <c r="BC978" s="45">
        <v>0</v>
      </c>
      <c r="BD978" s="45">
        <f>SUM(BASE_INICIATIVAS_CONSOLIDADA!$BB978:$BC978)</f>
        <v>0</v>
      </c>
    </row>
    <row r="979" spans="1:56" ht="60" x14ac:dyDescent="0.25">
      <c r="A979" s="8" t="s">
        <v>502</v>
      </c>
      <c r="B979" s="8" t="s">
        <v>503</v>
      </c>
      <c r="C979" s="8">
        <v>18458919</v>
      </c>
      <c r="D979" s="8" t="s">
        <v>58</v>
      </c>
      <c r="E979" s="8" t="str">
        <f>_xlfn.XLOOKUP(BASE_INICIATIVAS_CONSOLIDADA!$G979,'[1]BASE DE DADOS'!A:A,'[1]BASE DE DADOS'!C:C)</f>
        <v>FLONA DE AÇUNGUI</v>
      </c>
      <c r="F979" s="8" t="str">
        <f>_xlfn.XLOOKUP(BASE_INICIATIVAS_CONSOLIDADA!$G979,[1]!BASE_UCS[COD CNUC],[1]!BASE_UCS[CATEGORIA RESUMIDA])</f>
        <v>FLONA</v>
      </c>
      <c r="G979" s="8" t="s">
        <v>82</v>
      </c>
      <c r="H979" s="8" t="str">
        <f>_xlfn.XLOOKUP(BASE_INICIATIVAS_CONSOLIDADA!$G979,[1]!BASE_UCS[COD CNUC],[1]!BASE_UCS[GERÊNCIA REGIONAL])</f>
        <v>GR5 - Sul</v>
      </c>
      <c r="I979" s="8" t="str">
        <f>_xlfn.XLOOKUP(BASE_INICIATIVAS_CONSOLIDADA!$G979,[1]!BASE_UCS[COD CNUC],[1]!BASE_UCS[BIOMAS])</f>
        <v>Mata Atlântica</v>
      </c>
      <c r="J979" s="8" t="str">
        <f>_xlfn.XLOOKUP(BASE_INICIATIVAS_CONSOLIDADA!$G979,[1]!BASE_UCS[COD CNUC],[1]!BASE_UCS[UF])</f>
        <v>PR</v>
      </c>
      <c r="K979" s="8"/>
      <c r="L979" s="36">
        <v>90000</v>
      </c>
      <c r="M979" s="80">
        <v>0</v>
      </c>
      <c r="N979" s="36">
        <f>BASE_INICIATIVAS_CONSOLIDADA!$L979-BASE_INICIATIVAS_CONSOLIDADA!$M979</f>
        <v>90000</v>
      </c>
      <c r="O979" s="37">
        <f>BASE_INICIATIVAS_CONSOLIDADA!$AC979+BASE_INICIATIVAS_CONSOLIDADA!$AJ979+BASE_INICIATIVAS_CONSOLIDADA!$AO979+BASE_INICIATIVAS_CONSOLIDADA!$AV979+BASE_INICIATIVAS_CONSOLIDADA!$AY979+BASE_INICIATIVAS_CONSOLIDADA!$BA979+BASE_INICIATIVAS_CONSOLIDADA!$BD979</f>
        <v>0</v>
      </c>
      <c r="P979" s="36">
        <f>IF(BASE_INICIATIVAS_CONSOLIDADA!$N979-BASE_INICIATIVAS_CONSOLIDADA!$O979&lt;0,0,BASE_INICIATIVAS_CONSOLIDADA!$N979-BASE_INICIATIVAS_CONSOLIDADA!$O979)</f>
        <v>90000</v>
      </c>
      <c r="Q979" s="64">
        <v>0</v>
      </c>
      <c r="R979" s="69">
        <v>0</v>
      </c>
      <c r="S979" s="69">
        <v>0</v>
      </c>
      <c r="T979" s="69">
        <v>0</v>
      </c>
      <c r="U979" s="69">
        <v>0</v>
      </c>
      <c r="V979" s="69">
        <v>0</v>
      </c>
      <c r="W979" s="69">
        <v>0</v>
      </c>
      <c r="X979" s="69">
        <v>0</v>
      </c>
      <c r="Y979" s="69">
        <v>0</v>
      </c>
      <c r="Z979" s="69">
        <v>0</v>
      </c>
      <c r="AA979" s="69">
        <v>0</v>
      </c>
      <c r="AB979" s="70">
        <v>0</v>
      </c>
      <c r="AC979" s="37">
        <f>SUM(BASE_INICIATIVAS_CONSOLIDADA!$Q979:$AB979)</f>
        <v>0</v>
      </c>
      <c r="AD979" s="37">
        <v>0</v>
      </c>
      <c r="AE979" s="37">
        <v>0</v>
      </c>
      <c r="AF979" s="37">
        <v>0</v>
      </c>
      <c r="AG979" s="37">
        <v>0</v>
      </c>
      <c r="AH979" s="37">
        <v>0</v>
      </c>
      <c r="AI979" s="77">
        <v>0</v>
      </c>
      <c r="AJ979" s="37">
        <f>SUM(BASE_INICIATIVAS_CONSOLIDADA!$AD979:$AI979)</f>
        <v>0</v>
      </c>
      <c r="AK979" s="37">
        <v>0</v>
      </c>
      <c r="AL979" s="37">
        <v>0</v>
      </c>
      <c r="AM979" s="37">
        <v>0</v>
      </c>
      <c r="AN979" s="37">
        <v>0</v>
      </c>
      <c r="AO979" s="37">
        <f>SUM(BASE_INICIATIVAS_CONSOLIDADA!$AK979:$AN979)</f>
        <v>0</v>
      </c>
      <c r="AP979" s="37">
        <v>0</v>
      </c>
      <c r="AQ979" s="37">
        <v>0</v>
      </c>
      <c r="AR979" s="37">
        <v>0</v>
      </c>
      <c r="AS979" s="37">
        <v>0</v>
      </c>
      <c r="AT979" s="37">
        <v>0</v>
      </c>
      <c r="AU979" s="37">
        <v>0</v>
      </c>
      <c r="AV979" s="37">
        <f>SUM(BASE_INICIATIVAS_CONSOLIDADA!$AP979:$AU979)</f>
        <v>0</v>
      </c>
      <c r="AW979" s="39">
        <v>0</v>
      </c>
      <c r="AX979" s="39">
        <v>0</v>
      </c>
      <c r="AY979" s="40">
        <f>SUM(BASE_INICIATIVAS_CONSOLIDADA!$AW979:$AX979)</f>
        <v>0</v>
      </c>
      <c r="AZ979" s="48">
        <v>0</v>
      </c>
      <c r="BA979" s="39">
        <f>BASE_INICIATIVAS_CONSOLIDADA!$AZ979</f>
        <v>0</v>
      </c>
      <c r="BB979" s="4">
        <v>0</v>
      </c>
      <c r="BC979" s="4">
        <v>0</v>
      </c>
      <c r="BD979" s="4">
        <f>SUM(BASE_INICIATIVAS_CONSOLIDADA!$BB979:$BC979)</f>
        <v>0</v>
      </c>
    </row>
    <row r="980" spans="1:56" ht="60" x14ac:dyDescent="0.25">
      <c r="A980" s="29" t="s">
        <v>502</v>
      </c>
      <c r="B980" s="29" t="s">
        <v>503</v>
      </c>
      <c r="C980" s="29">
        <v>18458919</v>
      </c>
      <c r="D980" s="29" t="s">
        <v>58</v>
      </c>
      <c r="E980" s="29" t="str">
        <f>_xlfn.XLOOKUP(BASE_INICIATIVAS_CONSOLIDADA!$G980,'[1]BASE DE DADOS'!A:A,'[1]BASE DE DADOS'!C:C)</f>
        <v>FLONA DE CONTENDAS DO SINCORÁ</v>
      </c>
      <c r="F980" s="29" t="str">
        <f>_xlfn.XLOOKUP(BASE_INICIATIVAS_CONSOLIDADA!$G980,[1]!BASE_UCS[COD CNUC],[1]!BASE_UCS[CATEGORIA RESUMIDA])</f>
        <v>FLONA</v>
      </c>
      <c r="G980" s="29" t="s">
        <v>202</v>
      </c>
      <c r="H980" s="29" t="str">
        <f>_xlfn.XLOOKUP(BASE_INICIATIVAS_CONSOLIDADA!$G980,[1]!BASE_UCS[COD CNUC],[1]!BASE_UCS[GERÊNCIA REGIONAL])</f>
        <v>GR2 - Nordeste</v>
      </c>
      <c r="I980" s="29" t="str">
        <f>_xlfn.XLOOKUP(BASE_INICIATIVAS_CONSOLIDADA!$G980,[1]!BASE_UCS[COD CNUC],[1]!BASE_UCS[BIOMAS])</f>
        <v>Caatinga</v>
      </c>
      <c r="J980" s="29" t="str">
        <f>_xlfn.XLOOKUP(BASE_INICIATIVAS_CONSOLIDADA!$G980,[1]!BASE_UCS[COD CNUC],[1]!BASE_UCS[UF])</f>
        <v>BA</v>
      </c>
      <c r="K980" s="29"/>
      <c r="L980" s="30">
        <v>75000</v>
      </c>
      <c r="M980" s="79">
        <v>0</v>
      </c>
      <c r="N980" s="30">
        <f>BASE_INICIATIVAS_CONSOLIDADA!$L980-BASE_INICIATIVAS_CONSOLIDADA!$M980</f>
        <v>75000</v>
      </c>
      <c r="O980" s="41">
        <f>BASE_INICIATIVAS_CONSOLIDADA!$AC980+BASE_INICIATIVAS_CONSOLIDADA!$AJ980+BASE_INICIATIVAS_CONSOLIDADA!$AO980+BASE_INICIATIVAS_CONSOLIDADA!$AV980+BASE_INICIATIVAS_CONSOLIDADA!$AY980+BASE_INICIATIVAS_CONSOLIDADA!$BA980+BASE_INICIATIVAS_CONSOLIDADA!$BD980</f>
        <v>0</v>
      </c>
      <c r="P980" s="30">
        <f>IF(BASE_INICIATIVAS_CONSOLIDADA!$N980-BASE_INICIATIVAS_CONSOLIDADA!$O980&lt;0,0,BASE_INICIATIVAS_CONSOLIDADA!$N980-BASE_INICIATIVAS_CONSOLIDADA!$O980)</f>
        <v>75000</v>
      </c>
      <c r="Q980" s="66">
        <v>0</v>
      </c>
      <c r="R980" s="71">
        <v>0</v>
      </c>
      <c r="S980" s="71">
        <v>0</v>
      </c>
      <c r="T980" s="71">
        <v>0</v>
      </c>
      <c r="U980" s="71">
        <v>0</v>
      </c>
      <c r="V980" s="71">
        <v>0</v>
      </c>
      <c r="W980" s="71">
        <v>0</v>
      </c>
      <c r="X980" s="71">
        <v>0</v>
      </c>
      <c r="Y980" s="71">
        <v>0</v>
      </c>
      <c r="Z980" s="71">
        <v>0</v>
      </c>
      <c r="AA980" s="71">
        <v>0</v>
      </c>
      <c r="AB980" s="68">
        <v>0</v>
      </c>
      <c r="AC980" s="41">
        <f>SUM(BASE_INICIATIVAS_CONSOLIDADA!$Q980:$AB980)</f>
        <v>0</v>
      </c>
      <c r="AD980" s="41">
        <v>0</v>
      </c>
      <c r="AE980" s="41">
        <v>0</v>
      </c>
      <c r="AF980" s="41">
        <v>0</v>
      </c>
      <c r="AG980" s="41">
        <v>0</v>
      </c>
      <c r="AH980" s="41">
        <v>0</v>
      </c>
      <c r="AI980" s="82">
        <v>0</v>
      </c>
      <c r="AJ980" s="41">
        <f>SUM(BASE_INICIATIVAS_CONSOLIDADA!$AD980:$AI980)</f>
        <v>0</v>
      </c>
      <c r="AK980" s="41">
        <v>0</v>
      </c>
      <c r="AL980" s="41">
        <v>0</v>
      </c>
      <c r="AM980" s="41">
        <v>0</v>
      </c>
      <c r="AN980" s="41">
        <v>0</v>
      </c>
      <c r="AO980" s="41">
        <f>SUM(BASE_INICIATIVAS_CONSOLIDADA!$AK980:$AN980)</f>
        <v>0</v>
      </c>
      <c r="AP980" s="41">
        <v>0</v>
      </c>
      <c r="AQ980" s="41">
        <v>0</v>
      </c>
      <c r="AR980" s="41">
        <v>0</v>
      </c>
      <c r="AS980" s="41">
        <v>0</v>
      </c>
      <c r="AT980" s="41">
        <v>0</v>
      </c>
      <c r="AU980" s="41">
        <v>0</v>
      </c>
      <c r="AV980" s="41">
        <f>SUM(BASE_INICIATIVAS_CONSOLIDADA!$AP980:$AU980)</f>
        <v>0</v>
      </c>
      <c r="AW980" s="43">
        <v>0</v>
      </c>
      <c r="AX980" s="43">
        <v>0</v>
      </c>
      <c r="AY980" s="44">
        <f>SUM(BASE_INICIATIVAS_CONSOLIDADA!$AW980:$AX980)</f>
        <v>0</v>
      </c>
      <c r="AZ980" s="49">
        <v>0</v>
      </c>
      <c r="BA980" s="45">
        <f>BASE_INICIATIVAS_CONSOLIDADA!$AZ980</f>
        <v>0</v>
      </c>
      <c r="BB980" s="45">
        <v>0</v>
      </c>
      <c r="BC980" s="45">
        <v>0</v>
      </c>
      <c r="BD980" s="45">
        <f>SUM(BASE_INICIATIVAS_CONSOLIDADA!$BB980:$BC980)</f>
        <v>0</v>
      </c>
    </row>
    <row r="981" spans="1:56" ht="60" x14ac:dyDescent="0.25">
      <c r="A981" s="8" t="s">
        <v>502</v>
      </c>
      <c r="B981" s="8" t="s">
        <v>503</v>
      </c>
      <c r="C981" s="8">
        <v>18458919</v>
      </c>
      <c r="D981" s="8" t="s">
        <v>58</v>
      </c>
      <c r="E981" s="8" t="str">
        <f>_xlfn.XLOOKUP(BASE_INICIATIVAS_CONSOLIDADA!$G981,'[1]BASE DE DADOS'!A:A,'[1]BASE DE DADOS'!C:C)</f>
        <v>FLONA ALTAMIRA</v>
      </c>
      <c r="F981" s="8" t="str">
        <f>_xlfn.XLOOKUP(BASE_INICIATIVAS_CONSOLIDADA!$G981,[1]!BASE_UCS[COD CNUC],[1]!BASE_UCS[CATEGORIA RESUMIDA])</f>
        <v>FLONA</v>
      </c>
      <c r="G981" s="8" t="s">
        <v>276</v>
      </c>
      <c r="H981" s="8" t="str">
        <f>_xlfn.XLOOKUP(BASE_INICIATIVAS_CONSOLIDADA!$G981,[1]!BASE_UCS[COD CNUC],[1]!BASE_UCS[GERÊNCIA REGIONAL])</f>
        <v>GR1 - Norte</v>
      </c>
      <c r="I981" s="8" t="str">
        <f>_xlfn.XLOOKUP(BASE_INICIATIVAS_CONSOLIDADA!$G981,[1]!BASE_UCS[COD CNUC],[1]!BASE_UCS[BIOMAS])</f>
        <v>Amazônia</v>
      </c>
      <c r="J981" s="8" t="str">
        <f>_xlfn.XLOOKUP(BASE_INICIATIVAS_CONSOLIDADA!$G981,[1]!BASE_UCS[COD CNUC],[1]!BASE_UCS[UF])</f>
        <v>PA</v>
      </c>
      <c r="K981" s="8"/>
      <c r="L981" s="36">
        <v>115000</v>
      </c>
      <c r="M981" s="80">
        <v>0</v>
      </c>
      <c r="N981" s="36">
        <f>BASE_INICIATIVAS_CONSOLIDADA!$L981-BASE_INICIATIVAS_CONSOLIDADA!$M981</f>
        <v>115000</v>
      </c>
      <c r="O981" s="37">
        <f>BASE_INICIATIVAS_CONSOLIDADA!$AC981+BASE_INICIATIVAS_CONSOLIDADA!$AJ981+BASE_INICIATIVAS_CONSOLIDADA!$AO981+BASE_INICIATIVAS_CONSOLIDADA!$AV981+BASE_INICIATIVAS_CONSOLIDADA!$AY981+BASE_INICIATIVAS_CONSOLIDADA!$BA981+BASE_INICIATIVAS_CONSOLIDADA!$BD981</f>
        <v>0</v>
      </c>
      <c r="P981" s="36">
        <f>IF(BASE_INICIATIVAS_CONSOLIDADA!$N981-BASE_INICIATIVAS_CONSOLIDADA!$O981&lt;0,0,BASE_INICIATIVAS_CONSOLIDADA!$N981-BASE_INICIATIVAS_CONSOLIDADA!$O981)</f>
        <v>115000</v>
      </c>
      <c r="Q981" s="64">
        <v>0</v>
      </c>
      <c r="R981" s="69">
        <v>0</v>
      </c>
      <c r="S981" s="69">
        <v>0</v>
      </c>
      <c r="T981" s="69">
        <v>0</v>
      </c>
      <c r="U981" s="69">
        <v>0</v>
      </c>
      <c r="V981" s="69">
        <v>0</v>
      </c>
      <c r="W981" s="69">
        <v>0</v>
      </c>
      <c r="X981" s="69">
        <v>0</v>
      </c>
      <c r="Y981" s="69">
        <v>0</v>
      </c>
      <c r="Z981" s="69">
        <v>0</v>
      </c>
      <c r="AA981" s="69">
        <v>0</v>
      </c>
      <c r="AB981" s="70">
        <v>0</v>
      </c>
      <c r="AC981" s="37">
        <f>SUM(BASE_INICIATIVAS_CONSOLIDADA!$Q981:$AB981)</f>
        <v>0</v>
      </c>
      <c r="AD981" s="37">
        <v>0</v>
      </c>
      <c r="AE981" s="37">
        <v>0</v>
      </c>
      <c r="AF981" s="37">
        <v>0</v>
      </c>
      <c r="AG981" s="37">
        <v>0</v>
      </c>
      <c r="AH981" s="37">
        <v>0</v>
      </c>
      <c r="AI981" s="77">
        <v>0</v>
      </c>
      <c r="AJ981" s="37">
        <f>SUM(BASE_INICIATIVAS_CONSOLIDADA!$AD981:$AI981)</f>
        <v>0</v>
      </c>
      <c r="AK981" s="37">
        <v>0</v>
      </c>
      <c r="AL981" s="37">
        <v>0</v>
      </c>
      <c r="AM981" s="37">
        <v>0</v>
      </c>
      <c r="AN981" s="37">
        <v>0</v>
      </c>
      <c r="AO981" s="37">
        <f>SUM(BASE_INICIATIVAS_CONSOLIDADA!$AK981:$AN981)</f>
        <v>0</v>
      </c>
      <c r="AP981" s="37">
        <v>0</v>
      </c>
      <c r="AQ981" s="37">
        <v>0</v>
      </c>
      <c r="AR981" s="37">
        <v>0</v>
      </c>
      <c r="AS981" s="37">
        <v>0</v>
      </c>
      <c r="AT981" s="37">
        <v>0</v>
      </c>
      <c r="AU981" s="37">
        <v>0</v>
      </c>
      <c r="AV981" s="37">
        <f>SUM(BASE_INICIATIVAS_CONSOLIDADA!$AP981:$AU981)</f>
        <v>0</v>
      </c>
      <c r="AW981" s="39">
        <v>0</v>
      </c>
      <c r="AX981" s="39">
        <v>0</v>
      </c>
      <c r="AY981" s="40">
        <f>SUM(BASE_INICIATIVAS_CONSOLIDADA!$AW981:$AX981)</f>
        <v>0</v>
      </c>
      <c r="AZ981" s="4">
        <v>0</v>
      </c>
      <c r="BA981" s="4">
        <f>BASE_INICIATIVAS_CONSOLIDADA!$AZ981</f>
        <v>0</v>
      </c>
      <c r="BB981" s="4">
        <v>0</v>
      </c>
      <c r="BC981" s="4">
        <v>0</v>
      </c>
      <c r="BD981" s="4">
        <f>SUM(BASE_INICIATIVAS_CONSOLIDADA!$BB981:$BC981)</f>
        <v>0</v>
      </c>
    </row>
    <row r="982" spans="1:56" ht="60" x14ac:dyDescent="0.25">
      <c r="A982" s="29" t="s">
        <v>502</v>
      </c>
      <c r="B982" s="29" t="s">
        <v>503</v>
      </c>
      <c r="C982" s="29">
        <v>18458919</v>
      </c>
      <c r="D982" s="29" t="s">
        <v>58</v>
      </c>
      <c r="E982" s="29" t="str">
        <f>_xlfn.XLOOKUP(BASE_INICIATIVAS_CONSOLIDADA!$G982,'[1]BASE DE DADOS'!A:A,'[1]BASE DE DADOS'!C:C)</f>
        <v>FLONA DE CAXIUANÃ</v>
      </c>
      <c r="F982" s="29" t="str">
        <f>_xlfn.XLOOKUP(BASE_INICIATIVAS_CONSOLIDADA!$G982,[1]!BASE_UCS[COD CNUC],[1]!BASE_UCS[CATEGORIA RESUMIDA])</f>
        <v>FLONA</v>
      </c>
      <c r="G982" s="29" t="s">
        <v>541</v>
      </c>
      <c r="H982" s="29" t="str">
        <f>_xlfn.XLOOKUP(BASE_INICIATIVAS_CONSOLIDADA!$G982,[1]!BASE_UCS[COD CNUC],[1]!BASE_UCS[GERÊNCIA REGIONAL])</f>
        <v>GR1 - Norte</v>
      </c>
      <c r="I982" s="29" t="str">
        <f>_xlfn.XLOOKUP(BASE_INICIATIVAS_CONSOLIDADA!$G982,[1]!BASE_UCS[COD CNUC],[1]!BASE_UCS[BIOMAS])</f>
        <v>Amazônia</v>
      </c>
      <c r="J982" s="29" t="str">
        <f>_xlfn.XLOOKUP(BASE_INICIATIVAS_CONSOLIDADA!$G982,[1]!BASE_UCS[COD CNUC],[1]!BASE_UCS[UF])</f>
        <v>PA</v>
      </c>
      <c r="K982" s="29"/>
      <c r="L982" s="30">
        <v>115000</v>
      </c>
      <c r="M982" s="79">
        <v>0</v>
      </c>
      <c r="N982" s="30">
        <f>BASE_INICIATIVAS_CONSOLIDADA!$L982-BASE_INICIATIVAS_CONSOLIDADA!$M982</f>
        <v>115000</v>
      </c>
      <c r="O982" s="41">
        <f>BASE_INICIATIVAS_CONSOLIDADA!$AC982+BASE_INICIATIVAS_CONSOLIDADA!$AJ982+BASE_INICIATIVAS_CONSOLIDADA!$AO982+BASE_INICIATIVAS_CONSOLIDADA!$AV982+BASE_INICIATIVAS_CONSOLIDADA!$AY982+BASE_INICIATIVAS_CONSOLIDADA!$BA982+BASE_INICIATIVAS_CONSOLIDADA!$BD982</f>
        <v>0</v>
      </c>
      <c r="P982" s="30">
        <f>IF(BASE_INICIATIVAS_CONSOLIDADA!$N982-BASE_INICIATIVAS_CONSOLIDADA!$O982&lt;0,0,BASE_INICIATIVAS_CONSOLIDADA!$N982-BASE_INICIATIVAS_CONSOLIDADA!$O982)</f>
        <v>115000</v>
      </c>
      <c r="Q982" s="66">
        <v>0</v>
      </c>
      <c r="R982" s="71">
        <v>0</v>
      </c>
      <c r="S982" s="71">
        <v>0</v>
      </c>
      <c r="T982" s="71">
        <v>0</v>
      </c>
      <c r="U982" s="71">
        <v>0</v>
      </c>
      <c r="V982" s="71">
        <v>0</v>
      </c>
      <c r="W982" s="71">
        <v>0</v>
      </c>
      <c r="X982" s="71">
        <v>0</v>
      </c>
      <c r="Y982" s="71">
        <v>0</v>
      </c>
      <c r="Z982" s="71">
        <v>0</v>
      </c>
      <c r="AA982" s="71">
        <v>0</v>
      </c>
      <c r="AB982" s="68">
        <v>0</v>
      </c>
      <c r="AC982" s="41">
        <f>SUM(BASE_INICIATIVAS_CONSOLIDADA!$Q982:$AB982)</f>
        <v>0</v>
      </c>
      <c r="AD982" s="41">
        <v>0</v>
      </c>
      <c r="AE982" s="41">
        <v>0</v>
      </c>
      <c r="AF982" s="41">
        <v>0</v>
      </c>
      <c r="AG982" s="41">
        <v>0</v>
      </c>
      <c r="AH982" s="41">
        <v>0</v>
      </c>
      <c r="AI982" s="82">
        <v>0</v>
      </c>
      <c r="AJ982" s="41">
        <f>SUM(BASE_INICIATIVAS_CONSOLIDADA!$AD982:$AI982)</f>
        <v>0</v>
      </c>
      <c r="AK982" s="41">
        <v>0</v>
      </c>
      <c r="AL982" s="41">
        <v>0</v>
      </c>
      <c r="AM982" s="41">
        <v>0</v>
      </c>
      <c r="AN982" s="41">
        <v>0</v>
      </c>
      <c r="AO982" s="41">
        <f>SUM(BASE_INICIATIVAS_CONSOLIDADA!$AK982:$AN982)</f>
        <v>0</v>
      </c>
      <c r="AP982" s="41">
        <v>0</v>
      </c>
      <c r="AQ982" s="41">
        <v>0</v>
      </c>
      <c r="AR982" s="41">
        <v>0</v>
      </c>
      <c r="AS982" s="41">
        <v>0</v>
      </c>
      <c r="AT982" s="41">
        <v>0</v>
      </c>
      <c r="AU982" s="41">
        <v>0</v>
      </c>
      <c r="AV982" s="41">
        <f>SUM(BASE_INICIATIVAS_CONSOLIDADA!$AP982:$AU982)</f>
        <v>0</v>
      </c>
      <c r="AW982" s="43">
        <v>0</v>
      </c>
      <c r="AX982" s="43">
        <v>0</v>
      </c>
      <c r="AY982" s="44">
        <f>SUM(BASE_INICIATIVAS_CONSOLIDADA!$AW982:$AX982)</f>
        <v>0</v>
      </c>
      <c r="AZ982" s="45">
        <v>0</v>
      </c>
      <c r="BA982" s="45">
        <f>BASE_INICIATIVAS_CONSOLIDADA!$AZ982</f>
        <v>0</v>
      </c>
      <c r="BB982" s="45">
        <v>0</v>
      </c>
      <c r="BC982" s="45">
        <v>0</v>
      </c>
      <c r="BD982" s="45">
        <f>SUM(BASE_INICIATIVAS_CONSOLIDADA!$BB982:$BC982)</f>
        <v>0</v>
      </c>
    </row>
    <row r="983" spans="1:56" ht="60" x14ac:dyDescent="0.25">
      <c r="A983" s="8" t="s">
        <v>502</v>
      </c>
      <c r="B983" s="8" t="s">
        <v>503</v>
      </c>
      <c r="C983" s="8">
        <v>18458919</v>
      </c>
      <c r="D983" s="8" t="s">
        <v>58</v>
      </c>
      <c r="E983" s="8" t="str">
        <f>_xlfn.XLOOKUP(BASE_INICIATIVAS_CONSOLIDADA!$G983,'[1]BASE DE DADOS'!A:A,'[1]BASE DE DADOS'!C:C)</f>
        <v>FLONA DE AMAPÁ</v>
      </c>
      <c r="F983" s="8" t="str">
        <f>_xlfn.XLOOKUP(BASE_INICIATIVAS_CONSOLIDADA!$G983,[1]!BASE_UCS[COD CNUC],[1]!BASE_UCS[CATEGORIA RESUMIDA])</f>
        <v>FLONA</v>
      </c>
      <c r="G983" s="8" t="s">
        <v>430</v>
      </c>
      <c r="H983" s="8" t="str">
        <f>_xlfn.XLOOKUP(BASE_INICIATIVAS_CONSOLIDADA!$G983,[1]!BASE_UCS[COD CNUC],[1]!BASE_UCS[GERÊNCIA REGIONAL])</f>
        <v>GR1 - Norte</v>
      </c>
      <c r="I983" s="8" t="str">
        <f>_xlfn.XLOOKUP(BASE_INICIATIVAS_CONSOLIDADA!$G983,[1]!BASE_UCS[COD CNUC],[1]!BASE_UCS[BIOMAS])</f>
        <v>Amazônia</v>
      </c>
      <c r="J983" s="8" t="str">
        <f>_xlfn.XLOOKUP(BASE_INICIATIVAS_CONSOLIDADA!$G983,[1]!BASE_UCS[COD CNUC],[1]!BASE_UCS[UF])</f>
        <v>AP</v>
      </c>
      <c r="K983" s="8"/>
      <c r="L983" s="36">
        <v>85000</v>
      </c>
      <c r="M983" s="80">
        <v>0</v>
      </c>
      <c r="N983" s="36">
        <f>BASE_INICIATIVAS_CONSOLIDADA!$L983-BASE_INICIATIVAS_CONSOLIDADA!$M983</f>
        <v>85000</v>
      </c>
      <c r="O983" s="37">
        <f>BASE_INICIATIVAS_CONSOLIDADA!$AC983+BASE_INICIATIVAS_CONSOLIDADA!$AJ983+BASE_INICIATIVAS_CONSOLIDADA!$AO983+BASE_INICIATIVAS_CONSOLIDADA!$AV983+BASE_INICIATIVAS_CONSOLIDADA!$AY983+BASE_INICIATIVAS_CONSOLIDADA!$BA983+BASE_INICIATIVAS_CONSOLIDADA!$BD983</f>
        <v>0</v>
      </c>
      <c r="P983" s="36">
        <f>IF(BASE_INICIATIVAS_CONSOLIDADA!$N983-BASE_INICIATIVAS_CONSOLIDADA!$O983&lt;0,0,BASE_INICIATIVAS_CONSOLIDADA!$N983-BASE_INICIATIVAS_CONSOLIDADA!$O983)</f>
        <v>85000</v>
      </c>
      <c r="Q983" s="64">
        <v>0</v>
      </c>
      <c r="R983" s="69">
        <v>0</v>
      </c>
      <c r="S983" s="69">
        <v>0</v>
      </c>
      <c r="T983" s="69">
        <v>0</v>
      </c>
      <c r="U983" s="69">
        <v>0</v>
      </c>
      <c r="V983" s="69">
        <v>0</v>
      </c>
      <c r="W983" s="69">
        <v>0</v>
      </c>
      <c r="X983" s="69">
        <v>0</v>
      </c>
      <c r="Y983" s="69">
        <v>0</v>
      </c>
      <c r="Z983" s="69">
        <v>0</v>
      </c>
      <c r="AA983" s="69">
        <v>0</v>
      </c>
      <c r="AB983" s="70">
        <v>0</v>
      </c>
      <c r="AC983" s="37">
        <f>SUM(BASE_INICIATIVAS_CONSOLIDADA!$Q983:$AB983)</f>
        <v>0</v>
      </c>
      <c r="AD983" s="37">
        <v>0</v>
      </c>
      <c r="AE983" s="37">
        <v>0</v>
      </c>
      <c r="AF983" s="37">
        <v>0</v>
      </c>
      <c r="AG983" s="37">
        <v>0</v>
      </c>
      <c r="AH983" s="37">
        <v>0</v>
      </c>
      <c r="AI983" s="77">
        <v>0</v>
      </c>
      <c r="AJ983" s="37">
        <f>SUM(BASE_INICIATIVAS_CONSOLIDADA!$AD983:$AI983)</f>
        <v>0</v>
      </c>
      <c r="AK983" s="37">
        <v>0</v>
      </c>
      <c r="AL983" s="37">
        <v>0</v>
      </c>
      <c r="AM983" s="37">
        <v>0</v>
      </c>
      <c r="AN983" s="37">
        <v>0</v>
      </c>
      <c r="AO983" s="37">
        <f>SUM(BASE_INICIATIVAS_CONSOLIDADA!$AK983:$AN983)</f>
        <v>0</v>
      </c>
      <c r="AP983" s="37">
        <v>0</v>
      </c>
      <c r="AQ983" s="37">
        <v>0</v>
      </c>
      <c r="AR983" s="37">
        <v>0</v>
      </c>
      <c r="AS983" s="37">
        <v>0</v>
      </c>
      <c r="AT983" s="37">
        <v>0</v>
      </c>
      <c r="AU983" s="37">
        <v>0</v>
      </c>
      <c r="AV983" s="37">
        <f>SUM(BASE_INICIATIVAS_CONSOLIDADA!$AP983:$AU983)</f>
        <v>0</v>
      </c>
      <c r="AW983" s="39">
        <v>0</v>
      </c>
      <c r="AX983" s="39">
        <v>0</v>
      </c>
      <c r="AY983" s="40">
        <f>SUM(BASE_INICIATIVAS_CONSOLIDADA!$AW983:$AX983)</f>
        <v>0</v>
      </c>
      <c r="AZ983" s="4">
        <v>0</v>
      </c>
      <c r="BA983" s="4">
        <f>BASE_INICIATIVAS_CONSOLIDADA!$AZ983</f>
        <v>0</v>
      </c>
      <c r="BB983" s="4">
        <v>0</v>
      </c>
      <c r="BC983" s="4">
        <v>0</v>
      </c>
      <c r="BD983" s="4">
        <f>SUM(BASE_INICIATIVAS_CONSOLIDADA!$BB983:$BC983)</f>
        <v>0</v>
      </c>
    </row>
    <row r="984" spans="1:56" ht="60" x14ac:dyDescent="0.25">
      <c r="A984" s="29" t="s">
        <v>502</v>
      </c>
      <c r="B984" s="29" t="s">
        <v>503</v>
      </c>
      <c r="C984" s="29">
        <v>18458919</v>
      </c>
      <c r="D984" s="29" t="s">
        <v>58</v>
      </c>
      <c r="E984" s="29" t="str">
        <f>_xlfn.XLOOKUP(BASE_INICIATIVAS_CONSOLIDADA!$G984,'[1]BASE DE DADOS'!A:A,'[1]BASE DE DADOS'!C:C)</f>
        <v>FLONA DE BOM FUTURO</v>
      </c>
      <c r="F984" s="29" t="str">
        <f>_xlfn.XLOOKUP(BASE_INICIATIVAS_CONSOLIDADA!$G984,[1]!BASE_UCS[COD CNUC],[1]!BASE_UCS[CATEGORIA RESUMIDA])</f>
        <v>FLONA</v>
      </c>
      <c r="G984" s="29" t="s">
        <v>186</v>
      </c>
      <c r="H984" s="29" t="str">
        <f>_xlfn.XLOOKUP(BASE_INICIATIVAS_CONSOLIDADA!$G984,[1]!BASE_UCS[COD CNUC],[1]!BASE_UCS[GERÊNCIA REGIONAL])</f>
        <v>GR1 - Norte</v>
      </c>
      <c r="I984" s="29" t="str">
        <f>_xlfn.XLOOKUP(BASE_INICIATIVAS_CONSOLIDADA!$G984,[1]!BASE_UCS[COD CNUC],[1]!BASE_UCS[BIOMAS])</f>
        <v>Amazônia</v>
      </c>
      <c r="J984" s="29" t="str">
        <f>_xlfn.XLOOKUP(BASE_INICIATIVAS_CONSOLIDADA!$G984,[1]!BASE_UCS[COD CNUC],[1]!BASE_UCS[UF])</f>
        <v>RO</v>
      </c>
      <c r="K984" s="29"/>
      <c r="L984" s="30">
        <v>115000</v>
      </c>
      <c r="M984" s="79">
        <v>0</v>
      </c>
      <c r="N984" s="30">
        <f>BASE_INICIATIVAS_CONSOLIDADA!$L984-BASE_INICIATIVAS_CONSOLIDADA!$M984</f>
        <v>115000</v>
      </c>
      <c r="O984" s="41">
        <f>BASE_INICIATIVAS_CONSOLIDADA!$AC984+BASE_INICIATIVAS_CONSOLIDADA!$AJ984+BASE_INICIATIVAS_CONSOLIDADA!$AO984+BASE_INICIATIVAS_CONSOLIDADA!$AV984+BASE_INICIATIVAS_CONSOLIDADA!$AY984+BASE_INICIATIVAS_CONSOLIDADA!$BA984+BASE_INICIATIVAS_CONSOLIDADA!$BD984</f>
        <v>0</v>
      </c>
      <c r="P984" s="30">
        <f>IF(BASE_INICIATIVAS_CONSOLIDADA!$N984-BASE_INICIATIVAS_CONSOLIDADA!$O984&lt;0,0,BASE_INICIATIVAS_CONSOLIDADA!$N984-BASE_INICIATIVAS_CONSOLIDADA!$O984)</f>
        <v>115000</v>
      </c>
      <c r="Q984" s="66">
        <v>0</v>
      </c>
      <c r="R984" s="71">
        <v>0</v>
      </c>
      <c r="S984" s="71">
        <v>0</v>
      </c>
      <c r="T984" s="71">
        <v>0</v>
      </c>
      <c r="U984" s="71">
        <v>0</v>
      </c>
      <c r="V984" s="71">
        <v>0</v>
      </c>
      <c r="W984" s="71">
        <v>0</v>
      </c>
      <c r="X984" s="71">
        <v>0</v>
      </c>
      <c r="Y984" s="71">
        <v>0</v>
      </c>
      <c r="Z984" s="71">
        <v>0</v>
      </c>
      <c r="AA984" s="71">
        <v>0</v>
      </c>
      <c r="AB984" s="68">
        <v>0</v>
      </c>
      <c r="AC984" s="41">
        <f>SUM(BASE_INICIATIVAS_CONSOLIDADA!$Q984:$AB984)</f>
        <v>0</v>
      </c>
      <c r="AD984" s="41">
        <v>0</v>
      </c>
      <c r="AE984" s="41">
        <v>0</v>
      </c>
      <c r="AF984" s="41">
        <v>0</v>
      </c>
      <c r="AG984" s="41">
        <v>0</v>
      </c>
      <c r="AH984" s="41">
        <v>0</v>
      </c>
      <c r="AI984" s="82">
        <v>0</v>
      </c>
      <c r="AJ984" s="41">
        <f>SUM(BASE_INICIATIVAS_CONSOLIDADA!$AD984:$AI984)</f>
        <v>0</v>
      </c>
      <c r="AK984" s="41">
        <v>0</v>
      </c>
      <c r="AL984" s="41">
        <v>0</v>
      </c>
      <c r="AM984" s="41">
        <v>0</v>
      </c>
      <c r="AN984" s="41">
        <v>0</v>
      </c>
      <c r="AO984" s="41">
        <f>SUM(BASE_INICIATIVAS_CONSOLIDADA!$AK984:$AN984)</f>
        <v>0</v>
      </c>
      <c r="AP984" s="41">
        <v>0</v>
      </c>
      <c r="AQ984" s="41">
        <v>0</v>
      </c>
      <c r="AR984" s="41">
        <v>0</v>
      </c>
      <c r="AS984" s="41">
        <v>0</v>
      </c>
      <c r="AT984" s="41">
        <v>0</v>
      </c>
      <c r="AU984" s="41">
        <v>0</v>
      </c>
      <c r="AV984" s="41">
        <f>SUM(BASE_INICIATIVAS_CONSOLIDADA!$AP984:$AU984)</f>
        <v>0</v>
      </c>
      <c r="AW984" s="43">
        <v>0</v>
      </c>
      <c r="AX984" s="43">
        <v>0</v>
      </c>
      <c r="AY984" s="44">
        <f>SUM(BASE_INICIATIVAS_CONSOLIDADA!$AW984:$AX984)</f>
        <v>0</v>
      </c>
      <c r="AZ984" s="45">
        <v>0</v>
      </c>
      <c r="BA984" s="45">
        <f>BASE_INICIATIVAS_CONSOLIDADA!$AZ984</f>
        <v>0</v>
      </c>
      <c r="BB984" s="45">
        <v>0</v>
      </c>
      <c r="BC984" s="45">
        <v>0</v>
      </c>
      <c r="BD984" s="45">
        <f>SUM(BASE_INICIATIVAS_CONSOLIDADA!$BB984:$BC984)</f>
        <v>0</v>
      </c>
    </row>
    <row r="985" spans="1:56" ht="60" x14ac:dyDescent="0.25">
      <c r="A985" s="8" t="s">
        <v>502</v>
      </c>
      <c r="B985" s="8" t="s">
        <v>503</v>
      </c>
      <c r="C985" s="8">
        <v>18458919</v>
      </c>
      <c r="D985" s="8" t="s">
        <v>58</v>
      </c>
      <c r="E985" s="8" t="str">
        <f>_xlfn.XLOOKUP(BASE_INICIATIVAS_CONSOLIDADA!$G985,'[1]BASE DE DADOS'!A:A,'[1]BASE DE DADOS'!C:C)</f>
        <v>FLONA DE ITACAIUNAS</v>
      </c>
      <c r="F985" s="8" t="str">
        <f>_xlfn.XLOOKUP(BASE_INICIATIVAS_CONSOLIDADA!$G985,[1]!BASE_UCS[COD CNUC],[1]!BASE_UCS[CATEGORIA RESUMIDA])</f>
        <v>FLONA</v>
      </c>
      <c r="G985" s="8" t="s">
        <v>320</v>
      </c>
      <c r="H985" s="8" t="str">
        <f>_xlfn.XLOOKUP(BASE_INICIATIVAS_CONSOLIDADA!$G985,[1]!BASE_UCS[COD CNUC],[1]!BASE_UCS[GERÊNCIA REGIONAL])</f>
        <v>GR1 - Norte</v>
      </c>
      <c r="I985" s="8" t="str">
        <f>_xlfn.XLOOKUP(BASE_INICIATIVAS_CONSOLIDADA!$G985,[1]!BASE_UCS[COD CNUC],[1]!BASE_UCS[BIOMAS])</f>
        <v>Amazônia</v>
      </c>
      <c r="J985" s="8" t="str">
        <f>_xlfn.XLOOKUP(BASE_INICIATIVAS_CONSOLIDADA!$G985,[1]!BASE_UCS[COD CNUC],[1]!BASE_UCS[UF])</f>
        <v>PA</v>
      </c>
      <c r="K985" s="8"/>
      <c r="L985" s="36">
        <v>260000</v>
      </c>
      <c r="M985" s="80">
        <v>0</v>
      </c>
      <c r="N985" s="36">
        <f>BASE_INICIATIVAS_CONSOLIDADA!$L985-BASE_INICIATIVAS_CONSOLIDADA!$M985</f>
        <v>260000</v>
      </c>
      <c r="O985" s="37">
        <f>BASE_INICIATIVAS_CONSOLIDADA!$AC985+BASE_INICIATIVAS_CONSOLIDADA!$AJ985+BASE_INICIATIVAS_CONSOLIDADA!$AO985+BASE_INICIATIVAS_CONSOLIDADA!$AV985+BASE_INICIATIVAS_CONSOLIDADA!$AY985+BASE_INICIATIVAS_CONSOLIDADA!$BA985+BASE_INICIATIVAS_CONSOLIDADA!$BD985</f>
        <v>0</v>
      </c>
      <c r="P985" s="36">
        <f>IF(BASE_INICIATIVAS_CONSOLIDADA!$N985-BASE_INICIATIVAS_CONSOLIDADA!$O985&lt;0,0,BASE_INICIATIVAS_CONSOLIDADA!$N985-BASE_INICIATIVAS_CONSOLIDADA!$O985)</f>
        <v>260000</v>
      </c>
      <c r="Q985" s="64">
        <v>0</v>
      </c>
      <c r="R985" s="69">
        <v>0</v>
      </c>
      <c r="S985" s="69">
        <v>0</v>
      </c>
      <c r="T985" s="69">
        <v>0</v>
      </c>
      <c r="U985" s="69">
        <v>0</v>
      </c>
      <c r="V985" s="69">
        <v>0</v>
      </c>
      <c r="W985" s="69">
        <v>0</v>
      </c>
      <c r="X985" s="69">
        <v>0</v>
      </c>
      <c r="Y985" s="69">
        <v>0</v>
      </c>
      <c r="Z985" s="69">
        <v>0</v>
      </c>
      <c r="AA985" s="69">
        <v>0</v>
      </c>
      <c r="AB985" s="70">
        <v>0</v>
      </c>
      <c r="AC985" s="37">
        <f>SUM(BASE_INICIATIVAS_CONSOLIDADA!$Q985:$AB985)</f>
        <v>0</v>
      </c>
      <c r="AD985" s="37">
        <v>0</v>
      </c>
      <c r="AE985" s="37">
        <v>0</v>
      </c>
      <c r="AF985" s="37">
        <v>0</v>
      </c>
      <c r="AG985" s="37">
        <v>0</v>
      </c>
      <c r="AH985" s="37">
        <v>0</v>
      </c>
      <c r="AI985" s="77">
        <v>0</v>
      </c>
      <c r="AJ985" s="37">
        <f>SUM(BASE_INICIATIVAS_CONSOLIDADA!$AD985:$AI985)</f>
        <v>0</v>
      </c>
      <c r="AK985" s="37">
        <v>0</v>
      </c>
      <c r="AL985" s="37">
        <v>0</v>
      </c>
      <c r="AM985" s="37">
        <v>0</v>
      </c>
      <c r="AN985" s="37">
        <v>0</v>
      </c>
      <c r="AO985" s="37">
        <f>SUM(BASE_INICIATIVAS_CONSOLIDADA!$AK985:$AN985)</f>
        <v>0</v>
      </c>
      <c r="AP985" s="37">
        <v>0</v>
      </c>
      <c r="AQ985" s="37">
        <v>0</v>
      </c>
      <c r="AR985" s="37">
        <v>0</v>
      </c>
      <c r="AS985" s="37">
        <v>0</v>
      </c>
      <c r="AT985" s="37">
        <v>0</v>
      </c>
      <c r="AU985" s="37">
        <v>0</v>
      </c>
      <c r="AV985" s="37">
        <f>SUM(BASE_INICIATIVAS_CONSOLIDADA!$AP985:$AU985)</f>
        <v>0</v>
      </c>
      <c r="AW985" s="39">
        <v>0</v>
      </c>
      <c r="AX985" s="39">
        <v>0</v>
      </c>
      <c r="AY985" s="40">
        <f>SUM(BASE_INICIATIVAS_CONSOLIDADA!$AW985:$AX985)</f>
        <v>0</v>
      </c>
      <c r="AZ985" s="4">
        <v>0</v>
      </c>
      <c r="BA985" s="4">
        <f>BASE_INICIATIVAS_CONSOLIDADA!$AZ985</f>
        <v>0</v>
      </c>
      <c r="BB985" s="4">
        <v>0</v>
      </c>
      <c r="BC985" s="4">
        <v>0</v>
      </c>
      <c r="BD985" s="4">
        <f>SUM(BASE_INICIATIVAS_CONSOLIDADA!$BB985:$BC985)</f>
        <v>0</v>
      </c>
    </row>
    <row r="986" spans="1:56" ht="60" x14ac:dyDescent="0.25">
      <c r="A986" s="29" t="s">
        <v>502</v>
      </c>
      <c r="B986" s="29" t="s">
        <v>503</v>
      </c>
      <c r="C986" s="29">
        <v>18458919</v>
      </c>
      <c r="D986" s="29" t="s">
        <v>58</v>
      </c>
      <c r="E986" s="29" t="str">
        <f>_xlfn.XLOOKUP(BASE_INICIATIVAS_CONSOLIDADA!$G986,'[1]BASE DE DADOS'!A:A,'[1]BASE DE DADOS'!C:C)</f>
        <v>FLONA DE JATUARANA</v>
      </c>
      <c r="F986" s="29" t="str">
        <f>_xlfn.XLOOKUP(BASE_INICIATIVAS_CONSOLIDADA!$G986,[1]!BASE_UCS[COD CNUC],[1]!BASE_UCS[CATEGORIA RESUMIDA])</f>
        <v>FLONA</v>
      </c>
      <c r="G986" s="29" t="s">
        <v>297</v>
      </c>
      <c r="H986" s="29" t="str">
        <f>_xlfn.XLOOKUP(BASE_INICIATIVAS_CONSOLIDADA!$G986,[1]!BASE_UCS[COD CNUC],[1]!BASE_UCS[GERÊNCIA REGIONAL])</f>
        <v>GR1 - Norte</v>
      </c>
      <c r="I986" s="29" t="str">
        <f>_xlfn.XLOOKUP(BASE_INICIATIVAS_CONSOLIDADA!$G986,[1]!BASE_UCS[COD CNUC],[1]!BASE_UCS[BIOMAS])</f>
        <v>Amazônia</v>
      </c>
      <c r="J986" s="29" t="str">
        <f>_xlfn.XLOOKUP(BASE_INICIATIVAS_CONSOLIDADA!$G986,[1]!BASE_UCS[COD CNUC],[1]!BASE_UCS[UF])</f>
        <v>AM</v>
      </c>
      <c r="K986" s="29"/>
      <c r="L986" s="30">
        <v>75000</v>
      </c>
      <c r="M986" s="79">
        <v>0</v>
      </c>
      <c r="N986" s="30">
        <f>BASE_INICIATIVAS_CONSOLIDADA!$L986-BASE_INICIATIVAS_CONSOLIDADA!$M986</f>
        <v>75000</v>
      </c>
      <c r="O986" s="41">
        <f>BASE_INICIATIVAS_CONSOLIDADA!$AC986+BASE_INICIATIVAS_CONSOLIDADA!$AJ986+BASE_INICIATIVAS_CONSOLIDADA!$AO986+BASE_INICIATIVAS_CONSOLIDADA!$AV986+BASE_INICIATIVAS_CONSOLIDADA!$AY986+BASE_INICIATIVAS_CONSOLIDADA!$BA986+BASE_INICIATIVAS_CONSOLIDADA!$BD986</f>
        <v>0</v>
      </c>
      <c r="P986" s="30">
        <f>IF(BASE_INICIATIVAS_CONSOLIDADA!$N986-BASE_INICIATIVAS_CONSOLIDADA!$O986&lt;0,0,BASE_INICIATIVAS_CONSOLIDADA!$N986-BASE_INICIATIVAS_CONSOLIDADA!$O986)</f>
        <v>75000</v>
      </c>
      <c r="Q986" s="66">
        <v>0</v>
      </c>
      <c r="R986" s="71">
        <v>0</v>
      </c>
      <c r="S986" s="71">
        <v>0</v>
      </c>
      <c r="T986" s="71">
        <v>0</v>
      </c>
      <c r="U986" s="71">
        <v>0</v>
      </c>
      <c r="V986" s="71">
        <v>0</v>
      </c>
      <c r="W986" s="71">
        <v>0</v>
      </c>
      <c r="X986" s="71">
        <v>0</v>
      </c>
      <c r="Y986" s="71">
        <v>0</v>
      </c>
      <c r="Z986" s="71">
        <v>0</v>
      </c>
      <c r="AA986" s="71">
        <v>0</v>
      </c>
      <c r="AB986" s="68">
        <v>0</v>
      </c>
      <c r="AC986" s="41">
        <f>SUM(BASE_INICIATIVAS_CONSOLIDADA!$Q986:$AB986)</f>
        <v>0</v>
      </c>
      <c r="AD986" s="41">
        <v>0</v>
      </c>
      <c r="AE986" s="41">
        <v>0</v>
      </c>
      <c r="AF986" s="41">
        <v>0</v>
      </c>
      <c r="AG986" s="41">
        <v>0</v>
      </c>
      <c r="AH986" s="41">
        <v>0</v>
      </c>
      <c r="AI986" s="82">
        <v>0</v>
      </c>
      <c r="AJ986" s="41">
        <f>SUM(BASE_INICIATIVAS_CONSOLIDADA!$AD986:$AI986)</f>
        <v>0</v>
      </c>
      <c r="AK986" s="41">
        <v>0</v>
      </c>
      <c r="AL986" s="41">
        <v>0</v>
      </c>
      <c r="AM986" s="41">
        <v>0</v>
      </c>
      <c r="AN986" s="41">
        <v>0</v>
      </c>
      <c r="AO986" s="41">
        <f>SUM(BASE_INICIATIVAS_CONSOLIDADA!$AK986:$AN986)</f>
        <v>0</v>
      </c>
      <c r="AP986" s="41">
        <v>0</v>
      </c>
      <c r="AQ986" s="41">
        <v>0</v>
      </c>
      <c r="AR986" s="41">
        <v>0</v>
      </c>
      <c r="AS986" s="41">
        <v>0</v>
      </c>
      <c r="AT986" s="41">
        <v>0</v>
      </c>
      <c r="AU986" s="41">
        <v>0</v>
      </c>
      <c r="AV986" s="41">
        <f>SUM(BASE_INICIATIVAS_CONSOLIDADA!$AP986:$AU986)</f>
        <v>0</v>
      </c>
      <c r="AW986" s="43">
        <v>0</v>
      </c>
      <c r="AX986" s="43">
        <v>0</v>
      </c>
      <c r="AY986" s="44">
        <f>SUM(BASE_INICIATIVAS_CONSOLIDADA!$AW986:$AX986)</f>
        <v>0</v>
      </c>
      <c r="AZ986" s="45">
        <v>0</v>
      </c>
      <c r="BA986" s="45">
        <f>BASE_INICIATIVAS_CONSOLIDADA!$AZ986</f>
        <v>0</v>
      </c>
      <c r="BB986" s="45">
        <v>0</v>
      </c>
      <c r="BC986" s="45">
        <v>0</v>
      </c>
      <c r="BD986" s="45">
        <f>SUM(BASE_INICIATIVAS_CONSOLIDADA!$BB986:$BC986)</f>
        <v>0</v>
      </c>
    </row>
    <row r="987" spans="1:56" ht="60" x14ac:dyDescent="0.25">
      <c r="A987" s="8" t="s">
        <v>502</v>
      </c>
      <c r="B987" s="8" t="s">
        <v>503</v>
      </c>
      <c r="C987" s="8">
        <v>18458919</v>
      </c>
      <c r="D987" s="8" t="s">
        <v>58</v>
      </c>
      <c r="E987" s="8" t="str">
        <f>_xlfn.XLOOKUP(BASE_INICIATIVAS_CONSOLIDADA!$G987,'[1]BASE DE DADOS'!A:A,'[1]BASE DE DADOS'!C:C)</f>
        <v>FLONA DE MACAUÃ</v>
      </c>
      <c r="F987" s="8" t="str">
        <f>_xlfn.XLOOKUP(BASE_INICIATIVAS_CONSOLIDADA!$G987,[1]!BASE_UCS[COD CNUC],[1]!BASE_UCS[CATEGORIA RESUMIDA])</f>
        <v>FLONA</v>
      </c>
      <c r="G987" s="8" t="s">
        <v>542</v>
      </c>
      <c r="H987" s="8" t="str">
        <f>_xlfn.XLOOKUP(BASE_INICIATIVAS_CONSOLIDADA!$G987,[1]!BASE_UCS[COD CNUC],[1]!BASE_UCS[GERÊNCIA REGIONAL])</f>
        <v>GR1 - Norte</v>
      </c>
      <c r="I987" s="8" t="str">
        <f>_xlfn.XLOOKUP(BASE_INICIATIVAS_CONSOLIDADA!$G987,[1]!BASE_UCS[COD CNUC],[1]!BASE_UCS[BIOMAS])</f>
        <v>Amazônia</v>
      </c>
      <c r="J987" s="8" t="str">
        <f>_xlfn.XLOOKUP(BASE_INICIATIVAS_CONSOLIDADA!$G987,[1]!BASE_UCS[COD CNUC],[1]!BASE_UCS[UF])</f>
        <v>AC</v>
      </c>
      <c r="K987" s="8"/>
      <c r="L987" s="36">
        <v>115000</v>
      </c>
      <c r="M987" s="80">
        <v>0</v>
      </c>
      <c r="N987" s="36">
        <f>BASE_INICIATIVAS_CONSOLIDADA!$L987-BASE_INICIATIVAS_CONSOLIDADA!$M987</f>
        <v>115000</v>
      </c>
      <c r="O987" s="37">
        <f>BASE_INICIATIVAS_CONSOLIDADA!$AC987+BASE_INICIATIVAS_CONSOLIDADA!$AJ987+BASE_INICIATIVAS_CONSOLIDADA!$AO987+BASE_INICIATIVAS_CONSOLIDADA!$AV987+BASE_INICIATIVAS_CONSOLIDADA!$AY987+BASE_INICIATIVAS_CONSOLIDADA!$BA987+BASE_INICIATIVAS_CONSOLIDADA!$BD987</f>
        <v>0</v>
      </c>
      <c r="P987" s="36">
        <f>IF(BASE_INICIATIVAS_CONSOLIDADA!$N987-BASE_INICIATIVAS_CONSOLIDADA!$O987&lt;0,0,BASE_INICIATIVAS_CONSOLIDADA!$N987-BASE_INICIATIVAS_CONSOLIDADA!$O987)</f>
        <v>115000</v>
      </c>
      <c r="Q987" s="64">
        <v>0</v>
      </c>
      <c r="R987" s="69">
        <v>0</v>
      </c>
      <c r="S987" s="69">
        <v>0</v>
      </c>
      <c r="T987" s="69">
        <v>0</v>
      </c>
      <c r="U987" s="69">
        <v>0</v>
      </c>
      <c r="V987" s="69">
        <v>0</v>
      </c>
      <c r="W987" s="69">
        <v>0</v>
      </c>
      <c r="X987" s="69">
        <v>0</v>
      </c>
      <c r="Y987" s="69">
        <v>0</v>
      </c>
      <c r="Z987" s="69">
        <v>0</v>
      </c>
      <c r="AA987" s="69">
        <v>0</v>
      </c>
      <c r="AB987" s="70">
        <v>0</v>
      </c>
      <c r="AC987" s="37">
        <f>SUM(BASE_INICIATIVAS_CONSOLIDADA!$Q987:$AB987)</f>
        <v>0</v>
      </c>
      <c r="AD987" s="37">
        <v>0</v>
      </c>
      <c r="AE987" s="37">
        <v>0</v>
      </c>
      <c r="AF987" s="37">
        <v>0</v>
      </c>
      <c r="AG987" s="37">
        <v>0</v>
      </c>
      <c r="AH987" s="37">
        <v>0</v>
      </c>
      <c r="AI987" s="77">
        <v>0</v>
      </c>
      <c r="AJ987" s="37">
        <f>SUM(BASE_INICIATIVAS_CONSOLIDADA!$AD987:$AI987)</f>
        <v>0</v>
      </c>
      <c r="AK987" s="37">
        <v>0</v>
      </c>
      <c r="AL987" s="37">
        <v>0</v>
      </c>
      <c r="AM987" s="37">
        <v>0</v>
      </c>
      <c r="AN987" s="37">
        <v>0</v>
      </c>
      <c r="AO987" s="37">
        <f>SUM(BASE_INICIATIVAS_CONSOLIDADA!$AK987:$AN987)</f>
        <v>0</v>
      </c>
      <c r="AP987" s="37">
        <v>0</v>
      </c>
      <c r="AQ987" s="37">
        <v>0</v>
      </c>
      <c r="AR987" s="37">
        <v>0</v>
      </c>
      <c r="AS987" s="37">
        <v>0</v>
      </c>
      <c r="AT987" s="37">
        <v>0</v>
      </c>
      <c r="AU987" s="37">
        <v>0</v>
      </c>
      <c r="AV987" s="37">
        <f>SUM(BASE_INICIATIVAS_CONSOLIDADA!$AP987:$AU987)</f>
        <v>0</v>
      </c>
      <c r="AW987" s="39">
        <v>0</v>
      </c>
      <c r="AX987" s="39">
        <v>0</v>
      </c>
      <c r="AY987" s="40">
        <f>SUM(BASE_INICIATIVAS_CONSOLIDADA!$AW987:$AX987)</f>
        <v>0</v>
      </c>
      <c r="AZ987" s="4">
        <v>0</v>
      </c>
      <c r="BA987" s="4">
        <f>BASE_INICIATIVAS_CONSOLIDADA!$AZ987</f>
        <v>0</v>
      </c>
      <c r="BB987" s="4">
        <v>0</v>
      </c>
      <c r="BC987" s="4">
        <v>0</v>
      </c>
      <c r="BD987" s="4">
        <f>SUM(BASE_INICIATIVAS_CONSOLIDADA!$BB987:$BC987)</f>
        <v>0</v>
      </c>
    </row>
    <row r="988" spans="1:56" ht="60" x14ac:dyDescent="0.25">
      <c r="A988" s="29" t="s">
        <v>502</v>
      </c>
      <c r="B988" s="29" t="s">
        <v>503</v>
      </c>
      <c r="C988" s="29">
        <v>18458919</v>
      </c>
      <c r="D988" s="29" t="s">
        <v>58</v>
      </c>
      <c r="E988" s="29" t="str">
        <f>_xlfn.XLOOKUP(BASE_INICIATIVAS_CONSOLIDADA!$G988,'[1]BASE DE DADOS'!A:A,'[1]BASE DE DADOS'!C:C)</f>
        <v>FLONA DE PURUS</v>
      </c>
      <c r="F988" s="29" t="str">
        <f>_xlfn.XLOOKUP(BASE_INICIATIVAS_CONSOLIDADA!$G988,[1]!BASE_UCS[COD CNUC],[1]!BASE_UCS[CATEGORIA RESUMIDA])</f>
        <v>FLONA</v>
      </c>
      <c r="G988" s="29" t="s">
        <v>299</v>
      </c>
      <c r="H988" s="29" t="str">
        <f>_xlfn.XLOOKUP(BASE_INICIATIVAS_CONSOLIDADA!$G988,[1]!BASE_UCS[COD CNUC],[1]!BASE_UCS[GERÊNCIA REGIONAL])</f>
        <v>GR1 - Norte</v>
      </c>
      <c r="I988" s="29" t="str">
        <f>_xlfn.XLOOKUP(BASE_INICIATIVAS_CONSOLIDADA!$G988,[1]!BASE_UCS[COD CNUC],[1]!BASE_UCS[BIOMAS])</f>
        <v>Amazônia</v>
      </c>
      <c r="J988" s="29" t="str">
        <f>_xlfn.XLOOKUP(BASE_INICIATIVAS_CONSOLIDADA!$G988,[1]!BASE_UCS[COD CNUC],[1]!BASE_UCS[UF])</f>
        <v>AM</v>
      </c>
      <c r="K988" s="29"/>
      <c r="L988" s="30">
        <v>115000</v>
      </c>
      <c r="M988" s="79">
        <v>0</v>
      </c>
      <c r="N988" s="30">
        <f>BASE_INICIATIVAS_CONSOLIDADA!$L988-BASE_INICIATIVAS_CONSOLIDADA!$M988</f>
        <v>115000</v>
      </c>
      <c r="O988" s="41">
        <f>BASE_INICIATIVAS_CONSOLIDADA!$AC988+BASE_INICIATIVAS_CONSOLIDADA!$AJ988+BASE_INICIATIVAS_CONSOLIDADA!$AO988+BASE_INICIATIVAS_CONSOLIDADA!$AV988+BASE_INICIATIVAS_CONSOLIDADA!$AY988+BASE_INICIATIVAS_CONSOLIDADA!$BA988+BASE_INICIATIVAS_CONSOLIDADA!$BD988</f>
        <v>0</v>
      </c>
      <c r="P988" s="30">
        <f>IF(BASE_INICIATIVAS_CONSOLIDADA!$N988-BASE_INICIATIVAS_CONSOLIDADA!$O988&lt;0,0,BASE_INICIATIVAS_CONSOLIDADA!$N988-BASE_INICIATIVAS_CONSOLIDADA!$O988)</f>
        <v>115000</v>
      </c>
      <c r="Q988" s="66">
        <v>0</v>
      </c>
      <c r="R988" s="71">
        <v>0</v>
      </c>
      <c r="S988" s="71">
        <v>0</v>
      </c>
      <c r="T988" s="71">
        <v>0</v>
      </c>
      <c r="U988" s="71">
        <v>0</v>
      </c>
      <c r="V988" s="71">
        <v>0</v>
      </c>
      <c r="W988" s="71">
        <v>0</v>
      </c>
      <c r="X988" s="71">
        <v>0</v>
      </c>
      <c r="Y988" s="71">
        <v>0</v>
      </c>
      <c r="Z988" s="71">
        <v>0</v>
      </c>
      <c r="AA988" s="71">
        <v>0</v>
      </c>
      <c r="AB988" s="68">
        <v>0</v>
      </c>
      <c r="AC988" s="41">
        <f>SUM(BASE_INICIATIVAS_CONSOLIDADA!$Q988:$AB988)</f>
        <v>0</v>
      </c>
      <c r="AD988" s="41">
        <v>0</v>
      </c>
      <c r="AE988" s="41">
        <v>0</v>
      </c>
      <c r="AF988" s="41">
        <v>0</v>
      </c>
      <c r="AG988" s="41">
        <v>0</v>
      </c>
      <c r="AH988" s="41">
        <v>0</v>
      </c>
      <c r="AI988" s="82">
        <v>0</v>
      </c>
      <c r="AJ988" s="41">
        <f>SUM(BASE_INICIATIVAS_CONSOLIDADA!$AD988:$AI988)</f>
        <v>0</v>
      </c>
      <c r="AK988" s="41">
        <v>0</v>
      </c>
      <c r="AL988" s="41">
        <v>0</v>
      </c>
      <c r="AM988" s="41">
        <v>0</v>
      </c>
      <c r="AN988" s="41">
        <v>0</v>
      </c>
      <c r="AO988" s="41">
        <f>SUM(BASE_INICIATIVAS_CONSOLIDADA!$AK988:$AN988)</f>
        <v>0</v>
      </c>
      <c r="AP988" s="41">
        <v>0</v>
      </c>
      <c r="AQ988" s="41">
        <v>0</v>
      </c>
      <c r="AR988" s="41">
        <v>0</v>
      </c>
      <c r="AS988" s="41">
        <v>0</v>
      </c>
      <c r="AT988" s="41">
        <v>0</v>
      </c>
      <c r="AU988" s="41">
        <v>0</v>
      </c>
      <c r="AV988" s="41">
        <f>SUM(BASE_INICIATIVAS_CONSOLIDADA!$AP988:$AU988)</f>
        <v>0</v>
      </c>
      <c r="AW988" s="43">
        <v>0</v>
      </c>
      <c r="AX988" s="43">
        <v>0</v>
      </c>
      <c r="AY988" s="44">
        <f>SUM(BASE_INICIATIVAS_CONSOLIDADA!$AW988:$AX988)</f>
        <v>0</v>
      </c>
      <c r="AZ988" s="45">
        <v>0</v>
      </c>
      <c r="BA988" s="45">
        <f>BASE_INICIATIVAS_CONSOLIDADA!$AZ988</f>
        <v>0</v>
      </c>
      <c r="BB988" s="45">
        <v>0</v>
      </c>
      <c r="BC988" s="45">
        <v>0</v>
      </c>
      <c r="BD988" s="45">
        <f>SUM(BASE_INICIATIVAS_CONSOLIDADA!$BB988:$BC988)</f>
        <v>0</v>
      </c>
    </row>
    <row r="989" spans="1:56" ht="60" x14ac:dyDescent="0.25">
      <c r="A989" s="8" t="s">
        <v>502</v>
      </c>
      <c r="B989" s="8" t="s">
        <v>503</v>
      </c>
      <c r="C989" s="8">
        <v>18458919</v>
      </c>
      <c r="D989" s="8" t="s">
        <v>58</v>
      </c>
      <c r="E989" s="8" t="str">
        <f>_xlfn.XLOOKUP(BASE_INICIATIVAS_CONSOLIDADA!$G989,'[1]BASE DE DADOS'!A:A,'[1]BASE DE DADOS'!C:C)</f>
        <v>FLONA DE RIO PRETO</v>
      </c>
      <c r="F989" s="8" t="str">
        <f>_xlfn.XLOOKUP(BASE_INICIATIVAS_CONSOLIDADA!$G989,[1]!BASE_UCS[COD CNUC],[1]!BASE_UCS[CATEGORIA RESUMIDA])</f>
        <v>FLONA</v>
      </c>
      <c r="G989" s="8" t="s">
        <v>142</v>
      </c>
      <c r="H989" s="8" t="str">
        <f>_xlfn.XLOOKUP(BASE_INICIATIVAS_CONSOLIDADA!$G989,[1]!BASE_UCS[COD CNUC],[1]!BASE_UCS[GERÊNCIA REGIONAL])</f>
        <v>GR4 - Sudeste</v>
      </c>
      <c r="I989" s="8" t="str">
        <f>_xlfn.XLOOKUP(BASE_INICIATIVAS_CONSOLIDADA!$G989,[1]!BASE_UCS[COD CNUC],[1]!BASE_UCS[BIOMAS])</f>
        <v>Mata Atlântica</v>
      </c>
      <c r="J989" s="8" t="str">
        <f>_xlfn.XLOOKUP(BASE_INICIATIVAS_CONSOLIDADA!$G989,[1]!BASE_UCS[COD CNUC],[1]!BASE_UCS[UF])</f>
        <v>ES</v>
      </c>
      <c r="K989" s="8"/>
      <c r="L989" s="36">
        <v>90000</v>
      </c>
      <c r="M989" s="80">
        <v>0</v>
      </c>
      <c r="N989" s="36">
        <f>BASE_INICIATIVAS_CONSOLIDADA!$L989-BASE_INICIATIVAS_CONSOLIDADA!$M989</f>
        <v>90000</v>
      </c>
      <c r="O989" s="37">
        <f>BASE_INICIATIVAS_CONSOLIDADA!$AC989+BASE_INICIATIVAS_CONSOLIDADA!$AJ989+BASE_INICIATIVAS_CONSOLIDADA!$AO989+BASE_INICIATIVAS_CONSOLIDADA!$AV989+BASE_INICIATIVAS_CONSOLIDADA!$AY989+BASE_INICIATIVAS_CONSOLIDADA!$BA989+BASE_INICIATIVAS_CONSOLIDADA!$BD989</f>
        <v>0</v>
      </c>
      <c r="P989" s="36">
        <f>IF(BASE_INICIATIVAS_CONSOLIDADA!$N989-BASE_INICIATIVAS_CONSOLIDADA!$O989&lt;0,0,BASE_INICIATIVAS_CONSOLIDADA!$N989-BASE_INICIATIVAS_CONSOLIDADA!$O989)</f>
        <v>90000</v>
      </c>
      <c r="Q989" s="64">
        <v>0</v>
      </c>
      <c r="R989" s="69">
        <v>0</v>
      </c>
      <c r="S989" s="69">
        <v>0</v>
      </c>
      <c r="T989" s="69">
        <v>0</v>
      </c>
      <c r="U989" s="69">
        <v>0</v>
      </c>
      <c r="V989" s="69">
        <v>0</v>
      </c>
      <c r="W989" s="69">
        <v>0</v>
      </c>
      <c r="X989" s="69">
        <v>0</v>
      </c>
      <c r="Y989" s="69">
        <v>0</v>
      </c>
      <c r="Z989" s="69">
        <v>0</v>
      </c>
      <c r="AA989" s="69">
        <v>0</v>
      </c>
      <c r="AB989" s="70">
        <v>0</v>
      </c>
      <c r="AC989" s="37">
        <f>SUM(BASE_INICIATIVAS_CONSOLIDADA!$Q989:$AB989)</f>
        <v>0</v>
      </c>
      <c r="AD989" s="37">
        <v>0</v>
      </c>
      <c r="AE989" s="37">
        <v>0</v>
      </c>
      <c r="AF989" s="37">
        <v>0</v>
      </c>
      <c r="AG989" s="37">
        <v>0</v>
      </c>
      <c r="AH989" s="37">
        <v>0</v>
      </c>
      <c r="AI989" s="77">
        <v>0</v>
      </c>
      <c r="AJ989" s="37">
        <f>SUM(BASE_INICIATIVAS_CONSOLIDADA!$AD989:$AI989)</f>
        <v>0</v>
      </c>
      <c r="AK989" s="37">
        <v>0</v>
      </c>
      <c r="AL989" s="37">
        <v>0</v>
      </c>
      <c r="AM989" s="37">
        <v>0</v>
      </c>
      <c r="AN989" s="37">
        <v>0</v>
      </c>
      <c r="AO989" s="37">
        <f>SUM(BASE_INICIATIVAS_CONSOLIDADA!$AK989:$AN989)</f>
        <v>0</v>
      </c>
      <c r="AP989" s="37">
        <v>0</v>
      </c>
      <c r="AQ989" s="37">
        <v>0</v>
      </c>
      <c r="AR989" s="37">
        <v>0</v>
      </c>
      <c r="AS989" s="37">
        <v>0</v>
      </c>
      <c r="AT989" s="37">
        <v>0</v>
      </c>
      <c r="AU989" s="37">
        <v>0</v>
      </c>
      <c r="AV989" s="37">
        <f>SUM(BASE_INICIATIVAS_CONSOLIDADA!$AP989:$AU989)</f>
        <v>0</v>
      </c>
      <c r="AW989" s="39">
        <v>0</v>
      </c>
      <c r="AX989" s="39">
        <v>0</v>
      </c>
      <c r="AY989" s="40">
        <f>SUM(BASE_INICIATIVAS_CONSOLIDADA!$AW989:$AX989)</f>
        <v>0</v>
      </c>
      <c r="AZ989" s="4">
        <v>0</v>
      </c>
      <c r="BA989" s="4">
        <f>BASE_INICIATIVAS_CONSOLIDADA!$AZ989</f>
        <v>0</v>
      </c>
      <c r="BB989" s="4">
        <v>0</v>
      </c>
      <c r="BC989" s="4">
        <v>0</v>
      </c>
      <c r="BD989" s="4">
        <f>SUM(BASE_INICIATIVAS_CONSOLIDADA!$BB989:$BC989)</f>
        <v>0</v>
      </c>
    </row>
    <row r="990" spans="1:56" ht="60" x14ac:dyDescent="0.25">
      <c r="A990" s="29" t="s">
        <v>502</v>
      </c>
      <c r="B990" s="29" t="s">
        <v>503</v>
      </c>
      <c r="C990" s="29">
        <v>18458919</v>
      </c>
      <c r="D990" s="29" t="s">
        <v>58</v>
      </c>
      <c r="E990" s="29" t="str">
        <f>_xlfn.XLOOKUP(BASE_INICIATIVAS_CONSOLIDADA!$G990,'[1]BASE DE DADOS'!A:A,'[1]BASE DE DADOS'!C:C)</f>
        <v>FLONA DE TAPAJÓS</v>
      </c>
      <c r="F990" s="29" t="str">
        <f>_xlfn.XLOOKUP(BASE_INICIATIVAS_CONSOLIDADA!$G990,[1]!BASE_UCS[COD CNUC],[1]!BASE_UCS[CATEGORIA RESUMIDA])</f>
        <v>FLONA</v>
      </c>
      <c r="G990" s="29" t="s">
        <v>190</v>
      </c>
      <c r="H990" s="29" t="str">
        <f>_xlfn.XLOOKUP(BASE_INICIATIVAS_CONSOLIDADA!$G990,[1]!BASE_UCS[COD CNUC],[1]!BASE_UCS[GERÊNCIA REGIONAL])</f>
        <v>GR1 - Norte</v>
      </c>
      <c r="I990" s="29" t="str">
        <f>_xlfn.XLOOKUP(BASE_INICIATIVAS_CONSOLIDADA!$G990,[1]!BASE_UCS[COD CNUC],[1]!BASE_UCS[BIOMAS])</f>
        <v>Amazônia</v>
      </c>
      <c r="J990" s="29" t="str">
        <f>_xlfn.XLOOKUP(BASE_INICIATIVAS_CONSOLIDADA!$G990,[1]!BASE_UCS[COD CNUC],[1]!BASE_UCS[UF])</f>
        <v>PA</v>
      </c>
      <c r="K990" s="29"/>
      <c r="L990" s="30">
        <v>215000</v>
      </c>
      <c r="M990" s="79">
        <v>0</v>
      </c>
      <c r="N990" s="30">
        <f>BASE_INICIATIVAS_CONSOLIDADA!$L990-BASE_INICIATIVAS_CONSOLIDADA!$M990</f>
        <v>215000</v>
      </c>
      <c r="O990" s="41">
        <f>BASE_INICIATIVAS_CONSOLIDADA!$AC990+BASE_INICIATIVAS_CONSOLIDADA!$AJ990+BASE_INICIATIVAS_CONSOLIDADA!$AO990+BASE_INICIATIVAS_CONSOLIDADA!$AV990+BASE_INICIATIVAS_CONSOLIDADA!$AY990+BASE_INICIATIVAS_CONSOLIDADA!$BA990+BASE_INICIATIVAS_CONSOLIDADA!$BD990</f>
        <v>695000</v>
      </c>
      <c r="P990" s="30">
        <f>IF(BASE_INICIATIVAS_CONSOLIDADA!$N990-BASE_INICIATIVAS_CONSOLIDADA!$O990&lt;0,0,BASE_INICIATIVAS_CONSOLIDADA!$N990-BASE_INICIATIVAS_CONSOLIDADA!$O990)</f>
        <v>0</v>
      </c>
      <c r="Q990" s="66">
        <v>0</v>
      </c>
      <c r="R990" s="71">
        <v>0</v>
      </c>
      <c r="S990" s="71">
        <v>0</v>
      </c>
      <c r="T990" s="71">
        <v>0</v>
      </c>
      <c r="U990" s="71">
        <v>0</v>
      </c>
      <c r="V990" s="71">
        <v>0</v>
      </c>
      <c r="W990" s="71">
        <v>0</v>
      </c>
      <c r="X990" s="71">
        <v>0</v>
      </c>
      <c r="Y990" s="71">
        <v>0</v>
      </c>
      <c r="Z990" s="71">
        <v>0</v>
      </c>
      <c r="AA990" s="71">
        <v>0</v>
      </c>
      <c r="AB990" s="68">
        <v>0</v>
      </c>
      <c r="AC990" s="41">
        <f>SUM(BASE_INICIATIVAS_CONSOLIDADA!$Q990:$AB990)</f>
        <v>0</v>
      </c>
      <c r="AD990" s="41">
        <v>0</v>
      </c>
      <c r="AE990" s="41">
        <v>0</v>
      </c>
      <c r="AF990" s="41">
        <v>0</v>
      </c>
      <c r="AG990" s="41">
        <v>0</v>
      </c>
      <c r="AH990" s="41">
        <v>0</v>
      </c>
      <c r="AI990" s="82">
        <v>0</v>
      </c>
      <c r="AJ990" s="41">
        <f>SUM(BASE_INICIATIVAS_CONSOLIDADA!$AD990:$AI990)</f>
        <v>0</v>
      </c>
      <c r="AK990" s="41">
        <v>0</v>
      </c>
      <c r="AL990" s="41">
        <v>0</v>
      </c>
      <c r="AM990" s="41">
        <v>0</v>
      </c>
      <c r="AN990" s="41">
        <v>0</v>
      </c>
      <c r="AO990" s="41">
        <f>SUM(BASE_INICIATIVAS_CONSOLIDADA!$AK990:$AN990)</f>
        <v>0</v>
      </c>
      <c r="AP990" s="41">
        <v>0</v>
      </c>
      <c r="AQ990" s="41">
        <v>0</v>
      </c>
      <c r="AR990" s="41">
        <v>0</v>
      </c>
      <c r="AS990" s="41">
        <v>0</v>
      </c>
      <c r="AT990" s="41">
        <v>0</v>
      </c>
      <c r="AU990" s="41">
        <v>0</v>
      </c>
      <c r="AV990" s="41">
        <f>SUM(BASE_INICIATIVAS_CONSOLIDADA!$AP990:$AU990)</f>
        <v>0</v>
      </c>
      <c r="AW990" s="43">
        <v>0</v>
      </c>
      <c r="AX990" s="43">
        <v>695000</v>
      </c>
      <c r="AY990" s="44">
        <f>SUM(BASE_INICIATIVAS_CONSOLIDADA!$AW990:$AX990)</f>
        <v>695000</v>
      </c>
      <c r="AZ990" s="45">
        <v>0</v>
      </c>
      <c r="BA990" s="45">
        <f>BASE_INICIATIVAS_CONSOLIDADA!$AZ990</f>
        <v>0</v>
      </c>
      <c r="BB990" s="45">
        <v>0</v>
      </c>
      <c r="BC990" s="45">
        <v>0</v>
      </c>
      <c r="BD990" s="45">
        <f>SUM(BASE_INICIATIVAS_CONSOLIDADA!$BB990:$BC990)</f>
        <v>0</v>
      </c>
    </row>
    <row r="991" spans="1:56" ht="60" x14ac:dyDescent="0.25">
      <c r="A991" s="8" t="s">
        <v>502</v>
      </c>
      <c r="B991" s="8" t="s">
        <v>503</v>
      </c>
      <c r="C991" s="8">
        <v>18458919</v>
      </c>
      <c r="D991" s="8" t="s">
        <v>58</v>
      </c>
      <c r="E991" s="8" t="str">
        <f>_xlfn.XLOOKUP(BASE_INICIATIVAS_CONSOLIDADA!$G991,'[1]BASE DE DADOS'!A:A,'[1]BASE DE DADOS'!C:C)</f>
        <v>FLONA DE TAPIRAPÉ-AQUIRI</v>
      </c>
      <c r="F991" s="8" t="str">
        <f>_xlfn.XLOOKUP(BASE_INICIATIVAS_CONSOLIDADA!$G991,[1]!BASE_UCS[COD CNUC],[1]!BASE_UCS[CATEGORIA RESUMIDA])</f>
        <v>FLONA</v>
      </c>
      <c r="G991" s="8" t="s">
        <v>543</v>
      </c>
      <c r="H991" s="8" t="str">
        <f>_xlfn.XLOOKUP(BASE_INICIATIVAS_CONSOLIDADA!$G991,[1]!BASE_UCS[COD CNUC],[1]!BASE_UCS[GERÊNCIA REGIONAL])</f>
        <v>GR1 - Norte</v>
      </c>
      <c r="I991" s="8" t="str">
        <f>_xlfn.XLOOKUP(BASE_INICIATIVAS_CONSOLIDADA!$G991,[1]!BASE_UCS[COD CNUC],[1]!BASE_UCS[BIOMAS])</f>
        <v>Amazônia</v>
      </c>
      <c r="J991" s="8" t="str">
        <f>_xlfn.XLOOKUP(BASE_INICIATIVAS_CONSOLIDADA!$G991,[1]!BASE_UCS[COD CNUC],[1]!BASE_UCS[UF])</f>
        <v>PA</v>
      </c>
      <c r="K991" s="8"/>
      <c r="L991" s="36">
        <v>300000</v>
      </c>
      <c r="M991" s="80">
        <v>0</v>
      </c>
      <c r="N991" s="36">
        <f>BASE_INICIATIVAS_CONSOLIDADA!$L991-BASE_INICIATIVAS_CONSOLIDADA!$M991</f>
        <v>300000</v>
      </c>
      <c r="O991" s="37">
        <f>BASE_INICIATIVAS_CONSOLIDADA!$AC991+BASE_INICIATIVAS_CONSOLIDADA!$AJ991+BASE_INICIATIVAS_CONSOLIDADA!$AO991+BASE_INICIATIVAS_CONSOLIDADA!$AV991+BASE_INICIATIVAS_CONSOLIDADA!$AY991+BASE_INICIATIVAS_CONSOLIDADA!$BA991+BASE_INICIATIVAS_CONSOLIDADA!$BD991</f>
        <v>0</v>
      </c>
      <c r="P991" s="36">
        <f>IF(BASE_INICIATIVAS_CONSOLIDADA!$N991-BASE_INICIATIVAS_CONSOLIDADA!$O991&lt;0,0,BASE_INICIATIVAS_CONSOLIDADA!$N991-BASE_INICIATIVAS_CONSOLIDADA!$O991)</f>
        <v>300000</v>
      </c>
      <c r="Q991" s="64">
        <v>0</v>
      </c>
      <c r="R991" s="69">
        <v>0</v>
      </c>
      <c r="S991" s="69">
        <v>0</v>
      </c>
      <c r="T991" s="69">
        <v>0</v>
      </c>
      <c r="U991" s="69">
        <v>0</v>
      </c>
      <c r="V991" s="69">
        <v>0</v>
      </c>
      <c r="W991" s="69">
        <v>0</v>
      </c>
      <c r="X991" s="69">
        <v>0</v>
      </c>
      <c r="Y991" s="69">
        <v>0</v>
      </c>
      <c r="Z991" s="69">
        <v>0</v>
      </c>
      <c r="AA991" s="69">
        <v>0</v>
      </c>
      <c r="AB991" s="70">
        <v>0</v>
      </c>
      <c r="AC991" s="37">
        <f>SUM(BASE_INICIATIVAS_CONSOLIDADA!$Q991:$AB991)</f>
        <v>0</v>
      </c>
      <c r="AD991" s="37">
        <v>0</v>
      </c>
      <c r="AE991" s="37">
        <v>0</v>
      </c>
      <c r="AF991" s="37">
        <v>0</v>
      </c>
      <c r="AG991" s="37">
        <v>0</v>
      </c>
      <c r="AH991" s="37">
        <v>0</v>
      </c>
      <c r="AI991" s="77">
        <v>0</v>
      </c>
      <c r="AJ991" s="37">
        <f>SUM(BASE_INICIATIVAS_CONSOLIDADA!$AD991:$AI991)</f>
        <v>0</v>
      </c>
      <c r="AK991" s="37">
        <v>0</v>
      </c>
      <c r="AL991" s="37">
        <v>0</v>
      </c>
      <c r="AM991" s="37">
        <v>0</v>
      </c>
      <c r="AN991" s="37">
        <v>0</v>
      </c>
      <c r="AO991" s="37">
        <f>SUM(BASE_INICIATIVAS_CONSOLIDADA!$AK991:$AN991)</f>
        <v>0</v>
      </c>
      <c r="AP991" s="37">
        <v>0</v>
      </c>
      <c r="AQ991" s="37">
        <v>0</v>
      </c>
      <c r="AR991" s="37">
        <v>0</v>
      </c>
      <c r="AS991" s="37">
        <v>0</v>
      </c>
      <c r="AT991" s="37">
        <v>0</v>
      </c>
      <c r="AU991" s="37">
        <v>0</v>
      </c>
      <c r="AV991" s="37">
        <f>SUM(BASE_INICIATIVAS_CONSOLIDADA!$AP991:$AU991)</f>
        <v>0</v>
      </c>
      <c r="AW991" s="39">
        <v>0</v>
      </c>
      <c r="AX991" s="39">
        <v>0</v>
      </c>
      <c r="AY991" s="40">
        <f>SUM(BASE_INICIATIVAS_CONSOLIDADA!$AW991:$AX991)</f>
        <v>0</v>
      </c>
      <c r="AZ991" s="4">
        <v>0</v>
      </c>
      <c r="BA991" s="4">
        <f>BASE_INICIATIVAS_CONSOLIDADA!$AZ991</f>
        <v>0</v>
      </c>
      <c r="BB991" s="4">
        <v>0</v>
      </c>
      <c r="BC991" s="4">
        <v>0</v>
      </c>
      <c r="BD991" s="4">
        <f>SUM(BASE_INICIATIVAS_CONSOLIDADA!$BB991:$BC991)</f>
        <v>0</v>
      </c>
    </row>
    <row r="992" spans="1:56" ht="60" x14ac:dyDescent="0.25">
      <c r="A992" s="29" t="s">
        <v>502</v>
      </c>
      <c r="B992" s="29" t="s">
        <v>503</v>
      </c>
      <c r="C992" s="29">
        <v>18458919</v>
      </c>
      <c r="D992" s="29" t="s">
        <v>58</v>
      </c>
      <c r="E992" s="29" t="str">
        <f>_xlfn.XLOOKUP(BASE_INICIATIVAS_CONSOLIDADA!$G992,'[1]BASE DE DADOS'!A:A,'[1]BASE DE DADOS'!C:C)</f>
        <v>FLONA DE MAPIÁ-INAUINÍ</v>
      </c>
      <c r="F992" s="29" t="str">
        <f>_xlfn.XLOOKUP(BASE_INICIATIVAS_CONSOLIDADA!$G992,[1]!BASE_UCS[COD CNUC],[1]!BASE_UCS[CATEGORIA RESUMIDA])</f>
        <v>FLONA</v>
      </c>
      <c r="G992" s="29" t="s">
        <v>300</v>
      </c>
      <c r="H992" s="29" t="str">
        <f>_xlfn.XLOOKUP(BASE_INICIATIVAS_CONSOLIDADA!$G992,[1]!BASE_UCS[COD CNUC],[1]!BASE_UCS[GERÊNCIA REGIONAL])</f>
        <v>GR1 - Norte</v>
      </c>
      <c r="I992" s="29" t="str">
        <f>_xlfn.XLOOKUP(BASE_INICIATIVAS_CONSOLIDADA!$G992,[1]!BASE_UCS[COD CNUC],[1]!BASE_UCS[BIOMAS])</f>
        <v>Amazônia</v>
      </c>
      <c r="J992" s="29" t="str">
        <f>_xlfn.XLOOKUP(BASE_INICIATIVAS_CONSOLIDADA!$G992,[1]!BASE_UCS[COD CNUC],[1]!BASE_UCS[UF])</f>
        <v>AM</v>
      </c>
      <c r="K992" s="29"/>
      <c r="L992" s="30">
        <v>115000</v>
      </c>
      <c r="M992" s="79">
        <v>0</v>
      </c>
      <c r="N992" s="30">
        <f>BASE_INICIATIVAS_CONSOLIDADA!$L992-BASE_INICIATIVAS_CONSOLIDADA!$M992</f>
        <v>115000</v>
      </c>
      <c r="O992" s="41">
        <f>BASE_INICIATIVAS_CONSOLIDADA!$AC992+BASE_INICIATIVAS_CONSOLIDADA!$AJ992+BASE_INICIATIVAS_CONSOLIDADA!$AO992+BASE_INICIATIVAS_CONSOLIDADA!$AV992+BASE_INICIATIVAS_CONSOLIDADA!$AY992+BASE_INICIATIVAS_CONSOLIDADA!$BA992+BASE_INICIATIVAS_CONSOLIDADA!$BD992</f>
        <v>0</v>
      </c>
      <c r="P992" s="30">
        <f>IF(BASE_INICIATIVAS_CONSOLIDADA!$N992-BASE_INICIATIVAS_CONSOLIDADA!$O992&lt;0,0,BASE_INICIATIVAS_CONSOLIDADA!$N992-BASE_INICIATIVAS_CONSOLIDADA!$O992)</f>
        <v>115000</v>
      </c>
      <c r="Q992" s="66">
        <v>0</v>
      </c>
      <c r="R992" s="71">
        <v>0</v>
      </c>
      <c r="S992" s="71">
        <v>0</v>
      </c>
      <c r="T992" s="71">
        <v>0</v>
      </c>
      <c r="U992" s="71">
        <v>0</v>
      </c>
      <c r="V992" s="71">
        <v>0</v>
      </c>
      <c r="W992" s="71">
        <v>0</v>
      </c>
      <c r="X992" s="71">
        <v>0</v>
      </c>
      <c r="Y992" s="71">
        <v>0</v>
      </c>
      <c r="Z992" s="71">
        <v>0</v>
      </c>
      <c r="AA992" s="71">
        <v>0</v>
      </c>
      <c r="AB992" s="68">
        <v>0</v>
      </c>
      <c r="AC992" s="41">
        <f>SUM(BASE_INICIATIVAS_CONSOLIDADA!$Q992:$AB992)</f>
        <v>0</v>
      </c>
      <c r="AD992" s="41">
        <v>0</v>
      </c>
      <c r="AE992" s="41">
        <v>0</v>
      </c>
      <c r="AF992" s="41">
        <v>0</v>
      </c>
      <c r="AG992" s="41">
        <v>0</v>
      </c>
      <c r="AH992" s="41">
        <v>0</v>
      </c>
      <c r="AI992" s="82">
        <v>0</v>
      </c>
      <c r="AJ992" s="41">
        <f>SUM(BASE_INICIATIVAS_CONSOLIDADA!$AD992:$AI992)</f>
        <v>0</v>
      </c>
      <c r="AK992" s="41">
        <v>0</v>
      </c>
      <c r="AL992" s="41">
        <v>0</v>
      </c>
      <c r="AM992" s="41">
        <v>0</v>
      </c>
      <c r="AN992" s="41">
        <v>0</v>
      </c>
      <c r="AO992" s="41">
        <f>SUM(BASE_INICIATIVAS_CONSOLIDADA!$AK992:$AN992)</f>
        <v>0</v>
      </c>
      <c r="AP992" s="41">
        <v>0</v>
      </c>
      <c r="AQ992" s="41">
        <v>0</v>
      </c>
      <c r="AR992" s="41">
        <v>0</v>
      </c>
      <c r="AS992" s="41">
        <v>0</v>
      </c>
      <c r="AT992" s="41">
        <v>0</v>
      </c>
      <c r="AU992" s="41">
        <v>0</v>
      </c>
      <c r="AV992" s="41">
        <f>SUM(BASE_INICIATIVAS_CONSOLIDADA!$AP992:$AU992)</f>
        <v>0</v>
      </c>
      <c r="AW992" s="43">
        <v>0</v>
      </c>
      <c r="AX992" s="43">
        <v>0</v>
      </c>
      <c r="AY992" s="44">
        <f>SUM(BASE_INICIATIVAS_CONSOLIDADA!$AW992:$AX992)</f>
        <v>0</v>
      </c>
      <c r="AZ992" s="45">
        <v>0</v>
      </c>
      <c r="BA992" s="45">
        <f>BASE_INICIATIVAS_CONSOLIDADA!$AZ992</f>
        <v>0</v>
      </c>
      <c r="BB992" s="45">
        <v>0</v>
      </c>
      <c r="BC992" s="45">
        <v>0</v>
      </c>
      <c r="BD992" s="45">
        <f>SUM(BASE_INICIATIVAS_CONSOLIDADA!$BB992:$BC992)</f>
        <v>0</v>
      </c>
    </row>
    <row r="993" spans="1:56" ht="60" x14ac:dyDescent="0.25">
      <c r="A993" s="8" t="s">
        <v>502</v>
      </c>
      <c r="B993" s="8" t="s">
        <v>503</v>
      </c>
      <c r="C993" s="8">
        <v>18458919</v>
      </c>
      <c r="D993" s="8" t="s">
        <v>58</v>
      </c>
      <c r="E993" s="8" t="str">
        <f>_xlfn.XLOOKUP(BASE_INICIATIVAS_CONSOLIDADA!$G993,'[1]BASE DE DADOS'!A:A,'[1]BASE DE DADOS'!C:C)</f>
        <v>FLONA DE MÁRIO XAVIER</v>
      </c>
      <c r="F993" s="8" t="str">
        <f>_xlfn.XLOOKUP(BASE_INICIATIVAS_CONSOLIDADA!$G993,[1]!BASE_UCS[COD CNUC],[1]!BASE_UCS[CATEGORIA RESUMIDA])</f>
        <v>FLONA</v>
      </c>
      <c r="G993" s="8" t="s">
        <v>84</v>
      </c>
      <c r="H993" s="8" t="str">
        <f>_xlfn.XLOOKUP(BASE_INICIATIVAS_CONSOLIDADA!$G993,[1]!BASE_UCS[COD CNUC],[1]!BASE_UCS[GERÊNCIA REGIONAL])</f>
        <v>GR4 - Sudeste</v>
      </c>
      <c r="I993" s="8" t="str">
        <f>_xlfn.XLOOKUP(BASE_INICIATIVAS_CONSOLIDADA!$G993,[1]!BASE_UCS[COD CNUC],[1]!BASE_UCS[BIOMAS])</f>
        <v>Mata Atlântica</v>
      </c>
      <c r="J993" s="8" t="str">
        <f>_xlfn.XLOOKUP(BASE_INICIATIVAS_CONSOLIDADA!$G993,[1]!BASE_UCS[COD CNUC],[1]!BASE_UCS[UF])</f>
        <v>RJ</v>
      </c>
      <c r="K993" s="8"/>
      <c r="L993" s="36">
        <v>75000</v>
      </c>
      <c r="M993" s="80">
        <v>0</v>
      </c>
      <c r="N993" s="36">
        <f>BASE_INICIATIVAS_CONSOLIDADA!$L993-BASE_INICIATIVAS_CONSOLIDADA!$M993</f>
        <v>75000</v>
      </c>
      <c r="O993" s="37">
        <f>BASE_INICIATIVAS_CONSOLIDADA!$AC993+BASE_INICIATIVAS_CONSOLIDADA!$AJ993+BASE_INICIATIVAS_CONSOLIDADA!$AO993+BASE_INICIATIVAS_CONSOLIDADA!$AV993+BASE_INICIATIVAS_CONSOLIDADA!$AY993+BASE_INICIATIVAS_CONSOLIDADA!$BA993+BASE_INICIATIVAS_CONSOLIDADA!$BD993</f>
        <v>0</v>
      </c>
      <c r="P993" s="36">
        <f>IF(BASE_INICIATIVAS_CONSOLIDADA!$N993-BASE_INICIATIVAS_CONSOLIDADA!$O993&lt;0,0,BASE_INICIATIVAS_CONSOLIDADA!$N993-BASE_INICIATIVAS_CONSOLIDADA!$O993)</f>
        <v>75000</v>
      </c>
      <c r="Q993" s="64">
        <v>0</v>
      </c>
      <c r="R993" s="69">
        <v>0</v>
      </c>
      <c r="S993" s="69">
        <v>0</v>
      </c>
      <c r="T993" s="69">
        <v>0</v>
      </c>
      <c r="U993" s="69">
        <v>0</v>
      </c>
      <c r="V993" s="69">
        <v>0</v>
      </c>
      <c r="W993" s="69">
        <v>0</v>
      </c>
      <c r="X993" s="69">
        <v>0</v>
      </c>
      <c r="Y993" s="69">
        <v>0</v>
      </c>
      <c r="Z993" s="69">
        <v>0</v>
      </c>
      <c r="AA993" s="69">
        <v>0</v>
      </c>
      <c r="AB993" s="70">
        <v>0</v>
      </c>
      <c r="AC993" s="37">
        <f>SUM(BASE_INICIATIVAS_CONSOLIDADA!$Q993:$AB993)</f>
        <v>0</v>
      </c>
      <c r="AD993" s="37">
        <v>0</v>
      </c>
      <c r="AE993" s="37">
        <v>0</v>
      </c>
      <c r="AF993" s="37">
        <v>0</v>
      </c>
      <c r="AG993" s="37">
        <v>0</v>
      </c>
      <c r="AH993" s="37">
        <v>0</v>
      </c>
      <c r="AI993" s="77">
        <v>0</v>
      </c>
      <c r="AJ993" s="37">
        <f>SUM(BASE_INICIATIVAS_CONSOLIDADA!$AD993:$AI993)</f>
        <v>0</v>
      </c>
      <c r="AK993" s="37">
        <v>0</v>
      </c>
      <c r="AL993" s="37">
        <v>0</v>
      </c>
      <c r="AM993" s="37">
        <v>0</v>
      </c>
      <c r="AN993" s="37">
        <v>0</v>
      </c>
      <c r="AO993" s="37">
        <f>SUM(BASE_INICIATIVAS_CONSOLIDADA!$AK993:$AN993)</f>
        <v>0</v>
      </c>
      <c r="AP993" s="37">
        <v>0</v>
      </c>
      <c r="AQ993" s="37">
        <v>0</v>
      </c>
      <c r="AR993" s="37">
        <v>0</v>
      </c>
      <c r="AS993" s="37">
        <v>0</v>
      </c>
      <c r="AT993" s="37">
        <v>0</v>
      </c>
      <c r="AU993" s="37">
        <v>0</v>
      </c>
      <c r="AV993" s="37">
        <f>SUM(BASE_INICIATIVAS_CONSOLIDADA!$AP993:$AU993)</f>
        <v>0</v>
      </c>
      <c r="AW993" s="39">
        <v>0</v>
      </c>
      <c r="AX993" s="48">
        <v>0</v>
      </c>
      <c r="AY993" s="40">
        <f>SUM(BASE_INICIATIVAS_CONSOLIDADA!$AW993:$AX993)</f>
        <v>0</v>
      </c>
      <c r="AZ993" s="4">
        <v>0</v>
      </c>
      <c r="BA993" s="4">
        <f>BASE_INICIATIVAS_CONSOLIDADA!$AZ993</f>
        <v>0</v>
      </c>
      <c r="BB993" s="4">
        <v>0</v>
      </c>
      <c r="BC993" s="4">
        <v>0</v>
      </c>
      <c r="BD993" s="4">
        <f>SUM(BASE_INICIATIVAS_CONSOLIDADA!$BB993:$BC993)</f>
        <v>0</v>
      </c>
    </row>
    <row r="994" spans="1:56" ht="60" x14ac:dyDescent="0.25">
      <c r="A994" s="29" t="s">
        <v>502</v>
      </c>
      <c r="B994" s="29" t="s">
        <v>503</v>
      </c>
      <c r="C994" s="29">
        <v>18458919</v>
      </c>
      <c r="D994" s="29" t="s">
        <v>58</v>
      </c>
      <c r="E994" s="29" t="str">
        <f>_xlfn.XLOOKUP(BASE_INICIATIVAS_CONSOLIDADA!$G994,'[1]BASE DE DADOS'!A:A,'[1]BASE DE DADOS'!C:C)</f>
        <v>PARNA DA CHAPADA DIAMANTINA</v>
      </c>
      <c r="F994" s="29" t="str">
        <f>_xlfn.XLOOKUP(BASE_INICIATIVAS_CONSOLIDADA!$G994,[1]!BASE_UCS[COD CNUC],[1]!BASE_UCS[CATEGORIA RESUMIDA])</f>
        <v>PARNA</v>
      </c>
      <c r="G994" s="29" t="s">
        <v>91</v>
      </c>
      <c r="H994" s="29" t="str">
        <f>_xlfn.XLOOKUP(BASE_INICIATIVAS_CONSOLIDADA!$G994,[1]!BASE_UCS[COD CNUC],[1]!BASE_UCS[GERÊNCIA REGIONAL])</f>
        <v>GR2 - Nordeste</v>
      </c>
      <c r="I994" s="29" t="str">
        <f>_xlfn.XLOOKUP(BASE_INICIATIVAS_CONSOLIDADA!$G994,[1]!BASE_UCS[COD CNUC],[1]!BASE_UCS[BIOMAS])</f>
        <v>Caatinga</v>
      </c>
      <c r="J994" s="29" t="str">
        <f>_xlfn.XLOOKUP(BASE_INICIATIVAS_CONSOLIDADA!$G994,[1]!BASE_UCS[COD CNUC],[1]!BASE_UCS[UF])</f>
        <v>BA</v>
      </c>
      <c r="K994" s="29"/>
      <c r="L994" s="30">
        <v>75000</v>
      </c>
      <c r="M994" s="79">
        <v>0</v>
      </c>
      <c r="N994" s="30">
        <f>BASE_INICIATIVAS_CONSOLIDADA!$L994-BASE_INICIATIVAS_CONSOLIDADA!$M994</f>
        <v>75000</v>
      </c>
      <c r="O994" s="41">
        <f>BASE_INICIATIVAS_CONSOLIDADA!$AC994+BASE_INICIATIVAS_CONSOLIDADA!$AJ994+BASE_INICIATIVAS_CONSOLIDADA!$AO994+BASE_INICIATIVAS_CONSOLIDADA!$AV994+BASE_INICIATIVAS_CONSOLIDADA!$AY994+BASE_INICIATIVAS_CONSOLIDADA!$BA994+BASE_INICIATIVAS_CONSOLIDADA!$BD994</f>
        <v>0</v>
      </c>
      <c r="P994" s="30">
        <f>IF(BASE_INICIATIVAS_CONSOLIDADA!$N994-BASE_INICIATIVAS_CONSOLIDADA!$O994&lt;0,0,BASE_INICIATIVAS_CONSOLIDADA!$N994-BASE_INICIATIVAS_CONSOLIDADA!$O994)</f>
        <v>75000</v>
      </c>
      <c r="Q994" s="66">
        <v>0</v>
      </c>
      <c r="R994" s="71">
        <v>0</v>
      </c>
      <c r="S994" s="71">
        <v>0</v>
      </c>
      <c r="T994" s="71">
        <v>0</v>
      </c>
      <c r="U994" s="71">
        <v>0</v>
      </c>
      <c r="V994" s="71">
        <v>0</v>
      </c>
      <c r="W994" s="71">
        <v>0</v>
      </c>
      <c r="X994" s="71">
        <v>0</v>
      </c>
      <c r="Y994" s="71">
        <v>0</v>
      </c>
      <c r="Z994" s="71">
        <v>0</v>
      </c>
      <c r="AA994" s="71">
        <v>0</v>
      </c>
      <c r="AB994" s="68">
        <v>0</v>
      </c>
      <c r="AC994" s="41">
        <f>SUM(BASE_INICIATIVAS_CONSOLIDADA!$Q994:$AB994)</f>
        <v>0</v>
      </c>
      <c r="AD994" s="41">
        <v>0</v>
      </c>
      <c r="AE994" s="41">
        <v>0</v>
      </c>
      <c r="AF994" s="41">
        <v>0</v>
      </c>
      <c r="AG994" s="41">
        <v>0</v>
      </c>
      <c r="AH994" s="41">
        <v>0</v>
      </c>
      <c r="AI994" s="82">
        <v>0</v>
      </c>
      <c r="AJ994" s="41">
        <f>SUM(BASE_INICIATIVAS_CONSOLIDADA!$AD994:$AI994)</f>
        <v>0</v>
      </c>
      <c r="AK994" s="41">
        <v>0</v>
      </c>
      <c r="AL994" s="41">
        <v>0</v>
      </c>
      <c r="AM994" s="41">
        <v>0</v>
      </c>
      <c r="AN994" s="41">
        <v>0</v>
      </c>
      <c r="AO994" s="41">
        <f>SUM(BASE_INICIATIVAS_CONSOLIDADA!$AK994:$AN994)</f>
        <v>0</v>
      </c>
      <c r="AP994" s="41">
        <v>0</v>
      </c>
      <c r="AQ994" s="41">
        <v>0</v>
      </c>
      <c r="AR994" s="41">
        <v>0</v>
      </c>
      <c r="AS994" s="41">
        <v>0</v>
      </c>
      <c r="AT994" s="41">
        <v>0</v>
      </c>
      <c r="AU994" s="41">
        <v>0</v>
      </c>
      <c r="AV994" s="41">
        <f>SUM(BASE_INICIATIVAS_CONSOLIDADA!$AP994:$AU994)</f>
        <v>0</v>
      </c>
      <c r="AW994" s="43">
        <v>0</v>
      </c>
      <c r="AX994" s="50">
        <v>0</v>
      </c>
      <c r="AY994" s="44">
        <f>SUM(BASE_INICIATIVAS_CONSOLIDADA!$AW994:$AX994)</f>
        <v>0</v>
      </c>
      <c r="AZ994" s="45">
        <v>0</v>
      </c>
      <c r="BA994" s="45">
        <f>BASE_INICIATIVAS_CONSOLIDADA!$AZ994</f>
        <v>0</v>
      </c>
      <c r="BB994" s="45">
        <v>0</v>
      </c>
      <c r="BC994" s="45">
        <v>0</v>
      </c>
      <c r="BD994" s="45">
        <f>SUM(BASE_INICIATIVAS_CONSOLIDADA!$BB994:$BC994)</f>
        <v>0</v>
      </c>
    </row>
    <row r="995" spans="1:56" ht="60" x14ac:dyDescent="0.25">
      <c r="A995" s="8" t="s">
        <v>502</v>
      </c>
      <c r="B995" s="8" t="s">
        <v>503</v>
      </c>
      <c r="C995" s="8">
        <v>18458919</v>
      </c>
      <c r="D995" s="8" t="s">
        <v>58</v>
      </c>
      <c r="E995" s="8" t="str">
        <f>_xlfn.XLOOKUP(BASE_INICIATIVAS_CONSOLIDADA!$G995,'[1]BASE DE DADOS'!A:A,'[1]BASE DE DADOS'!C:C)</f>
        <v>PARNA RESTINGA DE JURUBATIBA</v>
      </c>
      <c r="F995" s="8" t="str">
        <f>_xlfn.XLOOKUP(BASE_INICIATIVAS_CONSOLIDADA!$G995,[1]!BASE_UCS[COD CNUC],[1]!BASE_UCS[CATEGORIA RESUMIDA])</f>
        <v>PARNA</v>
      </c>
      <c r="G995" s="8" t="s">
        <v>270</v>
      </c>
      <c r="H995" s="8" t="str">
        <f>_xlfn.XLOOKUP(BASE_INICIATIVAS_CONSOLIDADA!$G995,[1]!BASE_UCS[COD CNUC],[1]!BASE_UCS[GERÊNCIA REGIONAL])</f>
        <v>GR4 - Sudeste</v>
      </c>
      <c r="I995" s="8" t="str">
        <f>_xlfn.XLOOKUP(BASE_INICIATIVAS_CONSOLIDADA!$G995,[1]!BASE_UCS[COD CNUC],[1]!BASE_UCS[BIOMAS])</f>
        <v>Área Marinha - Mata Atlântica</v>
      </c>
      <c r="J995" s="8" t="str">
        <f>_xlfn.XLOOKUP(BASE_INICIATIVAS_CONSOLIDADA!$G995,[1]!BASE_UCS[COD CNUC],[1]!BASE_UCS[UF])</f>
        <v>RJ</v>
      </c>
      <c r="K995" s="8"/>
      <c r="L995" s="36">
        <v>78000</v>
      </c>
      <c r="M995" s="80">
        <v>0</v>
      </c>
      <c r="N995" s="36">
        <f>BASE_INICIATIVAS_CONSOLIDADA!$L995-BASE_INICIATIVAS_CONSOLIDADA!$M995</f>
        <v>78000</v>
      </c>
      <c r="O995" s="37">
        <f>BASE_INICIATIVAS_CONSOLIDADA!$AC995+BASE_INICIATIVAS_CONSOLIDADA!$AJ995+BASE_INICIATIVAS_CONSOLIDADA!$AO995+BASE_INICIATIVAS_CONSOLIDADA!$AV995+BASE_INICIATIVAS_CONSOLIDADA!$AY995+BASE_INICIATIVAS_CONSOLIDADA!$BA995+BASE_INICIATIVAS_CONSOLIDADA!$BD995</f>
        <v>0</v>
      </c>
      <c r="P995" s="36">
        <f>IF(BASE_INICIATIVAS_CONSOLIDADA!$N995-BASE_INICIATIVAS_CONSOLIDADA!$O995&lt;0,0,BASE_INICIATIVAS_CONSOLIDADA!$N995-BASE_INICIATIVAS_CONSOLIDADA!$O995)</f>
        <v>78000</v>
      </c>
      <c r="Q995" s="64">
        <v>0</v>
      </c>
      <c r="R995" s="69">
        <v>0</v>
      </c>
      <c r="S995" s="69">
        <v>0</v>
      </c>
      <c r="T995" s="69">
        <v>0</v>
      </c>
      <c r="U995" s="69">
        <v>0</v>
      </c>
      <c r="V995" s="69">
        <v>0</v>
      </c>
      <c r="W995" s="69">
        <v>0</v>
      </c>
      <c r="X995" s="69">
        <v>0</v>
      </c>
      <c r="Y995" s="69">
        <v>0</v>
      </c>
      <c r="Z995" s="69">
        <v>0</v>
      </c>
      <c r="AA995" s="69">
        <v>0</v>
      </c>
      <c r="AB995" s="70">
        <v>0</v>
      </c>
      <c r="AC995" s="37">
        <f>SUM(BASE_INICIATIVAS_CONSOLIDADA!$Q995:$AB995)</f>
        <v>0</v>
      </c>
      <c r="AD995" s="37">
        <v>0</v>
      </c>
      <c r="AE995" s="37">
        <v>0</v>
      </c>
      <c r="AF995" s="37">
        <v>0</v>
      </c>
      <c r="AG995" s="37">
        <v>0</v>
      </c>
      <c r="AH995" s="37">
        <v>0</v>
      </c>
      <c r="AI995" s="77">
        <v>0</v>
      </c>
      <c r="AJ995" s="37">
        <f>SUM(BASE_INICIATIVAS_CONSOLIDADA!$AD995:$AI995)</f>
        <v>0</v>
      </c>
      <c r="AK995" s="37">
        <v>0</v>
      </c>
      <c r="AL995" s="37">
        <v>0</v>
      </c>
      <c r="AM995" s="37">
        <v>0</v>
      </c>
      <c r="AN995" s="37">
        <v>0</v>
      </c>
      <c r="AO995" s="37">
        <f>SUM(BASE_INICIATIVAS_CONSOLIDADA!$AK995:$AN995)</f>
        <v>0</v>
      </c>
      <c r="AP995" s="37">
        <v>0</v>
      </c>
      <c r="AQ995" s="37">
        <v>0</v>
      </c>
      <c r="AR995" s="37">
        <v>0</v>
      </c>
      <c r="AS995" s="37">
        <v>0</v>
      </c>
      <c r="AT995" s="37">
        <v>0</v>
      </c>
      <c r="AU995" s="37">
        <v>0</v>
      </c>
      <c r="AV995" s="37">
        <f>SUM(BASE_INICIATIVAS_CONSOLIDADA!$AP995:$AU995)</f>
        <v>0</v>
      </c>
      <c r="AW995" s="39">
        <v>0</v>
      </c>
      <c r="AX995" s="39">
        <v>0</v>
      </c>
      <c r="AY995" s="40">
        <f>SUM(BASE_INICIATIVAS_CONSOLIDADA!$AW995:$AX995)</f>
        <v>0</v>
      </c>
      <c r="AZ995" s="4">
        <v>0</v>
      </c>
      <c r="BA995" s="4">
        <f>BASE_INICIATIVAS_CONSOLIDADA!$AZ995</f>
        <v>0</v>
      </c>
      <c r="BB995" s="4">
        <v>0</v>
      </c>
      <c r="BC995" s="4">
        <v>0</v>
      </c>
      <c r="BD995" s="4">
        <f>SUM(BASE_INICIATIVAS_CONSOLIDADA!$BB995:$BC995)</f>
        <v>0</v>
      </c>
    </row>
    <row r="996" spans="1:56" ht="60" x14ac:dyDescent="0.25">
      <c r="A996" s="29" t="s">
        <v>502</v>
      </c>
      <c r="B996" s="29" t="s">
        <v>503</v>
      </c>
      <c r="C996" s="29">
        <v>18458919</v>
      </c>
      <c r="D996" s="29" t="s">
        <v>58</v>
      </c>
      <c r="E996" s="29" t="str">
        <f>_xlfn.XLOOKUP(BASE_INICIATIVAS_CONSOLIDADA!$G996,'[1]BASE DE DADOS'!A:A,'[1]BASE DE DADOS'!C:C)</f>
        <v>PARNA SERRA DAS CONFUSÕES</v>
      </c>
      <c r="F996" s="29" t="str">
        <f>_xlfn.XLOOKUP(BASE_INICIATIVAS_CONSOLIDADA!$G996,[1]!BASE_UCS[COD CNUC],[1]!BASE_UCS[CATEGORIA RESUMIDA])</f>
        <v>PARNA</v>
      </c>
      <c r="G996" s="29" t="s">
        <v>219</v>
      </c>
      <c r="H996" s="29" t="str">
        <f>_xlfn.XLOOKUP(BASE_INICIATIVAS_CONSOLIDADA!$G996,[1]!BASE_UCS[COD CNUC],[1]!BASE_UCS[GERÊNCIA REGIONAL])</f>
        <v>GR2 - Nordeste</v>
      </c>
      <c r="I996" s="29" t="str">
        <f>_xlfn.XLOOKUP(BASE_INICIATIVAS_CONSOLIDADA!$G996,[1]!BASE_UCS[COD CNUC],[1]!BASE_UCS[BIOMAS])</f>
        <v>Caatinga - Cerrado</v>
      </c>
      <c r="J996" s="29" t="str">
        <f>_xlfn.XLOOKUP(BASE_INICIATIVAS_CONSOLIDADA!$G996,[1]!BASE_UCS[COD CNUC],[1]!BASE_UCS[UF])</f>
        <v>PI</v>
      </c>
      <c r="K996" s="29"/>
      <c r="L996" s="50">
        <v>75000</v>
      </c>
      <c r="M996" s="79">
        <v>0</v>
      </c>
      <c r="N996" s="30">
        <f>BASE_INICIATIVAS_CONSOLIDADA!$L996-BASE_INICIATIVAS_CONSOLIDADA!$M996</f>
        <v>75000</v>
      </c>
      <c r="O996" s="41">
        <f>BASE_INICIATIVAS_CONSOLIDADA!$AC996+BASE_INICIATIVAS_CONSOLIDADA!$AJ996+BASE_INICIATIVAS_CONSOLIDADA!$AO996+BASE_INICIATIVAS_CONSOLIDADA!$AV996+BASE_INICIATIVAS_CONSOLIDADA!$AY996+BASE_INICIATIVAS_CONSOLIDADA!$BA996+BASE_INICIATIVAS_CONSOLIDADA!$BD996</f>
        <v>0</v>
      </c>
      <c r="P996" s="30">
        <f>IF(BASE_INICIATIVAS_CONSOLIDADA!$N996-BASE_INICIATIVAS_CONSOLIDADA!$O996&lt;0,0,BASE_INICIATIVAS_CONSOLIDADA!$N996-BASE_INICIATIVAS_CONSOLIDADA!$O996)</f>
        <v>75000</v>
      </c>
      <c r="Q996" s="66">
        <v>0</v>
      </c>
      <c r="R996" s="71">
        <v>0</v>
      </c>
      <c r="S996" s="71">
        <v>0</v>
      </c>
      <c r="T996" s="71">
        <v>0</v>
      </c>
      <c r="U996" s="71">
        <v>0</v>
      </c>
      <c r="V996" s="71">
        <v>0</v>
      </c>
      <c r="W996" s="71">
        <v>0</v>
      </c>
      <c r="X996" s="71">
        <v>0</v>
      </c>
      <c r="Y996" s="71">
        <v>0</v>
      </c>
      <c r="Z996" s="71">
        <v>0</v>
      </c>
      <c r="AA996" s="71">
        <v>0</v>
      </c>
      <c r="AB996" s="68">
        <v>0</v>
      </c>
      <c r="AC996" s="41">
        <f>SUM(BASE_INICIATIVAS_CONSOLIDADA!$Q996:$AB996)</f>
        <v>0</v>
      </c>
      <c r="AD996" s="41">
        <v>0</v>
      </c>
      <c r="AE996" s="41">
        <v>0</v>
      </c>
      <c r="AF996" s="41">
        <v>0</v>
      </c>
      <c r="AG996" s="41">
        <v>0</v>
      </c>
      <c r="AH996" s="41">
        <v>0</v>
      </c>
      <c r="AI996" s="82">
        <v>0</v>
      </c>
      <c r="AJ996" s="41">
        <f>SUM(BASE_INICIATIVAS_CONSOLIDADA!$AD996:$AI996)</f>
        <v>0</v>
      </c>
      <c r="AK996" s="41">
        <v>0</v>
      </c>
      <c r="AL996" s="41">
        <v>0</v>
      </c>
      <c r="AM996" s="41">
        <v>0</v>
      </c>
      <c r="AN996" s="41">
        <v>0</v>
      </c>
      <c r="AO996" s="41">
        <f>SUM(BASE_INICIATIVAS_CONSOLIDADA!$AK996:$AN996)</f>
        <v>0</v>
      </c>
      <c r="AP996" s="41">
        <v>0</v>
      </c>
      <c r="AQ996" s="41">
        <v>0</v>
      </c>
      <c r="AR996" s="41">
        <v>0</v>
      </c>
      <c r="AS996" s="41">
        <v>0</v>
      </c>
      <c r="AT996" s="41">
        <v>0</v>
      </c>
      <c r="AU996" s="41">
        <v>0</v>
      </c>
      <c r="AV996" s="41">
        <f>SUM(BASE_INICIATIVAS_CONSOLIDADA!$AP996:$AU996)</f>
        <v>0</v>
      </c>
      <c r="AW996" s="43">
        <v>0</v>
      </c>
      <c r="AX996" s="50">
        <v>0</v>
      </c>
      <c r="AY996" s="44">
        <f>SUM(BASE_INICIATIVAS_CONSOLIDADA!$AW996:$AX996)</f>
        <v>0</v>
      </c>
      <c r="AZ996" s="45">
        <v>0</v>
      </c>
      <c r="BA996" s="45">
        <f>BASE_INICIATIVAS_CONSOLIDADA!$AZ996</f>
        <v>0</v>
      </c>
      <c r="BB996" s="45">
        <v>0</v>
      </c>
      <c r="BC996" s="45">
        <v>0</v>
      </c>
      <c r="BD996" s="45">
        <f>SUM(BASE_INICIATIVAS_CONSOLIDADA!$BB996:$BC996)</f>
        <v>0</v>
      </c>
    </row>
    <row r="997" spans="1:56" ht="60" x14ac:dyDescent="0.25">
      <c r="A997" s="8" t="s">
        <v>502</v>
      </c>
      <c r="B997" s="8" t="s">
        <v>503</v>
      </c>
      <c r="C997" s="8">
        <v>18458919</v>
      </c>
      <c r="D997" s="8" t="s">
        <v>58</v>
      </c>
      <c r="E997" s="8" t="str">
        <f>_xlfn.XLOOKUP(BASE_INICIATIVAS_CONSOLIDADA!$G997,'[1]BASE DE DADOS'!A:A,'[1]BASE DE DADOS'!C:C)</f>
        <v>PARNA DA SERRA DE ITABAIANA</v>
      </c>
      <c r="F997" s="8" t="str">
        <f>_xlfn.XLOOKUP(BASE_INICIATIVAS_CONSOLIDADA!$G997,[1]!BASE_UCS[COD CNUC],[1]!BASE_UCS[CATEGORIA RESUMIDA])</f>
        <v>PARNA</v>
      </c>
      <c r="G997" s="8" t="s">
        <v>98</v>
      </c>
      <c r="H997" s="8" t="str">
        <f>_xlfn.XLOOKUP(BASE_INICIATIVAS_CONSOLIDADA!$G997,[1]!BASE_UCS[COD CNUC],[1]!BASE_UCS[GERÊNCIA REGIONAL])</f>
        <v>GR2 - Nordeste</v>
      </c>
      <c r="I997" s="8" t="str">
        <f>_xlfn.XLOOKUP(BASE_INICIATIVAS_CONSOLIDADA!$G997,[1]!BASE_UCS[COD CNUC],[1]!BASE_UCS[BIOMAS])</f>
        <v>Caatinga - Mata Atlântica</v>
      </c>
      <c r="J997" s="8" t="str">
        <f>_xlfn.XLOOKUP(BASE_INICIATIVAS_CONSOLIDADA!$G997,[1]!BASE_UCS[COD CNUC],[1]!BASE_UCS[UF])</f>
        <v>SE</v>
      </c>
      <c r="K997" s="8"/>
      <c r="L997" s="36">
        <v>75000</v>
      </c>
      <c r="M997" s="80">
        <v>0</v>
      </c>
      <c r="N997" s="36">
        <f>BASE_INICIATIVAS_CONSOLIDADA!$L997-BASE_INICIATIVAS_CONSOLIDADA!$M997</f>
        <v>75000</v>
      </c>
      <c r="O997" s="37">
        <f>BASE_INICIATIVAS_CONSOLIDADA!$AC997+BASE_INICIATIVAS_CONSOLIDADA!$AJ997+BASE_INICIATIVAS_CONSOLIDADA!$AO997+BASE_INICIATIVAS_CONSOLIDADA!$AV997+BASE_INICIATIVAS_CONSOLIDADA!$AY997+BASE_INICIATIVAS_CONSOLIDADA!$BA997+BASE_INICIATIVAS_CONSOLIDADA!$BD997</f>
        <v>0</v>
      </c>
      <c r="P997" s="36">
        <f>IF(BASE_INICIATIVAS_CONSOLIDADA!$N997-BASE_INICIATIVAS_CONSOLIDADA!$O997&lt;0,0,BASE_INICIATIVAS_CONSOLIDADA!$N997-BASE_INICIATIVAS_CONSOLIDADA!$O997)</f>
        <v>75000</v>
      </c>
      <c r="Q997" s="64">
        <v>0</v>
      </c>
      <c r="R997" s="69">
        <v>0</v>
      </c>
      <c r="S997" s="69">
        <v>0</v>
      </c>
      <c r="T997" s="69">
        <v>0</v>
      </c>
      <c r="U997" s="69">
        <v>0</v>
      </c>
      <c r="V997" s="69">
        <v>0</v>
      </c>
      <c r="W997" s="69">
        <v>0</v>
      </c>
      <c r="X997" s="69">
        <v>0</v>
      </c>
      <c r="Y997" s="69">
        <v>0</v>
      </c>
      <c r="Z997" s="69">
        <v>0</v>
      </c>
      <c r="AA997" s="69">
        <v>0</v>
      </c>
      <c r="AB997" s="70">
        <v>0</v>
      </c>
      <c r="AC997" s="37">
        <f>SUM(BASE_INICIATIVAS_CONSOLIDADA!$Q997:$AB997)</f>
        <v>0</v>
      </c>
      <c r="AD997" s="37">
        <v>0</v>
      </c>
      <c r="AE997" s="37">
        <v>0</v>
      </c>
      <c r="AF997" s="37">
        <v>0</v>
      </c>
      <c r="AG997" s="37">
        <v>0</v>
      </c>
      <c r="AH997" s="37">
        <v>0</v>
      </c>
      <c r="AI997" s="77">
        <v>0</v>
      </c>
      <c r="AJ997" s="37">
        <f>SUM(BASE_INICIATIVAS_CONSOLIDADA!$AD997:$AI997)</f>
        <v>0</v>
      </c>
      <c r="AK997" s="37">
        <v>0</v>
      </c>
      <c r="AL997" s="37">
        <v>0</v>
      </c>
      <c r="AM997" s="37">
        <v>0</v>
      </c>
      <c r="AN997" s="37">
        <v>0</v>
      </c>
      <c r="AO997" s="37">
        <f>SUM(BASE_INICIATIVAS_CONSOLIDADA!$AK997:$AN997)</f>
        <v>0</v>
      </c>
      <c r="AP997" s="37">
        <v>0</v>
      </c>
      <c r="AQ997" s="37">
        <v>0</v>
      </c>
      <c r="AR997" s="37">
        <v>0</v>
      </c>
      <c r="AS997" s="37">
        <v>0</v>
      </c>
      <c r="AT997" s="37">
        <v>0</v>
      </c>
      <c r="AU997" s="37">
        <v>0</v>
      </c>
      <c r="AV997" s="37">
        <f>SUM(BASE_INICIATIVAS_CONSOLIDADA!$AP997:$AU997)</f>
        <v>0</v>
      </c>
      <c r="AW997" s="39">
        <v>0</v>
      </c>
      <c r="AX997" s="48">
        <v>0</v>
      </c>
      <c r="AY997" s="40">
        <f>SUM(BASE_INICIATIVAS_CONSOLIDADA!$AW997:$AX997)</f>
        <v>0</v>
      </c>
      <c r="AZ997" s="4">
        <v>0</v>
      </c>
      <c r="BA997" s="4">
        <f>BASE_INICIATIVAS_CONSOLIDADA!$AZ997</f>
        <v>0</v>
      </c>
      <c r="BB997" s="4">
        <v>0</v>
      </c>
      <c r="BC997" s="4">
        <v>0</v>
      </c>
      <c r="BD997" s="4">
        <f>SUM(BASE_INICIATIVAS_CONSOLIDADA!$BB997:$BC997)</f>
        <v>0</v>
      </c>
    </row>
    <row r="998" spans="1:56" ht="60" x14ac:dyDescent="0.25">
      <c r="A998" s="29" t="s">
        <v>502</v>
      </c>
      <c r="B998" s="29" t="s">
        <v>503</v>
      </c>
      <c r="C998" s="29">
        <v>18458919</v>
      </c>
      <c r="D998" s="29" t="s">
        <v>58</v>
      </c>
      <c r="E998" s="29" t="str">
        <f>_xlfn.XLOOKUP(BASE_INICIATIVAS_CONSOLIDADA!$G998,'[1]BASE DE DADOS'!A:A,'[1]BASE DE DADOS'!C:C)</f>
        <v>PARNA DA SERRA DA CIPÓ</v>
      </c>
      <c r="F998" s="29" t="str">
        <f>_xlfn.XLOOKUP(BASE_INICIATIVAS_CONSOLIDADA!$G998,[1]!BASE_UCS[COD CNUC],[1]!BASE_UCS[CATEGORIA RESUMIDA])</f>
        <v>PARNA</v>
      </c>
      <c r="G998" s="29" t="s">
        <v>166</v>
      </c>
      <c r="H998" s="29" t="str">
        <f>_xlfn.XLOOKUP(BASE_INICIATIVAS_CONSOLIDADA!$G998,[1]!BASE_UCS[COD CNUC],[1]!BASE_UCS[GERÊNCIA REGIONAL])</f>
        <v>GR4 - Sudeste</v>
      </c>
      <c r="I998" s="29" t="str">
        <f>_xlfn.XLOOKUP(BASE_INICIATIVAS_CONSOLIDADA!$G998,[1]!BASE_UCS[COD CNUC],[1]!BASE_UCS[BIOMAS])</f>
        <v>Cerrado - Mata Atlântica</v>
      </c>
      <c r="J998" s="29" t="str">
        <f>_xlfn.XLOOKUP(BASE_INICIATIVAS_CONSOLIDADA!$G998,[1]!BASE_UCS[COD CNUC],[1]!BASE_UCS[UF])</f>
        <v>MG</v>
      </c>
      <c r="K998" s="29"/>
      <c r="L998" s="30">
        <v>265000</v>
      </c>
      <c r="M998" s="79">
        <v>0</v>
      </c>
      <c r="N998" s="30">
        <f>BASE_INICIATIVAS_CONSOLIDADA!$L998-BASE_INICIATIVAS_CONSOLIDADA!$M998</f>
        <v>265000</v>
      </c>
      <c r="O998" s="41">
        <f>BASE_INICIATIVAS_CONSOLIDADA!$AC998+BASE_INICIATIVAS_CONSOLIDADA!$AJ998+BASE_INICIATIVAS_CONSOLIDADA!$AO998+BASE_INICIATIVAS_CONSOLIDADA!$AV998+BASE_INICIATIVAS_CONSOLIDADA!$AY998+BASE_INICIATIVAS_CONSOLIDADA!$BA998+BASE_INICIATIVAS_CONSOLIDADA!$BD998</f>
        <v>0</v>
      </c>
      <c r="P998" s="30">
        <f>IF(BASE_INICIATIVAS_CONSOLIDADA!$N998-BASE_INICIATIVAS_CONSOLIDADA!$O998&lt;0,0,BASE_INICIATIVAS_CONSOLIDADA!$N998-BASE_INICIATIVAS_CONSOLIDADA!$O998)</f>
        <v>265000</v>
      </c>
      <c r="Q998" s="66">
        <v>0</v>
      </c>
      <c r="R998" s="71">
        <v>0</v>
      </c>
      <c r="S998" s="71">
        <v>0</v>
      </c>
      <c r="T998" s="71">
        <v>0</v>
      </c>
      <c r="U998" s="71">
        <v>0</v>
      </c>
      <c r="V998" s="71">
        <v>0</v>
      </c>
      <c r="W998" s="71">
        <v>0</v>
      </c>
      <c r="X998" s="71">
        <v>0</v>
      </c>
      <c r="Y998" s="71">
        <v>0</v>
      </c>
      <c r="Z998" s="71">
        <v>0</v>
      </c>
      <c r="AA998" s="71">
        <v>0</v>
      </c>
      <c r="AB998" s="68">
        <v>0</v>
      </c>
      <c r="AC998" s="41">
        <f>SUM(BASE_INICIATIVAS_CONSOLIDADA!$Q998:$AB998)</f>
        <v>0</v>
      </c>
      <c r="AD998" s="41">
        <v>0</v>
      </c>
      <c r="AE998" s="41">
        <v>0</v>
      </c>
      <c r="AF998" s="41">
        <v>0</v>
      </c>
      <c r="AG998" s="41">
        <v>0</v>
      </c>
      <c r="AH998" s="41">
        <v>0</v>
      </c>
      <c r="AI998" s="82">
        <v>0</v>
      </c>
      <c r="AJ998" s="41">
        <f>SUM(BASE_INICIATIVAS_CONSOLIDADA!$AD998:$AI998)</f>
        <v>0</v>
      </c>
      <c r="AK998" s="41">
        <v>0</v>
      </c>
      <c r="AL998" s="41">
        <v>0</v>
      </c>
      <c r="AM998" s="41">
        <v>0</v>
      </c>
      <c r="AN998" s="41">
        <v>0</v>
      </c>
      <c r="AO998" s="41">
        <f>SUM(BASE_INICIATIVAS_CONSOLIDADA!$AK998:$AN998)</f>
        <v>0</v>
      </c>
      <c r="AP998" s="41">
        <v>0</v>
      </c>
      <c r="AQ998" s="41">
        <v>0</v>
      </c>
      <c r="AR998" s="41">
        <v>0</v>
      </c>
      <c r="AS998" s="41">
        <v>0</v>
      </c>
      <c r="AT998" s="41">
        <v>0</v>
      </c>
      <c r="AU998" s="41">
        <v>0</v>
      </c>
      <c r="AV998" s="41">
        <f>SUM(BASE_INICIATIVAS_CONSOLIDADA!$AP998:$AU998)</f>
        <v>0</v>
      </c>
      <c r="AW998" s="43">
        <v>0</v>
      </c>
      <c r="AX998" s="43">
        <v>0</v>
      </c>
      <c r="AY998" s="44">
        <f>SUM(BASE_INICIATIVAS_CONSOLIDADA!$AW998:$AX998)</f>
        <v>0</v>
      </c>
      <c r="AZ998" s="45">
        <v>0</v>
      </c>
      <c r="BA998" s="45">
        <f>BASE_INICIATIVAS_CONSOLIDADA!$AZ998</f>
        <v>0</v>
      </c>
      <c r="BB998" s="45">
        <v>0</v>
      </c>
      <c r="BC998" s="45">
        <v>0</v>
      </c>
      <c r="BD998" s="45">
        <f>SUM(BASE_INICIATIVAS_CONSOLIDADA!$BB998:$BC998)</f>
        <v>0</v>
      </c>
    </row>
    <row r="999" spans="1:56" ht="60" x14ac:dyDescent="0.25">
      <c r="A999" s="8" t="s">
        <v>502</v>
      </c>
      <c r="B999" s="8" t="s">
        <v>503</v>
      </c>
      <c r="C999" s="8">
        <v>18458919</v>
      </c>
      <c r="D999" s="8" t="s">
        <v>58</v>
      </c>
      <c r="E999" s="8" t="str">
        <f>_xlfn.XLOOKUP(BASE_INICIATIVAS_CONSOLIDADA!$G999,'[1]BASE DE DADOS'!A:A,'[1]BASE DE DADOS'!C:C)</f>
        <v>PARNA DAS NASCENTES DO RIO PARNAIBA</v>
      </c>
      <c r="F999" s="8" t="str">
        <f>_xlfn.XLOOKUP(BASE_INICIATIVAS_CONSOLIDADA!$G999,[1]!BASE_UCS[COD CNUC],[1]!BASE_UCS[CATEGORIA RESUMIDA])</f>
        <v>PARNA</v>
      </c>
      <c r="G999" s="8" t="s">
        <v>217</v>
      </c>
      <c r="H999" s="8" t="str">
        <f>_xlfn.XLOOKUP(BASE_INICIATIVAS_CONSOLIDADA!$G999,[1]!BASE_UCS[COD CNUC],[1]!BASE_UCS[GERÊNCIA REGIONAL])</f>
        <v>GR2 - Nordeste</v>
      </c>
      <c r="I999" s="8" t="str">
        <f>_xlfn.XLOOKUP(BASE_INICIATIVAS_CONSOLIDADA!$G999,[1]!BASE_UCS[COD CNUC],[1]!BASE_UCS[BIOMAS])</f>
        <v>Cerrado</v>
      </c>
      <c r="J999" s="8" t="str">
        <f>_xlfn.XLOOKUP(BASE_INICIATIVAS_CONSOLIDADA!$G999,[1]!BASE_UCS[COD CNUC],[1]!BASE_UCS[UF])</f>
        <v>BA/MA/PI/TO</v>
      </c>
      <c r="K999" s="8"/>
      <c r="L999" s="36">
        <v>75000</v>
      </c>
      <c r="M999" s="80">
        <v>0</v>
      </c>
      <c r="N999" s="36">
        <f>BASE_INICIATIVAS_CONSOLIDADA!$L999-BASE_INICIATIVAS_CONSOLIDADA!$M999</f>
        <v>75000</v>
      </c>
      <c r="O999" s="37">
        <f>BASE_INICIATIVAS_CONSOLIDADA!$AC999+BASE_INICIATIVAS_CONSOLIDADA!$AJ999+BASE_INICIATIVAS_CONSOLIDADA!$AO999+BASE_INICIATIVAS_CONSOLIDADA!$AV999+BASE_INICIATIVAS_CONSOLIDADA!$AY999+BASE_INICIATIVAS_CONSOLIDADA!$BA999+BASE_INICIATIVAS_CONSOLIDADA!$BD999</f>
        <v>0</v>
      </c>
      <c r="P999" s="36">
        <f>IF(BASE_INICIATIVAS_CONSOLIDADA!$N999-BASE_INICIATIVAS_CONSOLIDADA!$O999&lt;0,0,BASE_INICIATIVAS_CONSOLIDADA!$N999-BASE_INICIATIVAS_CONSOLIDADA!$O999)</f>
        <v>75000</v>
      </c>
      <c r="Q999" s="64">
        <v>0</v>
      </c>
      <c r="R999" s="69">
        <v>0</v>
      </c>
      <c r="S999" s="69">
        <v>0</v>
      </c>
      <c r="T999" s="69">
        <v>0</v>
      </c>
      <c r="U999" s="69">
        <v>0</v>
      </c>
      <c r="V999" s="69">
        <v>0</v>
      </c>
      <c r="W999" s="69">
        <v>0</v>
      </c>
      <c r="X999" s="69">
        <v>0</v>
      </c>
      <c r="Y999" s="69">
        <v>0</v>
      </c>
      <c r="Z999" s="69">
        <v>0</v>
      </c>
      <c r="AA999" s="69">
        <v>0</v>
      </c>
      <c r="AB999" s="70">
        <v>0</v>
      </c>
      <c r="AC999" s="37">
        <f>SUM(BASE_INICIATIVAS_CONSOLIDADA!$Q999:$AB999)</f>
        <v>0</v>
      </c>
      <c r="AD999" s="37">
        <v>0</v>
      </c>
      <c r="AE999" s="37">
        <v>0</v>
      </c>
      <c r="AF999" s="37">
        <v>0</v>
      </c>
      <c r="AG999" s="37">
        <v>0</v>
      </c>
      <c r="AH999" s="37">
        <v>0</v>
      </c>
      <c r="AI999" s="77">
        <v>0</v>
      </c>
      <c r="AJ999" s="37">
        <f>SUM(BASE_INICIATIVAS_CONSOLIDADA!$AD999:$AI999)</f>
        <v>0</v>
      </c>
      <c r="AK999" s="37">
        <v>0</v>
      </c>
      <c r="AL999" s="37">
        <v>0</v>
      </c>
      <c r="AM999" s="37">
        <v>0</v>
      </c>
      <c r="AN999" s="37">
        <v>0</v>
      </c>
      <c r="AO999" s="37">
        <f>SUM(BASE_INICIATIVAS_CONSOLIDADA!$AK999:$AN999)</f>
        <v>0</v>
      </c>
      <c r="AP999" s="37">
        <v>0</v>
      </c>
      <c r="AQ999" s="37">
        <v>0</v>
      </c>
      <c r="AR999" s="37">
        <v>0</v>
      </c>
      <c r="AS999" s="37">
        <v>0</v>
      </c>
      <c r="AT999" s="37">
        <v>0</v>
      </c>
      <c r="AU999" s="37">
        <v>0</v>
      </c>
      <c r="AV999" s="37">
        <f>SUM(BASE_INICIATIVAS_CONSOLIDADA!$AP999:$AU999)</f>
        <v>0</v>
      </c>
      <c r="AW999" s="39">
        <v>0</v>
      </c>
      <c r="AX999" s="39">
        <v>0</v>
      </c>
      <c r="AY999" s="40">
        <f>SUM(BASE_INICIATIVAS_CONSOLIDADA!$AW999:$AX999)</f>
        <v>0</v>
      </c>
      <c r="AZ999" s="4">
        <v>0</v>
      </c>
      <c r="BA999" s="4">
        <f>BASE_INICIATIVAS_CONSOLIDADA!$AZ999</f>
        <v>0</v>
      </c>
      <c r="BB999" s="4">
        <v>0</v>
      </c>
      <c r="BC999" s="4">
        <v>0</v>
      </c>
      <c r="BD999" s="4">
        <f>SUM(BASE_INICIATIVAS_CONSOLIDADA!$BB999:$BC999)</f>
        <v>0</v>
      </c>
    </row>
    <row r="1000" spans="1:56" ht="60" x14ac:dyDescent="0.25">
      <c r="A1000" s="29" t="s">
        <v>502</v>
      </c>
      <c r="B1000" s="29" t="s">
        <v>503</v>
      </c>
      <c r="C1000" s="29">
        <v>18458919</v>
      </c>
      <c r="D1000" s="29" t="s">
        <v>58</v>
      </c>
      <c r="E1000" s="29" t="str">
        <f>_xlfn.XLOOKUP(BASE_INICIATIVAS_CONSOLIDADA!$G1000,'[1]BASE DE DADOS'!A:A,'[1]BASE DE DADOS'!C:C)</f>
        <v>PARNA DAS SEMPRE VIVAS</v>
      </c>
      <c r="F1000" s="29" t="str">
        <f>_xlfn.XLOOKUP(BASE_INICIATIVAS_CONSOLIDADA!$G1000,[1]!BASE_UCS[COD CNUC],[1]!BASE_UCS[CATEGORIA RESUMIDA])</f>
        <v>PARNA</v>
      </c>
      <c r="G1000" s="29" t="s">
        <v>234</v>
      </c>
      <c r="H1000" s="29" t="str">
        <f>_xlfn.XLOOKUP(BASE_INICIATIVAS_CONSOLIDADA!$G1000,[1]!BASE_UCS[COD CNUC],[1]!BASE_UCS[GERÊNCIA REGIONAL])</f>
        <v>GR4 - Sudeste</v>
      </c>
      <c r="I1000" s="29" t="str">
        <f>_xlfn.XLOOKUP(BASE_INICIATIVAS_CONSOLIDADA!$G1000,[1]!BASE_UCS[COD CNUC],[1]!BASE_UCS[BIOMAS])</f>
        <v>Cerrado</v>
      </c>
      <c r="J1000" s="29" t="str">
        <f>_xlfn.XLOOKUP(BASE_INICIATIVAS_CONSOLIDADA!$G1000,[1]!BASE_UCS[COD CNUC],[1]!BASE_UCS[UF])</f>
        <v>MG</v>
      </c>
      <c r="K1000" s="29"/>
      <c r="L1000" s="30">
        <v>165000</v>
      </c>
      <c r="M1000" s="79">
        <v>0</v>
      </c>
      <c r="N1000" s="30">
        <f>BASE_INICIATIVAS_CONSOLIDADA!$L1000-BASE_INICIATIVAS_CONSOLIDADA!$M1000</f>
        <v>165000</v>
      </c>
      <c r="O1000" s="41">
        <f>BASE_INICIATIVAS_CONSOLIDADA!$AC1000+BASE_INICIATIVAS_CONSOLIDADA!$AJ1000+BASE_INICIATIVAS_CONSOLIDADA!$AO1000+BASE_INICIATIVAS_CONSOLIDADA!$AV1000+BASE_INICIATIVAS_CONSOLIDADA!$AY1000+BASE_INICIATIVAS_CONSOLIDADA!$BA1000+BASE_INICIATIVAS_CONSOLIDADA!$BD1000</f>
        <v>0</v>
      </c>
      <c r="P1000" s="30">
        <f>IF(BASE_INICIATIVAS_CONSOLIDADA!$N1000-BASE_INICIATIVAS_CONSOLIDADA!$O1000&lt;0,0,BASE_INICIATIVAS_CONSOLIDADA!$N1000-BASE_INICIATIVAS_CONSOLIDADA!$O1000)</f>
        <v>165000</v>
      </c>
      <c r="Q1000" s="66">
        <v>0</v>
      </c>
      <c r="R1000" s="71">
        <v>0</v>
      </c>
      <c r="S1000" s="71">
        <v>0</v>
      </c>
      <c r="T1000" s="71">
        <v>0</v>
      </c>
      <c r="U1000" s="71">
        <v>0</v>
      </c>
      <c r="V1000" s="71">
        <v>0</v>
      </c>
      <c r="W1000" s="71">
        <v>0</v>
      </c>
      <c r="X1000" s="71">
        <v>0</v>
      </c>
      <c r="Y1000" s="71">
        <v>0</v>
      </c>
      <c r="Z1000" s="71">
        <v>0</v>
      </c>
      <c r="AA1000" s="71">
        <v>0</v>
      </c>
      <c r="AB1000" s="68">
        <v>0</v>
      </c>
      <c r="AC1000" s="41">
        <f>SUM(BASE_INICIATIVAS_CONSOLIDADA!$Q1000:$AB1000)</f>
        <v>0</v>
      </c>
      <c r="AD1000" s="41">
        <v>0</v>
      </c>
      <c r="AE1000" s="41">
        <v>0</v>
      </c>
      <c r="AF1000" s="41">
        <v>0</v>
      </c>
      <c r="AG1000" s="41">
        <v>0</v>
      </c>
      <c r="AH1000" s="41">
        <v>0</v>
      </c>
      <c r="AI1000" s="82">
        <v>0</v>
      </c>
      <c r="AJ1000" s="41">
        <f>SUM(BASE_INICIATIVAS_CONSOLIDADA!$AD1000:$AI1000)</f>
        <v>0</v>
      </c>
      <c r="AK1000" s="41">
        <v>0</v>
      </c>
      <c r="AL1000" s="41">
        <v>0</v>
      </c>
      <c r="AM1000" s="41">
        <v>0</v>
      </c>
      <c r="AN1000" s="41">
        <v>0</v>
      </c>
      <c r="AO1000" s="41">
        <f>SUM(BASE_INICIATIVAS_CONSOLIDADA!$AK1000:$AN1000)</f>
        <v>0</v>
      </c>
      <c r="AP1000" s="41">
        <v>0</v>
      </c>
      <c r="AQ1000" s="41">
        <v>0</v>
      </c>
      <c r="AR1000" s="41">
        <v>0</v>
      </c>
      <c r="AS1000" s="41">
        <v>0</v>
      </c>
      <c r="AT1000" s="41">
        <v>0</v>
      </c>
      <c r="AU1000" s="41">
        <v>0</v>
      </c>
      <c r="AV1000" s="41">
        <f>SUM(BASE_INICIATIVAS_CONSOLIDADA!$AP1000:$AU1000)</f>
        <v>0</v>
      </c>
      <c r="AW1000" s="43">
        <v>0</v>
      </c>
      <c r="AX1000" s="43">
        <v>0</v>
      </c>
      <c r="AY1000" s="44">
        <f>SUM(BASE_INICIATIVAS_CONSOLIDADA!$AW1000:$AX1000)</f>
        <v>0</v>
      </c>
      <c r="AZ1000" s="50">
        <v>0</v>
      </c>
      <c r="BA1000" s="43">
        <f>BASE_INICIATIVAS_CONSOLIDADA!$AZ1000</f>
        <v>0</v>
      </c>
      <c r="BB1000" s="45">
        <v>0</v>
      </c>
      <c r="BC1000" s="45">
        <v>0</v>
      </c>
      <c r="BD1000" s="45">
        <f>SUM(BASE_INICIATIVAS_CONSOLIDADA!$BB1000:$BC1000)</f>
        <v>0</v>
      </c>
    </row>
    <row r="1001" spans="1:56" ht="60" x14ac:dyDescent="0.25">
      <c r="A1001" s="8" t="s">
        <v>502</v>
      </c>
      <c r="B1001" s="8" t="s">
        <v>503</v>
      </c>
      <c r="C1001" s="8">
        <v>18458919</v>
      </c>
      <c r="D1001" s="8" t="s">
        <v>58</v>
      </c>
      <c r="E1001" s="8" t="str">
        <f>_xlfn.XLOOKUP(BASE_INICIATIVAS_CONSOLIDADA!$G1001,'[1]BASE DE DADOS'!A:A,'[1]BASE DE DADOS'!C:C)</f>
        <v>PARNA DE CAPARAO</v>
      </c>
      <c r="F1001" s="8" t="str">
        <f>_xlfn.XLOOKUP(BASE_INICIATIVAS_CONSOLIDADA!$G1001,[1]!BASE_UCS[COD CNUC],[1]!BASE_UCS[CATEGORIA RESUMIDA])</f>
        <v>PARNA</v>
      </c>
      <c r="G1001" s="8" t="s">
        <v>79</v>
      </c>
      <c r="H1001" s="8" t="str">
        <f>_xlfn.XLOOKUP(BASE_INICIATIVAS_CONSOLIDADA!$G1001,[1]!BASE_UCS[COD CNUC],[1]!BASE_UCS[GERÊNCIA REGIONAL])</f>
        <v>GR4 - Sudeste</v>
      </c>
      <c r="I1001" s="8" t="str">
        <f>_xlfn.XLOOKUP(BASE_INICIATIVAS_CONSOLIDADA!$G1001,[1]!BASE_UCS[COD CNUC],[1]!BASE_UCS[BIOMAS])</f>
        <v>Mata Atlântica</v>
      </c>
      <c r="J1001" s="8" t="str">
        <f>_xlfn.XLOOKUP(BASE_INICIATIVAS_CONSOLIDADA!$G1001,[1]!BASE_UCS[COD CNUC],[1]!BASE_UCS[UF])</f>
        <v>ES/MG</v>
      </c>
      <c r="K1001" s="8"/>
      <c r="L1001" s="36">
        <v>180000</v>
      </c>
      <c r="M1001" s="80">
        <v>0</v>
      </c>
      <c r="N1001" s="36">
        <f>BASE_INICIATIVAS_CONSOLIDADA!$L1001-BASE_INICIATIVAS_CONSOLIDADA!$M1001</f>
        <v>180000</v>
      </c>
      <c r="O1001" s="37">
        <f>BASE_INICIATIVAS_CONSOLIDADA!$AC1001+BASE_INICIATIVAS_CONSOLIDADA!$AJ1001+BASE_INICIATIVAS_CONSOLIDADA!$AO1001+BASE_INICIATIVAS_CONSOLIDADA!$AV1001+BASE_INICIATIVAS_CONSOLIDADA!$AY1001+BASE_INICIATIVAS_CONSOLIDADA!$BA1001+BASE_INICIATIVAS_CONSOLIDADA!$BD1001</f>
        <v>0</v>
      </c>
      <c r="P1001" s="36">
        <f>IF(BASE_INICIATIVAS_CONSOLIDADA!$N1001-BASE_INICIATIVAS_CONSOLIDADA!$O1001&lt;0,0,BASE_INICIATIVAS_CONSOLIDADA!$N1001-BASE_INICIATIVAS_CONSOLIDADA!$O1001)</f>
        <v>180000</v>
      </c>
      <c r="Q1001" s="64">
        <v>0</v>
      </c>
      <c r="R1001" s="69">
        <v>0</v>
      </c>
      <c r="S1001" s="69">
        <v>0</v>
      </c>
      <c r="T1001" s="69">
        <v>0</v>
      </c>
      <c r="U1001" s="69">
        <v>0</v>
      </c>
      <c r="V1001" s="69">
        <v>0</v>
      </c>
      <c r="W1001" s="69">
        <v>0</v>
      </c>
      <c r="X1001" s="69">
        <v>0</v>
      </c>
      <c r="Y1001" s="69">
        <v>0</v>
      </c>
      <c r="Z1001" s="69">
        <v>0</v>
      </c>
      <c r="AA1001" s="69">
        <v>0</v>
      </c>
      <c r="AB1001" s="70">
        <v>0</v>
      </c>
      <c r="AC1001" s="37">
        <f>SUM(BASE_INICIATIVAS_CONSOLIDADA!$Q1001:$AB1001)</f>
        <v>0</v>
      </c>
      <c r="AD1001" s="37">
        <v>0</v>
      </c>
      <c r="AE1001" s="37">
        <v>0</v>
      </c>
      <c r="AF1001" s="37">
        <v>0</v>
      </c>
      <c r="AG1001" s="37">
        <v>0</v>
      </c>
      <c r="AH1001" s="37">
        <v>0</v>
      </c>
      <c r="AI1001" s="77">
        <v>0</v>
      </c>
      <c r="AJ1001" s="37">
        <f>SUM(BASE_INICIATIVAS_CONSOLIDADA!$AD1001:$AI1001)</f>
        <v>0</v>
      </c>
      <c r="AK1001" s="37">
        <v>0</v>
      </c>
      <c r="AL1001" s="37">
        <v>0</v>
      </c>
      <c r="AM1001" s="37">
        <v>0</v>
      </c>
      <c r="AN1001" s="37">
        <v>0</v>
      </c>
      <c r="AO1001" s="37">
        <f>SUM(BASE_INICIATIVAS_CONSOLIDADA!$AK1001:$AN1001)</f>
        <v>0</v>
      </c>
      <c r="AP1001" s="37">
        <v>0</v>
      </c>
      <c r="AQ1001" s="37">
        <v>0</v>
      </c>
      <c r="AR1001" s="37">
        <v>0</v>
      </c>
      <c r="AS1001" s="37">
        <v>0</v>
      </c>
      <c r="AT1001" s="37">
        <v>0</v>
      </c>
      <c r="AU1001" s="37">
        <v>0</v>
      </c>
      <c r="AV1001" s="37">
        <f>SUM(BASE_INICIATIVAS_CONSOLIDADA!$AP1001:$AU1001)</f>
        <v>0</v>
      </c>
      <c r="AW1001" s="39">
        <v>0</v>
      </c>
      <c r="AX1001" s="39">
        <v>0</v>
      </c>
      <c r="AY1001" s="40">
        <f>SUM(BASE_INICIATIVAS_CONSOLIDADA!$AW1001:$AX1001)</f>
        <v>0</v>
      </c>
      <c r="AZ1001" s="51">
        <v>0</v>
      </c>
      <c r="BA1001" s="4">
        <f>BASE_INICIATIVAS_CONSOLIDADA!$AZ1001</f>
        <v>0</v>
      </c>
      <c r="BB1001" s="4">
        <v>0</v>
      </c>
      <c r="BC1001" s="4">
        <v>0</v>
      </c>
      <c r="BD1001" s="4">
        <f>SUM(BASE_INICIATIVAS_CONSOLIDADA!$BB1001:$BC1001)</f>
        <v>0</v>
      </c>
    </row>
    <row r="1002" spans="1:56" ht="60" x14ac:dyDescent="0.25">
      <c r="A1002" s="29" t="s">
        <v>502</v>
      </c>
      <c r="B1002" s="29" t="s">
        <v>503</v>
      </c>
      <c r="C1002" s="29">
        <v>18458919</v>
      </c>
      <c r="D1002" s="29" t="s">
        <v>58</v>
      </c>
      <c r="E1002" s="29" t="str">
        <f>_xlfn.XLOOKUP(BASE_INICIATIVAS_CONSOLIDADA!$G1002,'[1]BASE DE DADOS'!A:A,'[1]BASE DE DADOS'!C:C)</f>
        <v>PARNA DO PANTANAL MATOGROSSENSE</v>
      </c>
      <c r="F1002" s="29" t="str">
        <f>_xlfn.XLOOKUP(BASE_INICIATIVAS_CONSOLIDADA!$G1002,[1]!BASE_UCS[COD CNUC],[1]!BASE_UCS[CATEGORIA RESUMIDA])</f>
        <v>PARNA</v>
      </c>
      <c r="G1002" s="29" t="s">
        <v>99</v>
      </c>
      <c r="H1002" s="29" t="str">
        <f>_xlfn.XLOOKUP(BASE_INICIATIVAS_CONSOLIDADA!$G1002,[1]!BASE_UCS[COD CNUC],[1]!BASE_UCS[GERÊNCIA REGIONAL])</f>
        <v>GR3 - Centro-Oeste</v>
      </c>
      <c r="I1002" s="29" t="str">
        <f>_xlfn.XLOOKUP(BASE_INICIATIVAS_CONSOLIDADA!$G1002,[1]!BASE_UCS[COD CNUC],[1]!BASE_UCS[BIOMAS])</f>
        <v>Pantanal</v>
      </c>
      <c r="J1002" s="29" t="str">
        <f>_xlfn.XLOOKUP(BASE_INICIATIVAS_CONSOLIDADA!$G1002,[1]!BASE_UCS[COD CNUC],[1]!BASE_UCS[UF])</f>
        <v>MT/MS</v>
      </c>
      <c r="K1002" s="29"/>
      <c r="L1002" s="30">
        <v>115000</v>
      </c>
      <c r="M1002" s="79">
        <v>0</v>
      </c>
      <c r="N1002" s="30">
        <f>BASE_INICIATIVAS_CONSOLIDADA!$L1002-BASE_INICIATIVAS_CONSOLIDADA!$M1002</f>
        <v>115000</v>
      </c>
      <c r="O1002" s="41">
        <f>BASE_INICIATIVAS_CONSOLIDADA!$AC1002+BASE_INICIATIVAS_CONSOLIDADA!$AJ1002+BASE_INICIATIVAS_CONSOLIDADA!$AO1002+BASE_INICIATIVAS_CONSOLIDADA!$AV1002+BASE_INICIATIVAS_CONSOLIDADA!$AY1002+BASE_INICIATIVAS_CONSOLIDADA!$BA1002+BASE_INICIATIVAS_CONSOLIDADA!$BD1002</f>
        <v>0</v>
      </c>
      <c r="P1002" s="30">
        <f>IF(BASE_INICIATIVAS_CONSOLIDADA!$N1002-BASE_INICIATIVAS_CONSOLIDADA!$O1002&lt;0,0,BASE_INICIATIVAS_CONSOLIDADA!$N1002-BASE_INICIATIVAS_CONSOLIDADA!$O1002)</f>
        <v>115000</v>
      </c>
      <c r="Q1002" s="66">
        <v>0</v>
      </c>
      <c r="R1002" s="71">
        <v>0</v>
      </c>
      <c r="S1002" s="71">
        <v>0</v>
      </c>
      <c r="T1002" s="71">
        <v>0</v>
      </c>
      <c r="U1002" s="71">
        <v>0</v>
      </c>
      <c r="V1002" s="71">
        <v>0</v>
      </c>
      <c r="W1002" s="71">
        <v>0</v>
      </c>
      <c r="X1002" s="71">
        <v>0</v>
      </c>
      <c r="Y1002" s="71">
        <v>0</v>
      </c>
      <c r="Z1002" s="71">
        <v>0</v>
      </c>
      <c r="AA1002" s="71">
        <v>0</v>
      </c>
      <c r="AB1002" s="68">
        <v>0</v>
      </c>
      <c r="AC1002" s="41">
        <f>SUM(BASE_INICIATIVAS_CONSOLIDADA!$Q1002:$AB1002)</f>
        <v>0</v>
      </c>
      <c r="AD1002" s="41">
        <v>0</v>
      </c>
      <c r="AE1002" s="41">
        <v>0</v>
      </c>
      <c r="AF1002" s="41">
        <v>0</v>
      </c>
      <c r="AG1002" s="41">
        <v>0</v>
      </c>
      <c r="AH1002" s="41">
        <v>0</v>
      </c>
      <c r="AI1002" s="82">
        <v>0</v>
      </c>
      <c r="AJ1002" s="41">
        <f>SUM(BASE_INICIATIVAS_CONSOLIDADA!$AD1002:$AI1002)</f>
        <v>0</v>
      </c>
      <c r="AK1002" s="41">
        <v>0</v>
      </c>
      <c r="AL1002" s="41">
        <v>0</v>
      </c>
      <c r="AM1002" s="41">
        <v>0</v>
      </c>
      <c r="AN1002" s="41">
        <v>0</v>
      </c>
      <c r="AO1002" s="41">
        <f>SUM(BASE_INICIATIVAS_CONSOLIDADA!$AK1002:$AN1002)</f>
        <v>0</v>
      </c>
      <c r="AP1002" s="41">
        <v>0</v>
      </c>
      <c r="AQ1002" s="41">
        <v>0</v>
      </c>
      <c r="AR1002" s="41">
        <v>0</v>
      </c>
      <c r="AS1002" s="41">
        <v>0</v>
      </c>
      <c r="AT1002" s="41">
        <v>0</v>
      </c>
      <c r="AU1002" s="41">
        <v>0</v>
      </c>
      <c r="AV1002" s="41">
        <f>SUM(BASE_INICIATIVAS_CONSOLIDADA!$AP1002:$AU1002)</f>
        <v>0</v>
      </c>
      <c r="AW1002" s="43">
        <v>0</v>
      </c>
      <c r="AX1002" s="43">
        <v>0</v>
      </c>
      <c r="AY1002" s="44">
        <f>SUM(BASE_INICIATIVAS_CONSOLIDADA!$AW1002:$AX1002)</f>
        <v>0</v>
      </c>
      <c r="AZ1002" s="45">
        <v>0</v>
      </c>
      <c r="BA1002" s="45">
        <f>BASE_INICIATIVAS_CONSOLIDADA!$AZ1002</f>
        <v>0</v>
      </c>
      <c r="BB1002" s="45">
        <v>0</v>
      </c>
      <c r="BC1002" s="45">
        <v>0</v>
      </c>
      <c r="BD1002" s="45">
        <f>SUM(BASE_INICIATIVAS_CONSOLIDADA!$BB1002:$BC1002)</f>
        <v>0</v>
      </c>
    </row>
    <row r="1003" spans="1:56" ht="60" x14ac:dyDescent="0.25">
      <c r="A1003" s="8" t="s">
        <v>502</v>
      </c>
      <c r="B1003" s="8" t="s">
        <v>503</v>
      </c>
      <c r="C1003" s="8">
        <v>18458919</v>
      </c>
      <c r="D1003" s="8" t="s">
        <v>58</v>
      </c>
      <c r="E1003" s="8" t="str">
        <f>_xlfn.XLOOKUP(BASE_INICIATIVAS_CONSOLIDADA!$G1003,'[1]BASE DE DADOS'!A:A,'[1]BASE DE DADOS'!C:C)</f>
        <v>PARNA PAU BRASIL</v>
      </c>
      <c r="F1003" s="8" t="str">
        <f>_xlfn.XLOOKUP(BASE_INICIATIVAS_CONSOLIDADA!$G1003,[1]!BASE_UCS[COD CNUC],[1]!BASE_UCS[CATEGORIA RESUMIDA])</f>
        <v>PARNA</v>
      </c>
      <c r="G1003" s="8" t="s">
        <v>269</v>
      </c>
      <c r="H1003" s="8" t="str">
        <f>_xlfn.XLOOKUP(BASE_INICIATIVAS_CONSOLIDADA!$G1003,[1]!BASE_UCS[COD CNUC],[1]!BASE_UCS[GERÊNCIA REGIONAL])</f>
        <v>GR2 - Nordeste</v>
      </c>
      <c r="I1003" s="8" t="str">
        <f>_xlfn.XLOOKUP(BASE_INICIATIVAS_CONSOLIDADA!$G1003,[1]!BASE_UCS[COD CNUC],[1]!BASE_UCS[BIOMAS])</f>
        <v>Mata Atlântica</v>
      </c>
      <c r="J1003" s="8" t="str">
        <f>_xlfn.XLOOKUP(BASE_INICIATIVAS_CONSOLIDADA!$G1003,[1]!BASE_UCS[COD CNUC],[1]!BASE_UCS[UF])</f>
        <v>BA</v>
      </c>
      <c r="K1003" s="8"/>
      <c r="L1003" s="36">
        <v>75000</v>
      </c>
      <c r="M1003" s="80">
        <v>0</v>
      </c>
      <c r="N1003" s="36">
        <f>BASE_INICIATIVAS_CONSOLIDADA!$L1003-BASE_INICIATIVAS_CONSOLIDADA!$M1003</f>
        <v>75000</v>
      </c>
      <c r="O1003" s="37">
        <f>BASE_INICIATIVAS_CONSOLIDADA!$AC1003+BASE_INICIATIVAS_CONSOLIDADA!$AJ1003+BASE_INICIATIVAS_CONSOLIDADA!$AO1003+BASE_INICIATIVAS_CONSOLIDADA!$AV1003+BASE_INICIATIVAS_CONSOLIDADA!$AY1003+BASE_INICIATIVAS_CONSOLIDADA!$BA1003+BASE_INICIATIVAS_CONSOLIDADA!$BD1003</f>
        <v>0</v>
      </c>
      <c r="P1003" s="36">
        <f>IF(BASE_INICIATIVAS_CONSOLIDADA!$N1003-BASE_INICIATIVAS_CONSOLIDADA!$O1003&lt;0,0,BASE_INICIATIVAS_CONSOLIDADA!$N1003-BASE_INICIATIVAS_CONSOLIDADA!$O1003)</f>
        <v>75000</v>
      </c>
      <c r="Q1003" s="64">
        <v>0</v>
      </c>
      <c r="R1003" s="69">
        <v>0</v>
      </c>
      <c r="S1003" s="69">
        <v>0</v>
      </c>
      <c r="T1003" s="69">
        <v>0</v>
      </c>
      <c r="U1003" s="69">
        <v>0</v>
      </c>
      <c r="V1003" s="69">
        <v>0</v>
      </c>
      <c r="W1003" s="69">
        <v>0</v>
      </c>
      <c r="X1003" s="69">
        <v>0</v>
      </c>
      <c r="Y1003" s="69">
        <v>0</v>
      </c>
      <c r="Z1003" s="69">
        <v>0</v>
      </c>
      <c r="AA1003" s="69">
        <v>0</v>
      </c>
      <c r="AB1003" s="70">
        <v>0</v>
      </c>
      <c r="AC1003" s="37">
        <f>SUM(BASE_INICIATIVAS_CONSOLIDADA!$Q1003:$AB1003)</f>
        <v>0</v>
      </c>
      <c r="AD1003" s="37">
        <v>0</v>
      </c>
      <c r="AE1003" s="37">
        <v>0</v>
      </c>
      <c r="AF1003" s="37">
        <v>0</v>
      </c>
      <c r="AG1003" s="37">
        <v>0</v>
      </c>
      <c r="AH1003" s="37">
        <v>0</v>
      </c>
      <c r="AI1003" s="77">
        <v>0</v>
      </c>
      <c r="AJ1003" s="37">
        <f>SUM(BASE_INICIATIVAS_CONSOLIDADA!$AD1003:$AI1003)</f>
        <v>0</v>
      </c>
      <c r="AK1003" s="37">
        <v>0</v>
      </c>
      <c r="AL1003" s="37">
        <v>0</v>
      </c>
      <c r="AM1003" s="37">
        <v>0</v>
      </c>
      <c r="AN1003" s="37">
        <v>0</v>
      </c>
      <c r="AO1003" s="37">
        <f>SUM(BASE_INICIATIVAS_CONSOLIDADA!$AK1003:$AN1003)</f>
        <v>0</v>
      </c>
      <c r="AP1003" s="37">
        <v>0</v>
      </c>
      <c r="AQ1003" s="37">
        <v>0</v>
      </c>
      <c r="AR1003" s="37">
        <v>0</v>
      </c>
      <c r="AS1003" s="37">
        <v>0</v>
      </c>
      <c r="AT1003" s="37">
        <v>0</v>
      </c>
      <c r="AU1003" s="37">
        <v>0</v>
      </c>
      <c r="AV1003" s="37">
        <f>SUM(BASE_INICIATIVAS_CONSOLIDADA!$AP1003:$AU1003)</f>
        <v>0</v>
      </c>
      <c r="AW1003" s="39">
        <v>0</v>
      </c>
      <c r="AX1003" s="39">
        <v>0</v>
      </c>
      <c r="AY1003" s="40">
        <f>SUM(BASE_INICIATIVAS_CONSOLIDADA!$AW1003:$AX1003)</f>
        <v>0</v>
      </c>
      <c r="AZ1003" s="4">
        <v>0</v>
      </c>
      <c r="BA1003" s="4">
        <f>BASE_INICIATIVAS_CONSOLIDADA!$AZ1003</f>
        <v>0</v>
      </c>
      <c r="BB1003" s="4">
        <v>0</v>
      </c>
      <c r="BC1003" s="4">
        <v>0</v>
      </c>
      <c r="BD1003" s="4">
        <f>SUM(BASE_INICIATIVAS_CONSOLIDADA!$BB1003:$BC1003)</f>
        <v>0</v>
      </c>
    </row>
    <row r="1004" spans="1:56" ht="60" x14ac:dyDescent="0.25">
      <c r="A1004" s="29" t="s">
        <v>502</v>
      </c>
      <c r="B1004" s="29" t="s">
        <v>503</v>
      </c>
      <c r="C1004" s="29">
        <v>18458919</v>
      </c>
      <c r="D1004" s="29" t="s">
        <v>58</v>
      </c>
      <c r="E1004" s="29" t="str">
        <f>_xlfn.XLOOKUP(BASE_INICIATIVAS_CONSOLIDADA!$G1004,'[1]BASE DE DADOS'!A:A,'[1]BASE DE DADOS'!C:C)</f>
        <v>PARNA VIRUÁ</v>
      </c>
      <c r="F1004" s="29" t="str">
        <f>_xlfn.XLOOKUP(BASE_INICIATIVAS_CONSOLIDADA!$G1004,[1]!BASE_UCS[COD CNUC],[1]!BASE_UCS[CATEGORIA RESUMIDA])</f>
        <v>PARNA</v>
      </c>
      <c r="G1004" s="29" t="s">
        <v>193</v>
      </c>
      <c r="H1004" s="29" t="str">
        <f>_xlfn.XLOOKUP(BASE_INICIATIVAS_CONSOLIDADA!$G1004,[1]!BASE_UCS[COD CNUC],[1]!BASE_UCS[GERÊNCIA REGIONAL])</f>
        <v>GR1 - Norte</v>
      </c>
      <c r="I1004" s="29" t="str">
        <f>_xlfn.XLOOKUP(BASE_INICIATIVAS_CONSOLIDADA!$G1004,[1]!BASE_UCS[COD CNUC],[1]!BASE_UCS[BIOMAS])</f>
        <v>Amazônia</v>
      </c>
      <c r="J1004" s="29" t="str">
        <f>_xlfn.XLOOKUP(BASE_INICIATIVAS_CONSOLIDADA!$G1004,[1]!BASE_UCS[COD CNUC],[1]!BASE_UCS[UF])</f>
        <v>RR</v>
      </c>
      <c r="K1004" s="29"/>
      <c r="L1004" s="30">
        <v>115000</v>
      </c>
      <c r="M1004" s="79">
        <v>0</v>
      </c>
      <c r="N1004" s="30">
        <f>BASE_INICIATIVAS_CONSOLIDADA!$L1004-BASE_INICIATIVAS_CONSOLIDADA!$M1004</f>
        <v>115000</v>
      </c>
      <c r="O1004" s="41">
        <f>BASE_INICIATIVAS_CONSOLIDADA!$AC1004+BASE_INICIATIVAS_CONSOLIDADA!$AJ1004+BASE_INICIATIVAS_CONSOLIDADA!$AO1004+BASE_INICIATIVAS_CONSOLIDADA!$AV1004+BASE_INICIATIVAS_CONSOLIDADA!$AY1004+BASE_INICIATIVAS_CONSOLIDADA!$BA1004+BASE_INICIATIVAS_CONSOLIDADA!$BD1004</f>
        <v>0</v>
      </c>
      <c r="P1004" s="30">
        <f>IF(BASE_INICIATIVAS_CONSOLIDADA!$N1004-BASE_INICIATIVAS_CONSOLIDADA!$O1004&lt;0,0,BASE_INICIATIVAS_CONSOLIDADA!$N1004-BASE_INICIATIVAS_CONSOLIDADA!$O1004)</f>
        <v>115000</v>
      </c>
      <c r="Q1004" s="66">
        <v>0</v>
      </c>
      <c r="R1004" s="71">
        <v>0</v>
      </c>
      <c r="S1004" s="71">
        <v>0</v>
      </c>
      <c r="T1004" s="71">
        <v>0</v>
      </c>
      <c r="U1004" s="71">
        <v>0</v>
      </c>
      <c r="V1004" s="71">
        <v>0</v>
      </c>
      <c r="W1004" s="71">
        <v>0</v>
      </c>
      <c r="X1004" s="71">
        <v>0</v>
      </c>
      <c r="Y1004" s="71">
        <v>0</v>
      </c>
      <c r="Z1004" s="71">
        <v>0</v>
      </c>
      <c r="AA1004" s="71">
        <v>0</v>
      </c>
      <c r="AB1004" s="68">
        <v>0</v>
      </c>
      <c r="AC1004" s="41">
        <f>SUM(BASE_INICIATIVAS_CONSOLIDADA!$Q1004:$AB1004)</f>
        <v>0</v>
      </c>
      <c r="AD1004" s="41">
        <v>0</v>
      </c>
      <c r="AE1004" s="41">
        <v>0</v>
      </c>
      <c r="AF1004" s="41">
        <v>0</v>
      </c>
      <c r="AG1004" s="41">
        <v>0</v>
      </c>
      <c r="AH1004" s="41">
        <v>0</v>
      </c>
      <c r="AI1004" s="82">
        <v>0</v>
      </c>
      <c r="AJ1004" s="41">
        <f>SUM(BASE_INICIATIVAS_CONSOLIDADA!$AD1004:$AI1004)</f>
        <v>0</v>
      </c>
      <c r="AK1004" s="41">
        <v>0</v>
      </c>
      <c r="AL1004" s="41">
        <v>0</v>
      </c>
      <c r="AM1004" s="41">
        <v>0</v>
      </c>
      <c r="AN1004" s="41">
        <v>0</v>
      </c>
      <c r="AO1004" s="41">
        <f>SUM(BASE_INICIATIVAS_CONSOLIDADA!$AK1004:$AN1004)</f>
        <v>0</v>
      </c>
      <c r="AP1004" s="41">
        <v>0</v>
      </c>
      <c r="AQ1004" s="41">
        <v>0</v>
      </c>
      <c r="AR1004" s="41">
        <v>0</v>
      </c>
      <c r="AS1004" s="41">
        <v>0</v>
      </c>
      <c r="AT1004" s="41">
        <v>0</v>
      </c>
      <c r="AU1004" s="41">
        <v>0</v>
      </c>
      <c r="AV1004" s="41">
        <f>SUM(BASE_INICIATIVAS_CONSOLIDADA!$AP1004:$AU1004)</f>
        <v>0</v>
      </c>
      <c r="AW1004" s="43">
        <v>0</v>
      </c>
      <c r="AX1004" s="43">
        <v>0</v>
      </c>
      <c r="AY1004" s="44">
        <f>SUM(BASE_INICIATIVAS_CONSOLIDADA!$AW1004:$AX1004)</f>
        <v>0</v>
      </c>
      <c r="AZ1004" s="45">
        <v>0</v>
      </c>
      <c r="BA1004" s="45">
        <f>BASE_INICIATIVAS_CONSOLIDADA!$AZ1004</f>
        <v>0</v>
      </c>
      <c r="BB1004" s="45">
        <v>0</v>
      </c>
      <c r="BC1004" s="45">
        <v>0</v>
      </c>
      <c r="BD1004" s="45">
        <f>SUM(BASE_INICIATIVAS_CONSOLIDADA!$BB1004:$BC1004)</f>
        <v>0</v>
      </c>
    </row>
    <row r="1005" spans="1:56" ht="60" x14ac:dyDescent="0.25">
      <c r="A1005" s="8" t="s">
        <v>502</v>
      </c>
      <c r="B1005" s="8" t="s">
        <v>503</v>
      </c>
      <c r="C1005" s="8">
        <v>18458919</v>
      </c>
      <c r="D1005" s="8" t="s">
        <v>58</v>
      </c>
      <c r="E1005" s="8" t="str">
        <f>_xlfn.XLOOKUP(BASE_INICIATIVAS_CONSOLIDADA!$G1005,'[1]BASE DE DADOS'!A:A,'[1]BASE DE DADOS'!C:C)</f>
        <v>PARNA DO MONTE PASCOAL</v>
      </c>
      <c r="F1005" s="8" t="str">
        <f>_xlfn.XLOOKUP(BASE_INICIATIVAS_CONSOLIDADA!$G1005,[1]!BASE_UCS[COD CNUC],[1]!BASE_UCS[CATEGORIA RESUMIDA])</f>
        <v>PARNA</v>
      </c>
      <c r="G1005" s="8" t="s">
        <v>252</v>
      </c>
      <c r="H1005" s="8" t="str">
        <f>_xlfn.XLOOKUP(BASE_INICIATIVAS_CONSOLIDADA!$G1005,[1]!BASE_UCS[COD CNUC],[1]!BASE_UCS[GERÊNCIA REGIONAL])</f>
        <v>GR2 - Nordeste</v>
      </c>
      <c r="I1005" s="8" t="str">
        <f>_xlfn.XLOOKUP(BASE_INICIATIVAS_CONSOLIDADA!$G1005,[1]!BASE_UCS[COD CNUC],[1]!BASE_UCS[BIOMAS])</f>
        <v>Área Marinha - Mata Atlântica</v>
      </c>
      <c r="J1005" s="8" t="str">
        <f>_xlfn.XLOOKUP(BASE_INICIATIVAS_CONSOLIDADA!$G1005,[1]!BASE_UCS[COD CNUC],[1]!BASE_UCS[UF])</f>
        <v>BA</v>
      </c>
      <c r="K1005" s="8"/>
      <c r="L1005" s="36">
        <v>80000</v>
      </c>
      <c r="M1005" s="80">
        <v>0</v>
      </c>
      <c r="N1005" s="36">
        <f>BASE_INICIATIVAS_CONSOLIDADA!$L1005-BASE_INICIATIVAS_CONSOLIDADA!$M1005</f>
        <v>80000</v>
      </c>
      <c r="O1005" s="37">
        <f>BASE_INICIATIVAS_CONSOLIDADA!$AC1005+BASE_INICIATIVAS_CONSOLIDADA!$AJ1005+BASE_INICIATIVAS_CONSOLIDADA!$AO1005+BASE_INICIATIVAS_CONSOLIDADA!$AV1005+BASE_INICIATIVAS_CONSOLIDADA!$AY1005+BASE_INICIATIVAS_CONSOLIDADA!$BA1005+BASE_INICIATIVAS_CONSOLIDADA!$BD1005</f>
        <v>80000</v>
      </c>
      <c r="P1005" s="36">
        <f>IF(BASE_INICIATIVAS_CONSOLIDADA!$N1005-BASE_INICIATIVAS_CONSOLIDADA!$O1005&lt;0,0,BASE_INICIATIVAS_CONSOLIDADA!$N1005-BASE_INICIATIVAS_CONSOLIDADA!$O1005)</f>
        <v>0</v>
      </c>
      <c r="Q1005" s="64">
        <v>0</v>
      </c>
      <c r="R1005" s="69">
        <v>0</v>
      </c>
      <c r="S1005" s="69">
        <v>0</v>
      </c>
      <c r="T1005" s="69">
        <v>0</v>
      </c>
      <c r="U1005" s="69">
        <v>0</v>
      </c>
      <c r="V1005" s="69">
        <v>0</v>
      </c>
      <c r="W1005" s="69">
        <v>0</v>
      </c>
      <c r="X1005" s="69">
        <v>0</v>
      </c>
      <c r="Y1005" s="69">
        <v>0</v>
      </c>
      <c r="Z1005" s="69">
        <v>0</v>
      </c>
      <c r="AA1005" s="69">
        <v>0</v>
      </c>
      <c r="AB1005" s="70">
        <v>0</v>
      </c>
      <c r="AC1005" s="37">
        <f>SUM(BASE_INICIATIVAS_CONSOLIDADA!$Q1005:$AB1005)</f>
        <v>0</v>
      </c>
      <c r="AD1005" s="37">
        <v>0</v>
      </c>
      <c r="AE1005" s="37">
        <v>0</v>
      </c>
      <c r="AF1005" s="37">
        <v>0</v>
      </c>
      <c r="AG1005" s="37">
        <v>0</v>
      </c>
      <c r="AH1005" s="37">
        <v>0</v>
      </c>
      <c r="AI1005" s="77">
        <v>0</v>
      </c>
      <c r="AJ1005" s="37">
        <f>SUM(BASE_INICIATIVAS_CONSOLIDADA!$AD1005:$AI1005)</f>
        <v>0</v>
      </c>
      <c r="AK1005" s="37">
        <v>0</v>
      </c>
      <c r="AL1005" s="37">
        <v>0</v>
      </c>
      <c r="AM1005" s="37">
        <v>0</v>
      </c>
      <c r="AN1005" s="37">
        <v>0</v>
      </c>
      <c r="AO1005" s="37">
        <f>SUM(BASE_INICIATIVAS_CONSOLIDADA!$AK1005:$AN1005)</f>
        <v>0</v>
      </c>
      <c r="AP1005" s="37">
        <v>0</v>
      </c>
      <c r="AQ1005" s="37">
        <v>0</v>
      </c>
      <c r="AR1005" s="37">
        <v>0</v>
      </c>
      <c r="AS1005" s="37">
        <v>0</v>
      </c>
      <c r="AT1005" s="37">
        <v>0</v>
      </c>
      <c r="AU1005" s="37">
        <v>0</v>
      </c>
      <c r="AV1005" s="37">
        <f>SUM(BASE_INICIATIVAS_CONSOLIDADA!$AP1005:$AU1005)</f>
        <v>0</v>
      </c>
      <c r="AW1005" s="39">
        <v>0</v>
      </c>
      <c r="AX1005" s="39">
        <v>0</v>
      </c>
      <c r="AY1005" s="40">
        <f>SUM(BASE_INICIATIVAS_CONSOLIDADA!$AW1005:$AX1005)</f>
        <v>0</v>
      </c>
      <c r="AZ1005" s="4">
        <v>0</v>
      </c>
      <c r="BA1005" s="4">
        <f>BASE_INICIATIVAS_CONSOLIDADA!$AZ1005</f>
        <v>0</v>
      </c>
      <c r="BB1005" s="4">
        <v>80000</v>
      </c>
      <c r="BC1005" s="4">
        <v>0</v>
      </c>
      <c r="BD1005" s="4">
        <f>SUM(BASE_INICIATIVAS_CONSOLIDADA!$BB1005:$BC1005)</f>
        <v>80000</v>
      </c>
    </row>
    <row r="1006" spans="1:56" ht="60" x14ac:dyDescent="0.25">
      <c r="A1006" s="29" t="s">
        <v>502</v>
      </c>
      <c r="B1006" s="29" t="s">
        <v>503</v>
      </c>
      <c r="C1006" s="29">
        <v>18458919</v>
      </c>
      <c r="D1006" s="29" t="s">
        <v>58</v>
      </c>
      <c r="E1006" s="29" t="str">
        <f>_xlfn.XLOOKUP(BASE_INICIATIVAS_CONSOLIDADA!$G1006,'[1]BASE DE DADOS'!A:A,'[1]BASE DE DADOS'!C:C)</f>
        <v>PARNA DO ITATIAIA</v>
      </c>
      <c r="F1006" s="29" t="str">
        <f>_xlfn.XLOOKUP(BASE_INICIATIVAS_CONSOLIDADA!$G1006,[1]!BASE_UCS[COD CNUC],[1]!BASE_UCS[CATEGORIA RESUMIDA])</f>
        <v>PARNA</v>
      </c>
      <c r="G1006" s="29" t="s">
        <v>101</v>
      </c>
      <c r="H1006" s="29" t="str">
        <f>_xlfn.XLOOKUP(BASE_INICIATIVAS_CONSOLIDADA!$G1006,[1]!BASE_UCS[COD CNUC],[1]!BASE_UCS[GERÊNCIA REGIONAL])</f>
        <v>GR4 - Sudeste</v>
      </c>
      <c r="I1006" s="29" t="str">
        <f>_xlfn.XLOOKUP(BASE_INICIATIVAS_CONSOLIDADA!$G1006,[1]!BASE_UCS[COD CNUC],[1]!BASE_UCS[BIOMAS])</f>
        <v>Mata Atlântica</v>
      </c>
      <c r="J1006" s="29" t="str">
        <f>_xlfn.XLOOKUP(BASE_INICIATIVAS_CONSOLIDADA!$G1006,[1]!BASE_UCS[COD CNUC],[1]!BASE_UCS[UF])</f>
        <v>MG/RJ</v>
      </c>
      <c r="K1006" s="29"/>
      <c r="L1006" s="30">
        <v>80000</v>
      </c>
      <c r="M1006" s="79">
        <v>0</v>
      </c>
      <c r="N1006" s="30">
        <f>BASE_INICIATIVAS_CONSOLIDADA!$L1006-BASE_INICIATIVAS_CONSOLIDADA!$M1006</f>
        <v>80000</v>
      </c>
      <c r="O1006" s="41">
        <f>BASE_INICIATIVAS_CONSOLIDADA!$AC1006+BASE_INICIATIVAS_CONSOLIDADA!$AJ1006+BASE_INICIATIVAS_CONSOLIDADA!$AO1006+BASE_INICIATIVAS_CONSOLIDADA!$AV1006+BASE_INICIATIVAS_CONSOLIDADA!$AY1006+BASE_INICIATIVAS_CONSOLIDADA!$BA1006+BASE_INICIATIVAS_CONSOLIDADA!$BD1006</f>
        <v>0</v>
      </c>
      <c r="P1006" s="30">
        <f>IF(BASE_INICIATIVAS_CONSOLIDADA!$N1006-BASE_INICIATIVAS_CONSOLIDADA!$O1006&lt;0,0,BASE_INICIATIVAS_CONSOLIDADA!$N1006-BASE_INICIATIVAS_CONSOLIDADA!$O1006)</f>
        <v>80000</v>
      </c>
      <c r="Q1006" s="66">
        <v>0</v>
      </c>
      <c r="R1006" s="71">
        <v>0</v>
      </c>
      <c r="S1006" s="71">
        <v>0</v>
      </c>
      <c r="T1006" s="71">
        <v>0</v>
      </c>
      <c r="U1006" s="71">
        <v>0</v>
      </c>
      <c r="V1006" s="71">
        <v>0</v>
      </c>
      <c r="W1006" s="71">
        <v>0</v>
      </c>
      <c r="X1006" s="71">
        <v>0</v>
      </c>
      <c r="Y1006" s="71">
        <v>0</v>
      </c>
      <c r="Z1006" s="71">
        <v>0</v>
      </c>
      <c r="AA1006" s="71">
        <v>0</v>
      </c>
      <c r="AB1006" s="68">
        <v>0</v>
      </c>
      <c r="AC1006" s="41">
        <f>SUM(BASE_INICIATIVAS_CONSOLIDADA!$Q1006:$AB1006)</f>
        <v>0</v>
      </c>
      <c r="AD1006" s="41">
        <v>0</v>
      </c>
      <c r="AE1006" s="41">
        <v>0</v>
      </c>
      <c r="AF1006" s="41">
        <v>0</v>
      </c>
      <c r="AG1006" s="41">
        <v>0</v>
      </c>
      <c r="AH1006" s="41">
        <v>0</v>
      </c>
      <c r="AI1006" s="82">
        <v>0</v>
      </c>
      <c r="AJ1006" s="41">
        <f>SUM(BASE_INICIATIVAS_CONSOLIDADA!$AD1006:$AI1006)</f>
        <v>0</v>
      </c>
      <c r="AK1006" s="41">
        <v>0</v>
      </c>
      <c r="AL1006" s="41">
        <v>0</v>
      </c>
      <c r="AM1006" s="41">
        <v>0</v>
      </c>
      <c r="AN1006" s="41">
        <v>0</v>
      </c>
      <c r="AO1006" s="41">
        <f>SUM(BASE_INICIATIVAS_CONSOLIDADA!$AK1006:$AN1006)</f>
        <v>0</v>
      </c>
      <c r="AP1006" s="41">
        <v>0</v>
      </c>
      <c r="AQ1006" s="41">
        <v>0</v>
      </c>
      <c r="AR1006" s="41">
        <v>0</v>
      </c>
      <c r="AS1006" s="41">
        <v>0</v>
      </c>
      <c r="AT1006" s="41">
        <v>0</v>
      </c>
      <c r="AU1006" s="41">
        <v>0</v>
      </c>
      <c r="AV1006" s="41">
        <f>SUM(BASE_INICIATIVAS_CONSOLIDADA!$AP1006:$AU1006)</f>
        <v>0</v>
      </c>
      <c r="AW1006" s="43">
        <v>0</v>
      </c>
      <c r="AX1006" s="43">
        <v>0</v>
      </c>
      <c r="AY1006" s="44">
        <f>SUM(BASE_INICIATIVAS_CONSOLIDADA!$AW1006:$AX1006)</f>
        <v>0</v>
      </c>
      <c r="AZ1006" s="45">
        <v>0</v>
      </c>
      <c r="BA1006" s="45">
        <f>BASE_INICIATIVAS_CONSOLIDADA!$AZ1006</f>
        <v>0</v>
      </c>
      <c r="BB1006" s="45">
        <v>0</v>
      </c>
      <c r="BC1006" s="45">
        <v>0</v>
      </c>
      <c r="BD1006" s="45">
        <f>SUM(BASE_INICIATIVAS_CONSOLIDADA!$BB1006:$BC1006)</f>
        <v>0</v>
      </c>
    </row>
    <row r="1007" spans="1:56" ht="60" x14ac:dyDescent="0.25">
      <c r="A1007" s="8" t="s">
        <v>502</v>
      </c>
      <c r="B1007" s="8" t="s">
        <v>503</v>
      </c>
      <c r="C1007" s="8">
        <v>18458919</v>
      </c>
      <c r="D1007" s="8" t="s">
        <v>58</v>
      </c>
      <c r="E1007" s="8" t="str">
        <f>_xlfn.XLOOKUP(BASE_INICIATIVAS_CONSOLIDADA!$G1007,'[1]BASE DE DADOS'!A:A,'[1]BASE DE DADOS'!C:C)</f>
        <v>PARNA MAR. DE FERNANDO DE NORONHA</v>
      </c>
      <c r="F1007" s="8" t="str">
        <f>_xlfn.XLOOKUP(BASE_INICIATIVAS_CONSOLIDADA!$G1007,[1]!BASE_UCS[COD CNUC],[1]!BASE_UCS[CATEGORIA RESUMIDA])</f>
        <v>PARNA</v>
      </c>
      <c r="G1007" s="8" t="s">
        <v>257</v>
      </c>
      <c r="H1007" s="8" t="str">
        <f>_xlfn.XLOOKUP(BASE_INICIATIVAS_CONSOLIDADA!$G1007,[1]!BASE_UCS[COD CNUC],[1]!BASE_UCS[GERÊNCIA REGIONAL])</f>
        <v>GR2 - Nordeste</v>
      </c>
      <c r="I1007" s="8" t="str">
        <f>_xlfn.XLOOKUP(BASE_INICIATIVAS_CONSOLIDADA!$G1007,[1]!BASE_UCS[COD CNUC],[1]!BASE_UCS[BIOMAS])</f>
        <v>Área Marinha - Mata Atlântica</v>
      </c>
      <c r="J1007" s="8" t="str">
        <f>_xlfn.XLOOKUP(BASE_INICIATIVAS_CONSOLIDADA!$G1007,[1]!BASE_UCS[COD CNUC],[1]!BASE_UCS[UF])</f>
        <v>PE</v>
      </c>
      <c r="K1007" s="8"/>
      <c r="L1007" s="36">
        <v>160000</v>
      </c>
      <c r="M1007" s="80">
        <v>0</v>
      </c>
      <c r="N1007" s="36">
        <f>BASE_INICIATIVAS_CONSOLIDADA!$L1007-BASE_INICIATIVAS_CONSOLIDADA!$M1007</f>
        <v>160000</v>
      </c>
      <c r="O1007" s="37">
        <f>BASE_INICIATIVAS_CONSOLIDADA!$AC1007+BASE_INICIATIVAS_CONSOLIDADA!$AJ1007+BASE_INICIATIVAS_CONSOLIDADA!$AO1007+BASE_INICIATIVAS_CONSOLIDADA!$AV1007+BASE_INICIATIVAS_CONSOLIDADA!$AY1007+BASE_INICIATIVAS_CONSOLIDADA!$BA1007+BASE_INICIATIVAS_CONSOLIDADA!$BD1007</f>
        <v>160000</v>
      </c>
      <c r="P1007" s="36">
        <f>IF(BASE_INICIATIVAS_CONSOLIDADA!$N1007-BASE_INICIATIVAS_CONSOLIDADA!$O1007&lt;0,0,BASE_INICIATIVAS_CONSOLIDADA!$N1007-BASE_INICIATIVAS_CONSOLIDADA!$O1007)</f>
        <v>0</v>
      </c>
      <c r="Q1007" s="64">
        <v>0</v>
      </c>
      <c r="R1007" s="69">
        <v>0</v>
      </c>
      <c r="S1007" s="69">
        <v>0</v>
      </c>
      <c r="T1007" s="69">
        <v>0</v>
      </c>
      <c r="U1007" s="69">
        <v>0</v>
      </c>
      <c r="V1007" s="69">
        <v>0</v>
      </c>
      <c r="W1007" s="69">
        <v>0</v>
      </c>
      <c r="X1007" s="69">
        <v>0</v>
      </c>
      <c r="Y1007" s="69">
        <v>0</v>
      </c>
      <c r="Z1007" s="69">
        <v>0</v>
      </c>
      <c r="AA1007" s="69">
        <v>0</v>
      </c>
      <c r="AB1007" s="70">
        <v>0</v>
      </c>
      <c r="AC1007" s="37">
        <f>SUM(BASE_INICIATIVAS_CONSOLIDADA!$Q1007:$AB1007)</f>
        <v>0</v>
      </c>
      <c r="AD1007" s="37">
        <v>0</v>
      </c>
      <c r="AE1007" s="37">
        <v>0</v>
      </c>
      <c r="AF1007" s="37">
        <v>0</v>
      </c>
      <c r="AG1007" s="37">
        <v>0</v>
      </c>
      <c r="AH1007" s="37">
        <v>0</v>
      </c>
      <c r="AI1007" s="77">
        <v>0</v>
      </c>
      <c r="AJ1007" s="37">
        <f>SUM(BASE_INICIATIVAS_CONSOLIDADA!$AD1007:$AI1007)</f>
        <v>0</v>
      </c>
      <c r="AK1007" s="37">
        <v>0</v>
      </c>
      <c r="AL1007" s="37">
        <v>0</v>
      </c>
      <c r="AM1007" s="37">
        <v>0</v>
      </c>
      <c r="AN1007" s="37">
        <v>0</v>
      </c>
      <c r="AO1007" s="37">
        <f>SUM(BASE_INICIATIVAS_CONSOLIDADA!$AK1007:$AN1007)</f>
        <v>0</v>
      </c>
      <c r="AP1007" s="37">
        <v>0</v>
      </c>
      <c r="AQ1007" s="37">
        <v>0</v>
      </c>
      <c r="AR1007" s="37">
        <v>0</v>
      </c>
      <c r="AS1007" s="37">
        <v>0</v>
      </c>
      <c r="AT1007" s="37">
        <v>0</v>
      </c>
      <c r="AU1007" s="37">
        <v>0</v>
      </c>
      <c r="AV1007" s="37">
        <f>SUM(BASE_INICIATIVAS_CONSOLIDADA!$AP1007:$AU1007)</f>
        <v>0</v>
      </c>
      <c r="AW1007" s="39">
        <v>0</v>
      </c>
      <c r="AX1007" s="39">
        <v>0</v>
      </c>
      <c r="AY1007" s="40">
        <f>SUM(BASE_INICIATIVAS_CONSOLIDADA!$AW1007:$AX1007)</f>
        <v>0</v>
      </c>
      <c r="AZ1007" s="4">
        <v>0</v>
      </c>
      <c r="BA1007" s="4">
        <f>BASE_INICIATIVAS_CONSOLIDADA!$AZ1007</f>
        <v>0</v>
      </c>
      <c r="BB1007" s="4">
        <v>160000</v>
      </c>
      <c r="BC1007" s="4">
        <v>0</v>
      </c>
      <c r="BD1007" s="4">
        <f>SUM(BASE_INICIATIVAS_CONSOLIDADA!$BB1007:$BC1007)</f>
        <v>160000</v>
      </c>
    </row>
    <row r="1008" spans="1:56" ht="60" x14ac:dyDescent="0.25">
      <c r="A1008" s="29" t="s">
        <v>502</v>
      </c>
      <c r="B1008" s="29" t="s">
        <v>503</v>
      </c>
      <c r="C1008" s="29">
        <v>18458919</v>
      </c>
      <c r="D1008" s="29" t="s">
        <v>58</v>
      </c>
      <c r="E1008" s="29" t="str">
        <f>_xlfn.XLOOKUP(BASE_INICIATIVAS_CONSOLIDADA!$G1008,'[1]BASE DE DADOS'!A:A,'[1]BASE DE DADOS'!C:C)</f>
        <v>PARNA DA SERRA DA CUTIA</v>
      </c>
      <c r="F1008" s="29" t="str">
        <f>_xlfn.XLOOKUP(BASE_INICIATIVAS_CONSOLIDADA!$G1008,[1]!BASE_UCS[COD CNUC],[1]!BASE_UCS[CATEGORIA RESUMIDA])</f>
        <v>PARNA</v>
      </c>
      <c r="G1008" s="29" t="s">
        <v>495</v>
      </c>
      <c r="H1008" s="29" t="str">
        <f>_xlfn.XLOOKUP(BASE_INICIATIVAS_CONSOLIDADA!$G1008,[1]!BASE_UCS[COD CNUC],[1]!BASE_UCS[GERÊNCIA REGIONAL])</f>
        <v>GR1 - Norte</v>
      </c>
      <c r="I1008" s="29" t="str">
        <f>_xlfn.XLOOKUP(BASE_INICIATIVAS_CONSOLIDADA!$G1008,[1]!BASE_UCS[COD CNUC],[1]!BASE_UCS[BIOMAS])</f>
        <v>Amazônia</v>
      </c>
      <c r="J1008" s="29" t="str">
        <f>_xlfn.XLOOKUP(BASE_INICIATIVAS_CONSOLIDADA!$G1008,[1]!BASE_UCS[COD CNUC],[1]!BASE_UCS[UF])</f>
        <v>RO</v>
      </c>
      <c r="K1008" s="29"/>
      <c r="L1008" s="30">
        <v>115000</v>
      </c>
      <c r="M1008" s="79">
        <v>0</v>
      </c>
      <c r="N1008" s="30">
        <f>BASE_INICIATIVAS_CONSOLIDADA!$L1008-BASE_INICIATIVAS_CONSOLIDADA!$M1008</f>
        <v>115000</v>
      </c>
      <c r="O1008" s="41">
        <f>BASE_INICIATIVAS_CONSOLIDADA!$AC1008+BASE_INICIATIVAS_CONSOLIDADA!$AJ1008+BASE_INICIATIVAS_CONSOLIDADA!$AO1008+BASE_INICIATIVAS_CONSOLIDADA!$AV1008+BASE_INICIATIVAS_CONSOLIDADA!$AY1008+BASE_INICIATIVAS_CONSOLIDADA!$BA1008+BASE_INICIATIVAS_CONSOLIDADA!$BD1008</f>
        <v>95000</v>
      </c>
      <c r="P1008" s="30">
        <f>IF(BASE_INICIATIVAS_CONSOLIDADA!$N1008-BASE_INICIATIVAS_CONSOLIDADA!$O1008&lt;0,0,BASE_INICIATIVAS_CONSOLIDADA!$N1008-BASE_INICIATIVAS_CONSOLIDADA!$O1008)</f>
        <v>20000</v>
      </c>
      <c r="Q1008" s="66">
        <v>0</v>
      </c>
      <c r="R1008" s="71">
        <v>0</v>
      </c>
      <c r="S1008" s="71">
        <v>0</v>
      </c>
      <c r="T1008" s="71">
        <v>0</v>
      </c>
      <c r="U1008" s="71">
        <v>0</v>
      </c>
      <c r="V1008" s="71">
        <v>0</v>
      </c>
      <c r="W1008" s="71">
        <v>0</v>
      </c>
      <c r="X1008" s="71">
        <v>0</v>
      </c>
      <c r="Y1008" s="71">
        <v>0</v>
      </c>
      <c r="Z1008" s="71">
        <v>0</v>
      </c>
      <c r="AA1008" s="71">
        <v>0</v>
      </c>
      <c r="AB1008" s="68">
        <v>0</v>
      </c>
      <c r="AC1008" s="41">
        <f>SUM(BASE_INICIATIVAS_CONSOLIDADA!$Q1008:$AB1008)</f>
        <v>0</v>
      </c>
      <c r="AD1008" s="41">
        <v>0</v>
      </c>
      <c r="AE1008" s="41">
        <v>0</v>
      </c>
      <c r="AF1008" s="41">
        <v>0</v>
      </c>
      <c r="AG1008" s="41">
        <v>0</v>
      </c>
      <c r="AH1008" s="41">
        <v>0</v>
      </c>
      <c r="AI1008" s="82">
        <v>0</v>
      </c>
      <c r="AJ1008" s="41">
        <f>SUM(BASE_INICIATIVAS_CONSOLIDADA!$AD1008:$AI1008)</f>
        <v>0</v>
      </c>
      <c r="AK1008" s="41">
        <v>0</v>
      </c>
      <c r="AL1008" s="41">
        <v>0</v>
      </c>
      <c r="AM1008" s="41">
        <v>0</v>
      </c>
      <c r="AN1008" s="41">
        <v>0</v>
      </c>
      <c r="AO1008" s="41">
        <f>SUM(BASE_INICIATIVAS_CONSOLIDADA!$AK1008:$AN1008)</f>
        <v>0</v>
      </c>
      <c r="AP1008" s="41">
        <v>0</v>
      </c>
      <c r="AQ1008" s="41">
        <v>0</v>
      </c>
      <c r="AR1008" s="41">
        <v>0</v>
      </c>
      <c r="AS1008" s="41">
        <v>0</v>
      </c>
      <c r="AT1008" s="41">
        <v>0</v>
      </c>
      <c r="AU1008" s="41">
        <v>0</v>
      </c>
      <c r="AV1008" s="41">
        <f>SUM(BASE_INICIATIVAS_CONSOLIDADA!$AP1008:$AU1008)</f>
        <v>0</v>
      </c>
      <c r="AW1008" s="43">
        <v>0</v>
      </c>
      <c r="AX1008" s="43">
        <v>0</v>
      </c>
      <c r="AY1008" s="44">
        <f>SUM(BASE_INICIATIVAS_CONSOLIDADA!$AW1008:$AX1008)</f>
        <v>0</v>
      </c>
      <c r="AZ1008" s="50">
        <v>95000</v>
      </c>
      <c r="BA1008" s="43">
        <f>BASE_INICIATIVAS_CONSOLIDADA!$AZ1008</f>
        <v>95000</v>
      </c>
      <c r="BB1008" s="45">
        <v>0</v>
      </c>
      <c r="BC1008" s="45">
        <v>0</v>
      </c>
      <c r="BD1008" s="45">
        <f>SUM(BASE_INICIATIVAS_CONSOLIDADA!$BB1008:$BC1008)</f>
        <v>0</v>
      </c>
    </row>
    <row r="1009" spans="1:56" ht="60" x14ac:dyDescent="0.25">
      <c r="A1009" s="8" t="s">
        <v>502</v>
      </c>
      <c r="B1009" s="8" t="s">
        <v>503</v>
      </c>
      <c r="C1009" s="8">
        <v>18458919</v>
      </c>
      <c r="D1009" s="8" t="s">
        <v>58</v>
      </c>
      <c r="E1009" s="8" t="str">
        <f>_xlfn.XLOOKUP(BASE_INICIATIVAS_CONSOLIDADA!$G1009,'[1]BASE DE DADOS'!A:A,'[1]BASE DE DADOS'!C:C)</f>
        <v>REVIS ILHA DOS LOBOS</v>
      </c>
      <c r="F1009" s="8" t="str">
        <f>_xlfn.XLOOKUP(BASE_INICIATIVAS_CONSOLIDADA!$G1009,[1]!BASE_UCS[COD CNUC],[1]!BASE_UCS[CATEGORIA RESUMIDA])</f>
        <v>REVIS</v>
      </c>
      <c r="G1009" s="8" t="s">
        <v>544</v>
      </c>
      <c r="H1009" s="8" t="str">
        <f>_xlfn.XLOOKUP(BASE_INICIATIVAS_CONSOLIDADA!$G1009,[1]!BASE_UCS[COD CNUC],[1]!BASE_UCS[GERÊNCIA REGIONAL])</f>
        <v>GR5 - Sul</v>
      </c>
      <c r="I1009" s="8" t="str">
        <f>_xlfn.XLOOKUP(BASE_INICIATIVAS_CONSOLIDADA!$G1009,[1]!BASE_UCS[COD CNUC],[1]!BASE_UCS[BIOMAS])</f>
        <v>Área Marinha</v>
      </c>
      <c r="J1009" s="8" t="str">
        <f>_xlfn.XLOOKUP(BASE_INICIATIVAS_CONSOLIDADA!$G1009,[1]!BASE_UCS[COD CNUC],[1]!BASE_UCS[UF])</f>
        <v>RS</v>
      </c>
      <c r="K1009" s="8"/>
      <c r="L1009" s="36">
        <v>120000</v>
      </c>
      <c r="M1009" s="80">
        <v>0</v>
      </c>
      <c r="N1009" s="36">
        <f>BASE_INICIATIVAS_CONSOLIDADA!$L1009-BASE_INICIATIVAS_CONSOLIDADA!$M1009</f>
        <v>120000</v>
      </c>
      <c r="O1009" s="37">
        <f>BASE_INICIATIVAS_CONSOLIDADA!$AC1009+BASE_INICIATIVAS_CONSOLIDADA!$AJ1009+BASE_INICIATIVAS_CONSOLIDADA!$AO1009+BASE_INICIATIVAS_CONSOLIDADA!$AV1009+BASE_INICIATIVAS_CONSOLIDADA!$AY1009+BASE_INICIATIVAS_CONSOLIDADA!$BA1009+BASE_INICIATIVAS_CONSOLIDADA!$BD1009</f>
        <v>120000</v>
      </c>
      <c r="P1009" s="36">
        <f>IF(BASE_INICIATIVAS_CONSOLIDADA!$N1009-BASE_INICIATIVAS_CONSOLIDADA!$O1009&lt;0,0,BASE_INICIATIVAS_CONSOLIDADA!$N1009-BASE_INICIATIVAS_CONSOLIDADA!$O1009)</f>
        <v>0</v>
      </c>
      <c r="Q1009" s="64">
        <v>0</v>
      </c>
      <c r="R1009" s="69">
        <v>0</v>
      </c>
      <c r="S1009" s="69">
        <v>0</v>
      </c>
      <c r="T1009" s="69">
        <v>0</v>
      </c>
      <c r="U1009" s="69">
        <v>0</v>
      </c>
      <c r="V1009" s="69">
        <v>0</v>
      </c>
      <c r="W1009" s="69">
        <v>0</v>
      </c>
      <c r="X1009" s="69">
        <v>0</v>
      </c>
      <c r="Y1009" s="69">
        <v>0</v>
      </c>
      <c r="Z1009" s="69">
        <v>0</v>
      </c>
      <c r="AA1009" s="69">
        <v>0</v>
      </c>
      <c r="AB1009" s="70">
        <v>0</v>
      </c>
      <c r="AC1009" s="37">
        <f>SUM(BASE_INICIATIVAS_CONSOLIDADA!$Q1009:$AB1009)</f>
        <v>0</v>
      </c>
      <c r="AD1009" s="37">
        <v>0</v>
      </c>
      <c r="AE1009" s="37">
        <v>0</v>
      </c>
      <c r="AF1009" s="37">
        <v>0</v>
      </c>
      <c r="AG1009" s="37">
        <v>0</v>
      </c>
      <c r="AH1009" s="37">
        <v>0</v>
      </c>
      <c r="AI1009" s="77">
        <v>0</v>
      </c>
      <c r="AJ1009" s="37">
        <f>SUM(BASE_INICIATIVAS_CONSOLIDADA!$AD1009:$AI1009)</f>
        <v>0</v>
      </c>
      <c r="AK1009" s="37">
        <v>0</v>
      </c>
      <c r="AL1009" s="37">
        <v>0</v>
      </c>
      <c r="AM1009" s="37">
        <v>0</v>
      </c>
      <c r="AN1009" s="37">
        <v>0</v>
      </c>
      <c r="AO1009" s="37">
        <f>SUM(BASE_INICIATIVAS_CONSOLIDADA!$AK1009:$AN1009)</f>
        <v>0</v>
      </c>
      <c r="AP1009" s="37">
        <v>0</v>
      </c>
      <c r="AQ1009" s="37">
        <v>0</v>
      </c>
      <c r="AR1009" s="37">
        <v>0</v>
      </c>
      <c r="AS1009" s="37">
        <v>0</v>
      </c>
      <c r="AT1009" s="37">
        <v>0</v>
      </c>
      <c r="AU1009" s="37">
        <v>0</v>
      </c>
      <c r="AV1009" s="37">
        <f>SUM(BASE_INICIATIVAS_CONSOLIDADA!$AP1009:$AU1009)</f>
        <v>0</v>
      </c>
      <c r="AW1009" s="39">
        <v>0</v>
      </c>
      <c r="AX1009" s="39">
        <v>0</v>
      </c>
      <c r="AY1009" s="40">
        <f>SUM(BASE_INICIATIVAS_CONSOLIDADA!$AW1009:$AX1009)</f>
        <v>0</v>
      </c>
      <c r="AZ1009" s="51">
        <v>0</v>
      </c>
      <c r="BA1009" s="4">
        <f>BASE_INICIATIVAS_CONSOLIDADA!$AZ1009</f>
        <v>0</v>
      </c>
      <c r="BB1009" s="4">
        <v>120000</v>
      </c>
      <c r="BC1009" s="4">
        <v>0</v>
      </c>
      <c r="BD1009" s="4">
        <f>SUM(BASE_INICIATIVAS_CONSOLIDADA!$BB1009:$BC1009)</f>
        <v>120000</v>
      </c>
    </row>
    <row r="1010" spans="1:56" ht="60" x14ac:dyDescent="0.25">
      <c r="A1010" s="29" t="s">
        <v>502</v>
      </c>
      <c r="B1010" s="29" t="s">
        <v>503</v>
      </c>
      <c r="C1010" s="29">
        <v>18458919</v>
      </c>
      <c r="D1010" s="29" t="s">
        <v>58</v>
      </c>
      <c r="E1010" s="29" t="str">
        <f>_xlfn.XLOOKUP(BASE_INICIATIVAS_CONSOLIDADA!$G1010,'[1]BASE DE DADOS'!A:A,'[1]BASE DE DADOS'!C:C)</f>
        <v>REBIO ATOL DAS ROCAS</v>
      </c>
      <c r="F1010" s="29" t="str">
        <f>_xlfn.XLOOKUP(BASE_INICIATIVAS_CONSOLIDADA!$G1010,[1]!BASE_UCS[COD CNUC],[1]!BASE_UCS[CATEGORIA RESUMIDA])</f>
        <v>REBIO</v>
      </c>
      <c r="G1010" s="29" t="s">
        <v>323</v>
      </c>
      <c r="H1010" s="29" t="str">
        <f>_xlfn.XLOOKUP(BASE_INICIATIVAS_CONSOLIDADA!$G1010,[1]!BASE_UCS[COD CNUC],[1]!BASE_UCS[GERÊNCIA REGIONAL])</f>
        <v>GR2 - Nordeste</v>
      </c>
      <c r="I1010" s="29" t="str">
        <f>_xlfn.XLOOKUP(BASE_INICIATIVAS_CONSOLIDADA!$G1010,[1]!BASE_UCS[COD CNUC],[1]!BASE_UCS[BIOMAS])</f>
        <v>Área Marinha - Mata Atlântica</v>
      </c>
      <c r="J1010" s="29" t="str">
        <f>_xlfn.XLOOKUP(BASE_INICIATIVAS_CONSOLIDADA!$G1010,[1]!BASE_UCS[COD CNUC],[1]!BASE_UCS[UF])</f>
        <v>RN</v>
      </c>
      <c r="K1010" s="29"/>
      <c r="L1010" s="30">
        <v>75000</v>
      </c>
      <c r="M1010" s="79">
        <v>0</v>
      </c>
      <c r="N1010" s="30">
        <f>BASE_INICIATIVAS_CONSOLIDADA!$L1010-BASE_INICIATIVAS_CONSOLIDADA!$M1010</f>
        <v>75000</v>
      </c>
      <c r="O1010" s="41">
        <f>BASE_INICIATIVAS_CONSOLIDADA!$AC1010+BASE_INICIATIVAS_CONSOLIDADA!$AJ1010+BASE_INICIATIVAS_CONSOLIDADA!$AO1010+BASE_INICIATIVAS_CONSOLIDADA!$AV1010+BASE_INICIATIVAS_CONSOLIDADA!$AY1010+BASE_INICIATIVAS_CONSOLIDADA!$BA1010+BASE_INICIATIVAS_CONSOLIDADA!$BD1010</f>
        <v>75000</v>
      </c>
      <c r="P1010" s="30">
        <f>IF(BASE_INICIATIVAS_CONSOLIDADA!$N1010-BASE_INICIATIVAS_CONSOLIDADA!$O1010&lt;0,0,BASE_INICIATIVAS_CONSOLIDADA!$N1010-BASE_INICIATIVAS_CONSOLIDADA!$O1010)</f>
        <v>0</v>
      </c>
      <c r="Q1010" s="66">
        <v>0</v>
      </c>
      <c r="R1010" s="71">
        <v>0</v>
      </c>
      <c r="S1010" s="71">
        <v>0</v>
      </c>
      <c r="T1010" s="71">
        <v>0</v>
      </c>
      <c r="U1010" s="71">
        <v>0</v>
      </c>
      <c r="V1010" s="71">
        <v>0</v>
      </c>
      <c r="W1010" s="71">
        <v>0</v>
      </c>
      <c r="X1010" s="71">
        <v>0</v>
      </c>
      <c r="Y1010" s="71">
        <v>0</v>
      </c>
      <c r="Z1010" s="71">
        <v>0</v>
      </c>
      <c r="AA1010" s="71">
        <v>0</v>
      </c>
      <c r="AB1010" s="68">
        <v>0</v>
      </c>
      <c r="AC1010" s="41">
        <f>SUM(BASE_INICIATIVAS_CONSOLIDADA!$Q1010:$AB1010)</f>
        <v>0</v>
      </c>
      <c r="AD1010" s="41">
        <v>0</v>
      </c>
      <c r="AE1010" s="41">
        <v>0</v>
      </c>
      <c r="AF1010" s="41">
        <v>0</v>
      </c>
      <c r="AG1010" s="41">
        <v>0</v>
      </c>
      <c r="AH1010" s="41">
        <v>0</v>
      </c>
      <c r="AI1010" s="82">
        <v>0</v>
      </c>
      <c r="AJ1010" s="41">
        <f>SUM(BASE_INICIATIVAS_CONSOLIDADA!$AD1010:$AI1010)</f>
        <v>0</v>
      </c>
      <c r="AK1010" s="41">
        <v>0</v>
      </c>
      <c r="AL1010" s="41">
        <v>0</v>
      </c>
      <c r="AM1010" s="41">
        <v>0</v>
      </c>
      <c r="AN1010" s="41">
        <v>0</v>
      </c>
      <c r="AO1010" s="41">
        <f>SUM(BASE_INICIATIVAS_CONSOLIDADA!$AK1010:$AN1010)</f>
        <v>0</v>
      </c>
      <c r="AP1010" s="41">
        <v>0</v>
      </c>
      <c r="AQ1010" s="41">
        <v>0</v>
      </c>
      <c r="AR1010" s="41">
        <v>0</v>
      </c>
      <c r="AS1010" s="41">
        <v>0</v>
      </c>
      <c r="AT1010" s="41">
        <v>0</v>
      </c>
      <c r="AU1010" s="41">
        <v>0</v>
      </c>
      <c r="AV1010" s="41">
        <f>SUM(BASE_INICIATIVAS_CONSOLIDADA!$AP1010:$AU1010)</f>
        <v>0</v>
      </c>
      <c r="AW1010" s="43">
        <v>0</v>
      </c>
      <c r="AX1010" s="43">
        <v>0</v>
      </c>
      <c r="AY1010" s="44">
        <f>SUM(BASE_INICIATIVAS_CONSOLIDADA!$AW1010:$AX1010)</f>
        <v>0</v>
      </c>
      <c r="AZ1010" s="45">
        <v>0</v>
      </c>
      <c r="BA1010" s="45">
        <f>BASE_INICIATIVAS_CONSOLIDADA!$AZ1010</f>
        <v>0</v>
      </c>
      <c r="BB1010" s="45">
        <v>75000</v>
      </c>
      <c r="BC1010" s="45">
        <v>0</v>
      </c>
      <c r="BD1010" s="45">
        <f>SUM(BASE_INICIATIVAS_CONSOLIDADA!$BB1010:$BC1010)</f>
        <v>75000</v>
      </c>
    </row>
    <row r="1011" spans="1:56" ht="60" x14ac:dyDescent="0.25">
      <c r="A1011" s="8" t="s">
        <v>502</v>
      </c>
      <c r="B1011" s="8" t="s">
        <v>503</v>
      </c>
      <c r="C1011" s="8">
        <v>18458919</v>
      </c>
      <c r="D1011" s="8" t="s">
        <v>58</v>
      </c>
      <c r="E1011" s="8" t="str">
        <f>_xlfn.XLOOKUP(BASE_INICIATIVAS_CONSOLIDADA!$G1011,'[1]BASE DE DADOS'!A:A,'[1]BASE DE DADOS'!C:C)</f>
        <v>REBIO DO UATUMÃ</v>
      </c>
      <c r="F1011" s="8" t="str">
        <f>_xlfn.XLOOKUP(BASE_INICIATIVAS_CONSOLIDADA!$G1011,[1]!BASE_UCS[COD CNUC],[1]!BASE_UCS[CATEGORIA RESUMIDA])</f>
        <v>REBIO</v>
      </c>
      <c r="G1011" s="8" t="s">
        <v>488</v>
      </c>
      <c r="H1011" s="8" t="str">
        <f>_xlfn.XLOOKUP(BASE_INICIATIVAS_CONSOLIDADA!$G1011,[1]!BASE_UCS[COD CNUC],[1]!BASE_UCS[GERÊNCIA REGIONAL])</f>
        <v>GR1 - Norte</v>
      </c>
      <c r="I1011" s="8" t="str">
        <f>_xlfn.XLOOKUP(BASE_INICIATIVAS_CONSOLIDADA!$G1011,[1]!BASE_UCS[COD CNUC],[1]!BASE_UCS[BIOMAS])</f>
        <v>Amazônia</v>
      </c>
      <c r="J1011" s="8" t="str">
        <f>_xlfn.XLOOKUP(BASE_INICIATIVAS_CONSOLIDADA!$G1011,[1]!BASE_UCS[COD CNUC],[1]!BASE_UCS[UF])</f>
        <v>AM</v>
      </c>
      <c r="K1011" s="8"/>
      <c r="L1011" s="36">
        <v>115000</v>
      </c>
      <c r="M1011" s="80">
        <v>0</v>
      </c>
      <c r="N1011" s="36">
        <f>BASE_INICIATIVAS_CONSOLIDADA!$L1011-BASE_INICIATIVAS_CONSOLIDADA!$M1011</f>
        <v>115000</v>
      </c>
      <c r="O1011" s="37">
        <f>BASE_INICIATIVAS_CONSOLIDADA!$AC1011+BASE_INICIATIVAS_CONSOLIDADA!$AJ1011+BASE_INICIATIVAS_CONSOLIDADA!$AO1011+BASE_INICIATIVAS_CONSOLIDADA!$AV1011+BASE_INICIATIVAS_CONSOLIDADA!$AY1011+BASE_INICIATIVAS_CONSOLIDADA!$BA1011+BASE_INICIATIVAS_CONSOLIDADA!$BD1011</f>
        <v>0</v>
      </c>
      <c r="P1011" s="36">
        <f>IF(BASE_INICIATIVAS_CONSOLIDADA!$N1011-BASE_INICIATIVAS_CONSOLIDADA!$O1011&lt;0,0,BASE_INICIATIVAS_CONSOLIDADA!$N1011-BASE_INICIATIVAS_CONSOLIDADA!$O1011)</f>
        <v>115000</v>
      </c>
      <c r="Q1011" s="64">
        <v>0</v>
      </c>
      <c r="R1011" s="69">
        <v>0</v>
      </c>
      <c r="S1011" s="69">
        <v>0</v>
      </c>
      <c r="T1011" s="69">
        <v>0</v>
      </c>
      <c r="U1011" s="69">
        <v>0</v>
      </c>
      <c r="V1011" s="69">
        <v>0</v>
      </c>
      <c r="W1011" s="69">
        <v>0</v>
      </c>
      <c r="X1011" s="69">
        <v>0</v>
      </c>
      <c r="Y1011" s="69">
        <v>0</v>
      </c>
      <c r="Z1011" s="69">
        <v>0</v>
      </c>
      <c r="AA1011" s="69">
        <v>0</v>
      </c>
      <c r="AB1011" s="70">
        <v>0</v>
      </c>
      <c r="AC1011" s="37">
        <f>SUM(BASE_INICIATIVAS_CONSOLIDADA!$Q1011:$AB1011)</f>
        <v>0</v>
      </c>
      <c r="AD1011" s="37">
        <v>0</v>
      </c>
      <c r="AE1011" s="37">
        <v>0</v>
      </c>
      <c r="AF1011" s="37">
        <v>0</v>
      </c>
      <c r="AG1011" s="37">
        <v>0</v>
      </c>
      <c r="AH1011" s="37">
        <v>0</v>
      </c>
      <c r="AI1011" s="77">
        <v>0</v>
      </c>
      <c r="AJ1011" s="37">
        <f>SUM(BASE_INICIATIVAS_CONSOLIDADA!$AD1011:$AI1011)</f>
        <v>0</v>
      </c>
      <c r="AK1011" s="37">
        <v>0</v>
      </c>
      <c r="AL1011" s="37">
        <v>0</v>
      </c>
      <c r="AM1011" s="37">
        <v>0</v>
      </c>
      <c r="AN1011" s="37">
        <v>0</v>
      </c>
      <c r="AO1011" s="37">
        <f>SUM(BASE_INICIATIVAS_CONSOLIDADA!$AK1011:$AN1011)</f>
        <v>0</v>
      </c>
      <c r="AP1011" s="37">
        <v>0</v>
      </c>
      <c r="AQ1011" s="37">
        <v>0</v>
      </c>
      <c r="AR1011" s="37">
        <v>0</v>
      </c>
      <c r="AS1011" s="37">
        <v>0</v>
      </c>
      <c r="AT1011" s="37">
        <v>0</v>
      </c>
      <c r="AU1011" s="37">
        <v>0</v>
      </c>
      <c r="AV1011" s="37">
        <f>SUM(BASE_INICIATIVAS_CONSOLIDADA!$AP1011:$AU1011)</f>
        <v>0</v>
      </c>
      <c r="AW1011" s="39">
        <v>0</v>
      </c>
      <c r="AX1011" s="39">
        <v>0</v>
      </c>
      <c r="AY1011" s="40">
        <f>SUM(BASE_INICIATIVAS_CONSOLIDADA!$AW1011:$AX1011)</f>
        <v>0</v>
      </c>
      <c r="AZ1011" s="4">
        <v>0</v>
      </c>
      <c r="BA1011" s="4">
        <f>BASE_INICIATIVAS_CONSOLIDADA!$AZ1011</f>
        <v>0</v>
      </c>
      <c r="BB1011" s="4">
        <v>0</v>
      </c>
      <c r="BC1011" s="4">
        <v>0</v>
      </c>
      <c r="BD1011" s="4">
        <f>SUM(BASE_INICIATIVAS_CONSOLIDADA!$BB1011:$BC1011)</f>
        <v>0</v>
      </c>
    </row>
    <row r="1012" spans="1:56" ht="60" x14ac:dyDescent="0.25">
      <c r="A1012" s="29" t="s">
        <v>502</v>
      </c>
      <c r="B1012" s="29" t="s">
        <v>503</v>
      </c>
      <c r="C1012" s="29">
        <v>18458919</v>
      </c>
      <c r="D1012" s="29" t="s">
        <v>58</v>
      </c>
      <c r="E1012" s="29" t="str">
        <f>_xlfn.XLOOKUP(BASE_INICIATIVAS_CONSOLIDADA!$G1012,'[1]BASE DE DADOS'!A:A,'[1]BASE DE DADOS'!C:C)</f>
        <v>REBIO NASCENTES SERRA DO CACHIMBO</v>
      </c>
      <c r="F1012" s="29" t="str">
        <f>_xlfn.XLOOKUP(BASE_INICIATIVAS_CONSOLIDADA!$G1012,[1]!BASE_UCS[COD CNUC],[1]!BASE_UCS[CATEGORIA RESUMIDA])</f>
        <v>REBIO</v>
      </c>
      <c r="G1012" s="29" t="s">
        <v>287</v>
      </c>
      <c r="H1012" s="29" t="str">
        <f>_xlfn.XLOOKUP(BASE_INICIATIVAS_CONSOLIDADA!$G1012,[1]!BASE_UCS[COD CNUC],[1]!BASE_UCS[GERÊNCIA REGIONAL])</f>
        <v>GR1 - Norte</v>
      </c>
      <c r="I1012" s="29" t="str">
        <f>_xlfn.XLOOKUP(BASE_INICIATIVAS_CONSOLIDADA!$G1012,[1]!BASE_UCS[COD CNUC],[1]!BASE_UCS[BIOMAS])</f>
        <v>Amazônia</v>
      </c>
      <c r="J1012" s="29" t="str">
        <f>_xlfn.XLOOKUP(BASE_INICIATIVAS_CONSOLIDADA!$G1012,[1]!BASE_UCS[COD CNUC],[1]!BASE_UCS[UF])</f>
        <v>PA</v>
      </c>
      <c r="K1012" s="29"/>
      <c r="L1012" s="30">
        <v>80000</v>
      </c>
      <c r="M1012" s="79">
        <v>0</v>
      </c>
      <c r="N1012" s="30">
        <f>BASE_INICIATIVAS_CONSOLIDADA!$L1012-BASE_INICIATIVAS_CONSOLIDADA!$M1012</f>
        <v>80000</v>
      </c>
      <c r="O1012" s="41">
        <f>BASE_INICIATIVAS_CONSOLIDADA!$AC1012+BASE_INICIATIVAS_CONSOLIDADA!$AJ1012+BASE_INICIATIVAS_CONSOLIDADA!$AO1012+BASE_INICIATIVAS_CONSOLIDADA!$AV1012+BASE_INICIATIVAS_CONSOLIDADA!$AY1012+BASE_INICIATIVAS_CONSOLIDADA!$BA1012+BASE_INICIATIVAS_CONSOLIDADA!$BD1012</f>
        <v>0</v>
      </c>
      <c r="P1012" s="30">
        <f>IF(BASE_INICIATIVAS_CONSOLIDADA!$N1012-BASE_INICIATIVAS_CONSOLIDADA!$O1012&lt;0,0,BASE_INICIATIVAS_CONSOLIDADA!$N1012-BASE_INICIATIVAS_CONSOLIDADA!$O1012)</f>
        <v>80000</v>
      </c>
      <c r="Q1012" s="66">
        <v>0</v>
      </c>
      <c r="R1012" s="71">
        <v>0</v>
      </c>
      <c r="S1012" s="71">
        <v>0</v>
      </c>
      <c r="T1012" s="71">
        <v>0</v>
      </c>
      <c r="U1012" s="71">
        <v>0</v>
      </c>
      <c r="V1012" s="71">
        <v>0</v>
      </c>
      <c r="W1012" s="71">
        <v>0</v>
      </c>
      <c r="X1012" s="71">
        <v>0</v>
      </c>
      <c r="Y1012" s="71">
        <v>0</v>
      </c>
      <c r="Z1012" s="71">
        <v>0</v>
      </c>
      <c r="AA1012" s="71">
        <v>0</v>
      </c>
      <c r="AB1012" s="68">
        <v>0</v>
      </c>
      <c r="AC1012" s="41">
        <f>SUM(BASE_INICIATIVAS_CONSOLIDADA!$Q1012:$AB1012)</f>
        <v>0</v>
      </c>
      <c r="AD1012" s="41">
        <v>0</v>
      </c>
      <c r="AE1012" s="41">
        <v>0</v>
      </c>
      <c r="AF1012" s="41">
        <v>0</v>
      </c>
      <c r="AG1012" s="41">
        <v>0</v>
      </c>
      <c r="AH1012" s="41">
        <v>0</v>
      </c>
      <c r="AI1012" s="82">
        <v>0</v>
      </c>
      <c r="AJ1012" s="41">
        <f>SUM(BASE_INICIATIVAS_CONSOLIDADA!$AD1012:$AI1012)</f>
        <v>0</v>
      </c>
      <c r="AK1012" s="41">
        <v>0</v>
      </c>
      <c r="AL1012" s="41">
        <v>0</v>
      </c>
      <c r="AM1012" s="41">
        <v>0</v>
      </c>
      <c r="AN1012" s="41">
        <v>0</v>
      </c>
      <c r="AO1012" s="41">
        <f>SUM(BASE_INICIATIVAS_CONSOLIDADA!$AK1012:$AN1012)</f>
        <v>0</v>
      </c>
      <c r="AP1012" s="41">
        <v>0</v>
      </c>
      <c r="AQ1012" s="41">
        <v>0</v>
      </c>
      <c r="AR1012" s="41">
        <v>0</v>
      </c>
      <c r="AS1012" s="41">
        <v>0</v>
      </c>
      <c r="AT1012" s="41">
        <v>0</v>
      </c>
      <c r="AU1012" s="41">
        <v>0</v>
      </c>
      <c r="AV1012" s="41">
        <f>SUM(BASE_INICIATIVAS_CONSOLIDADA!$AP1012:$AU1012)</f>
        <v>0</v>
      </c>
      <c r="AW1012" s="43">
        <v>0</v>
      </c>
      <c r="AX1012" s="43">
        <v>0</v>
      </c>
      <c r="AY1012" s="44">
        <f>SUM(BASE_INICIATIVAS_CONSOLIDADA!$AW1012:$AX1012)</f>
        <v>0</v>
      </c>
      <c r="AZ1012" s="45">
        <v>0</v>
      </c>
      <c r="BA1012" s="45">
        <f>BASE_INICIATIVAS_CONSOLIDADA!$AZ1012</f>
        <v>0</v>
      </c>
      <c r="BB1012" s="45">
        <v>0</v>
      </c>
      <c r="BC1012" s="45">
        <v>0</v>
      </c>
      <c r="BD1012" s="45">
        <f>SUM(BASE_INICIATIVAS_CONSOLIDADA!$BB1012:$BC1012)</f>
        <v>0</v>
      </c>
    </row>
    <row r="1013" spans="1:56" ht="60" x14ac:dyDescent="0.25">
      <c r="A1013" s="8" t="s">
        <v>502</v>
      </c>
      <c r="B1013" s="8" t="s">
        <v>503</v>
      </c>
      <c r="C1013" s="8">
        <v>18458919</v>
      </c>
      <c r="D1013" s="8" t="s">
        <v>58</v>
      </c>
      <c r="E1013" s="8" t="str">
        <f>_xlfn.XLOOKUP(BASE_INICIATIVAS_CONSOLIDADA!$G1013,'[1]BASE DE DADOS'!A:A,'[1]BASE DE DADOS'!C:C)</f>
        <v>RESERVA DE DESENVOLVIMENTO SUSTENTáVEL  ITATUPã-BAQUIá</v>
      </c>
      <c r="F1013" s="8" t="str">
        <f>_xlfn.XLOOKUP(BASE_INICIATIVAS_CONSOLIDADA!$G1013,[1]!BASE_UCS[COD CNUC],[1]!BASE_UCS[CATEGORIA RESUMIDA])</f>
        <v>RDS</v>
      </c>
      <c r="G1013" s="8" t="s">
        <v>501</v>
      </c>
      <c r="H1013" s="8" t="str">
        <f>_xlfn.XLOOKUP(BASE_INICIATIVAS_CONSOLIDADA!$G1013,[1]!BASE_UCS[COD CNUC],[1]!BASE_UCS[GERÊNCIA REGIONAL])</f>
        <v>GR1 - Norte</v>
      </c>
      <c r="I1013" s="8" t="str">
        <f>_xlfn.XLOOKUP(BASE_INICIATIVAS_CONSOLIDADA!$G1013,[1]!BASE_UCS[COD CNUC],[1]!BASE_UCS[BIOMAS])</f>
        <v>Amazônia</v>
      </c>
      <c r="J1013" s="8" t="str">
        <f>_xlfn.XLOOKUP(BASE_INICIATIVAS_CONSOLIDADA!$G1013,[1]!BASE_UCS[COD CNUC],[1]!BASE_UCS[UF])</f>
        <v>PA</v>
      </c>
      <c r="K1013" s="8"/>
      <c r="L1013" s="36">
        <v>130000</v>
      </c>
      <c r="M1013" s="80">
        <v>0</v>
      </c>
      <c r="N1013" s="36">
        <f>BASE_INICIATIVAS_CONSOLIDADA!$L1013-BASE_INICIATIVAS_CONSOLIDADA!$M1013</f>
        <v>130000</v>
      </c>
      <c r="O1013" s="37">
        <f>BASE_INICIATIVAS_CONSOLIDADA!$AC1013+BASE_INICIATIVAS_CONSOLIDADA!$AJ1013+BASE_INICIATIVAS_CONSOLIDADA!$AO1013+BASE_INICIATIVAS_CONSOLIDADA!$AV1013+BASE_INICIATIVAS_CONSOLIDADA!$AY1013+BASE_INICIATIVAS_CONSOLIDADA!$BA1013+BASE_INICIATIVAS_CONSOLIDADA!$BD1013</f>
        <v>0</v>
      </c>
      <c r="P1013" s="36">
        <f>IF(BASE_INICIATIVAS_CONSOLIDADA!$N1013-BASE_INICIATIVAS_CONSOLIDADA!$O1013&lt;0,0,BASE_INICIATIVAS_CONSOLIDADA!$N1013-BASE_INICIATIVAS_CONSOLIDADA!$O1013)</f>
        <v>130000</v>
      </c>
      <c r="Q1013" s="64">
        <v>0</v>
      </c>
      <c r="R1013" s="69">
        <v>0</v>
      </c>
      <c r="S1013" s="69">
        <v>0</v>
      </c>
      <c r="T1013" s="69">
        <v>0</v>
      </c>
      <c r="U1013" s="69">
        <v>0</v>
      </c>
      <c r="V1013" s="69">
        <v>0</v>
      </c>
      <c r="W1013" s="69">
        <v>0</v>
      </c>
      <c r="X1013" s="69">
        <v>0</v>
      </c>
      <c r="Y1013" s="69">
        <v>0</v>
      </c>
      <c r="Z1013" s="69">
        <v>0</v>
      </c>
      <c r="AA1013" s="69">
        <v>0</v>
      </c>
      <c r="AB1013" s="70">
        <v>0</v>
      </c>
      <c r="AC1013" s="37">
        <f>SUM(BASE_INICIATIVAS_CONSOLIDADA!$Q1013:$AB1013)</f>
        <v>0</v>
      </c>
      <c r="AD1013" s="37">
        <v>0</v>
      </c>
      <c r="AE1013" s="37">
        <v>0</v>
      </c>
      <c r="AF1013" s="37">
        <v>0</v>
      </c>
      <c r="AG1013" s="37">
        <v>0</v>
      </c>
      <c r="AH1013" s="37">
        <v>0</v>
      </c>
      <c r="AI1013" s="77">
        <v>0</v>
      </c>
      <c r="AJ1013" s="37">
        <f>SUM(BASE_INICIATIVAS_CONSOLIDADA!$AD1013:$AI1013)</f>
        <v>0</v>
      </c>
      <c r="AK1013" s="37">
        <v>0</v>
      </c>
      <c r="AL1013" s="37">
        <v>0</v>
      </c>
      <c r="AM1013" s="37">
        <v>0</v>
      </c>
      <c r="AN1013" s="37">
        <v>0</v>
      </c>
      <c r="AO1013" s="37">
        <f>SUM(BASE_INICIATIVAS_CONSOLIDADA!$AK1013:$AN1013)</f>
        <v>0</v>
      </c>
      <c r="AP1013" s="37">
        <v>0</v>
      </c>
      <c r="AQ1013" s="37">
        <v>0</v>
      </c>
      <c r="AR1013" s="37">
        <v>0</v>
      </c>
      <c r="AS1013" s="37">
        <v>0</v>
      </c>
      <c r="AT1013" s="37">
        <v>0</v>
      </c>
      <c r="AU1013" s="37">
        <v>0</v>
      </c>
      <c r="AV1013" s="37">
        <f>SUM(BASE_INICIATIVAS_CONSOLIDADA!$AP1013:$AU1013)</f>
        <v>0</v>
      </c>
      <c r="AW1013" s="39">
        <v>0</v>
      </c>
      <c r="AX1013" s="39">
        <v>0</v>
      </c>
      <c r="AY1013" s="40">
        <f>SUM(BASE_INICIATIVAS_CONSOLIDADA!$AW1013:$AX1013)</f>
        <v>0</v>
      </c>
      <c r="AZ1013" s="48">
        <v>0</v>
      </c>
      <c r="BA1013" s="39">
        <f>BASE_INICIATIVAS_CONSOLIDADA!$AZ1013</f>
        <v>0</v>
      </c>
      <c r="BB1013" s="4">
        <v>0</v>
      </c>
      <c r="BC1013" s="4">
        <v>0</v>
      </c>
      <c r="BD1013" s="4">
        <f>SUM(BASE_INICIATIVAS_CONSOLIDADA!$BB1013:$BC1013)</f>
        <v>0</v>
      </c>
    </row>
    <row r="1014" spans="1:56" ht="60" x14ac:dyDescent="0.25">
      <c r="A1014" s="29" t="s">
        <v>502</v>
      </c>
      <c r="B1014" s="29" t="s">
        <v>503</v>
      </c>
      <c r="C1014" s="29">
        <v>18458919</v>
      </c>
      <c r="D1014" s="29" t="s">
        <v>58</v>
      </c>
      <c r="E1014" s="29" t="str">
        <f>_xlfn.XLOOKUP(BASE_INICIATIVAS_CONSOLIDADA!$G1014,'[1]BASE DE DADOS'!A:A,'[1]BASE DE DADOS'!C:C)</f>
        <v>REVIS VEREDAS DO OESTE BAIANO</v>
      </c>
      <c r="F1014" s="29" t="str">
        <f>_xlfn.XLOOKUP(BASE_INICIATIVAS_CONSOLIDADA!$G1014,[1]!BASE_UCS[COD CNUC],[1]!BASE_UCS[CATEGORIA RESUMIDA])</f>
        <v>REVIS</v>
      </c>
      <c r="G1014" s="29" t="s">
        <v>117</v>
      </c>
      <c r="H1014" s="29" t="str">
        <f>_xlfn.XLOOKUP(BASE_INICIATIVAS_CONSOLIDADA!$G1014,[1]!BASE_UCS[COD CNUC],[1]!BASE_UCS[GERÊNCIA REGIONAL])</f>
        <v>GR3 - Centro-Oeste</v>
      </c>
      <c r="I1014" s="29" t="str">
        <f>_xlfn.XLOOKUP(BASE_INICIATIVAS_CONSOLIDADA!$G1014,[1]!BASE_UCS[COD CNUC],[1]!BASE_UCS[BIOMAS])</f>
        <v>Cerrado</v>
      </c>
      <c r="J1014" s="29" t="str">
        <f>_xlfn.XLOOKUP(BASE_INICIATIVAS_CONSOLIDADA!$G1014,[1]!BASE_UCS[COD CNUC],[1]!BASE_UCS[UF])</f>
        <v>BA</v>
      </c>
      <c r="K1014" s="29"/>
      <c r="L1014" s="30">
        <v>120000</v>
      </c>
      <c r="M1014" s="79">
        <v>0</v>
      </c>
      <c r="N1014" s="30">
        <f>BASE_INICIATIVAS_CONSOLIDADA!$L1014-BASE_INICIATIVAS_CONSOLIDADA!$M1014</f>
        <v>120000</v>
      </c>
      <c r="O1014" s="41">
        <f>BASE_INICIATIVAS_CONSOLIDADA!$AC1014+BASE_INICIATIVAS_CONSOLIDADA!$AJ1014+BASE_INICIATIVAS_CONSOLIDADA!$AO1014+BASE_INICIATIVAS_CONSOLIDADA!$AV1014+BASE_INICIATIVAS_CONSOLIDADA!$AY1014+BASE_INICIATIVAS_CONSOLIDADA!$BA1014+BASE_INICIATIVAS_CONSOLIDADA!$BD1014</f>
        <v>0</v>
      </c>
      <c r="P1014" s="30">
        <f>IF(BASE_INICIATIVAS_CONSOLIDADA!$N1014-BASE_INICIATIVAS_CONSOLIDADA!$O1014&lt;0,0,BASE_INICIATIVAS_CONSOLIDADA!$N1014-BASE_INICIATIVAS_CONSOLIDADA!$O1014)</f>
        <v>120000</v>
      </c>
      <c r="Q1014" s="66">
        <v>0</v>
      </c>
      <c r="R1014" s="71">
        <v>0</v>
      </c>
      <c r="S1014" s="71">
        <v>0</v>
      </c>
      <c r="T1014" s="71">
        <v>0</v>
      </c>
      <c r="U1014" s="71">
        <v>0</v>
      </c>
      <c r="V1014" s="71">
        <v>0</v>
      </c>
      <c r="W1014" s="71">
        <v>0</v>
      </c>
      <c r="X1014" s="71">
        <v>0</v>
      </c>
      <c r="Y1014" s="71">
        <v>0</v>
      </c>
      <c r="Z1014" s="71">
        <v>0</v>
      </c>
      <c r="AA1014" s="71">
        <v>0</v>
      </c>
      <c r="AB1014" s="68">
        <v>0</v>
      </c>
      <c r="AC1014" s="41">
        <f>SUM(BASE_INICIATIVAS_CONSOLIDADA!$Q1014:$AB1014)</f>
        <v>0</v>
      </c>
      <c r="AD1014" s="41">
        <v>0</v>
      </c>
      <c r="AE1014" s="41">
        <v>0</v>
      </c>
      <c r="AF1014" s="41">
        <v>0</v>
      </c>
      <c r="AG1014" s="41">
        <v>0</v>
      </c>
      <c r="AH1014" s="41">
        <v>0</v>
      </c>
      <c r="AI1014" s="82">
        <v>0</v>
      </c>
      <c r="AJ1014" s="41">
        <f>SUM(BASE_INICIATIVAS_CONSOLIDADA!$AD1014:$AI1014)</f>
        <v>0</v>
      </c>
      <c r="AK1014" s="41">
        <v>0</v>
      </c>
      <c r="AL1014" s="41">
        <v>0</v>
      </c>
      <c r="AM1014" s="41">
        <v>0</v>
      </c>
      <c r="AN1014" s="41">
        <v>0</v>
      </c>
      <c r="AO1014" s="41">
        <f>SUM(BASE_INICIATIVAS_CONSOLIDADA!$AK1014:$AN1014)</f>
        <v>0</v>
      </c>
      <c r="AP1014" s="41">
        <v>0</v>
      </c>
      <c r="AQ1014" s="41">
        <v>0</v>
      </c>
      <c r="AR1014" s="41">
        <v>0</v>
      </c>
      <c r="AS1014" s="41">
        <v>0</v>
      </c>
      <c r="AT1014" s="41">
        <v>0</v>
      </c>
      <c r="AU1014" s="41">
        <v>0</v>
      </c>
      <c r="AV1014" s="41">
        <f>SUM(BASE_INICIATIVAS_CONSOLIDADA!$AP1014:$AU1014)</f>
        <v>0</v>
      </c>
      <c r="AW1014" s="43">
        <v>0</v>
      </c>
      <c r="AX1014" s="43">
        <v>0</v>
      </c>
      <c r="AY1014" s="44">
        <f>SUM(BASE_INICIATIVAS_CONSOLIDADA!$AW1014:$AX1014)</f>
        <v>0</v>
      </c>
      <c r="AZ1014" s="50">
        <v>0</v>
      </c>
      <c r="BA1014" s="43">
        <f>BASE_INICIATIVAS_CONSOLIDADA!$AZ1014</f>
        <v>0</v>
      </c>
      <c r="BB1014" s="45">
        <v>0</v>
      </c>
      <c r="BC1014" s="45">
        <v>0</v>
      </c>
      <c r="BD1014" s="45">
        <f>SUM(BASE_INICIATIVAS_CONSOLIDADA!$BB1014:$BC1014)</f>
        <v>0</v>
      </c>
    </row>
    <row r="1015" spans="1:56" ht="60" x14ac:dyDescent="0.25">
      <c r="A1015" s="8" t="s">
        <v>502</v>
      </c>
      <c r="B1015" s="8" t="s">
        <v>503</v>
      </c>
      <c r="C1015" s="8">
        <v>18458919</v>
      </c>
      <c r="D1015" s="8" t="s">
        <v>58</v>
      </c>
      <c r="E1015" s="8" t="str">
        <f>_xlfn.XLOOKUP(BASE_INICIATIVAS_CONSOLIDADA!$G1015,'[1]BASE DE DADOS'!A:A,'[1]BASE DE DADOS'!C:C)</f>
        <v>RESEX MARINHA DO DELTA DO PARNAIBA</v>
      </c>
      <c r="F1015" s="8" t="str">
        <f>_xlfn.XLOOKUP(BASE_INICIATIVAS_CONSOLIDADA!$G1015,[1]!BASE_UCS[COD CNUC],[1]!BASE_UCS[CATEGORIA RESUMIDA])</f>
        <v>RESEX</v>
      </c>
      <c r="G1015" s="8" t="s">
        <v>179</v>
      </c>
      <c r="H1015" s="8" t="str">
        <f>_xlfn.XLOOKUP(BASE_INICIATIVAS_CONSOLIDADA!$G1015,[1]!BASE_UCS[COD CNUC],[1]!BASE_UCS[GERÊNCIA REGIONAL])</f>
        <v>GR2 - Nordeste</v>
      </c>
      <c r="I1015" s="8" t="str">
        <f>_xlfn.XLOOKUP(BASE_INICIATIVAS_CONSOLIDADA!$G1015,[1]!BASE_UCS[COD CNUC],[1]!BASE_UCS[BIOMAS])</f>
        <v>Área Marinha - Caatinga - Cerrado</v>
      </c>
      <c r="J1015" s="8" t="str">
        <f>_xlfn.XLOOKUP(BASE_INICIATIVAS_CONSOLIDADA!$G1015,[1]!BASE_UCS[COD CNUC],[1]!BASE_UCS[UF])</f>
        <v>MA/PI</v>
      </c>
      <c r="K1015" s="8"/>
      <c r="L1015" s="36">
        <v>115000</v>
      </c>
      <c r="M1015" s="80">
        <v>0</v>
      </c>
      <c r="N1015" s="36">
        <f>BASE_INICIATIVAS_CONSOLIDADA!$L1015-BASE_INICIATIVAS_CONSOLIDADA!$M1015</f>
        <v>115000</v>
      </c>
      <c r="O1015" s="37">
        <f>BASE_INICIATIVAS_CONSOLIDADA!$AC1015+BASE_INICIATIVAS_CONSOLIDADA!$AJ1015+BASE_INICIATIVAS_CONSOLIDADA!$AO1015+BASE_INICIATIVAS_CONSOLIDADA!$AV1015+BASE_INICIATIVAS_CONSOLIDADA!$AY1015+BASE_INICIATIVAS_CONSOLIDADA!$BA1015+BASE_INICIATIVAS_CONSOLIDADA!$BD1015</f>
        <v>0</v>
      </c>
      <c r="P1015" s="36">
        <f>IF(BASE_INICIATIVAS_CONSOLIDADA!$N1015-BASE_INICIATIVAS_CONSOLIDADA!$O1015&lt;0,0,BASE_INICIATIVAS_CONSOLIDADA!$N1015-BASE_INICIATIVAS_CONSOLIDADA!$O1015)</f>
        <v>115000</v>
      </c>
      <c r="Q1015" s="64">
        <v>0</v>
      </c>
      <c r="R1015" s="69">
        <v>0</v>
      </c>
      <c r="S1015" s="69">
        <v>0</v>
      </c>
      <c r="T1015" s="69">
        <v>0</v>
      </c>
      <c r="U1015" s="69">
        <v>0</v>
      </c>
      <c r="V1015" s="69">
        <v>0</v>
      </c>
      <c r="W1015" s="69">
        <v>0</v>
      </c>
      <c r="X1015" s="69">
        <v>0</v>
      </c>
      <c r="Y1015" s="69">
        <v>0</v>
      </c>
      <c r="Z1015" s="69">
        <v>0</v>
      </c>
      <c r="AA1015" s="69">
        <v>0</v>
      </c>
      <c r="AB1015" s="70">
        <v>0</v>
      </c>
      <c r="AC1015" s="37">
        <f>SUM(BASE_INICIATIVAS_CONSOLIDADA!$Q1015:$AB1015)</f>
        <v>0</v>
      </c>
      <c r="AD1015" s="37">
        <v>0</v>
      </c>
      <c r="AE1015" s="37">
        <v>0</v>
      </c>
      <c r="AF1015" s="37">
        <v>0</v>
      </c>
      <c r="AG1015" s="37">
        <v>0</v>
      </c>
      <c r="AH1015" s="37">
        <v>0</v>
      </c>
      <c r="AI1015" s="77">
        <v>0</v>
      </c>
      <c r="AJ1015" s="37">
        <f>SUM(BASE_INICIATIVAS_CONSOLIDADA!$AD1015:$AI1015)</f>
        <v>0</v>
      </c>
      <c r="AK1015" s="37">
        <v>0</v>
      </c>
      <c r="AL1015" s="37">
        <v>0</v>
      </c>
      <c r="AM1015" s="37">
        <v>0</v>
      </c>
      <c r="AN1015" s="37">
        <v>0</v>
      </c>
      <c r="AO1015" s="37">
        <f>SUM(BASE_INICIATIVAS_CONSOLIDADA!$AK1015:$AN1015)</f>
        <v>0</v>
      </c>
      <c r="AP1015" s="37">
        <v>0</v>
      </c>
      <c r="AQ1015" s="37">
        <v>0</v>
      </c>
      <c r="AR1015" s="37">
        <v>0</v>
      </c>
      <c r="AS1015" s="37">
        <v>0</v>
      </c>
      <c r="AT1015" s="37">
        <v>0</v>
      </c>
      <c r="AU1015" s="37">
        <v>0</v>
      </c>
      <c r="AV1015" s="37">
        <f>SUM(BASE_INICIATIVAS_CONSOLIDADA!$AP1015:$AU1015)</f>
        <v>0</v>
      </c>
      <c r="AW1015" s="39">
        <v>0</v>
      </c>
      <c r="AX1015" s="39">
        <v>0</v>
      </c>
      <c r="AY1015" s="40">
        <f>SUM(BASE_INICIATIVAS_CONSOLIDADA!$AW1015:$AX1015)</f>
        <v>0</v>
      </c>
      <c r="AZ1015" s="51">
        <v>0</v>
      </c>
      <c r="BA1015" s="4">
        <f>BASE_INICIATIVAS_CONSOLIDADA!$AZ1015</f>
        <v>0</v>
      </c>
      <c r="BB1015" s="4">
        <v>0</v>
      </c>
      <c r="BC1015" s="4">
        <v>0</v>
      </c>
      <c r="BD1015" s="4">
        <f>SUM(BASE_INICIATIVAS_CONSOLIDADA!$BB1015:$BC1015)</f>
        <v>0</v>
      </c>
    </row>
    <row r="1016" spans="1:56" ht="60" x14ac:dyDescent="0.25">
      <c r="A1016" s="29" t="s">
        <v>502</v>
      </c>
      <c r="B1016" s="29" t="s">
        <v>503</v>
      </c>
      <c r="C1016" s="29">
        <v>18458919</v>
      </c>
      <c r="D1016" s="29" t="s">
        <v>58</v>
      </c>
      <c r="E1016" s="29" t="str">
        <f>_xlfn.XLOOKUP(BASE_INICIATIVAS_CONSOLIDADA!$G1016,'[1]BASE DE DADOS'!A:A,'[1]BASE DE DADOS'!C:C)</f>
        <v>RESEX MATA GRANDE</v>
      </c>
      <c r="F1016" s="29" t="str">
        <f>_xlfn.XLOOKUP(BASE_INICIATIVAS_CONSOLIDADA!$G1016,[1]!BASE_UCS[COD CNUC],[1]!BASE_UCS[CATEGORIA RESUMIDA])</f>
        <v>RESEX</v>
      </c>
      <c r="G1016" s="29" t="s">
        <v>176</v>
      </c>
      <c r="H1016" s="29" t="str">
        <f>_xlfn.XLOOKUP(BASE_INICIATIVAS_CONSOLIDADA!$G1016,[1]!BASE_UCS[COD CNUC],[1]!BASE_UCS[GERÊNCIA REGIONAL])</f>
        <v>GR2 - Nordeste</v>
      </c>
      <c r="I1016" s="29" t="str">
        <f>_xlfn.XLOOKUP(BASE_INICIATIVAS_CONSOLIDADA!$G1016,[1]!BASE_UCS[COD CNUC],[1]!BASE_UCS[BIOMAS])</f>
        <v>Cerrado</v>
      </c>
      <c r="J1016" s="29" t="str">
        <f>_xlfn.XLOOKUP(BASE_INICIATIVAS_CONSOLIDADA!$G1016,[1]!BASE_UCS[COD CNUC],[1]!BASE_UCS[UF])</f>
        <v>MA</v>
      </c>
      <c r="K1016" s="29"/>
      <c r="L1016" s="30">
        <v>75000</v>
      </c>
      <c r="M1016" s="79">
        <v>0</v>
      </c>
      <c r="N1016" s="30">
        <f>BASE_INICIATIVAS_CONSOLIDADA!$L1016-BASE_INICIATIVAS_CONSOLIDADA!$M1016</f>
        <v>75000</v>
      </c>
      <c r="O1016" s="41">
        <f>BASE_INICIATIVAS_CONSOLIDADA!$AC1016+BASE_INICIATIVAS_CONSOLIDADA!$AJ1016+BASE_INICIATIVAS_CONSOLIDADA!$AO1016+BASE_INICIATIVAS_CONSOLIDADA!$AV1016+BASE_INICIATIVAS_CONSOLIDADA!$AY1016+BASE_INICIATIVAS_CONSOLIDADA!$BA1016+BASE_INICIATIVAS_CONSOLIDADA!$BD1016</f>
        <v>0</v>
      </c>
      <c r="P1016" s="30">
        <f>IF(BASE_INICIATIVAS_CONSOLIDADA!$N1016-BASE_INICIATIVAS_CONSOLIDADA!$O1016&lt;0,0,BASE_INICIATIVAS_CONSOLIDADA!$N1016-BASE_INICIATIVAS_CONSOLIDADA!$O1016)</f>
        <v>75000</v>
      </c>
      <c r="Q1016" s="66">
        <v>0</v>
      </c>
      <c r="R1016" s="71">
        <v>0</v>
      </c>
      <c r="S1016" s="71">
        <v>0</v>
      </c>
      <c r="T1016" s="71">
        <v>0</v>
      </c>
      <c r="U1016" s="71">
        <v>0</v>
      </c>
      <c r="V1016" s="71">
        <v>0</v>
      </c>
      <c r="W1016" s="71">
        <v>0</v>
      </c>
      <c r="X1016" s="71">
        <v>0</v>
      </c>
      <c r="Y1016" s="71">
        <v>0</v>
      </c>
      <c r="Z1016" s="71">
        <v>0</v>
      </c>
      <c r="AA1016" s="71">
        <v>0</v>
      </c>
      <c r="AB1016" s="68">
        <v>0</v>
      </c>
      <c r="AC1016" s="41">
        <f>SUM(BASE_INICIATIVAS_CONSOLIDADA!$Q1016:$AB1016)</f>
        <v>0</v>
      </c>
      <c r="AD1016" s="41">
        <v>0</v>
      </c>
      <c r="AE1016" s="41">
        <v>0</v>
      </c>
      <c r="AF1016" s="41">
        <v>0</v>
      </c>
      <c r="AG1016" s="41">
        <v>0</v>
      </c>
      <c r="AH1016" s="41">
        <v>0</v>
      </c>
      <c r="AI1016" s="82">
        <v>0</v>
      </c>
      <c r="AJ1016" s="41">
        <f>SUM(BASE_INICIATIVAS_CONSOLIDADA!$AD1016:$AI1016)</f>
        <v>0</v>
      </c>
      <c r="AK1016" s="41">
        <v>0</v>
      </c>
      <c r="AL1016" s="41">
        <v>0</v>
      </c>
      <c r="AM1016" s="41">
        <v>0</v>
      </c>
      <c r="AN1016" s="41">
        <v>0</v>
      </c>
      <c r="AO1016" s="41">
        <f>SUM(BASE_INICIATIVAS_CONSOLIDADA!$AK1016:$AN1016)</f>
        <v>0</v>
      </c>
      <c r="AP1016" s="41">
        <v>0</v>
      </c>
      <c r="AQ1016" s="41">
        <v>0</v>
      </c>
      <c r="AR1016" s="41">
        <v>0</v>
      </c>
      <c r="AS1016" s="41">
        <v>0</v>
      </c>
      <c r="AT1016" s="41">
        <v>0</v>
      </c>
      <c r="AU1016" s="41">
        <v>0</v>
      </c>
      <c r="AV1016" s="41">
        <f>SUM(BASE_INICIATIVAS_CONSOLIDADA!$AP1016:$AU1016)</f>
        <v>0</v>
      </c>
      <c r="AW1016" s="43">
        <v>0</v>
      </c>
      <c r="AX1016" s="43">
        <v>0</v>
      </c>
      <c r="AY1016" s="44">
        <f>SUM(BASE_INICIATIVAS_CONSOLIDADA!$AW1016:$AX1016)</f>
        <v>0</v>
      </c>
      <c r="AZ1016" s="45">
        <v>0</v>
      </c>
      <c r="BA1016" s="45">
        <f>BASE_INICIATIVAS_CONSOLIDADA!$AZ1016</f>
        <v>0</v>
      </c>
      <c r="BB1016" s="45">
        <v>0</v>
      </c>
      <c r="BC1016" s="45">
        <v>0</v>
      </c>
      <c r="BD1016" s="45">
        <f>SUM(BASE_INICIATIVAS_CONSOLIDADA!$BB1016:$BC1016)</f>
        <v>0</v>
      </c>
    </row>
    <row r="1017" spans="1:56" ht="60" x14ac:dyDescent="0.25">
      <c r="A1017" s="8" t="s">
        <v>502</v>
      </c>
      <c r="B1017" s="8" t="s">
        <v>503</v>
      </c>
      <c r="C1017" s="8">
        <v>18458919</v>
      </c>
      <c r="D1017" s="8" t="s">
        <v>58</v>
      </c>
      <c r="E1017" s="8" t="str">
        <f>_xlfn.XLOOKUP(BASE_INICIATIVAS_CONSOLIDADA!$G1017,'[1]BASE DE DADOS'!A:A,'[1]BASE DE DADOS'!C:C)</f>
        <v>RESEX SÃO JOÃO DA PONTA</v>
      </c>
      <c r="F1017" s="8" t="str">
        <f>_xlfn.XLOOKUP(BASE_INICIATIVAS_CONSOLIDADA!$G1017,[1]!BASE_UCS[COD CNUC],[1]!BASE_UCS[CATEGORIA RESUMIDA])</f>
        <v>RESEX</v>
      </c>
      <c r="G1017" s="8" t="s">
        <v>120</v>
      </c>
      <c r="H1017" s="8" t="str">
        <f>_xlfn.XLOOKUP(BASE_INICIATIVAS_CONSOLIDADA!$G1017,[1]!BASE_UCS[COD CNUC],[1]!BASE_UCS[GERÊNCIA REGIONAL])</f>
        <v>GR1 - Norte</v>
      </c>
      <c r="I1017" s="8" t="str">
        <f>_xlfn.XLOOKUP(BASE_INICIATIVAS_CONSOLIDADA!$G1017,[1]!BASE_UCS[COD CNUC],[1]!BASE_UCS[BIOMAS])</f>
        <v>Amazônia</v>
      </c>
      <c r="J1017" s="8" t="str">
        <f>_xlfn.XLOOKUP(BASE_INICIATIVAS_CONSOLIDADA!$G1017,[1]!BASE_UCS[COD CNUC],[1]!BASE_UCS[UF])</f>
        <v>PA</v>
      </c>
      <c r="K1017" s="8"/>
      <c r="L1017" s="36">
        <v>215000</v>
      </c>
      <c r="M1017" s="80">
        <v>0</v>
      </c>
      <c r="N1017" s="36">
        <f>BASE_INICIATIVAS_CONSOLIDADA!$L1017-BASE_INICIATIVAS_CONSOLIDADA!$M1017</f>
        <v>215000</v>
      </c>
      <c r="O1017" s="37">
        <f>BASE_INICIATIVAS_CONSOLIDADA!$AC1017+BASE_INICIATIVAS_CONSOLIDADA!$AJ1017+BASE_INICIATIVAS_CONSOLIDADA!$AO1017+BASE_INICIATIVAS_CONSOLIDADA!$AV1017+BASE_INICIATIVAS_CONSOLIDADA!$AY1017+BASE_INICIATIVAS_CONSOLIDADA!$BA1017+BASE_INICIATIVAS_CONSOLIDADA!$BD1017</f>
        <v>0</v>
      </c>
      <c r="P1017" s="36">
        <f>IF(BASE_INICIATIVAS_CONSOLIDADA!$N1017-BASE_INICIATIVAS_CONSOLIDADA!$O1017&lt;0,0,BASE_INICIATIVAS_CONSOLIDADA!$N1017-BASE_INICIATIVAS_CONSOLIDADA!$O1017)</f>
        <v>215000</v>
      </c>
      <c r="Q1017" s="64">
        <v>0</v>
      </c>
      <c r="R1017" s="69">
        <v>0</v>
      </c>
      <c r="S1017" s="69">
        <v>0</v>
      </c>
      <c r="T1017" s="69">
        <v>0</v>
      </c>
      <c r="U1017" s="69">
        <v>0</v>
      </c>
      <c r="V1017" s="69">
        <v>0</v>
      </c>
      <c r="W1017" s="69">
        <v>0</v>
      </c>
      <c r="X1017" s="69">
        <v>0</v>
      </c>
      <c r="Y1017" s="69">
        <v>0</v>
      </c>
      <c r="Z1017" s="69">
        <v>0</v>
      </c>
      <c r="AA1017" s="69">
        <v>0</v>
      </c>
      <c r="AB1017" s="70">
        <v>0</v>
      </c>
      <c r="AC1017" s="37">
        <f>SUM(BASE_INICIATIVAS_CONSOLIDADA!$Q1017:$AB1017)</f>
        <v>0</v>
      </c>
      <c r="AD1017" s="37">
        <v>0</v>
      </c>
      <c r="AE1017" s="37">
        <v>0</v>
      </c>
      <c r="AF1017" s="37">
        <v>0</v>
      </c>
      <c r="AG1017" s="37">
        <v>0</v>
      </c>
      <c r="AH1017" s="37">
        <v>0</v>
      </c>
      <c r="AI1017" s="77">
        <v>0</v>
      </c>
      <c r="AJ1017" s="37">
        <f>SUM(BASE_INICIATIVAS_CONSOLIDADA!$AD1017:$AI1017)</f>
        <v>0</v>
      </c>
      <c r="AK1017" s="37">
        <v>0</v>
      </c>
      <c r="AL1017" s="37">
        <v>0</v>
      </c>
      <c r="AM1017" s="37">
        <v>0</v>
      </c>
      <c r="AN1017" s="37">
        <v>0</v>
      </c>
      <c r="AO1017" s="37">
        <f>SUM(BASE_INICIATIVAS_CONSOLIDADA!$AK1017:$AN1017)</f>
        <v>0</v>
      </c>
      <c r="AP1017" s="37">
        <v>0</v>
      </c>
      <c r="AQ1017" s="37">
        <v>0</v>
      </c>
      <c r="AR1017" s="37">
        <v>0</v>
      </c>
      <c r="AS1017" s="37">
        <v>0</v>
      </c>
      <c r="AT1017" s="37">
        <v>0</v>
      </c>
      <c r="AU1017" s="37">
        <v>0</v>
      </c>
      <c r="AV1017" s="37">
        <f>SUM(BASE_INICIATIVAS_CONSOLIDADA!$AP1017:$AU1017)</f>
        <v>0</v>
      </c>
      <c r="AW1017" s="39">
        <v>0</v>
      </c>
      <c r="AX1017" s="39">
        <v>0</v>
      </c>
      <c r="AY1017" s="40">
        <f>SUM(BASE_INICIATIVAS_CONSOLIDADA!$AW1017:$AX1017)</f>
        <v>0</v>
      </c>
      <c r="AZ1017" s="4">
        <v>0</v>
      </c>
      <c r="BA1017" s="4">
        <f>BASE_INICIATIVAS_CONSOLIDADA!$AZ1017</f>
        <v>0</v>
      </c>
      <c r="BB1017" s="4">
        <v>0</v>
      </c>
      <c r="BC1017" s="4">
        <v>0</v>
      </c>
      <c r="BD1017" s="4">
        <f>SUM(BASE_INICIATIVAS_CONSOLIDADA!$BB1017:$BC1017)</f>
        <v>0</v>
      </c>
    </row>
    <row r="1018" spans="1:56" ht="60" x14ac:dyDescent="0.25">
      <c r="A1018" s="29" t="s">
        <v>502</v>
      </c>
      <c r="B1018" s="29" t="s">
        <v>503</v>
      </c>
      <c r="C1018" s="29">
        <v>18458919</v>
      </c>
      <c r="D1018" s="29" t="s">
        <v>58</v>
      </c>
      <c r="E1018" s="29" t="str">
        <f>_xlfn.XLOOKUP(BASE_INICIATIVAS_CONSOLIDADA!$G1018,'[1]BASE DE DADOS'!A:A,'[1]BASE DE DADOS'!C:C)</f>
        <v>RESEX BAIXO JURUÁ</v>
      </c>
      <c r="F1018" s="29" t="str">
        <f>_xlfn.XLOOKUP(BASE_INICIATIVAS_CONSOLIDADA!$G1018,[1]!BASE_UCS[COD CNUC],[1]!BASE_UCS[CATEGORIA RESUMIDA])</f>
        <v>RESEX</v>
      </c>
      <c r="G1018" s="29" t="s">
        <v>301</v>
      </c>
      <c r="H1018" s="29" t="str">
        <f>_xlfn.XLOOKUP(BASE_INICIATIVAS_CONSOLIDADA!$G1018,[1]!BASE_UCS[COD CNUC],[1]!BASE_UCS[GERÊNCIA REGIONAL])</f>
        <v>GR1 - Norte</v>
      </c>
      <c r="I1018" s="29" t="str">
        <f>_xlfn.XLOOKUP(BASE_INICIATIVAS_CONSOLIDADA!$G1018,[1]!BASE_UCS[COD CNUC],[1]!BASE_UCS[BIOMAS])</f>
        <v>Amazônia</v>
      </c>
      <c r="J1018" s="29" t="str">
        <f>_xlfn.XLOOKUP(BASE_INICIATIVAS_CONSOLIDADA!$G1018,[1]!BASE_UCS[COD CNUC],[1]!BASE_UCS[UF])</f>
        <v>AM</v>
      </c>
      <c r="K1018" s="29"/>
      <c r="L1018" s="30">
        <v>115000</v>
      </c>
      <c r="M1018" s="79">
        <v>0</v>
      </c>
      <c r="N1018" s="30">
        <f>BASE_INICIATIVAS_CONSOLIDADA!$L1018-BASE_INICIATIVAS_CONSOLIDADA!$M1018</f>
        <v>115000</v>
      </c>
      <c r="O1018" s="41">
        <f>BASE_INICIATIVAS_CONSOLIDADA!$AC1018+BASE_INICIATIVAS_CONSOLIDADA!$AJ1018+BASE_INICIATIVAS_CONSOLIDADA!$AO1018+BASE_INICIATIVAS_CONSOLIDADA!$AV1018+BASE_INICIATIVAS_CONSOLIDADA!$AY1018+BASE_INICIATIVAS_CONSOLIDADA!$BA1018+BASE_INICIATIVAS_CONSOLIDADA!$BD1018</f>
        <v>0</v>
      </c>
      <c r="P1018" s="30">
        <f>IF(BASE_INICIATIVAS_CONSOLIDADA!$N1018-BASE_INICIATIVAS_CONSOLIDADA!$O1018&lt;0,0,BASE_INICIATIVAS_CONSOLIDADA!$N1018-BASE_INICIATIVAS_CONSOLIDADA!$O1018)</f>
        <v>115000</v>
      </c>
      <c r="Q1018" s="66">
        <v>0</v>
      </c>
      <c r="R1018" s="71">
        <v>0</v>
      </c>
      <c r="S1018" s="71">
        <v>0</v>
      </c>
      <c r="T1018" s="71">
        <v>0</v>
      </c>
      <c r="U1018" s="71">
        <v>0</v>
      </c>
      <c r="V1018" s="71">
        <v>0</v>
      </c>
      <c r="W1018" s="71">
        <v>0</v>
      </c>
      <c r="X1018" s="71">
        <v>0</v>
      </c>
      <c r="Y1018" s="71">
        <v>0</v>
      </c>
      <c r="Z1018" s="71">
        <v>0</v>
      </c>
      <c r="AA1018" s="71">
        <v>0</v>
      </c>
      <c r="AB1018" s="68">
        <v>0</v>
      </c>
      <c r="AC1018" s="41">
        <f>SUM(BASE_INICIATIVAS_CONSOLIDADA!$Q1018:$AB1018)</f>
        <v>0</v>
      </c>
      <c r="AD1018" s="41">
        <v>0</v>
      </c>
      <c r="AE1018" s="41">
        <v>0</v>
      </c>
      <c r="AF1018" s="41">
        <v>0</v>
      </c>
      <c r="AG1018" s="41">
        <v>0</v>
      </c>
      <c r="AH1018" s="41">
        <v>0</v>
      </c>
      <c r="AI1018" s="82">
        <v>0</v>
      </c>
      <c r="AJ1018" s="41">
        <f>SUM(BASE_INICIATIVAS_CONSOLIDADA!$AD1018:$AI1018)</f>
        <v>0</v>
      </c>
      <c r="AK1018" s="41">
        <v>0</v>
      </c>
      <c r="AL1018" s="41">
        <v>0</v>
      </c>
      <c r="AM1018" s="41">
        <v>0</v>
      </c>
      <c r="AN1018" s="41">
        <v>0</v>
      </c>
      <c r="AO1018" s="41">
        <f>SUM(BASE_INICIATIVAS_CONSOLIDADA!$AK1018:$AN1018)</f>
        <v>0</v>
      </c>
      <c r="AP1018" s="41">
        <v>0</v>
      </c>
      <c r="AQ1018" s="41">
        <v>0</v>
      </c>
      <c r="AR1018" s="41">
        <v>0</v>
      </c>
      <c r="AS1018" s="41">
        <v>0</v>
      </c>
      <c r="AT1018" s="41">
        <v>0</v>
      </c>
      <c r="AU1018" s="41">
        <v>0</v>
      </c>
      <c r="AV1018" s="41">
        <f>SUM(BASE_INICIATIVAS_CONSOLIDADA!$AP1018:$AU1018)</f>
        <v>0</v>
      </c>
      <c r="AW1018" s="43">
        <v>0</v>
      </c>
      <c r="AX1018" s="43">
        <v>0</v>
      </c>
      <c r="AY1018" s="44">
        <f>SUM(BASE_INICIATIVAS_CONSOLIDADA!$AW1018:$AX1018)</f>
        <v>0</v>
      </c>
      <c r="AZ1018" s="45">
        <v>0</v>
      </c>
      <c r="BA1018" s="45">
        <f>BASE_INICIATIVAS_CONSOLIDADA!$AZ1018</f>
        <v>0</v>
      </c>
      <c r="BB1018" s="45">
        <v>0</v>
      </c>
      <c r="BC1018" s="45">
        <v>0</v>
      </c>
      <c r="BD1018" s="45">
        <f>SUM(BASE_INICIATIVAS_CONSOLIDADA!$BB1018:$BC1018)</f>
        <v>0</v>
      </c>
    </row>
    <row r="1019" spans="1:56" ht="60" x14ac:dyDescent="0.25">
      <c r="A1019" s="8" t="s">
        <v>502</v>
      </c>
      <c r="B1019" s="8" t="s">
        <v>503</v>
      </c>
      <c r="C1019" s="8">
        <v>18458919</v>
      </c>
      <c r="D1019" s="8" t="s">
        <v>58</v>
      </c>
      <c r="E1019" s="8" t="str">
        <f>_xlfn.XLOOKUP(BASE_INICIATIVAS_CONSOLIDADA!$G1019,'[1]BASE DE DADOS'!A:A,'[1]BASE DE DADOS'!C:C)</f>
        <v>RESEX CAZUMBÁ-IRACEMA</v>
      </c>
      <c r="F1019" s="8" t="str">
        <f>_xlfn.XLOOKUP(BASE_INICIATIVAS_CONSOLIDADA!$G1019,[1]!BASE_UCS[COD CNUC],[1]!BASE_UCS[CATEGORIA RESUMIDA])</f>
        <v>RESEX</v>
      </c>
      <c r="G1019" s="8" t="s">
        <v>150</v>
      </c>
      <c r="H1019" s="8" t="str">
        <f>_xlfn.XLOOKUP(BASE_INICIATIVAS_CONSOLIDADA!$G1019,[1]!BASE_UCS[COD CNUC],[1]!BASE_UCS[GERÊNCIA REGIONAL])</f>
        <v>GR1 - Norte</v>
      </c>
      <c r="I1019" s="8" t="str">
        <f>_xlfn.XLOOKUP(BASE_INICIATIVAS_CONSOLIDADA!$G1019,[1]!BASE_UCS[COD CNUC],[1]!BASE_UCS[BIOMAS])</f>
        <v>Amazônia</v>
      </c>
      <c r="J1019" s="8" t="str">
        <f>_xlfn.XLOOKUP(BASE_INICIATIVAS_CONSOLIDADA!$G1019,[1]!BASE_UCS[COD CNUC],[1]!BASE_UCS[UF])</f>
        <v>AC</v>
      </c>
      <c r="K1019" s="8"/>
      <c r="L1019" s="36">
        <v>115000</v>
      </c>
      <c r="M1019" s="80">
        <v>0</v>
      </c>
      <c r="N1019" s="36">
        <f>BASE_INICIATIVAS_CONSOLIDADA!$L1019-BASE_INICIATIVAS_CONSOLIDADA!$M1019</f>
        <v>115000</v>
      </c>
      <c r="O1019" s="37">
        <f>BASE_INICIATIVAS_CONSOLIDADA!$AC1019+BASE_INICIATIVAS_CONSOLIDADA!$AJ1019+BASE_INICIATIVAS_CONSOLIDADA!$AO1019+BASE_INICIATIVAS_CONSOLIDADA!$AV1019+BASE_INICIATIVAS_CONSOLIDADA!$AY1019+BASE_INICIATIVAS_CONSOLIDADA!$BA1019+BASE_INICIATIVAS_CONSOLIDADA!$BD1019</f>
        <v>0</v>
      </c>
      <c r="P1019" s="36">
        <f>IF(BASE_INICIATIVAS_CONSOLIDADA!$N1019-BASE_INICIATIVAS_CONSOLIDADA!$O1019&lt;0,0,BASE_INICIATIVAS_CONSOLIDADA!$N1019-BASE_INICIATIVAS_CONSOLIDADA!$O1019)</f>
        <v>115000</v>
      </c>
      <c r="Q1019" s="64">
        <v>0</v>
      </c>
      <c r="R1019" s="69">
        <v>0</v>
      </c>
      <c r="S1019" s="69">
        <v>0</v>
      </c>
      <c r="T1019" s="69">
        <v>0</v>
      </c>
      <c r="U1019" s="69">
        <v>0</v>
      </c>
      <c r="V1019" s="69">
        <v>0</v>
      </c>
      <c r="W1019" s="69">
        <v>0</v>
      </c>
      <c r="X1019" s="69">
        <v>0</v>
      </c>
      <c r="Y1019" s="69">
        <v>0</v>
      </c>
      <c r="Z1019" s="69">
        <v>0</v>
      </c>
      <c r="AA1019" s="69">
        <v>0</v>
      </c>
      <c r="AB1019" s="70">
        <v>0</v>
      </c>
      <c r="AC1019" s="37">
        <f>SUM(BASE_INICIATIVAS_CONSOLIDADA!$Q1019:$AB1019)</f>
        <v>0</v>
      </c>
      <c r="AD1019" s="37">
        <v>0</v>
      </c>
      <c r="AE1019" s="37">
        <v>0</v>
      </c>
      <c r="AF1019" s="37">
        <v>0</v>
      </c>
      <c r="AG1019" s="37">
        <v>0</v>
      </c>
      <c r="AH1019" s="37">
        <v>0</v>
      </c>
      <c r="AI1019" s="77">
        <v>0</v>
      </c>
      <c r="AJ1019" s="37">
        <f>SUM(BASE_INICIATIVAS_CONSOLIDADA!$AD1019:$AI1019)</f>
        <v>0</v>
      </c>
      <c r="AK1019" s="37">
        <v>0</v>
      </c>
      <c r="AL1019" s="37">
        <v>0</v>
      </c>
      <c r="AM1019" s="37">
        <v>0</v>
      </c>
      <c r="AN1019" s="37">
        <v>0</v>
      </c>
      <c r="AO1019" s="37">
        <f>SUM(BASE_INICIATIVAS_CONSOLIDADA!$AK1019:$AN1019)</f>
        <v>0</v>
      </c>
      <c r="AP1019" s="37">
        <v>0</v>
      </c>
      <c r="AQ1019" s="37">
        <v>0</v>
      </c>
      <c r="AR1019" s="37">
        <v>0</v>
      </c>
      <c r="AS1019" s="37">
        <v>0</v>
      </c>
      <c r="AT1019" s="37">
        <v>0</v>
      </c>
      <c r="AU1019" s="37">
        <v>0</v>
      </c>
      <c r="AV1019" s="37">
        <f>SUM(BASE_INICIATIVAS_CONSOLIDADA!$AP1019:$AU1019)</f>
        <v>0</v>
      </c>
      <c r="AW1019" s="39">
        <v>0</v>
      </c>
      <c r="AX1019" s="39">
        <v>0</v>
      </c>
      <c r="AY1019" s="40">
        <f>SUM(BASE_INICIATIVAS_CONSOLIDADA!$AW1019:$AX1019)</f>
        <v>0</v>
      </c>
      <c r="AZ1019" s="4">
        <v>0</v>
      </c>
      <c r="BA1019" s="4">
        <f>BASE_INICIATIVAS_CONSOLIDADA!$AZ1019</f>
        <v>0</v>
      </c>
      <c r="BB1019" s="4">
        <v>0</v>
      </c>
      <c r="BC1019" s="4">
        <v>0</v>
      </c>
      <c r="BD1019" s="4">
        <f>SUM(BASE_INICIATIVAS_CONSOLIDADA!$BB1019:$BC1019)</f>
        <v>0</v>
      </c>
    </row>
    <row r="1020" spans="1:56" ht="60" x14ac:dyDescent="0.25">
      <c r="A1020" s="29" t="s">
        <v>502</v>
      </c>
      <c r="B1020" s="29" t="s">
        <v>503</v>
      </c>
      <c r="C1020" s="29">
        <v>18458919</v>
      </c>
      <c r="D1020" s="29" t="s">
        <v>58</v>
      </c>
      <c r="E1020" s="29" t="str">
        <f>_xlfn.XLOOKUP(BASE_INICIATIVAS_CONSOLIDADA!$G1020,'[1]BASE DE DADOS'!A:A,'[1]BASE DE DADOS'!C:C)</f>
        <v>RESEX LAGO DO CUNIÃ</v>
      </c>
      <c r="F1020" s="29" t="str">
        <f>_xlfn.XLOOKUP(BASE_INICIATIVAS_CONSOLIDADA!$G1020,[1]!BASE_UCS[COD CNUC],[1]!BASE_UCS[CATEGORIA RESUMIDA])</f>
        <v>RESEX</v>
      </c>
      <c r="G1020" s="29" t="s">
        <v>168</v>
      </c>
      <c r="H1020" s="29" t="str">
        <f>_xlfn.XLOOKUP(BASE_INICIATIVAS_CONSOLIDADA!$G1020,[1]!BASE_UCS[COD CNUC],[1]!BASE_UCS[GERÊNCIA REGIONAL])</f>
        <v>GR1 - Norte</v>
      </c>
      <c r="I1020" s="29" t="str">
        <f>_xlfn.XLOOKUP(BASE_INICIATIVAS_CONSOLIDADA!$G1020,[1]!BASE_UCS[COD CNUC],[1]!BASE_UCS[BIOMAS])</f>
        <v>Amazônia</v>
      </c>
      <c r="J1020" s="29" t="str">
        <f>_xlfn.XLOOKUP(BASE_INICIATIVAS_CONSOLIDADA!$G1020,[1]!BASE_UCS[COD CNUC],[1]!BASE_UCS[UF])</f>
        <v>RO</v>
      </c>
      <c r="K1020" s="29"/>
      <c r="L1020" s="30">
        <v>115000</v>
      </c>
      <c r="M1020" s="79">
        <v>0</v>
      </c>
      <c r="N1020" s="30">
        <f>BASE_INICIATIVAS_CONSOLIDADA!$L1020-BASE_INICIATIVAS_CONSOLIDADA!$M1020</f>
        <v>115000</v>
      </c>
      <c r="O1020" s="41">
        <f>BASE_INICIATIVAS_CONSOLIDADA!$AC1020+BASE_INICIATIVAS_CONSOLIDADA!$AJ1020+BASE_INICIATIVAS_CONSOLIDADA!$AO1020+BASE_INICIATIVAS_CONSOLIDADA!$AV1020+BASE_INICIATIVAS_CONSOLIDADA!$AY1020+BASE_INICIATIVAS_CONSOLIDADA!$BA1020+BASE_INICIATIVAS_CONSOLIDADA!$BD1020</f>
        <v>0</v>
      </c>
      <c r="P1020" s="30">
        <f>IF(BASE_INICIATIVAS_CONSOLIDADA!$N1020-BASE_INICIATIVAS_CONSOLIDADA!$O1020&lt;0,0,BASE_INICIATIVAS_CONSOLIDADA!$N1020-BASE_INICIATIVAS_CONSOLIDADA!$O1020)</f>
        <v>115000</v>
      </c>
      <c r="Q1020" s="66">
        <v>0</v>
      </c>
      <c r="R1020" s="71">
        <v>0</v>
      </c>
      <c r="S1020" s="71">
        <v>0</v>
      </c>
      <c r="T1020" s="71">
        <v>0</v>
      </c>
      <c r="U1020" s="71">
        <v>0</v>
      </c>
      <c r="V1020" s="71">
        <v>0</v>
      </c>
      <c r="W1020" s="71">
        <v>0</v>
      </c>
      <c r="X1020" s="71">
        <v>0</v>
      </c>
      <c r="Y1020" s="71">
        <v>0</v>
      </c>
      <c r="Z1020" s="71">
        <v>0</v>
      </c>
      <c r="AA1020" s="71">
        <v>0</v>
      </c>
      <c r="AB1020" s="68">
        <v>0</v>
      </c>
      <c r="AC1020" s="41">
        <f>SUM(BASE_INICIATIVAS_CONSOLIDADA!$Q1020:$AB1020)</f>
        <v>0</v>
      </c>
      <c r="AD1020" s="41">
        <v>0</v>
      </c>
      <c r="AE1020" s="41">
        <v>0</v>
      </c>
      <c r="AF1020" s="41">
        <v>0</v>
      </c>
      <c r="AG1020" s="41">
        <v>0</v>
      </c>
      <c r="AH1020" s="41">
        <v>0</v>
      </c>
      <c r="AI1020" s="82">
        <v>0</v>
      </c>
      <c r="AJ1020" s="41">
        <f>SUM(BASE_INICIATIVAS_CONSOLIDADA!$AD1020:$AI1020)</f>
        <v>0</v>
      </c>
      <c r="AK1020" s="41">
        <v>0</v>
      </c>
      <c r="AL1020" s="41">
        <v>0</v>
      </c>
      <c r="AM1020" s="41">
        <v>0</v>
      </c>
      <c r="AN1020" s="41">
        <v>0</v>
      </c>
      <c r="AO1020" s="41">
        <f>SUM(BASE_INICIATIVAS_CONSOLIDADA!$AK1020:$AN1020)</f>
        <v>0</v>
      </c>
      <c r="AP1020" s="41">
        <v>0</v>
      </c>
      <c r="AQ1020" s="41">
        <v>0</v>
      </c>
      <c r="AR1020" s="41">
        <v>0</v>
      </c>
      <c r="AS1020" s="41">
        <v>0</v>
      </c>
      <c r="AT1020" s="41">
        <v>0</v>
      </c>
      <c r="AU1020" s="41">
        <v>0</v>
      </c>
      <c r="AV1020" s="41">
        <f>SUM(BASE_INICIATIVAS_CONSOLIDADA!$AP1020:$AU1020)</f>
        <v>0</v>
      </c>
      <c r="AW1020" s="43">
        <v>0</v>
      </c>
      <c r="AX1020" s="43">
        <v>0</v>
      </c>
      <c r="AY1020" s="44">
        <f>SUM(BASE_INICIATIVAS_CONSOLIDADA!$AW1020:$AX1020)</f>
        <v>0</v>
      </c>
      <c r="AZ1020" s="45">
        <v>0</v>
      </c>
      <c r="BA1020" s="45">
        <f>BASE_INICIATIVAS_CONSOLIDADA!$AZ1020</f>
        <v>0</v>
      </c>
      <c r="BB1020" s="45">
        <v>0</v>
      </c>
      <c r="BC1020" s="45">
        <v>0</v>
      </c>
      <c r="BD1020" s="45">
        <f>SUM(BASE_INICIATIVAS_CONSOLIDADA!$BB1020:$BC1020)</f>
        <v>0</v>
      </c>
    </row>
    <row r="1021" spans="1:56" ht="60" x14ac:dyDescent="0.25">
      <c r="A1021" s="8" t="s">
        <v>502</v>
      </c>
      <c r="B1021" s="8" t="s">
        <v>503</v>
      </c>
      <c r="C1021" s="8">
        <v>18458919</v>
      </c>
      <c r="D1021" s="8" t="s">
        <v>58</v>
      </c>
      <c r="E1021" s="8" t="str">
        <f>_xlfn.XLOOKUP(BASE_INICIATIVAS_CONSOLIDADA!$G1021,'[1]BASE DE DADOS'!A:A,'[1]BASE DE DADOS'!C:C)</f>
        <v>RESEX MANDIRA</v>
      </c>
      <c r="F1021" s="8" t="str">
        <f>_xlfn.XLOOKUP(BASE_INICIATIVAS_CONSOLIDADA!$G1021,[1]!BASE_UCS[COD CNUC],[1]!BASE_UCS[CATEGORIA RESUMIDA])</f>
        <v>RESEX</v>
      </c>
      <c r="G1021" s="8" t="s">
        <v>406</v>
      </c>
      <c r="H1021" s="8" t="str">
        <f>_xlfn.XLOOKUP(BASE_INICIATIVAS_CONSOLIDADA!$G1021,[1]!BASE_UCS[COD CNUC],[1]!BASE_UCS[GERÊNCIA REGIONAL])</f>
        <v>GR4 - Sudeste</v>
      </c>
      <c r="I1021" s="8" t="str">
        <f>_xlfn.XLOOKUP(BASE_INICIATIVAS_CONSOLIDADA!$G1021,[1]!BASE_UCS[COD CNUC],[1]!BASE_UCS[BIOMAS])</f>
        <v>Mata Atlântica</v>
      </c>
      <c r="J1021" s="8" t="str">
        <f>_xlfn.XLOOKUP(BASE_INICIATIVAS_CONSOLIDADA!$G1021,[1]!BASE_UCS[COD CNUC],[1]!BASE_UCS[UF])</f>
        <v>SP</v>
      </c>
      <c r="K1021" s="8"/>
      <c r="L1021" s="36">
        <v>65000</v>
      </c>
      <c r="M1021" s="80">
        <v>0</v>
      </c>
      <c r="N1021" s="36">
        <f>BASE_INICIATIVAS_CONSOLIDADA!$L1021-BASE_INICIATIVAS_CONSOLIDADA!$M1021</f>
        <v>65000</v>
      </c>
      <c r="O1021" s="37">
        <f>BASE_INICIATIVAS_CONSOLIDADA!$AC1021+BASE_INICIATIVAS_CONSOLIDADA!$AJ1021+BASE_INICIATIVAS_CONSOLIDADA!$AO1021+BASE_INICIATIVAS_CONSOLIDADA!$AV1021+BASE_INICIATIVAS_CONSOLIDADA!$AY1021+BASE_INICIATIVAS_CONSOLIDADA!$BA1021+BASE_INICIATIVAS_CONSOLIDADA!$BD1021</f>
        <v>65000</v>
      </c>
      <c r="P1021" s="36">
        <f>IF(BASE_INICIATIVAS_CONSOLIDADA!$N1021-BASE_INICIATIVAS_CONSOLIDADA!$O1021&lt;0,0,BASE_INICIATIVAS_CONSOLIDADA!$N1021-BASE_INICIATIVAS_CONSOLIDADA!$O1021)</f>
        <v>0</v>
      </c>
      <c r="Q1021" s="64">
        <v>0</v>
      </c>
      <c r="R1021" s="69">
        <v>0</v>
      </c>
      <c r="S1021" s="69">
        <v>0</v>
      </c>
      <c r="T1021" s="69">
        <v>0</v>
      </c>
      <c r="U1021" s="69">
        <v>0</v>
      </c>
      <c r="V1021" s="69">
        <v>0</v>
      </c>
      <c r="W1021" s="69">
        <v>0</v>
      </c>
      <c r="X1021" s="69">
        <v>0</v>
      </c>
      <c r="Y1021" s="69">
        <v>0</v>
      </c>
      <c r="Z1021" s="69">
        <v>0</v>
      </c>
      <c r="AA1021" s="69">
        <v>0</v>
      </c>
      <c r="AB1021" s="70">
        <v>0</v>
      </c>
      <c r="AC1021" s="37">
        <f>SUM(BASE_INICIATIVAS_CONSOLIDADA!$Q1021:$AB1021)</f>
        <v>0</v>
      </c>
      <c r="AD1021" s="37">
        <v>0</v>
      </c>
      <c r="AE1021" s="37">
        <v>0</v>
      </c>
      <c r="AF1021" s="37">
        <v>0</v>
      </c>
      <c r="AG1021" s="37">
        <v>0</v>
      </c>
      <c r="AH1021" s="37">
        <v>0</v>
      </c>
      <c r="AI1021" s="77">
        <v>0</v>
      </c>
      <c r="AJ1021" s="37">
        <f>SUM(BASE_INICIATIVAS_CONSOLIDADA!$AD1021:$AI1021)</f>
        <v>0</v>
      </c>
      <c r="AK1021" s="37">
        <v>0</v>
      </c>
      <c r="AL1021" s="37">
        <v>0</v>
      </c>
      <c r="AM1021" s="37">
        <v>0</v>
      </c>
      <c r="AN1021" s="37">
        <v>0</v>
      </c>
      <c r="AO1021" s="37">
        <f>SUM(BASE_INICIATIVAS_CONSOLIDADA!$AK1021:$AN1021)</f>
        <v>0</v>
      </c>
      <c r="AP1021" s="37">
        <v>0</v>
      </c>
      <c r="AQ1021" s="37">
        <v>0</v>
      </c>
      <c r="AR1021" s="37">
        <v>0</v>
      </c>
      <c r="AS1021" s="37">
        <v>0</v>
      </c>
      <c r="AT1021" s="37">
        <v>0</v>
      </c>
      <c r="AU1021" s="37">
        <v>0</v>
      </c>
      <c r="AV1021" s="37">
        <f>SUM(BASE_INICIATIVAS_CONSOLIDADA!$AP1021:$AU1021)</f>
        <v>0</v>
      </c>
      <c r="AW1021" s="39">
        <v>0</v>
      </c>
      <c r="AX1021" s="39">
        <v>0</v>
      </c>
      <c r="AY1021" s="40">
        <f>SUM(BASE_INICIATIVAS_CONSOLIDADA!$AW1021:$AX1021)</f>
        <v>0</v>
      </c>
      <c r="AZ1021" s="4">
        <v>0</v>
      </c>
      <c r="BA1021" s="4">
        <f>BASE_INICIATIVAS_CONSOLIDADA!$AZ1021</f>
        <v>0</v>
      </c>
      <c r="BB1021" s="4">
        <v>0</v>
      </c>
      <c r="BC1021" s="4">
        <v>65000</v>
      </c>
      <c r="BD1021" s="4">
        <f>SUM(BASE_INICIATIVAS_CONSOLIDADA!$BB1021:$BC1021)</f>
        <v>65000</v>
      </c>
    </row>
    <row r="1022" spans="1:56" ht="60" x14ac:dyDescent="0.25">
      <c r="A1022" s="29" t="s">
        <v>502</v>
      </c>
      <c r="B1022" s="29" t="s">
        <v>503</v>
      </c>
      <c r="C1022" s="29">
        <v>18458919</v>
      </c>
      <c r="D1022" s="29" t="s">
        <v>58</v>
      </c>
      <c r="E1022" s="29" t="str">
        <f>_xlfn.XLOOKUP(BASE_INICIATIVAS_CONSOLIDADA!$G1022,'[1]BASE DE DADOS'!A:A,'[1]BASE DE DADOS'!C:C)</f>
        <v>RESEX MÉDIO JURUÁ</v>
      </c>
      <c r="F1022" s="29" t="str">
        <f>_xlfn.XLOOKUP(BASE_INICIATIVAS_CONSOLIDADA!$G1022,[1]!BASE_UCS[COD CNUC],[1]!BASE_UCS[CATEGORIA RESUMIDA])</f>
        <v>RESEX</v>
      </c>
      <c r="G1022" s="29" t="s">
        <v>163</v>
      </c>
      <c r="H1022" s="29" t="str">
        <f>_xlfn.XLOOKUP(BASE_INICIATIVAS_CONSOLIDADA!$G1022,[1]!BASE_UCS[COD CNUC],[1]!BASE_UCS[GERÊNCIA REGIONAL])</f>
        <v>GR1 - Norte</v>
      </c>
      <c r="I1022" s="29" t="str">
        <f>_xlfn.XLOOKUP(BASE_INICIATIVAS_CONSOLIDADA!$G1022,[1]!BASE_UCS[COD CNUC],[1]!BASE_UCS[BIOMAS])</f>
        <v>Amazônia</v>
      </c>
      <c r="J1022" s="29" t="str">
        <f>_xlfn.XLOOKUP(BASE_INICIATIVAS_CONSOLIDADA!$G1022,[1]!BASE_UCS[COD CNUC],[1]!BASE_UCS[UF])</f>
        <v>AM</v>
      </c>
      <c r="K1022" s="29"/>
      <c r="L1022" s="30">
        <v>115000</v>
      </c>
      <c r="M1022" s="79">
        <v>0</v>
      </c>
      <c r="N1022" s="30">
        <f>BASE_INICIATIVAS_CONSOLIDADA!$L1022-BASE_INICIATIVAS_CONSOLIDADA!$M1022</f>
        <v>115000</v>
      </c>
      <c r="O1022" s="41">
        <f>BASE_INICIATIVAS_CONSOLIDADA!$AC1022+BASE_INICIATIVAS_CONSOLIDADA!$AJ1022+BASE_INICIATIVAS_CONSOLIDADA!$AO1022+BASE_INICIATIVAS_CONSOLIDADA!$AV1022+BASE_INICIATIVAS_CONSOLIDADA!$AY1022+BASE_INICIATIVAS_CONSOLIDADA!$BA1022+BASE_INICIATIVAS_CONSOLIDADA!$BD1022</f>
        <v>95000</v>
      </c>
      <c r="P1022" s="30">
        <f>IF(BASE_INICIATIVAS_CONSOLIDADA!$N1022-BASE_INICIATIVAS_CONSOLIDADA!$O1022&lt;0,0,BASE_INICIATIVAS_CONSOLIDADA!$N1022-BASE_INICIATIVAS_CONSOLIDADA!$O1022)</f>
        <v>20000</v>
      </c>
      <c r="Q1022" s="66">
        <v>0</v>
      </c>
      <c r="R1022" s="71">
        <v>0</v>
      </c>
      <c r="S1022" s="71">
        <v>0</v>
      </c>
      <c r="T1022" s="71">
        <v>0</v>
      </c>
      <c r="U1022" s="71">
        <v>0</v>
      </c>
      <c r="V1022" s="71">
        <v>0</v>
      </c>
      <c r="W1022" s="71">
        <v>0</v>
      </c>
      <c r="X1022" s="71">
        <v>0</v>
      </c>
      <c r="Y1022" s="71">
        <v>0</v>
      </c>
      <c r="Z1022" s="71">
        <v>0</v>
      </c>
      <c r="AA1022" s="71">
        <v>0</v>
      </c>
      <c r="AB1022" s="68">
        <v>0</v>
      </c>
      <c r="AC1022" s="41">
        <f>SUM(BASE_INICIATIVAS_CONSOLIDADA!$Q1022:$AB1022)</f>
        <v>0</v>
      </c>
      <c r="AD1022" s="41">
        <v>0</v>
      </c>
      <c r="AE1022" s="41">
        <v>0</v>
      </c>
      <c r="AF1022" s="41">
        <v>0</v>
      </c>
      <c r="AG1022" s="41">
        <v>0</v>
      </c>
      <c r="AH1022" s="41">
        <v>0</v>
      </c>
      <c r="AI1022" s="82">
        <v>0</v>
      </c>
      <c r="AJ1022" s="41">
        <f>SUM(BASE_INICIATIVAS_CONSOLIDADA!$AD1022:$AI1022)</f>
        <v>0</v>
      </c>
      <c r="AK1022" s="41">
        <v>0</v>
      </c>
      <c r="AL1022" s="41">
        <v>0</v>
      </c>
      <c r="AM1022" s="41">
        <v>0</v>
      </c>
      <c r="AN1022" s="41">
        <v>0</v>
      </c>
      <c r="AO1022" s="41">
        <f>SUM(BASE_INICIATIVAS_CONSOLIDADA!$AK1022:$AN1022)</f>
        <v>0</v>
      </c>
      <c r="AP1022" s="41">
        <v>0</v>
      </c>
      <c r="AQ1022" s="41">
        <v>0</v>
      </c>
      <c r="AR1022" s="41">
        <v>0</v>
      </c>
      <c r="AS1022" s="41">
        <v>0</v>
      </c>
      <c r="AT1022" s="41">
        <v>0</v>
      </c>
      <c r="AU1022" s="41">
        <v>0</v>
      </c>
      <c r="AV1022" s="41">
        <f>SUM(BASE_INICIATIVAS_CONSOLIDADA!$AP1022:$AU1022)</f>
        <v>0</v>
      </c>
      <c r="AW1022" s="43">
        <v>0</v>
      </c>
      <c r="AX1022" s="43">
        <v>95000</v>
      </c>
      <c r="AY1022" s="44">
        <f>SUM(BASE_INICIATIVAS_CONSOLIDADA!$AW1022:$AX1022)</f>
        <v>95000</v>
      </c>
      <c r="AZ1022" s="45">
        <v>0</v>
      </c>
      <c r="BA1022" s="45">
        <f>BASE_INICIATIVAS_CONSOLIDADA!$AZ1022</f>
        <v>0</v>
      </c>
      <c r="BB1022" s="45">
        <v>0</v>
      </c>
      <c r="BC1022" s="45">
        <v>0</v>
      </c>
      <c r="BD1022" s="45">
        <f>SUM(BASE_INICIATIVAS_CONSOLIDADA!$BB1022:$BC1022)</f>
        <v>0</v>
      </c>
    </row>
    <row r="1023" spans="1:56" ht="60" x14ac:dyDescent="0.25">
      <c r="A1023" s="8" t="s">
        <v>502</v>
      </c>
      <c r="B1023" s="8" t="s">
        <v>503</v>
      </c>
      <c r="C1023" s="8">
        <v>18458919</v>
      </c>
      <c r="D1023" s="8" t="s">
        <v>58</v>
      </c>
      <c r="E1023" s="8" t="str">
        <f>_xlfn.XLOOKUP(BASE_INICIATIVAS_CONSOLIDADA!$G1023,'[1]BASE DE DADOS'!A:A,'[1]BASE DE DADOS'!C:C)</f>
        <v>RESEX  DO RIO CAUTÁRIO</v>
      </c>
      <c r="F1023" s="8" t="str">
        <f>_xlfn.XLOOKUP(BASE_INICIATIVAS_CONSOLIDADA!$G1023,[1]!BASE_UCS[COD CNUC],[1]!BASE_UCS[CATEGORIA RESUMIDA])</f>
        <v>RESEX</v>
      </c>
      <c r="G1023" s="8" t="s">
        <v>143</v>
      </c>
      <c r="H1023" s="8" t="str">
        <f>_xlfn.XLOOKUP(BASE_INICIATIVAS_CONSOLIDADA!$G1023,[1]!BASE_UCS[COD CNUC],[1]!BASE_UCS[GERÊNCIA REGIONAL])</f>
        <v>GR1 - Norte</v>
      </c>
      <c r="I1023" s="8" t="str">
        <f>_xlfn.XLOOKUP(BASE_INICIATIVAS_CONSOLIDADA!$G1023,[1]!BASE_UCS[COD CNUC],[1]!BASE_UCS[BIOMAS])</f>
        <v>Amazônia</v>
      </c>
      <c r="J1023" s="8" t="str">
        <f>_xlfn.XLOOKUP(BASE_INICIATIVAS_CONSOLIDADA!$G1023,[1]!BASE_UCS[COD CNUC],[1]!BASE_UCS[UF])</f>
        <v>RO</v>
      </c>
      <c r="K1023" s="8"/>
      <c r="L1023" s="36">
        <v>115000</v>
      </c>
      <c r="M1023" s="80">
        <v>0</v>
      </c>
      <c r="N1023" s="36">
        <f>BASE_INICIATIVAS_CONSOLIDADA!$L1023-BASE_INICIATIVAS_CONSOLIDADA!$M1023</f>
        <v>115000</v>
      </c>
      <c r="O1023" s="37">
        <f>BASE_INICIATIVAS_CONSOLIDADA!$AC1023+BASE_INICIATIVAS_CONSOLIDADA!$AJ1023+BASE_INICIATIVAS_CONSOLIDADA!$AO1023+BASE_INICIATIVAS_CONSOLIDADA!$AV1023+BASE_INICIATIVAS_CONSOLIDADA!$AY1023+BASE_INICIATIVAS_CONSOLIDADA!$BA1023+BASE_INICIATIVAS_CONSOLIDADA!$BD1023</f>
        <v>0</v>
      </c>
      <c r="P1023" s="36">
        <f>IF(BASE_INICIATIVAS_CONSOLIDADA!$N1023-BASE_INICIATIVAS_CONSOLIDADA!$O1023&lt;0,0,BASE_INICIATIVAS_CONSOLIDADA!$N1023-BASE_INICIATIVAS_CONSOLIDADA!$O1023)</f>
        <v>115000</v>
      </c>
      <c r="Q1023" s="64">
        <v>0</v>
      </c>
      <c r="R1023" s="69">
        <v>0</v>
      </c>
      <c r="S1023" s="69">
        <v>0</v>
      </c>
      <c r="T1023" s="69">
        <v>0</v>
      </c>
      <c r="U1023" s="69">
        <v>0</v>
      </c>
      <c r="V1023" s="69">
        <v>0</v>
      </c>
      <c r="W1023" s="69">
        <v>0</v>
      </c>
      <c r="X1023" s="69">
        <v>0</v>
      </c>
      <c r="Y1023" s="69">
        <v>0</v>
      </c>
      <c r="Z1023" s="69">
        <v>0</v>
      </c>
      <c r="AA1023" s="69">
        <v>0</v>
      </c>
      <c r="AB1023" s="70">
        <v>0</v>
      </c>
      <c r="AC1023" s="37">
        <f>SUM(BASE_INICIATIVAS_CONSOLIDADA!$Q1023:$AB1023)</f>
        <v>0</v>
      </c>
      <c r="AD1023" s="37">
        <v>0</v>
      </c>
      <c r="AE1023" s="37">
        <v>0</v>
      </c>
      <c r="AF1023" s="37">
        <v>0</v>
      </c>
      <c r="AG1023" s="37">
        <v>0</v>
      </c>
      <c r="AH1023" s="37">
        <v>0</v>
      </c>
      <c r="AI1023" s="77">
        <v>0</v>
      </c>
      <c r="AJ1023" s="37">
        <f>SUM(BASE_INICIATIVAS_CONSOLIDADA!$AD1023:$AI1023)</f>
        <v>0</v>
      </c>
      <c r="AK1023" s="37">
        <v>0</v>
      </c>
      <c r="AL1023" s="37">
        <v>0</v>
      </c>
      <c r="AM1023" s="37">
        <v>0</v>
      </c>
      <c r="AN1023" s="37">
        <v>0</v>
      </c>
      <c r="AO1023" s="37">
        <f>SUM(BASE_INICIATIVAS_CONSOLIDADA!$AK1023:$AN1023)</f>
        <v>0</v>
      </c>
      <c r="AP1023" s="37">
        <v>0</v>
      </c>
      <c r="AQ1023" s="37">
        <v>0</v>
      </c>
      <c r="AR1023" s="37">
        <v>0</v>
      </c>
      <c r="AS1023" s="37">
        <v>0</v>
      </c>
      <c r="AT1023" s="37">
        <v>0</v>
      </c>
      <c r="AU1023" s="37">
        <v>0</v>
      </c>
      <c r="AV1023" s="37">
        <f>SUM(BASE_INICIATIVAS_CONSOLIDADA!$AP1023:$AU1023)</f>
        <v>0</v>
      </c>
      <c r="AW1023" s="39">
        <v>0</v>
      </c>
      <c r="AX1023" s="39">
        <v>0</v>
      </c>
      <c r="AY1023" s="40">
        <f>SUM(BASE_INICIATIVAS_CONSOLIDADA!$AW1023:$AX1023)</f>
        <v>0</v>
      </c>
      <c r="AZ1023" s="4">
        <v>0</v>
      </c>
      <c r="BA1023" s="4">
        <f>BASE_INICIATIVAS_CONSOLIDADA!$AZ1023</f>
        <v>0</v>
      </c>
      <c r="BB1023" s="4">
        <v>0</v>
      </c>
      <c r="BC1023" s="4">
        <v>0</v>
      </c>
      <c r="BD1023" s="4">
        <f>SUM(BASE_INICIATIVAS_CONSOLIDADA!$BB1023:$BC1023)</f>
        <v>0</v>
      </c>
    </row>
    <row r="1024" spans="1:56" ht="60" x14ac:dyDescent="0.25">
      <c r="A1024" s="29" t="s">
        <v>502</v>
      </c>
      <c r="B1024" s="29" t="s">
        <v>503</v>
      </c>
      <c r="C1024" s="29">
        <v>18458919</v>
      </c>
      <c r="D1024" s="29" t="s">
        <v>58</v>
      </c>
      <c r="E1024" s="29" t="str">
        <f>_xlfn.XLOOKUP(BASE_INICIATIVAS_CONSOLIDADA!$G1024,'[1]BASE DE DADOS'!A:A,'[1]BASE DE DADOS'!C:C)</f>
        <v>RESEX EXTREMO NORTE DO TOCANTINS</v>
      </c>
      <c r="F1024" s="29" t="str">
        <f>_xlfn.XLOOKUP(BASE_INICIATIVAS_CONSOLIDADA!$G1024,[1]!BASE_UCS[COD CNUC],[1]!BASE_UCS[CATEGORIA RESUMIDA])</f>
        <v>RESEX</v>
      </c>
      <c r="G1024" s="29" t="s">
        <v>452</v>
      </c>
      <c r="H1024" s="29" t="str">
        <f>_xlfn.XLOOKUP(BASE_INICIATIVAS_CONSOLIDADA!$G1024,[1]!BASE_UCS[COD CNUC],[1]!BASE_UCS[GERÊNCIA REGIONAL])</f>
        <v>GR2 - Nordeste</v>
      </c>
      <c r="I1024" s="29" t="str">
        <f>_xlfn.XLOOKUP(BASE_INICIATIVAS_CONSOLIDADA!$G1024,[1]!BASE_UCS[COD CNUC],[1]!BASE_UCS[BIOMAS])</f>
        <v>Amazônia</v>
      </c>
      <c r="J1024" s="29" t="str">
        <f>_xlfn.XLOOKUP(BASE_INICIATIVAS_CONSOLIDADA!$G1024,[1]!BASE_UCS[COD CNUC],[1]!BASE_UCS[UF])</f>
        <v>TO</v>
      </c>
      <c r="K1024" s="29"/>
      <c r="L1024" s="30">
        <v>115000</v>
      </c>
      <c r="M1024" s="79">
        <v>0</v>
      </c>
      <c r="N1024" s="30">
        <f>BASE_INICIATIVAS_CONSOLIDADA!$L1024-BASE_INICIATIVAS_CONSOLIDADA!$M1024</f>
        <v>115000</v>
      </c>
      <c r="O1024" s="41">
        <f>BASE_INICIATIVAS_CONSOLIDADA!$AC1024+BASE_INICIATIVAS_CONSOLIDADA!$AJ1024+BASE_INICIATIVAS_CONSOLIDADA!$AO1024+BASE_INICIATIVAS_CONSOLIDADA!$AV1024+BASE_INICIATIVAS_CONSOLIDADA!$AY1024+BASE_INICIATIVAS_CONSOLIDADA!$BA1024+BASE_INICIATIVAS_CONSOLIDADA!$BD1024</f>
        <v>0</v>
      </c>
      <c r="P1024" s="30">
        <f>IF(BASE_INICIATIVAS_CONSOLIDADA!$N1024-BASE_INICIATIVAS_CONSOLIDADA!$O1024&lt;0,0,BASE_INICIATIVAS_CONSOLIDADA!$N1024-BASE_INICIATIVAS_CONSOLIDADA!$O1024)</f>
        <v>115000</v>
      </c>
      <c r="Q1024" s="66">
        <v>0</v>
      </c>
      <c r="R1024" s="71">
        <v>0</v>
      </c>
      <c r="S1024" s="71">
        <v>0</v>
      </c>
      <c r="T1024" s="71">
        <v>0</v>
      </c>
      <c r="U1024" s="71">
        <v>0</v>
      </c>
      <c r="V1024" s="71">
        <v>0</v>
      </c>
      <c r="W1024" s="71">
        <v>0</v>
      </c>
      <c r="X1024" s="71">
        <v>0</v>
      </c>
      <c r="Y1024" s="71">
        <v>0</v>
      </c>
      <c r="Z1024" s="71">
        <v>0</v>
      </c>
      <c r="AA1024" s="71">
        <v>0</v>
      </c>
      <c r="AB1024" s="68">
        <v>0</v>
      </c>
      <c r="AC1024" s="41">
        <f>SUM(BASE_INICIATIVAS_CONSOLIDADA!$Q1024:$AB1024)</f>
        <v>0</v>
      </c>
      <c r="AD1024" s="41">
        <v>0</v>
      </c>
      <c r="AE1024" s="41">
        <v>0</v>
      </c>
      <c r="AF1024" s="41">
        <v>0</v>
      </c>
      <c r="AG1024" s="41">
        <v>0</v>
      </c>
      <c r="AH1024" s="41">
        <v>0</v>
      </c>
      <c r="AI1024" s="82">
        <v>0</v>
      </c>
      <c r="AJ1024" s="41">
        <f>SUM(BASE_INICIATIVAS_CONSOLIDADA!$AD1024:$AI1024)</f>
        <v>0</v>
      </c>
      <c r="AK1024" s="41">
        <v>0</v>
      </c>
      <c r="AL1024" s="41">
        <v>0</v>
      </c>
      <c r="AM1024" s="41">
        <v>0</v>
      </c>
      <c r="AN1024" s="41">
        <v>0</v>
      </c>
      <c r="AO1024" s="41">
        <f>SUM(BASE_INICIATIVAS_CONSOLIDADA!$AK1024:$AN1024)</f>
        <v>0</v>
      </c>
      <c r="AP1024" s="41">
        <v>0</v>
      </c>
      <c r="AQ1024" s="41">
        <v>0</v>
      </c>
      <c r="AR1024" s="41">
        <v>0</v>
      </c>
      <c r="AS1024" s="41">
        <v>0</v>
      </c>
      <c r="AT1024" s="41">
        <v>0</v>
      </c>
      <c r="AU1024" s="41">
        <v>0</v>
      </c>
      <c r="AV1024" s="41">
        <f>SUM(BASE_INICIATIVAS_CONSOLIDADA!$AP1024:$AU1024)</f>
        <v>0</v>
      </c>
      <c r="AW1024" s="43">
        <v>0</v>
      </c>
      <c r="AX1024" s="43">
        <v>0</v>
      </c>
      <c r="AY1024" s="44">
        <f>SUM(BASE_INICIATIVAS_CONSOLIDADA!$AW1024:$AX1024)</f>
        <v>0</v>
      </c>
      <c r="AZ1024" s="45">
        <v>0</v>
      </c>
      <c r="BA1024" s="45">
        <f>BASE_INICIATIVAS_CONSOLIDADA!$AZ1024</f>
        <v>0</v>
      </c>
      <c r="BB1024" s="45">
        <v>0</v>
      </c>
      <c r="BC1024" s="45">
        <v>0</v>
      </c>
      <c r="BD1024" s="45">
        <f>SUM(BASE_INICIATIVAS_CONSOLIDADA!$BB1024:$BC1024)</f>
        <v>0</v>
      </c>
    </row>
    <row r="1025" spans="1:56" ht="60" x14ac:dyDescent="0.25">
      <c r="A1025" s="8" t="s">
        <v>502</v>
      </c>
      <c r="B1025" s="8" t="s">
        <v>503</v>
      </c>
      <c r="C1025" s="8">
        <v>18458919</v>
      </c>
      <c r="D1025" s="8" t="s">
        <v>58</v>
      </c>
      <c r="E1025" s="8" t="str">
        <f>_xlfn.XLOOKUP(BASE_INICIATIVAS_CONSOLIDADA!$G1025,'[1]BASE DE DADOS'!A:A,'[1]BASE DE DADOS'!C:C)</f>
        <v>RESEX MAE GRANDE DE CURUÇA</v>
      </c>
      <c r="F1025" s="8" t="str">
        <f>_xlfn.XLOOKUP(BASE_INICIATIVAS_CONSOLIDADA!$G1025,[1]!BASE_UCS[COD CNUC],[1]!BASE_UCS[CATEGORIA RESUMIDA])</f>
        <v>RESEX</v>
      </c>
      <c r="G1025" s="8" t="s">
        <v>122</v>
      </c>
      <c r="H1025" s="8" t="str">
        <f>_xlfn.XLOOKUP(BASE_INICIATIVAS_CONSOLIDADA!$G1025,[1]!BASE_UCS[COD CNUC],[1]!BASE_UCS[GERÊNCIA REGIONAL])</f>
        <v>GR1 - Norte</v>
      </c>
      <c r="I1025" s="8" t="str">
        <f>_xlfn.XLOOKUP(BASE_INICIATIVAS_CONSOLIDADA!$G1025,[1]!BASE_UCS[COD CNUC],[1]!BASE_UCS[BIOMAS])</f>
        <v>Amazônia - Área Marinha</v>
      </c>
      <c r="J1025" s="8" t="str">
        <f>_xlfn.XLOOKUP(BASE_INICIATIVAS_CONSOLIDADA!$G1025,[1]!BASE_UCS[COD CNUC],[1]!BASE_UCS[UF])</f>
        <v>PA</v>
      </c>
      <c r="K1025" s="8"/>
      <c r="L1025" s="36">
        <v>215000</v>
      </c>
      <c r="M1025" s="80">
        <v>0</v>
      </c>
      <c r="N1025" s="36">
        <f>BASE_INICIATIVAS_CONSOLIDADA!$L1025-BASE_INICIATIVAS_CONSOLIDADA!$M1025</f>
        <v>215000</v>
      </c>
      <c r="O1025" s="37">
        <f>BASE_INICIATIVAS_CONSOLIDADA!$AC1025+BASE_INICIATIVAS_CONSOLIDADA!$AJ1025+BASE_INICIATIVAS_CONSOLIDADA!$AO1025+BASE_INICIATIVAS_CONSOLIDADA!$AV1025+BASE_INICIATIVAS_CONSOLIDADA!$AY1025+BASE_INICIATIVAS_CONSOLIDADA!$BA1025+BASE_INICIATIVAS_CONSOLIDADA!$BD1025</f>
        <v>0</v>
      </c>
      <c r="P1025" s="36">
        <f>IF(BASE_INICIATIVAS_CONSOLIDADA!$N1025-BASE_INICIATIVAS_CONSOLIDADA!$O1025&lt;0,0,BASE_INICIATIVAS_CONSOLIDADA!$N1025-BASE_INICIATIVAS_CONSOLIDADA!$O1025)</f>
        <v>215000</v>
      </c>
      <c r="Q1025" s="64">
        <v>0</v>
      </c>
      <c r="R1025" s="69">
        <v>0</v>
      </c>
      <c r="S1025" s="69">
        <v>0</v>
      </c>
      <c r="T1025" s="69">
        <v>0</v>
      </c>
      <c r="U1025" s="69">
        <v>0</v>
      </c>
      <c r="V1025" s="69">
        <v>0</v>
      </c>
      <c r="W1025" s="69">
        <v>0</v>
      </c>
      <c r="X1025" s="69">
        <v>0</v>
      </c>
      <c r="Y1025" s="69">
        <v>0</v>
      </c>
      <c r="Z1025" s="69">
        <v>0</v>
      </c>
      <c r="AA1025" s="69">
        <v>0</v>
      </c>
      <c r="AB1025" s="70">
        <v>0</v>
      </c>
      <c r="AC1025" s="37">
        <f>SUM(BASE_INICIATIVAS_CONSOLIDADA!$Q1025:$AB1025)</f>
        <v>0</v>
      </c>
      <c r="AD1025" s="37">
        <v>0</v>
      </c>
      <c r="AE1025" s="37">
        <v>0</v>
      </c>
      <c r="AF1025" s="37">
        <v>0</v>
      </c>
      <c r="AG1025" s="37">
        <v>0</v>
      </c>
      <c r="AH1025" s="37">
        <v>0</v>
      </c>
      <c r="AI1025" s="77">
        <v>0</v>
      </c>
      <c r="AJ1025" s="37">
        <f>SUM(BASE_INICIATIVAS_CONSOLIDADA!$AD1025:$AI1025)</f>
        <v>0</v>
      </c>
      <c r="AK1025" s="37">
        <v>0</v>
      </c>
      <c r="AL1025" s="37">
        <v>0</v>
      </c>
      <c r="AM1025" s="37">
        <v>0</v>
      </c>
      <c r="AN1025" s="37">
        <v>0</v>
      </c>
      <c r="AO1025" s="37">
        <f>SUM(BASE_INICIATIVAS_CONSOLIDADA!$AK1025:$AN1025)</f>
        <v>0</v>
      </c>
      <c r="AP1025" s="37">
        <v>0</v>
      </c>
      <c r="AQ1025" s="37">
        <v>0</v>
      </c>
      <c r="AR1025" s="37">
        <v>0</v>
      </c>
      <c r="AS1025" s="37">
        <v>0</v>
      </c>
      <c r="AT1025" s="37">
        <v>0</v>
      </c>
      <c r="AU1025" s="37">
        <v>0</v>
      </c>
      <c r="AV1025" s="37">
        <f>SUM(BASE_INICIATIVAS_CONSOLIDADA!$AP1025:$AU1025)</f>
        <v>0</v>
      </c>
      <c r="AW1025" s="39">
        <v>0</v>
      </c>
      <c r="AX1025" s="39">
        <v>0</v>
      </c>
      <c r="AY1025" s="40">
        <f>SUM(BASE_INICIATIVAS_CONSOLIDADA!$AW1025:$AX1025)</f>
        <v>0</v>
      </c>
      <c r="AZ1025" s="4">
        <v>0</v>
      </c>
      <c r="BA1025" s="4">
        <f>BASE_INICIATIVAS_CONSOLIDADA!$AZ1025</f>
        <v>0</v>
      </c>
      <c r="BB1025" s="4">
        <v>0</v>
      </c>
      <c r="BC1025" s="4">
        <v>0</v>
      </c>
      <c r="BD1025" s="4">
        <f>SUM(BASE_INICIATIVAS_CONSOLIDADA!$BB1025:$BC1025)</f>
        <v>0</v>
      </c>
    </row>
    <row r="1026" spans="1:56" ht="60" x14ac:dyDescent="0.25">
      <c r="A1026" s="29" t="s">
        <v>502</v>
      </c>
      <c r="B1026" s="29" t="s">
        <v>503</v>
      </c>
      <c r="C1026" s="29">
        <v>18458919</v>
      </c>
      <c r="D1026" s="29" t="s">
        <v>58</v>
      </c>
      <c r="E1026" s="29" t="str">
        <f>_xlfn.XLOOKUP(BASE_INICIATIVAS_CONSOLIDADA!$G1026,'[1]BASE DE DADOS'!A:A,'[1]BASE DE DADOS'!C:C)</f>
        <v>RESEX MARINHA DA BAIA DE IGUAPÉ</v>
      </c>
      <c r="F1026" s="29" t="str">
        <f>_xlfn.XLOOKUP(BASE_INICIATIVAS_CONSOLIDADA!$G1026,[1]!BASE_UCS[COD CNUC],[1]!BASE_UCS[CATEGORIA RESUMIDA])</f>
        <v>RESEX</v>
      </c>
      <c r="G1026" s="29" t="s">
        <v>170</v>
      </c>
      <c r="H1026" s="29" t="str">
        <f>_xlfn.XLOOKUP(BASE_INICIATIVAS_CONSOLIDADA!$G1026,[1]!BASE_UCS[COD CNUC],[1]!BASE_UCS[GERÊNCIA REGIONAL])</f>
        <v>GR2 - Nordeste</v>
      </c>
      <c r="I1026" s="29" t="str">
        <f>_xlfn.XLOOKUP(BASE_INICIATIVAS_CONSOLIDADA!$G1026,[1]!BASE_UCS[COD CNUC],[1]!BASE_UCS[BIOMAS])</f>
        <v>Mata Atlântica</v>
      </c>
      <c r="J1026" s="29" t="str">
        <f>_xlfn.XLOOKUP(BASE_INICIATIVAS_CONSOLIDADA!$G1026,[1]!BASE_UCS[COD CNUC],[1]!BASE_UCS[UF])</f>
        <v>BA</v>
      </c>
      <c r="K1026" s="29"/>
      <c r="L1026" s="30">
        <v>75000</v>
      </c>
      <c r="M1026" s="79">
        <v>0</v>
      </c>
      <c r="N1026" s="30">
        <f>BASE_INICIATIVAS_CONSOLIDADA!$L1026-BASE_INICIATIVAS_CONSOLIDADA!$M1026</f>
        <v>75000</v>
      </c>
      <c r="O1026" s="41">
        <f>BASE_INICIATIVAS_CONSOLIDADA!$AC1026+BASE_INICIATIVAS_CONSOLIDADA!$AJ1026+BASE_INICIATIVAS_CONSOLIDADA!$AO1026+BASE_INICIATIVAS_CONSOLIDADA!$AV1026+BASE_INICIATIVAS_CONSOLIDADA!$AY1026+BASE_INICIATIVAS_CONSOLIDADA!$BA1026+BASE_INICIATIVAS_CONSOLIDADA!$BD1026</f>
        <v>0</v>
      </c>
      <c r="P1026" s="30">
        <f>IF(BASE_INICIATIVAS_CONSOLIDADA!$N1026-BASE_INICIATIVAS_CONSOLIDADA!$O1026&lt;0,0,BASE_INICIATIVAS_CONSOLIDADA!$N1026-BASE_INICIATIVAS_CONSOLIDADA!$O1026)</f>
        <v>75000</v>
      </c>
      <c r="Q1026" s="66">
        <v>0</v>
      </c>
      <c r="R1026" s="71">
        <v>0</v>
      </c>
      <c r="S1026" s="71">
        <v>0</v>
      </c>
      <c r="T1026" s="71">
        <v>0</v>
      </c>
      <c r="U1026" s="71">
        <v>0</v>
      </c>
      <c r="V1026" s="71">
        <v>0</v>
      </c>
      <c r="W1026" s="71">
        <v>0</v>
      </c>
      <c r="X1026" s="71">
        <v>0</v>
      </c>
      <c r="Y1026" s="71">
        <v>0</v>
      </c>
      <c r="Z1026" s="71">
        <v>0</v>
      </c>
      <c r="AA1026" s="71">
        <v>0</v>
      </c>
      <c r="AB1026" s="68">
        <v>0</v>
      </c>
      <c r="AC1026" s="41">
        <f>SUM(BASE_INICIATIVAS_CONSOLIDADA!$Q1026:$AB1026)</f>
        <v>0</v>
      </c>
      <c r="AD1026" s="41">
        <v>0</v>
      </c>
      <c r="AE1026" s="41">
        <v>0</v>
      </c>
      <c r="AF1026" s="41">
        <v>0</v>
      </c>
      <c r="AG1026" s="41">
        <v>0</v>
      </c>
      <c r="AH1026" s="41">
        <v>0</v>
      </c>
      <c r="AI1026" s="82">
        <v>0</v>
      </c>
      <c r="AJ1026" s="41">
        <f>SUM(BASE_INICIATIVAS_CONSOLIDADA!$AD1026:$AI1026)</f>
        <v>0</v>
      </c>
      <c r="AK1026" s="41">
        <v>0</v>
      </c>
      <c r="AL1026" s="41">
        <v>0</v>
      </c>
      <c r="AM1026" s="41">
        <v>0</v>
      </c>
      <c r="AN1026" s="41">
        <v>0</v>
      </c>
      <c r="AO1026" s="41">
        <f>SUM(BASE_INICIATIVAS_CONSOLIDADA!$AK1026:$AN1026)</f>
        <v>0</v>
      </c>
      <c r="AP1026" s="41">
        <v>0</v>
      </c>
      <c r="AQ1026" s="41">
        <v>0</v>
      </c>
      <c r="AR1026" s="41">
        <v>0</v>
      </c>
      <c r="AS1026" s="41">
        <v>0</v>
      </c>
      <c r="AT1026" s="41">
        <v>0</v>
      </c>
      <c r="AU1026" s="41">
        <v>0</v>
      </c>
      <c r="AV1026" s="41">
        <f>SUM(BASE_INICIATIVAS_CONSOLIDADA!$AP1026:$AU1026)</f>
        <v>0</v>
      </c>
      <c r="AW1026" s="43">
        <v>0</v>
      </c>
      <c r="AX1026" s="43">
        <v>0</v>
      </c>
      <c r="AY1026" s="44">
        <f>SUM(BASE_INICIATIVAS_CONSOLIDADA!$AW1026:$AX1026)</f>
        <v>0</v>
      </c>
      <c r="AZ1026" s="45">
        <v>0</v>
      </c>
      <c r="BA1026" s="45">
        <f>BASE_INICIATIVAS_CONSOLIDADA!$AZ1026</f>
        <v>0</v>
      </c>
      <c r="BB1026" s="45">
        <v>0</v>
      </c>
      <c r="BC1026" s="45">
        <v>0</v>
      </c>
      <c r="BD1026" s="45">
        <f>SUM(BASE_INICIATIVAS_CONSOLIDADA!$BB1026:$BC1026)</f>
        <v>0</v>
      </c>
    </row>
    <row r="1027" spans="1:56" ht="60" x14ac:dyDescent="0.25">
      <c r="A1027" s="8" t="s">
        <v>502</v>
      </c>
      <c r="B1027" s="8" t="s">
        <v>503</v>
      </c>
      <c r="C1027" s="8">
        <v>18458919</v>
      </c>
      <c r="D1027" s="8" t="s">
        <v>58</v>
      </c>
      <c r="E1027" s="8" t="str">
        <f>_xlfn.XLOOKUP(BASE_INICIATIVAS_CONSOLIDADA!$G1027,'[1]BASE DE DADOS'!A:A,'[1]BASE DE DADOS'!C:C)</f>
        <v>RESEX MARINHA ARAI-PEROBA</v>
      </c>
      <c r="F1027" s="8" t="str">
        <f>_xlfn.XLOOKUP(BASE_INICIATIVAS_CONSOLIDADA!$G1027,[1]!BASE_UCS[COD CNUC],[1]!BASE_UCS[CATEGORIA RESUMIDA])</f>
        <v>RESEX</v>
      </c>
      <c r="G1027" s="8" t="s">
        <v>124</v>
      </c>
      <c r="H1027" s="8" t="str">
        <f>_xlfn.XLOOKUP(BASE_INICIATIVAS_CONSOLIDADA!$G1027,[1]!BASE_UCS[COD CNUC],[1]!BASE_UCS[GERÊNCIA REGIONAL])</f>
        <v>GR1 - Norte</v>
      </c>
      <c r="I1027" s="8" t="str">
        <f>_xlfn.XLOOKUP(BASE_INICIATIVAS_CONSOLIDADA!$G1027,[1]!BASE_UCS[COD CNUC],[1]!BASE_UCS[BIOMAS])</f>
        <v>Amazônia - Área Marinha</v>
      </c>
      <c r="J1027" s="8" t="str">
        <f>_xlfn.XLOOKUP(BASE_INICIATIVAS_CONSOLIDADA!$G1027,[1]!BASE_UCS[COD CNUC],[1]!BASE_UCS[UF])</f>
        <v>PA</v>
      </c>
      <c r="K1027" s="8"/>
      <c r="L1027" s="36">
        <v>185000</v>
      </c>
      <c r="M1027" s="80">
        <v>0</v>
      </c>
      <c r="N1027" s="36">
        <f>BASE_INICIATIVAS_CONSOLIDADA!$L1027-BASE_INICIATIVAS_CONSOLIDADA!$M1027</f>
        <v>185000</v>
      </c>
      <c r="O1027" s="37">
        <f>BASE_INICIATIVAS_CONSOLIDADA!$AC1027+BASE_INICIATIVAS_CONSOLIDADA!$AJ1027+BASE_INICIATIVAS_CONSOLIDADA!$AO1027+BASE_INICIATIVAS_CONSOLIDADA!$AV1027+BASE_INICIATIVAS_CONSOLIDADA!$AY1027+BASE_INICIATIVAS_CONSOLIDADA!$BA1027+BASE_INICIATIVAS_CONSOLIDADA!$BD1027</f>
        <v>0</v>
      </c>
      <c r="P1027" s="36">
        <f>IF(BASE_INICIATIVAS_CONSOLIDADA!$N1027-BASE_INICIATIVAS_CONSOLIDADA!$O1027&lt;0,0,BASE_INICIATIVAS_CONSOLIDADA!$N1027-BASE_INICIATIVAS_CONSOLIDADA!$O1027)</f>
        <v>185000</v>
      </c>
      <c r="Q1027" s="64">
        <v>0</v>
      </c>
      <c r="R1027" s="69">
        <v>0</v>
      </c>
      <c r="S1027" s="69">
        <v>0</v>
      </c>
      <c r="T1027" s="69">
        <v>0</v>
      </c>
      <c r="U1027" s="69">
        <v>0</v>
      </c>
      <c r="V1027" s="69">
        <v>0</v>
      </c>
      <c r="W1027" s="69">
        <v>0</v>
      </c>
      <c r="X1027" s="69">
        <v>0</v>
      </c>
      <c r="Y1027" s="69">
        <v>0</v>
      </c>
      <c r="Z1027" s="69">
        <v>0</v>
      </c>
      <c r="AA1027" s="69">
        <v>0</v>
      </c>
      <c r="AB1027" s="70">
        <v>0</v>
      </c>
      <c r="AC1027" s="37">
        <f>SUM(BASE_INICIATIVAS_CONSOLIDADA!$Q1027:$AB1027)</f>
        <v>0</v>
      </c>
      <c r="AD1027" s="37">
        <v>0</v>
      </c>
      <c r="AE1027" s="37">
        <v>0</v>
      </c>
      <c r="AF1027" s="37">
        <v>0</v>
      </c>
      <c r="AG1027" s="37">
        <v>0</v>
      </c>
      <c r="AH1027" s="37">
        <v>0</v>
      </c>
      <c r="AI1027" s="77">
        <v>0</v>
      </c>
      <c r="AJ1027" s="37">
        <f>SUM(BASE_INICIATIVAS_CONSOLIDADA!$AD1027:$AI1027)</f>
        <v>0</v>
      </c>
      <c r="AK1027" s="37">
        <v>0</v>
      </c>
      <c r="AL1027" s="37">
        <v>0</v>
      </c>
      <c r="AM1027" s="37">
        <v>0</v>
      </c>
      <c r="AN1027" s="37">
        <v>0</v>
      </c>
      <c r="AO1027" s="37">
        <f>SUM(BASE_INICIATIVAS_CONSOLIDADA!$AK1027:$AN1027)</f>
        <v>0</v>
      </c>
      <c r="AP1027" s="37">
        <v>0</v>
      </c>
      <c r="AQ1027" s="37">
        <v>0</v>
      </c>
      <c r="AR1027" s="37">
        <v>0</v>
      </c>
      <c r="AS1027" s="37">
        <v>0</v>
      </c>
      <c r="AT1027" s="37">
        <v>0</v>
      </c>
      <c r="AU1027" s="37">
        <v>0</v>
      </c>
      <c r="AV1027" s="37">
        <f>SUM(BASE_INICIATIVAS_CONSOLIDADA!$AP1027:$AU1027)</f>
        <v>0</v>
      </c>
      <c r="AW1027" s="39">
        <v>0</v>
      </c>
      <c r="AX1027" s="39">
        <v>0</v>
      </c>
      <c r="AY1027" s="40">
        <f>SUM(BASE_INICIATIVAS_CONSOLIDADA!$AW1027:$AX1027)</f>
        <v>0</v>
      </c>
      <c r="AZ1027" s="4">
        <v>0</v>
      </c>
      <c r="BA1027" s="4">
        <f>BASE_INICIATIVAS_CONSOLIDADA!$AZ1027</f>
        <v>0</v>
      </c>
      <c r="BB1027" s="4">
        <v>0</v>
      </c>
      <c r="BC1027" s="4">
        <v>0</v>
      </c>
      <c r="BD1027" s="4">
        <f>SUM(BASE_INICIATIVAS_CONSOLIDADA!$BB1027:$BC1027)</f>
        <v>0</v>
      </c>
    </row>
    <row r="1028" spans="1:56" ht="60" x14ac:dyDescent="0.25">
      <c r="A1028" s="29" t="s">
        <v>502</v>
      </c>
      <c r="B1028" s="29" t="s">
        <v>503</v>
      </c>
      <c r="C1028" s="29">
        <v>18458919</v>
      </c>
      <c r="D1028" s="29" t="s">
        <v>58</v>
      </c>
      <c r="E1028" s="29" t="str">
        <f>_xlfn.XLOOKUP(BASE_INICIATIVAS_CONSOLIDADA!$G1028,'[1]BASE DE DADOS'!A:A,'[1]BASE DE DADOS'!C:C)</f>
        <v>RESEX MARINHA CAETÉTAPERAÇU</v>
      </c>
      <c r="F1028" s="29" t="str">
        <f>_xlfn.XLOOKUP(BASE_INICIATIVAS_CONSOLIDADA!$G1028,[1]!BASE_UCS[COD CNUC],[1]!BASE_UCS[CATEGORIA RESUMIDA])</f>
        <v>RESEX</v>
      </c>
      <c r="G1028" s="29" t="s">
        <v>125</v>
      </c>
      <c r="H1028" s="29" t="str">
        <f>_xlfn.XLOOKUP(BASE_INICIATIVAS_CONSOLIDADA!$G1028,[1]!BASE_UCS[COD CNUC],[1]!BASE_UCS[GERÊNCIA REGIONAL])</f>
        <v>GR1 - Norte</v>
      </c>
      <c r="I1028" s="29" t="str">
        <f>_xlfn.XLOOKUP(BASE_INICIATIVAS_CONSOLIDADA!$G1028,[1]!BASE_UCS[COD CNUC],[1]!BASE_UCS[BIOMAS])</f>
        <v>Amazônia - Área Marinha</v>
      </c>
      <c r="J1028" s="29" t="str">
        <f>_xlfn.XLOOKUP(BASE_INICIATIVAS_CONSOLIDADA!$G1028,[1]!BASE_UCS[COD CNUC],[1]!BASE_UCS[UF])</f>
        <v>PA</v>
      </c>
      <c r="K1028" s="29"/>
      <c r="L1028" s="30">
        <v>115000</v>
      </c>
      <c r="M1028" s="79">
        <v>0</v>
      </c>
      <c r="N1028" s="30">
        <f>BASE_INICIATIVAS_CONSOLIDADA!$L1028-BASE_INICIATIVAS_CONSOLIDADA!$M1028</f>
        <v>115000</v>
      </c>
      <c r="O1028" s="41">
        <f>BASE_INICIATIVAS_CONSOLIDADA!$AC1028+BASE_INICIATIVAS_CONSOLIDADA!$AJ1028+BASE_INICIATIVAS_CONSOLIDADA!$AO1028+BASE_INICIATIVAS_CONSOLIDADA!$AV1028+BASE_INICIATIVAS_CONSOLIDADA!$AY1028+BASE_INICIATIVAS_CONSOLIDADA!$BA1028+BASE_INICIATIVAS_CONSOLIDADA!$BD1028</f>
        <v>0</v>
      </c>
      <c r="P1028" s="30">
        <f>IF(BASE_INICIATIVAS_CONSOLIDADA!$N1028-BASE_INICIATIVAS_CONSOLIDADA!$O1028&lt;0,0,BASE_INICIATIVAS_CONSOLIDADA!$N1028-BASE_INICIATIVAS_CONSOLIDADA!$O1028)</f>
        <v>115000</v>
      </c>
      <c r="Q1028" s="66">
        <v>0</v>
      </c>
      <c r="R1028" s="71">
        <v>0</v>
      </c>
      <c r="S1028" s="71">
        <v>0</v>
      </c>
      <c r="T1028" s="71">
        <v>0</v>
      </c>
      <c r="U1028" s="71">
        <v>0</v>
      </c>
      <c r="V1028" s="71">
        <v>0</v>
      </c>
      <c r="W1028" s="71">
        <v>0</v>
      </c>
      <c r="X1028" s="71">
        <v>0</v>
      </c>
      <c r="Y1028" s="71">
        <v>0</v>
      </c>
      <c r="Z1028" s="71">
        <v>0</v>
      </c>
      <c r="AA1028" s="71">
        <v>0</v>
      </c>
      <c r="AB1028" s="68">
        <v>0</v>
      </c>
      <c r="AC1028" s="41">
        <f>SUM(BASE_INICIATIVAS_CONSOLIDADA!$Q1028:$AB1028)</f>
        <v>0</v>
      </c>
      <c r="AD1028" s="41">
        <v>0</v>
      </c>
      <c r="AE1028" s="41">
        <v>0</v>
      </c>
      <c r="AF1028" s="41">
        <v>0</v>
      </c>
      <c r="AG1028" s="41">
        <v>0</v>
      </c>
      <c r="AH1028" s="41">
        <v>0</v>
      </c>
      <c r="AI1028" s="82">
        <v>0</v>
      </c>
      <c r="AJ1028" s="41">
        <f>SUM(BASE_INICIATIVAS_CONSOLIDADA!$AD1028:$AI1028)</f>
        <v>0</v>
      </c>
      <c r="AK1028" s="41">
        <v>0</v>
      </c>
      <c r="AL1028" s="41">
        <v>0</v>
      </c>
      <c r="AM1028" s="41">
        <v>0</v>
      </c>
      <c r="AN1028" s="41">
        <v>0</v>
      </c>
      <c r="AO1028" s="41">
        <f>SUM(BASE_INICIATIVAS_CONSOLIDADA!$AK1028:$AN1028)</f>
        <v>0</v>
      </c>
      <c r="AP1028" s="41">
        <v>0</v>
      </c>
      <c r="AQ1028" s="41">
        <v>0</v>
      </c>
      <c r="AR1028" s="41">
        <v>0</v>
      </c>
      <c r="AS1028" s="41">
        <v>0</v>
      </c>
      <c r="AT1028" s="41">
        <v>0</v>
      </c>
      <c r="AU1028" s="41">
        <v>0</v>
      </c>
      <c r="AV1028" s="41">
        <f>SUM(BASE_INICIATIVAS_CONSOLIDADA!$AP1028:$AU1028)</f>
        <v>0</v>
      </c>
      <c r="AW1028" s="43">
        <v>0</v>
      </c>
      <c r="AX1028" s="43">
        <v>0</v>
      </c>
      <c r="AY1028" s="44">
        <f>SUM(BASE_INICIATIVAS_CONSOLIDADA!$AW1028:$AX1028)</f>
        <v>0</v>
      </c>
      <c r="AZ1028" s="50">
        <v>0</v>
      </c>
      <c r="BA1028" s="43">
        <f>BASE_INICIATIVAS_CONSOLIDADA!$AZ1028</f>
        <v>0</v>
      </c>
      <c r="BB1028" s="45">
        <v>0</v>
      </c>
      <c r="BC1028" s="45">
        <v>0</v>
      </c>
      <c r="BD1028" s="45">
        <f>SUM(BASE_INICIATIVAS_CONSOLIDADA!$BB1028:$BC1028)</f>
        <v>0</v>
      </c>
    </row>
    <row r="1029" spans="1:56" ht="60" x14ac:dyDescent="0.25">
      <c r="A1029" s="8" t="s">
        <v>502</v>
      </c>
      <c r="B1029" s="8" t="s">
        <v>503</v>
      </c>
      <c r="C1029" s="8">
        <v>18458919</v>
      </c>
      <c r="D1029" s="8" t="s">
        <v>58</v>
      </c>
      <c r="E1029" s="8" t="str">
        <f>_xlfn.XLOOKUP(BASE_INICIATIVAS_CONSOLIDADA!$G1029,'[1]BASE DE DADOS'!A:A,'[1]BASE DE DADOS'!C:C)</f>
        <v>RESEX MARINHA TRACUATEUA</v>
      </c>
      <c r="F1029" s="8" t="str">
        <f>_xlfn.XLOOKUP(BASE_INICIATIVAS_CONSOLIDADA!$G1029,[1]!BASE_UCS[COD CNUC],[1]!BASE_UCS[CATEGORIA RESUMIDA])</f>
        <v>RESEX</v>
      </c>
      <c r="G1029" s="8" t="s">
        <v>127</v>
      </c>
      <c r="H1029" s="8" t="str">
        <f>_xlfn.XLOOKUP(BASE_INICIATIVAS_CONSOLIDADA!$G1029,[1]!BASE_UCS[COD CNUC],[1]!BASE_UCS[GERÊNCIA REGIONAL])</f>
        <v>GR1 - Norte</v>
      </c>
      <c r="I1029" s="8" t="str">
        <f>_xlfn.XLOOKUP(BASE_INICIATIVAS_CONSOLIDADA!$G1029,[1]!BASE_UCS[COD CNUC],[1]!BASE_UCS[BIOMAS])</f>
        <v>Amazônia - Área Marinha</v>
      </c>
      <c r="J1029" s="8" t="str">
        <f>_xlfn.XLOOKUP(BASE_INICIATIVAS_CONSOLIDADA!$G1029,[1]!BASE_UCS[COD CNUC],[1]!BASE_UCS[UF])</f>
        <v>PA</v>
      </c>
      <c r="K1029" s="8"/>
      <c r="L1029" s="36">
        <v>115000</v>
      </c>
      <c r="M1029" s="80">
        <v>0</v>
      </c>
      <c r="N1029" s="36">
        <f>BASE_INICIATIVAS_CONSOLIDADA!$L1029-BASE_INICIATIVAS_CONSOLIDADA!$M1029</f>
        <v>115000</v>
      </c>
      <c r="O1029" s="37">
        <f>BASE_INICIATIVAS_CONSOLIDADA!$AC1029+BASE_INICIATIVAS_CONSOLIDADA!$AJ1029+BASE_INICIATIVAS_CONSOLIDADA!$AO1029+BASE_INICIATIVAS_CONSOLIDADA!$AV1029+BASE_INICIATIVAS_CONSOLIDADA!$AY1029+BASE_INICIATIVAS_CONSOLIDADA!$BA1029+BASE_INICIATIVAS_CONSOLIDADA!$BD1029</f>
        <v>0</v>
      </c>
      <c r="P1029" s="36">
        <f>IF(BASE_INICIATIVAS_CONSOLIDADA!$N1029-BASE_INICIATIVAS_CONSOLIDADA!$O1029&lt;0,0,BASE_INICIATIVAS_CONSOLIDADA!$N1029-BASE_INICIATIVAS_CONSOLIDADA!$O1029)</f>
        <v>115000</v>
      </c>
      <c r="Q1029" s="64">
        <v>0</v>
      </c>
      <c r="R1029" s="69">
        <v>0</v>
      </c>
      <c r="S1029" s="69">
        <v>0</v>
      </c>
      <c r="T1029" s="69">
        <v>0</v>
      </c>
      <c r="U1029" s="69">
        <v>0</v>
      </c>
      <c r="V1029" s="69">
        <v>0</v>
      </c>
      <c r="W1029" s="69">
        <v>0</v>
      </c>
      <c r="X1029" s="69">
        <v>0</v>
      </c>
      <c r="Y1029" s="69">
        <v>0</v>
      </c>
      <c r="Z1029" s="69">
        <v>0</v>
      </c>
      <c r="AA1029" s="69">
        <v>0</v>
      </c>
      <c r="AB1029" s="70">
        <v>0</v>
      </c>
      <c r="AC1029" s="37">
        <f>SUM(BASE_INICIATIVAS_CONSOLIDADA!$Q1029:$AB1029)</f>
        <v>0</v>
      </c>
      <c r="AD1029" s="37">
        <v>0</v>
      </c>
      <c r="AE1029" s="37">
        <v>0</v>
      </c>
      <c r="AF1029" s="37">
        <v>0</v>
      </c>
      <c r="AG1029" s="37">
        <v>0</v>
      </c>
      <c r="AH1029" s="37">
        <v>0</v>
      </c>
      <c r="AI1029" s="77">
        <v>0</v>
      </c>
      <c r="AJ1029" s="37">
        <f>SUM(BASE_INICIATIVAS_CONSOLIDADA!$AD1029:$AI1029)</f>
        <v>0</v>
      </c>
      <c r="AK1029" s="37">
        <v>0</v>
      </c>
      <c r="AL1029" s="37">
        <v>0</v>
      </c>
      <c r="AM1029" s="37">
        <v>0</v>
      </c>
      <c r="AN1029" s="37">
        <v>0</v>
      </c>
      <c r="AO1029" s="37">
        <f>SUM(BASE_INICIATIVAS_CONSOLIDADA!$AK1029:$AN1029)</f>
        <v>0</v>
      </c>
      <c r="AP1029" s="37">
        <v>0</v>
      </c>
      <c r="AQ1029" s="37">
        <v>0</v>
      </c>
      <c r="AR1029" s="37">
        <v>0</v>
      </c>
      <c r="AS1029" s="37">
        <v>0</v>
      </c>
      <c r="AT1029" s="37">
        <v>0</v>
      </c>
      <c r="AU1029" s="37">
        <v>0</v>
      </c>
      <c r="AV1029" s="37">
        <f>SUM(BASE_INICIATIVAS_CONSOLIDADA!$AP1029:$AU1029)</f>
        <v>0</v>
      </c>
      <c r="AW1029" s="39">
        <v>0</v>
      </c>
      <c r="AX1029" s="39">
        <v>0</v>
      </c>
      <c r="AY1029" s="40">
        <f>SUM(BASE_INICIATIVAS_CONSOLIDADA!$AW1029:$AX1029)</f>
        <v>0</v>
      </c>
      <c r="AZ1029" s="51">
        <v>0</v>
      </c>
      <c r="BA1029" s="4">
        <f>BASE_INICIATIVAS_CONSOLIDADA!$AZ1029</f>
        <v>0</v>
      </c>
      <c r="BB1029" s="4">
        <v>0</v>
      </c>
      <c r="BC1029" s="4">
        <v>0</v>
      </c>
      <c r="BD1029" s="4">
        <f>SUM(BASE_INICIATIVAS_CONSOLIDADA!$BB1029:$BC1029)</f>
        <v>0</v>
      </c>
    </row>
    <row r="1030" spans="1:56" ht="60" x14ac:dyDescent="0.25">
      <c r="A1030" s="29" t="s">
        <v>502</v>
      </c>
      <c r="B1030" s="29" t="s">
        <v>503</v>
      </c>
      <c r="C1030" s="29">
        <v>18458919</v>
      </c>
      <c r="D1030" s="29" t="s">
        <v>58</v>
      </c>
      <c r="E1030" s="29" t="str">
        <f>_xlfn.XLOOKUP(BASE_INICIATIVAS_CONSOLIDADA!$G1030,'[1]BASE DE DADOS'!A:A,'[1]BASE DE DADOS'!C:C)</f>
        <v>RESEX MARINHA ARRAIAL DO CABO</v>
      </c>
      <c r="F1030" s="29" t="str">
        <f>_xlfn.XLOOKUP(BASE_INICIATIVAS_CONSOLIDADA!$G1030,[1]!BASE_UCS[COD CNUC],[1]!BASE_UCS[CATEGORIA RESUMIDA])</f>
        <v>RESEX</v>
      </c>
      <c r="G1030" s="29" t="s">
        <v>440</v>
      </c>
      <c r="H1030" s="29" t="str">
        <f>_xlfn.XLOOKUP(BASE_INICIATIVAS_CONSOLIDADA!$G1030,[1]!BASE_UCS[COD CNUC],[1]!BASE_UCS[GERÊNCIA REGIONAL])</f>
        <v>GR4 - Sudeste</v>
      </c>
      <c r="I1030" s="29" t="str">
        <f>_xlfn.XLOOKUP(BASE_INICIATIVAS_CONSOLIDADA!$G1030,[1]!BASE_UCS[COD CNUC],[1]!BASE_UCS[BIOMAS])</f>
        <v>Área Marinha - Mata Atlântica</v>
      </c>
      <c r="J1030" s="29" t="str">
        <f>_xlfn.XLOOKUP(BASE_INICIATIVAS_CONSOLIDADA!$G1030,[1]!BASE_UCS[COD CNUC],[1]!BASE_UCS[UF])</f>
        <v>RJ</v>
      </c>
      <c r="K1030" s="29"/>
      <c r="L1030" s="30">
        <v>75000</v>
      </c>
      <c r="M1030" s="79">
        <v>0</v>
      </c>
      <c r="N1030" s="30">
        <f>BASE_INICIATIVAS_CONSOLIDADA!$L1030-BASE_INICIATIVAS_CONSOLIDADA!$M1030</f>
        <v>75000</v>
      </c>
      <c r="O1030" s="41">
        <f>BASE_INICIATIVAS_CONSOLIDADA!$AC1030+BASE_INICIATIVAS_CONSOLIDADA!$AJ1030+BASE_INICIATIVAS_CONSOLIDADA!$AO1030+BASE_INICIATIVAS_CONSOLIDADA!$AV1030+BASE_INICIATIVAS_CONSOLIDADA!$AY1030+BASE_INICIATIVAS_CONSOLIDADA!$BA1030+BASE_INICIATIVAS_CONSOLIDADA!$BD1030</f>
        <v>0</v>
      </c>
      <c r="P1030" s="30">
        <f>IF(BASE_INICIATIVAS_CONSOLIDADA!$N1030-BASE_INICIATIVAS_CONSOLIDADA!$O1030&lt;0,0,BASE_INICIATIVAS_CONSOLIDADA!$N1030-BASE_INICIATIVAS_CONSOLIDADA!$O1030)</f>
        <v>75000</v>
      </c>
      <c r="Q1030" s="66">
        <v>0</v>
      </c>
      <c r="R1030" s="71">
        <v>0</v>
      </c>
      <c r="S1030" s="71">
        <v>0</v>
      </c>
      <c r="T1030" s="71">
        <v>0</v>
      </c>
      <c r="U1030" s="71">
        <v>0</v>
      </c>
      <c r="V1030" s="71">
        <v>0</v>
      </c>
      <c r="W1030" s="71">
        <v>0</v>
      </c>
      <c r="X1030" s="71">
        <v>0</v>
      </c>
      <c r="Y1030" s="71">
        <v>0</v>
      </c>
      <c r="Z1030" s="71">
        <v>0</v>
      </c>
      <c r="AA1030" s="71">
        <v>0</v>
      </c>
      <c r="AB1030" s="68">
        <v>0</v>
      </c>
      <c r="AC1030" s="41">
        <f>SUM(BASE_INICIATIVAS_CONSOLIDADA!$Q1030:$AB1030)</f>
        <v>0</v>
      </c>
      <c r="AD1030" s="41">
        <v>0</v>
      </c>
      <c r="AE1030" s="41">
        <v>0</v>
      </c>
      <c r="AF1030" s="41">
        <v>0</v>
      </c>
      <c r="AG1030" s="41">
        <v>0</v>
      </c>
      <c r="AH1030" s="41">
        <v>0</v>
      </c>
      <c r="AI1030" s="82">
        <v>0</v>
      </c>
      <c r="AJ1030" s="41">
        <f>SUM(BASE_INICIATIVAS_CONSOLIDADA!$AD1030:$AI1030)</f>
        <v>0</v>
      </c>
      <c r="AK1030" s="41">
        <v>0</v>
      </c>
      <c r="AL1030" s="41">
        <v>0</v>
      </c>
      <c r="AM1030" s="41">
        <v>0</v>
      </c>
      <c r="AN1030" s="41">
        <v>0</v>
      </c>
      <c r="AO1030" s="41">
        <f>SUM(BASE_INICIATIVAS_CONSOLIDADA!$AK1030:$AN1030)</f>
        <v>0</v>
      </c>
      <c r="AP1030" s="41">
        <v>0</v>
      </c>
      <c r="AQ1030" s="41">
        <v>0</v>
      </c>
      <c r="AR1030" s="41">
        <v>0</v>
      </c>
      <c r="AS1030" s="41">
        <v>0</v>
      </c>
      <c r="AT1030" s="41">
        <v>0</v>
      </c>
      <c r="AU1030" s="41">
        <v>0</v>
      </c>
      <c r="AV1030" s="41">
        <f>SUM(BASE_INICIATIVAS_CONSOLIDADA!$AP1030:$AU1030)</f>
        <v>0</v>
      </c>
      <c r="AW1030" s="43">
        <v>0</v>
      </c>
      <c r="AX1030" s="43">
        <v>0</v>
      </c>
      <c r="AY1030" s="44">
        <f>SUM(BASE_INICIATIVAS_CONSOLIDADA!$AW1030:$AX1030)</f>
        <v>0</v>
      </c>
      <c r="AZ1030" s="45">
        <v>0</v>
      </c>
      <c r="BA1030" s="45">
        <f>BASE_INICIATIVAS_CONSOLIDADA!$AZ1030</f>
        <v>0</v>
      </c>
      <c r="BB1030" s="45">
        <v>0</v>
      </c>
      <c r="BC1030" s="45">
        <v>0</v>
      </c>
      <c r="BD1030" s="45">
        <f>SUM(BASE_INICIATIVAS_CONSOLIDADA!$BB1030:$BC1030)</f>
        <v>0</v>
      </c>
    </row>
    <row r="1031" spans="1:56" ht="60" x14ac:dyDescent="0.25">
      <c r="A1031" s="8" t="s">
        <v>502</v>
      </c>
      <c r="B1031" s="8" t="s">
        <v>503</v>
      </c>
      <c r="C1031" s="8">
        <v>18458919</v>
      </c>
      <c r="D1031" s="8" t="s">
        <v>58</v>
      </c>
      <c r="E1031" s="8" t="str">
        <f>_xlfn.XLOOKUP(BASE_INICIATIVAS_CONSOLIDADA!$G1031,'[1]BASE DE DADOS'!A:A,'[1]BASE DE DADOS'!C:C)</f>
        <v>RESEX CORUMBAU</v>
      </c>
      <c r="F1031" s="8" t="str">
        <f>_xlfn.XLOOKUP(BASE_INICIATIVAS_CONSOLIDADA!$G1031,[1]!BASE_UCS[COD CNUC],[1]!BASE_UCS[CATEGORIA RESUMIDA])</f>
        <v>RESEX</v>
      </c>
      <c r="G1031" s="8" t="s">
        <v>273</v>
      </c>
      <c r="H1031" s="8" t="str">
        <f>_xlfn.XLOOKUP(BASE_INICIATIVAS_CONSOLIDADA!$G1031,[1]!BASE_UCS[COD CNUC],[1]!BASE_UCS[GERÊNCIA REGIONAL])</f>
        <v>GR2 - Nordeste</v>
      </c>
      <c r="I1031" s="8" t="str">
        <f>_xlfn.XLOOKUP(BASE_INICIATIVAS_CONSOLIDADA!$G1031,[1]!BASE_UCS[COD CNUC],[1]!BASE_UCS[BIOMAS])</f>
        <v>Área Marinha - Mata Atlântica</v>
      </c>
      <c r="J1031" s="8" t="str">
        <f>_xlfn.XLOOKUP(BASE_INICIATIVAS_CONSOLIDADA!$G1031,[1]!BASE_UCS[COD CNUC],[1]!BASE_UCS[UF])</f>
        <v>BA</v>
      </c>
      <c r="K1031" s="8"/>
      <c r="L1031" s="36">
        <v>165000</v>
      </c>
      <c r="M1031" s="80">
        <v>0</v>
      </c>
      <c r="N1031" s="36">
        <f>BASE_INICIATIVAS_CONSOLIDADA!$L1031-BASE_INICIATIVAS_CONSOLIDADA!$M1031</f>
        <v>165000</v>
      </c>
      <c r="O1031" s="37">
        <f>BASE_INICIATIVAS_CONSOLIDADA!$AC1031+BASE_INICIATIVAS_CONSOLIDADA!$AJ1031+BASE_INICIATIVAS_CONSOLIDADA!$AO1031+BASE_INICIATIVAS_CONSOLIDADA!$AV1031+BASE_INICIATIVAS_CONSOLIDADA!$AY1031+BASE_INICIATIVAS_CONSOLIDADA!$BA1031+BASE_INICIATIVAS_CONSOLIDADA!$BD1031</f>
        <v>165000</v>
      </c>
      <c r="P1031" s="36">
        <f>IF(BASE_INICIATIVAS_CONSOLIDADA!$N1031-BASE_INICIATIVAS_CONSOLIDADA!$O1031&lt;0,0,BASE_INICIATIVAS_CONSOLIDADA!$N1031-BASE_INICIATIVAS_CONSOLIDADA!$O1031)</f>
        <v>0</v>
      </c>
      <c r="Q1031" s="64">
        <v>0</v>
      </c>
      <c r="R1031" s="69">
        <v>0</v>
      </c>
      <c r="S1031" s="69">
        <v>0</v>
      </c>
      <c r="T1031" s="69">
        <v>0</v>
      </c>
      <c r="U1031" s="69">
        <v>0</v>
      </c>
      <c r="V1031" s="69">
        <v>0</v>
      </c>
      <c r="W1031" s="69">
        <v>0</v>
      </c>
      <c r="X1031" s="69">
        <v>0</v>
      </c>
      <c r="Y1031" s="69">
        <v>0</v>
      </c>
      <c r="Z1031" s="69">
        <v>0</v>
      </c>
      <c r="AA1031" s="69">
        <v>0</v>
      </c>
      <c r="AB1031" s="70">
        <v>0</v>
      </c>
      <c r="AC1031" s="37">
        <f>SUM(BASE_INICIATIVAS_CONSOLIDADA!$Q1031:$AB1031)</f>
        <v>0</v>
      </c>
      <c r="AD1031" s="37">
        <v>0</v>
      </c>
      <c r="AE1031" s="37">
        <v>0</v>
      </c>
      <c r="AF1031" s="37">
        <v>0</v>
      </c>
      <c r="AG1031" s="37">
        <v>0</v>
      </c>
      <c r="AH1031" s="37">
        <v>0</v>
      </c>
      <c r="AI1031" s="77">
        <v>0</v>
      </c>
      <c r="AJ1031" s="37">
        <f>SUM(BASE_INICIATIVAS_CONSOLIDADA!$AD1031:$AI1031)</f>
        <v>0</v>
      </c>
      <c r="AK1031" s="37">
        <v>0</v>
      </c>
      <c r="AL1031" s="37">
        <v>0</v>
      </c>
      <c r="AM1031" s="37">
        <v>0</v>
      </c>
      <c r="AN1031" s="37">
        <v>0</v>
      </c>
      <c r="AO1031" s="37">
        <f>SUM(BASE_INICIATIVAS_CONSOLIDADA!$AK1031:$AN1031)</f>
        <v>0</v>
      </c>
      <c r="AP1031" s="37">
        <v>0</v>
      </c>
      <c r="AQ1031" s="37">
        <v>0</v>
      </c>
      <c r="AR1031" s="37">
        <v>0</v>
      </c>
      <c r="AS1031" s="37">
        <v>0</v>
      </c>
      <c r="AT1031" s="37">
        <v>0</v>
      </c>
      <c r="AU1031" s="37">
        <v>0</v>
      </c>
      <c r="AV1031" s="37">
        <f>SUM(BASE_INICIATIVAS_CONSOLIDADA!$AP1031:$AU1031)</f>
        <v>0</v>
      </c>
      <c r="AW1031" s="39">
        <v>0</v>
      </c>
      <c r="AX1031" s="39">
        <v>0</v>
      </c>
      <c r="AY1031" s="40">
        <f>SUM(BASE_INICIATIVAS_CONSOLIDADA!$AW1031:$AX1031)</f>
        <v>0</v>
      </c>
      <c r="AZ1031" s="4">
        <v>0</v>
      </c>
      <c r="BA1031" s="4">
        <f>BASE_INICIATIVAS_CONSOLIDADA!$AZ1031</f>
        <v>0</v>
      </c>
      <c r="BB1031" s="4">
        <v>0</v>
      </c>
      <c r="BC1031" s="4">
        <v>165000</v>
      </c>
      <c r="BD1031" s="4">
        <f>SUM(BASE_INICIATIVAS_CONSOLIDADA!$BB1031:$BC1031)</f>
        <v>165000</v>
      </c>
    </row>
    <row r="1032" spans="1:56" ht="60" x14ac:dyDescent="0.25">
      <c r="A1032" s="29" t="s">
        <v>502</v>
      </c>
      <c r="B1032" s="29" t="s">
        <v>503</v>
      </c>
      <c r="C1032" s="29">
        <v>18458919</v>
      </c>
      <c r="D1032" s="29" t="s">
        <v>58</v>
      </c>
      <c r="E1032" s="29" t="str">
        <f>_xlfn.XLOOKUP(BASE_INICIATIVAS_CONSOLIDADA!$G1032,'[1]BASE DE DADOS'!A:A,'[1]BASE DE DADOS'!C:C)</f>
        <v>RESEX MARINHA PIRAJUBAÉ</v>
      </c>
      <c r="F1032" s="29" t="str">
        <f>_xlfn.XLOOKUP(BASE_INICIATIVAS_CONSOLIDADA!$G1032,[1]!BASE_UCS[COD CNUC],[1]!BASE_UCS[CATEGORIA RESUMIDA])</f>
        <v>RESEX</v>
      </c>
      <c r="G1032" s="29" t="s">
        <v>460</v>
      </c>
      <c r="H1032" s="29" t="str">
        <f>_xlfn.XLOOKUP(BASE_INICIATIVAS_CONSOLIDADA!$G1032,[1]!BASE_UCS[COD CNUC],[1]!BASE_UCS[GERÊNCIA REGIONAL])</f>
        <v>GR5 - Sul</v>
      </c>
      <c r="I1032" s="29" t="str">
        <f>_xlfn.XLOOKUP(BASE_INICIATIVAS_CONSOLIDADA!$G1032,[1]!BASE_UCS[COD CNUC],[1]!BASE_UCS[BIOMAS])</f>
        <v>Área Marinha - Mata Atlântica</v>
      </c>
      <c r="J1032" s="29" t="str">
        <f>_xlfn.XLOOKUP(BASE_INICIATIVAS_CONSOLIDADA!$G1032,[1]!BASE_UCS[COD CNUC],[1]!BASE_UCS[UF])</f>
        <v>SC</v>
      </c>
      <c r="K1032" s="29"/>
      <c r="L1032" s="30">
        <v>75000</v>
      </c>
      <c r="M1032" s="79">
        <v>0</v>
      </c>
      <c r="N1032" s="30">
        <f>BASE_INICIATIVAS_CONSOLIDADA!$L1032-BASE_INICIATIVAS_CONSOLIDADA!$M1032</f>
        <v>75000</v>
      </c>
      <c r="O1032" s="41">
        <f>BASE_INICIATIVAS_CONSOLIDADA!$AC1032+BASE_INICIATIVAS_CONSOLIDADA!$AJ1032+BASE_INICIATIVAS_CONSOLIDADA!$AO1032+BASE_INICIATIVAS_CONSOLIDADA!$AV1032+BASE_INICIATIVAS_CONSOLIDADA!$AY1032+BASE_INICIATIVAS_CONSOLIDADA!$BA1032+BASE_INICIATIVAS_CONSOLIDADA!$BD1032</f>
        <v>0</v>
      </c>
      <c r="P1032" s="30">
        <f>IF(BASE_INICIATIVAS_CONSOLIDADA!$N1032-BASE_INICIATIVAS_CONSOLIDADA!$O1032&lt;0,0,BASE_INICIATIVAS_CONSOLIDADA!$N1032-BASE_INICIATIVAS_CONSOLIDADA!$O1032)</f>
        <v>75000</v>
      </c>
      <c r="Q1032" s="66">
        <v>0</v>
      </c>
      <c r="R1032" s="71">
        <v>0</v>
      </c>
      <c r="S1032" s="71">
        <v>0</v>
      </c>
      <c r="T1032" s="71">
        <v>0</v>
      </c>
      <c r="U1032" s="71">
        <v>0</v>
      </c>
      <c r="V1032" s="71">
        <v>0</v>
      </c>
      <c r="W1032" s="71">
        <v>0</v>
      </c>
      <c r="X1032" s="71">
        <v>0</v>
      </c>
      <c r="Y1032" s="71">
        <v>0</v>
      </c>
      <c r="Z1032" s="71">
        <v>0</v>
      </c>
      <c r="AA1032" s="71">
        <v>0</v>
      </c>
      <c r="AB1032" s="68">
        <v>0</v>
      </c>
      <c r="AC1032" s="41">
        <f>SUM(BASE_INICIATIVAS_CONSOLIDADA!$Q1032:$AB1032)</f>
        <v>0</v>
      </c>
      <c r="AD1032" s="41">
        <v>0</v>
      </c>
      <c r="AE1032" s="41">
        <v>0</v>
      </c>
      <c r="AF1032" s="41">
        <v>0</v>
      </c>
      <c r="AG1032" s="41">
        <v>0</v>
      </c>
      <c r="AH1032" s="41">
        <v>0</v>
      </c>
      <c r="AI1032" s="82">
        <v>0</v>
      </c>
      <c r="AJ1032" s="41">
        <f>SUM(BASE_INICIATIVAS_CONSOLIDADA!$AD1032:$AI1032)</f>
        <v>0</v>
      </c>
      <c r="AK1032" s="41">
        <v>0</v>
      </c>
      <c r="AL1032" s="41">
        <v>0</v>
      </c>
      <c r="AM1032" s="41">
        <v>0</v>
      </c>
      <c r="AN1032" s="41">
        <v>0</v>
      </c>
      <c r="AO1032" s="41">
        <f>SUM(BASE_INICIATIVAS_CONSOLIDADA!$AK1032:$AN1032)</f>
        <v>0</v>
      </c>
      <c r="AP1032" s="41">
        <v>0</v>
      </c>
      <c r="AQ1032" s="41">
        <v>0</v>
      </c>
      <c r="AR1032" s="41">
        <v>0</v>
      </c>
      <c r="AS1032" s="41">
        <v>0</v>
      </c>
      <c r="AT1032" s="41">
        <v>0</v>
      </c>
      <c r="AU1032" s="41">
        <v>0</v>
      </c>
      <c r="AV1032" s="41">
        <f>SUM(BASE_INICIATIVAS_CONSOLIDADA!$AP1032:$AU1032)</f>
        <v>0</v>
      </c>
      <c r="AW1032" s="43">
        <v>0</v>
      </c>
      <c r="AX1032" s="43">
        <v>0</v>
      </c>
      <c r="AY1032" s="44">
        <f>SUM(BASE_INICIATIVAS_CONSOLIDADA!$AW1032:$AX1032)</f>
        <v>0</v>
      </c>
      <c r="AZ1032" s="45">
        <v>0</v>
      </c>
      <c r="BA1032" s="45">
        <f>BASE_INICIATIVAS_CONSOLIDADA!$AZ1032</f>
        <v>0</v>
      </c>
      <c r="BB1032" s="45">
        <v>0</v>
      </c>
      <c r="BC1032" s="45">
        <v>0</v>
      </c>
      <c r="BD1032" s="45">
        <f>SUM(BASE_INICIATIVAS_CONSOLIDADA!$BB1032:$BC1032)</f>
        <v>0</v>
      </c>
    </row>
    <row r="1033" spans="1:56" ht="60" x14ac:dyDescent="0.25">
      <c r="A1033" s="8" t="s">
        <v>502</v>
      </c>
      <c r="B1033" s="8" t="s">
        <v>503</v>
      </c>
      <c r="C1033" s="8">
        <v>18458919</v>
      </c>
      <c r="D1033" s="8" t="s">
        <v>58</v>
      </c>
      <c r="E1033" s="8" t="str">
        <f>_xlfn.XLOOKUP(BASE_INICIATIVAS_CONSOLIDADA!$G1033,'[1]BASE DE DADOS'!A:A,'[1]BASE DE DADOS'!C:C)</f>
        <v>RESEX RIO OURO PRETO</v>
      </c>
      <c r="F1033" s="8" t="str">
        <f>_xlfn.XLOOKUP(BASE_INICIATIVAS_CONSOLIDADA!$G1033,[1]!BASE_UCS[COD CNUC],[1]!BASE_UCS[CATEGORIA RESUMIDA])</f>
        <v>RESEX</v>
      </c>
      <c r="G1033" s="8" t="s">
        <v>93</v>
      </c>
      <c r="H1033" s="8" t="str">
        <f>_xlfn.XLOOKUP(BASE_INICIATIVAS_CONSOLIDADA!$G1033,[1]!BASE_UCS[COD CNUC],[1]!BASE_UCS[GERÊNCIA REGIONAL])</f>
        <v>GR1 - Norte</v>
      </c>
      <c r="I1033" s="8" t="str">
        <f>_xlfn.XLOOKUP(BASE_INICIATIVAS_CONSOLIDADA!$G1033,[1]!BASE_UCS[COD CNUC],[1]!BASE_UCS[BIOMAS])</f>
        <v>Amazônia</v>
      </c>
      <c r="J1033" s="8" t="str">
        <f>_xlfn.XLOOKUP(BASE_INICIATIVAS_CONSOLIDADA!$G1033,[1]!BASE_UCS[COD CNUC],[1]!BASE_UCS[UF])</f>
        <v>RO</v>
      </c>
      <c r="K1033" s="8"/>
      <c r="L1033" s="36">
        <v>115000</v>
      </c>
      <c r="M1033" s="80">
        <v>0</v>
      </c>
      <c r="N1033" s="36">
        <f>BASE_INICIATIVAS_CONSOLIDADA!$L1033-BASE_INICIATIVAS_CONSOLIDADA!$M1033</f>
        <v>115000</v>
      </c>
      <c r="O1033" s="37">
        <f>BASE_INICIATIVAS_CONSOLIDADA!$AC1033+BASE_INICIATIVAS_CONSOLIDADA!$AJ1033+BASE_INICIATIVAS_CONSOLIDADA!$AO1033+BASE_INICIATIVAS_CONSOLIDADA!$AV1033+BASE_INICIATIVAS_CONSOLIDADA!$AY1033+BASE_INICIATIVAS_CONSOLIDADA!$BA1033+BASE_INICIATIVAS_CONSOLIDADA!$BD1033</f>
        <v>215000</v>
      </c>
      <c r="P1033" s="36">
        <f>IF(BASE_INICIATIVAS_CONSOLIDADA!$N1033-BASE_INICIATIVAS_CONSOLIDADA!$O1033&lt;0,0,BASE_INICIATIVAS_CONSOLIDADA!$N1033-BASE_INICIATIVAS_CONSOLIDADA!$O1033)</f>
        <v>0</v>
      </c>
      <c r="Q1033" s="64">
        <v>0</v>
      </c>
      <c r="R1033" s="69">
        <v>0</v>
      </c>
      <c r="S1033" s="69">
        <v>0</v>
      </c>
      <c r="T1033" s="69">
        <v>0</v>
      </c>
      <c r="U1033" s="69">
        <v>0</v>
      </c>
      <c r="V1033" s="69">
        <v>0</v>
      </c>
      <c r="W1033" s="69">
        <v>0</v>
      </c>
      <c r="X1033" s="69">
        <v>0</v>
      </c>
      <c r="Y1033" s="69">
        <v>0</v>
      </c>
      <c r="Z1033" s="69">
        <v>0</v>
      </c>
      <c r="AA1033" s="69">
        <v>0</v>
      </c>
      <c r="AB1033" s="70">
        <v>0</v>
      </c>
      <c r="AC1033" s="37">
        <f>SUM(BASE_INICIATIVAS_CONSOLIDADA!$Q1033:$AB1033)</f>
        <v>0</v>
      </c>
      <c r="AD1033" s="37">
        <v>0</v>
      </c>
      <c r="AE1033" s="37">
        <v>0</v>
      </c>
      <c r="AF1033" s="37">
        <v>0</v>
      </c>
      <c r="AG1033" s="37">
        <v>0</v>
      </c>
      <c r="AH1033" s="37">
        <v>0</v>
      </c>
      <c r="AI1033" s="77">
        <v>0</v>
      </c>
      <c r="AJ1033" s="37">
        <f>SUM(BASE_INICIATIVAS_CONSOLIDADA!$AD1033:$AI1033)</f>
        <v>0</v>
      </c>
      <c r="AK1033" s="37">
        <v>0</v>
      </c>
      <c r="AL1033" s="37">
        <v>0</v>
      </c>
      <c r="AM1033" s="37">
        <v>0</v>
      </c>
      <c r="AN1033" s="37">
        <v>0</v>
      </c>
      <c r="AO1033" s="37">
        <f>SUM(BASE_INICIATIVAS_CONSOLIDADA!$AK1033:$AN1033)</f>
        <v>0</v>
      </c>
      <c r="AP1033" s="37">
        <v>0</v>
      </c>
      <c r="AQ1033" s="37">
        <v>0</v>
      </c>
      <c r="AR1033" s="37">
        <v>0</v>
      </c>
      <c r="AS1033" s="37">
        <v>0</v>
      </c>
      <c r="AT1033" s="37">
        <v>0</v>
      </c>
      <c r="AU1033" s="37">
        <v>0</v>
      </c>
      <c r="AV1033" s="37">
        <f>SUM(BASE_INICIATIVAS_CONSOLIDADA!$AP1033:$AU1033)</f>
        <v>0</v>
      </c>
      <c r="AW1033" s="39">
        <v>0</v>
      </c>
      <c r="AX1033" s="39">
        <v>215000</v>
      </c>
      <c r="AY1033" s="40">
        <f>SUM(BASE_INICIATIVAS_CONSOLIDADA!$AW1033:$AX1033)</f>
        <v>215000</v>
      </c>
      <c r="AZ1033" s="48">
        <v>0</v>
      </c>
      <c r="BA1033" s="39">
        <f>BASE_INICIATIVAS_CONSOLIDADA!$AZ1033</f>
        <v>0</v>
      </c>
      <c r="BB1033" s="4">
        <v>0</v>
      </c>
      <c r="BC1033" s="4">
        <v>0</v>
      </c>
      <c r="BD1033" s="4">
        <f>SUM(BASE_INICIATIVAS_CONSOLIDADA!$BB1033:$BC1033)</f>
        <v>0</v>
      </c>
    </row>
    <row r="1034" spans="1:56" ht="60" x14ac:dyDescent="0.25">
      <c r="A1034" s="29" t="s">
        <v>502</v>
      </c>
      <c r="B1034" s="29" t="s">
        <v>503</v>
      </c>
      <c r="C1034" s="29">
        <v>18458919</v>
      </c>
      <c r="D1034" s="29" t="s">
        <v>58</v>
      </c>
      <c r="E1034" s="29" t="str">
        <f>_xlfn.XLOOKUP(BASE_INICIATIVAS_CONSOLIDADA!$G1034,'[1]BASE DE DADOS'!A:A,'[1]BASE DE DADOS'!C:C)</f>
        <v>RESEX TAPAJÓS ARAPIUNS</v>
      </c>
      <c r="F1034" s="29" t="str">
        <f>_xlfn.XLOOKUP(BASE_INICIATIVAS_CONSOLIDADA!$G1034,[1]!BASE_UCS[COD CNUC],[1]!BASE_UCS[CATEGORIA RESUMIDA])</f>
        <v>RESEX</v>
      </c>
      <c r="G1034" s="29" t="s">
        <v>329</v>
      </c>
      <c r="H1034" s="29" t="str">
        <f>_xlfn.XLOOKUP(BASE_INICIATIVAS_CONSOLIDADA!$G1034,[1]!BASE_UCS[COD CNUC],[1]!BASE_UCS[GERÊNCIA REGIONAL])</f>
        <v>GR1 - Norte</v>
      </c>
      <c r="I1034" s="29" t="str">
        <f>_xlfn.XLOOKUP(BASE_INICIATIVAS_CONSOLIDADA!$G1034,[1]!BASE_UCS[COD CNUC],[1]!BASE_UCS[BIOMAS])</f>
        <v>Amazônia</v>
      </c>
      <c r="J1034" s="29" t="str">
        <f>_xlfn.XLOOKUP(BASE_INICIATIVAS_CONSOLIDADA!$G1034,[1]!BASE_UCS[COD CNUC],[1]!BASE_UCS[UF])</f>
        <v>PA</v>
      </c>
      <c r="K1034" s="29"/>
      <c r="L1034" s="30">
        <v>115000</v>
      </c>
      <c r="M1034" s="79">
        <v>0</v>
      </c>
      <c r="N1034" s="30">
        <f>BASE_INICIATIVAS_CONSOLIDADA!$L1034-BASE_INICIATIVAS_CONSOLIDADA!$M1034</f>
        <v>115000</v>
      </c>
      <c r="O1034" s="41">
        <f>BASE_INICIATIVAS_CONSOLIDADA!$AC1034+BASE_INICIATIVAS_CONSOLIDADA!$AJ1034+BASE_INICIATIVAS_CONSOLIDADA!$AO1034+BASE_INICIATIVAS_CONSOLIDADA!$AV1034+BASE_INICIATIVAS_CONSOLIDADA!$AY1034+BASE_INICIATIVAS_CONSOLIDADA!$BA1034+BASE_INICIATIVAS_CONSOLIDADA!$BD1034</f>
        <v>0</v>
      </c>
      <c r="P1034" s="30">
        <f>IF(BASE_INICIATIVAS_CONSOLIDADA!$N1034-BASE_INICIATIVAS_CONSOLIDADA!$O1034&lt;0,0,BASE_INICIATIVAS_CONSOLIDADA!$N1034-BASE_INICIATIVAS_CONSOLIDADA!$O1034)</f>
        <v>115000</v>
      </c>
      <c r="Q1034" s="66">
        <v>0</v>
      </c>
      <c r="R1034" s="71">
        <v>0</v>
      </c>
      <c r="S1034" s="71">
        <v>0</v>
      </c>
      <c r="T1034" s="71">
        <v>0</v>
      </c>
      <c r="U1034" s="71">
        <v>0</v>
      </c>
      <c r="V1034" s="71">
        <v>0</v>
      </c>
      <c r="W1034" s="71">
        <v>0</v>
      </c>
      <c r="X1034" s="71">
        <v>0</v>
      </c>
      <c r="Y1034" s="71">
        <v>0</v>
      </c>
      <c r="Z1034" s="71">
        <v>0</v>
      </c>
      <c r="AA1034" s="71">
        <v>0</v>
      </c>
      <c r="AB1034" s="68">
        <v>0</v>
      </c>
      <c r="AC1034" s="41">
        <f>SUM(BASE_INICIATIVAS_CONSOLIDADA!$Q1034:$AB1034)</f>
        <v>0</v>
      </c>
      <c r="AD1034" s="41">
        <v>0</v>
      </c>
      <c r="AE1034" s="41">
        <v>0</v>
      </c>
      <c r="AF1034" s="41">
        <v>0</v>
      </c>
      <c r="AG1034" s="41">
        <v>0</v>
      </c>
      <c r="AH1034" s="41">
        <v>0</v>
      </c>
      <c r="AI1034" s="82">
        <v>0</v>
      </c>
      <c r="AJ1034" s="41">
        <f>SUM(BASE_INICIATIVAS_CONSOLIDADA!$AD1034:$AI1034)</f>
        <v>0</v>
      </c>
      <c r="AK1034" s="41">
        <v>0</v>
      </c>
      <c r="AL1034" s="41">
        <v>0</v>
      </c>
      <c r="AM1034" s="41">
        <v>0</v>
      </c>
      <c r="AN1034" s="41">
        <v>0</v>
      </c>
      <c r="AO1034" s="41">
        <f>SUM(BASE_INICIATIVAS_CONSOLIDADA!$AK1034:$AN1034)</f>
        <v>0</v>
      </c>
      <c r="AP1034" s="41">
        <v>0</v>
      </c>
      <c r="AQ1034" s="41">
        <v>0</v>
      </c>
      <c r="AR1034" s="41">
        <v>0</v>
      </c>
      <c r="AS1034" s="41">
        <v>0</v>
      </c>
      <c r="AT1034" s="41">
        <v>0</v>
      </c>
      <c r="AU1034" s="41">
        <v>0</v>
      </c>
      <c r="AV1034" s="41">
        <f>SUM(BASE_INICIATIVAS_CONSOLIDADA!$AP1034:$AU1034)</f>
        <v>0</v>
      </c>
      <c r="AW1034" s="43">
        <v>0</v>
      </c>
      <c r="AX1034" s="43">
        <v>0</v>
      </c>
      <c r="AY1034" s="44">
        <f>SUM(BASE_INICIATIVAS_CONSOLIDADA!$AW1034:$AX1034)</f>
        <v>0</v>
      </c>
      <c r="AZ1034" s="49">
        <v>0</v>
      </c>
      <c r="BA1034" s="45">
        <f>BASE_INICIATIVAS_CONSOLIDADA!$AZ1034</f>
        <v>0</v>
      </c>
      <c r="BB1034" s="45">
        <v>0</v>
      </c>
      <c r="BC1034" s="45">
        <v>0</v>
      </c>
      <c r="BD1034" s="45">
        <f>SUM(BASE_INICIATIVAS_CONSOLIDADA!$BB1034:$BC1034)</f>
        <v>0</v>
      </c>
    </row>
    <row r="1035" spans="1:56" ht="60" x14ac:dyDescent="0.25">
      <c r="A1035" s="8" t="s">
        <v>502</v>
      </c>
      <c r="B1035" s="8" t="s">
        <v>503</v>
      </c>
      <c r="C1035" s="8">
        <v>18458919</v>
      </c>
      <c r="D1035" s="8" t="s">
        <v>58</v>
      </c>
      <c r="E1035" s="8" t="str">
        <f>_xlfn.XLOOKUP(BASE_INICIATIVAS_CONSOLIDADA!$G1035,'[1]BASE DE DADOS'!A:A,'[1]BASE DE DADOS'!C:C)</f>
        <v>ESEC DE MATA PRETA</v>
      </c>
      <c r="F1035" s="8" t="str">
        <f>_xlfn.XLOOKUP(BASE_INICIATIVAS_CONSOLIDADA!$G1035,[1]!BASE_UCS[COD CNUC],[1]!BASE_UCS[CATEGORIA RESUMIDA])</f>
        <v>ESEC</v>
      </c>
      <c r="G1035" s="8" t="s">
        <v>545</v>
      </c>
      <c r="H1035" s="8" t="str">
        <f>_xlfn.XLOOKUP(BASE_INICIATIVAS_CONSOLIDADA!$G1035,[1]!BASE_UCS[COD CNUC],[1]!BASE_UCS[GERÊNCIA REGIONAL])</f>
        <v>GR5 - Sul</v>
      </c>
      <c r="I1035" s="8" t="str">
        <f>_xlfn.XLOOKUP(BASE_INICIATIVAS_CONSOLIDADA!$G1035,[1]!BASE_UCS[COD CNUC],[1]!BASE_UCS[BIOMAS])</f>
        <v>Mata Atlântica</v>
      </c>
      <c r="J1035" s="8" t="str">
        <f>_xlfn.XLOOKUP(BASE_INICIATIVAS_CONSOLIDADA!$G1035,[1]!BASE_UCS[COD CNUC],[1]!BASE_UCS[UF])</f>
        <v>PA/SC</v>
      </c>
      <c r="K1035" s="8"/>
      <c r="L1035" s="36">
        <v>75000</v>
      </c>
      <c r="M1035" s="80">
        <v>0</v>
      </c>
      <c r="N1035" s="36">
        <f>BASE_INICIATIVAS_CONSOLIDADA!$L1035-BASE_INICIATIVAS_CONSOLIDADA!$M1035</f>
        <v>75000</v>
      </c>
      <c r="O1035" s="37">
        <f>BASE_INICIATIVAS_CONSOLIDADA!$AC1035+BASE_INICIATIVAS_CONSOLIDADA!$AJ1035+BASE_INICIATIVAS_CONSOLIDADA!$AO1035+BASE_INICIATIVAS_CONSOLIDADA!$AV1035+BASE_INICIATIVAS_CONSOLIDADA!$AY1035+BASE_INICIATIVAS_CONSOLIDADA!$BA1035+BASE_INICIATIVAS_CONSOLIDADA!$BD1035</f>
        <v>0</v>
      </c>
      <c r="P1035" s="36">
        <f>IF(BASE_INICIATIVAS_CONSOLIDADA!$N1035-BASE_INICIATIVAS_CONSOLIDADA!$O1035&lt;0,0,BASE_INICIATIVAS_CONSOLIDADA!$N1035-BASE_INICIATIVAS_CONSOLIDADA!$O1035)</f>
        <v>75000</v>
      </c>
      <c r="Q1035" s="64">
        <v>0</v>
      </c>
      <c r="R1035" s="69">
        <v>0</v>
      </c>
      <c r="S1035" s="69">
        <v>0</v>
      </c>
      <c r="T1035" s="69">
        <v>0</v>
      </c>
      <c r="U1035" s="69">
        <v>0</v>
      </c>
      <c r="V1035" s="69">
        <v>0</v>
      </c>
      <c r="W1035" s="69">
        <v>0</v>
      </c>
      <c r="X1035" s="69">
        <v>0</v>
      </c>
      <c r="Y1035" s="69">
        <v>0</v>
      </c>
      <c r="Z1035" s="69">
        <v>0</v>
      </c>
      <c r="AA1035" s="69">
        <v>0</v>
      </c>
      <c r="AB1035" s="70">
        <v>0</v>
      </c>
      <c r="AC1035" s="37">
        <f>SUM(BASE_INICIATIVAS_CONSOLIDADA!$Q1035:$AB1035)</f>
        <v>0</v>
      </c>
      <c r="AD1035" s="37">
        <v>0</v>
      </c>
      <c r="AE1035" s="37">
        <v>0</v>
      </c>
      <c r="AF1035" s="37">
        <v>0</v>
      </c>
      <c r="AG1035" s="37">
        <v>0</v>
      </c>
      <c r="AH1035" s="37">
        <v>0</v>
      </c>
      <c r="AI1035" s="77">
        <v>0</v>
      </c>
      <c r="AJ1035" s="37">
        <f>SUM(BASE_INICIATIVAS_CONSOLIDADA!$AD1035:$AI1035)</f>
        <v>0</v>
      </c>
      <c r="AK1035" s="37">
        <v>0</v>
      </c>
      <c r="AL1035" s="37">
        <v>0</v>
      </c>
      <c r="AM1035" s="37">
        <v>0</v>
      </c>
      <c r="AN1035" s="37">
        <v>0</v>
      </c>
      <c r="AO1035" s="37">
        <f>SUM(BASE_INICIATIVAS_CONSOLIDADA!$AK1035:$AN1035)</f>
        <v>0</v>
      </c>
      <c r="AP1035" s="37">
        <v>0</v>
      </c>
      <c r="AQ1035" s="37">
        <v>0</v>
      </c>
      <c r="AR1035" s="37">
        <v>0</v>
      </c>
      <c r="AS1035" s="37">
        <v>0</v>
      </c>
      <c r="AT1035" s="37">
        <v>0</v>
      </c>
      <c r="AU1035" s="37">
        <v>0</v>
      </c>
      <c r="AV1035" s="37">
        <f>SUM(BASE_INICIATIVAS_CONSOLIDADA!$AP1035:$AU1035)</f>
        <v>0</v>
      </c>
      <c r="AW1035" s="39">
        <v>0</v>
      </c>
      <c r="AX1035" s="39">
        <v>0</v>
      </c>
      <c r="AY1035" s="40">
        <f>SUM(BASE_INICIATIVAS_CONSOLIDADA!$AW1035:$AX1035)</f>
        <v>0</v>
      </c>
      <c r="AZ1035" s="4">
        <v>0</v>
      </c>
      <c r="BA1035" s="4">
        <f>BASE_INICIATIVAS_CONSOLIDADA!$AZ1035</f>
        <v>0</v>
      </c>
      <c r="BB1035" s="4">
        <v>0</v>
      </c>
      <c r="BC1035" s="4">
        <v>0</v>
      </c>
      <c r="BD1035" s="4">
        <f>SUM(BASE_INICIATIVAS_CONSOLIDADA!$BB1035:$BC1035)</f>
        <v>0</v>
      </c>
    </row>
    <row r="1036" spans="1:56" ht="60" x14ac:dyDescent="0.25">
      <c r="A1036" s="29" t="s">
        <v>502</v>
      </c>
      <c r="B1036" s="29" t="s">
        <v>503</v>
      </c>
      <c r="C1036" s="29">
        <v>18458919</v>
      </c>
      <c r="D1036" s="29" t="s">
        <v>58</v>
      </c>
      <c r="E1036" s="29" t="str">
        <f>_xlfn.XLOOKUP(BASE_INICIATIVAS_CONSOLIDADA!$G1036,'[1]BASE DE DADOS'!A:A,'[1]BASE DE DADOS'!C:C)</f>
        <v>FLONA DO AMANÁ</v>
      </c>
      <c r="F1036" s="29" t="str">
        <f>_xlfn.XLOOKUP(BASE_INICIATIVAS_CONSOLIDADA!$G1036,[1]!BASE_UCS[COD CNUC],[1]!BASE_UCS[CATEGORIA RESUMIDA])</f>
        <v>FLONA</v>
      </c>
      <c r="G1036" s="29" t="s">
        <v>278</v>
      </c>
      <c r="H1036" s="29" t="str">
        <f>_xlfn.XLOOKUP(BASE_INICIATIVAS_CONSOLIDADA!$G1036,[1]!BASE_UCS[COD CNUC],[1]!BASE_UCS[GERÊNCIA REGIONAL])</f>
        <v>GR1 - Norte</v>
      </c>
      <c r="I1036" s="29" t="str">
        <f>_xlfn.XLOOKUP(BASE_INICIATIVAS_CONSOLIDADA!$G1036,[1]!BASE_UCS[COD CNUC],[1]!BASE_UCS[BIOMAS])</f>
        <v>Amazônia</v>
      </c>
      <c r="J1036" s="29" t="str">
        <f>_xlfn.XLOOKUP(BASE_INICIATIVAS_CONSOLIDADA!$G1036,[1]!BASE_UCS[COD CNUC],[1]!BASE_UCS[UF])</f>
        <v>PA</v>
      </c>
      <c r="K1036" s="29"/>
      <c r="L1036" s="30">
        <v>115000</v>
      </c>
      <c r="M1036" s="79">
        <v>0</v>
      </c>
      <c r="N1036" s="30">
        <f>BASE_INICIATIVAS_CONSOLIDADA!$L1036-BASE_INICIATIVAS_CONSOLIDADA!$M1036</f>
        <v>115000</v>
      </c>
      <c r="O1036" s="41">
        <f>BASE_INICIATIVAS_CONSOLIDADA!$AC1036+BASE_INICIATIVAS_CONSOLIDADA!$AJ1036+BASE_INICIATIVAS_CONSOLIDADA!$AO1036+BASE_INICIATIVAS_CONSOLIDADA!$AV1036+BASE_INICIATIVAS_CONSOLIDADA!$AY1036+BASE_INICIATIVAS_CONSOLIDADA!$BA1036+BASE_INICIATIVAS_CONSOLIDADA!$BD1036</f>
        <v>0</v>
      </c>
      <c r="P1036" s="30">
        <f>IF(BASE_INICIATIVAS_CONSOLIDADA!$N1036-BASE_INICIATIVAS_CONSOLIDADA!$O1036&lt;0,0,BASE_INICIATIVAS_CONSOLIDADA!$N1036-BASE_INICIATIVAS_CONSOLIDADA!$O1036)</f>
        <v>115000</v>
      </c>
      <c r="Q1036" s="66">
        <v>0</v>
      </c>
      <c r="R1036" s="71">
        <v>0</v>
      </c>
      <c r="S1036" s="71">
        <v>0</v>
      </c>
      <c r="T1036" s="71">
        <v>0</v>
      </c>
      <c r="U1036" s="71">
        <v>0</v>
      </c>
      <c r="V1036" s="71">
        <v>0</v>
      </c>
      <c r="W1036" s="71">
        <v>0</v>
      </c>
      <c r="X1036" s="71">
        <v>0</v>
      </c>
      <c r="Y1036" s="71">
        <v>0</v>
      </c>
      <c r="Z1036" s="71">
        <v>0</v>
      </c>
      <c r="AA1036" s="71">
        <v>0</v>
      </c>
      <c r="AB1036" s="68">
        <v>0</v>
      </c>
      <c r="AC1036" s="41">
        <f>SUM(BASE_INICIATIVAS_CONSOLIDADA!$Q1036:$AB1036)</f>
        <v>0</v>
      </c>
      <c r="AD1036" s="41">
        <v>0</v>
      </c>
      <c r="AE1036" s="41">
        <v>0</v>
      </c>
      <c r="AF1036" s="41">
        <v>0</v>
      </c>
      <c r="AG1036" s="41">
        <v>0</v>
      </c>
      <c r="AH1036" s="41">
        <v>0</v>
      </c>
      <c r="AI1036" s="82">
        <v>0</v>
      </c>
      <c r="AJ1036" s="41">
        <f>SUM(BASE_INICIATIVAS_CONSOLIDADA!$AD1036:$AI1036)</f>
        <v>0</v>
      </c>
      <c r="AK1036" s="41">
        <v>0</v>
      </c>
      <c r="AL1036" s="41">
        <v>0</v>
      </c>
      <c r="AM1036" s="41">
        <v>0</v>
      </c>
      <c r="AN1036" s="41">
        <v>0</v>
      </c>
      <c r="AO1036" s="41">
        <f>SUM(BASE_INICIATIVAS_CONSOLIDADA!$AK1036:$AN1036)</f>
        <v>0</v>
      </c>
      <c r="AP1036" s="41">
        <v>0</v>
      </c>
      <c r="AQ1036" s="41">
        <v>0</v>
      </c>
      <c r="AR1036" s="41">
        <v>0</v>
      </c>
      <c r="AS1036" s="41">
        <v>0</v>
      </c>
      <c r="AT1036" s="41">
        <v>0</v>
      </c>
      <c r="AU1036" s="41">
        <v>0</v>
      </c>
      <c r="AV1036" s="41">
        <f>SUM(BASE_INICIATIVAS_CONSOLIDADA!$AP1036:$AU1036)</f>
        <v>0</v>
      </c>
      <c r="AW1036" s="43">
        <v>0</v>
      </c>
      <c r="AX1036" s="43">
        <v>0</v>
      </c>
      <c r="AY1036" s="44">
        <f>SUM(BASE_INICIATIVAS_CONSOLIDADA!$AW1036:$AX1036)</f>
        <v>0</v>
      </c>
      <c r="AZ1036" s="45">
        <v>0</v>
      </c>
      <c r="BA1036" s="45">
        <f>BASE_INICIATIVAS_CONSOLIDADA!$AZ1036</f>
        <v>0</v>
      </c>
      <c r="BB1036" s="45">
        <v>0</v>
      </c>
      <c r="BC1036" s="45">
        <v>0</v>
      </c>
      <c r="BD1036" s="45">
        <f>SUM(BASE_INICIATIVAS_CONSOLIDADA!$BB1036:$BC1036)</f>
        <v>0</v>
      </c>
    </row>
    <row r="1037" spans="1:56" ht="60" x14ac:dyDescent="0.25">
      <c r="A1037" s="8" t="s">
        <v>502</v>
      </c>
      <c r="B1037" s="8" t="s">
        <v>503</v>
      </c>
      <c r="C1037" s="8">
        <v>18458919</v>
      </c>
      <c r="D1037" s="8" t="s">
        <v>58</v>
      </c>
      <c r="E1037" s="8" t="str">
        <f>_xlfn.XLOOKUP(BASE_INICIATIVAS_CONSOLIDADA!$G1037,'[1]BASE DE DADOS'!A:A,'[1]BASE DE DADOS'!C:C)</f>
        <v>RESEX ALTO TARAUACÁ</v>
      </c>
      <c r="F1037" s="8" t="str">
        <f>_xlfn.XLOOKUP(BASE_INICIATIVAS_CONSOLIDADA!$G1037,[1]!BASE_UCS[COD CNUC],[1]!BASE_UCS[CATEGORIA RESUMIDA])</f>
        <v>RESEX</v>
      </c>
      <c r="G1037" s="8" t="s">
        <v>139</v>
      </c>
      <c r="H1037" s="8" t="str">
        <f>_xlfn.XLOOKUP(BASE_INICIATIVAS_CONSOLIDADA!$G1037,[1]!BASE_UCS[COD CNUC],[1]!BASE_UCS[GERÊNCIA REGIONAL])</f>
        <v>GR1 - Norte</v>
      </c>
      <c r="I1037" s="8" t="str">
        <f>_xlfn.XLOOKUP(BASE_INICIATIVAS_CONSOLIDADA!$G1037,[1]!BASE_UCS[COD CNUC],[1]!BASE_UCS[BIOMAS])</f>
        <v>Amazônia</v>
      </c>
      <c r="J1037" s="8" t="str">
        <f>_xlfn.XLOOKUP(BASE_INICIATIVAS_CONSOLIDADA!$G1037,[1]!BASE_UCS[COD CNUC],[1]!BASE_UCS[UF])</f>
        <v>AC</v>
      </c>
      <c r="K1037" s="8"/>
      <c r="L1037" s="36">
        <v>115000</v>
      </c>
      <c r="M1037" s="80">
        <v>0</v>
      </c>
      <c r="N1037" s="36">
        <f>BASE_INICIATIVAS_CONSOLIDADA!$L1037-BASE_INICIATIVAS_CONSOLIDADA!$M1037</f>
        <v>115000</v>
      </c>
      <c r="O1037" s="37">
        <f>BASE_INICIATIVAS_CONSOLIDADA!$AC1037+BASE_INICIATIVAS_CONSOLIDADA!$AJ1037+BASE_INICIATIVAS_CONSOLIDADA!$AO1037+BASE_INICIATIVAS_CONSOLIDADA!$AV1037+BASE_INICIATIVAS_CONSOLIDADA!$AY1037+BASE_INICIATIVAS_CONSOLIDADA!$BA1037+BASE_INICIATIVAS_CONSOLIDADA!$BD1037</f>
        <v>235000</v>
      </c>
      <c r="P1037" s="36">
        <f>IF(BASE_INICIATIVAS_CONSOLIDADA!$N1037-BASE_INICIATIVAS_CONSOLIDADA!$O1037&lt;0,0,BASE_INICIATIVAS_CONSOLIDADA!$N1037-BASE_INICIATIVAS_CONSOLIDADA!$O1037)</f>
        <v>0</v>
      </c>
      <c r="Q1037" s="64">
        <v>0</v>
      </c>
      <c r="R1037" s="69">
        <v>0</v>
      </c>
      <c r="S1037" s="69">
        <v>0</v>
      </c>
      <c r="T1037" s="69">
        <v>0</v>
      </c>
      <c r="U1037" s="69">
        <v>0</v>
      </c>
      <c r="V1037" s="69">
        <v>0</v>
      </c>
      <c r="W1037" s="69">
        <v>0</v>
      </c>
      <c r="X1037" s="69">
        <v>0</v>
      </c>
      <c r="Y1037" s="69">
        <v>0</v>
      </c>
      <c r="Z1037" s="69">
        <v>0</v>
      </c>
      <c r="AA1037" s="69">
        <v>0</v>
      </c>
      <c r="AB1037" s="70">
        <v>0</v>
      </c>
      <c r="AC1037" s="37">
        <f>SUM(BASE_INICIATIVAS_CONSOLIDADA!$Q1037:$AB1037)</f>
        <v>0</v>
      </c>
      <c r="AD1037" s="37">
        <v>0</v>
      </c>
      <c r="AE1037" s="37">
        <v>0</v>
      </c>
      <c r="AF1037" s="37">
        <v>0</v>
      </c>
      <c r="AG1037" s="37">
        <v>0</v>
      </c>
      <c r="AH1037" s="37">
        <v>0</v>
      </c>
      <c r="AI1037" s="77">
        <v>0</v>
      </c>
      <c r="AJ1037" s="37">
        <f>SUM(BASE_INICIATIVAS_CONSOLIDADA!$AD1037:$AI1037)</f>
        <v>0</v>
      </c>
      <c r="AK1037" s="37">
        <v>0</v>
      </c>
      <c r="AL1037" s="37">
        <v>0</v>
      </c>
      <c r="AM1037" s="37">
        <v>0</v>
      </c>
      <c r="AN1037" s="37">
        <v>0</v>
      </c>
      <c r="AO1037" s="37">
        <f>SUM(BASE_INICIATIVAS_CONSOLIDADA!$AK1037:$AN1037)</f>
        <v>0</v>
      </c>
      <c r="AP1037" s="37">
        <v>0</v>
      </c>
      <c r="AQ1037" s="37">
        <v>0</v>
      </c>
      <c r="AR1037" s="37">
        <v>0</v>
      </c>
      <c r="AS1037" s="37">
        <v>0</v>
      </c>
      <c r="AT1037" s="37">
        <v>0</v>
      </c>
      <c r="AU1037" s="37">
        <v>0</v>
      </c>
      <c r="AV1037" s="37">
        <f>SUM(BASE_INICIATIVAS_CONSOLIDADA!$AP1037:$AU1037)</f>
        <v>0</v>
      </c>
      <c r="AW1037" s="39">
        <v>0</v>
      </c>
      <c r="AX1037" s="39">
        <v>235000</v>
      </c>
      <c r="AY1037" s="40">
        <f>SUM(BASE_INICIATIVAS_CONSOLIDADA!$AW1037:$AX1037)</f>
        <v>235000</v>
      </c>
      <c r="AZ1037" s="4">
        <v>0</v>
      </c>
      <c r="BA1037" s="4">
        <f>BASE_INICIATIVAS_CONSOLIDADA!$AZ1037</f>
        <v>0</v>
      </c>
      <c r="BB1037" s="4">
        <v>0</v>
      </c>
      <c r="BC1037" s="4">
        <v>0</v>
      </c>
      <c r="BD1037" s="4">
        <f>SUM(BASE_INICIATIVAS_CONSOLIDADA!$BB1037:$BC1037)</f>
        <v>0</v>
      </c>
    </row>
    <row r="1038" spans="1:56" ht="60" x14ac:dyDescent="0.25">
      <c r="A1038" s="29" t="s">
        <v>502</v>
      </c>
      <c r="B1038" s="29" t="s">
        <v>503</v>
      </c>
      <c r="C1038" s="29">
        <v>18458919</v>
      </c>
      <c r="D1038" s="29" t="s">
        <v>58</v>
      </c>
      <c r="E1038" s="29" t="str">
        <f>_xlfn.XLOOKUP(BASE_INICIATIVAS_CONSOLIDADA!$G1038,'[1]BASE DE DADOS'!A:A,'[1]BASE DE DADOS'!C:C)</f>
        <v>RESEX TERRA GRANDE PRACUUBA</v>
      </c>
      <c r="F1038" s="29" t="str">
        <f>_xlfn.XLOOKUP(BASE_INICIATIVAS_CONSOLIDADA!$G1038,[1]!BASE_UCS[COD CNUC],[1]!BASE_UCS[CATEGORIA RESUMIDA])</f>
        <v>RESEX</v>
      </c>
      <c r="G1038" s="29" t="s">
        <v>128</v>
      </c>
      <c r="H1038" s="29" t="str">
        <f>_xlfn.XLOOKUP(BASE_INICIATIVAS_CONSOLIDADA!$G1038,[1]!BASE_UCS[COD CNUC],[1]!BASE_UCS[GERÊNCIA REGIONAL])</f>
        <v>GR1 - Norte</v>
      </c>
      <c r="I1038" s="29" t="str">
        <f>_xlfn.XLOOKUP(BASE_INICIATIVAS_CONSOLIDADA!$G1038,[1]!BASE_UCS[COD CNUC],[1]!BASE_UCS[BIOMAS])</f>
        <v>Amazônia</v>
      </c>
      <c r="J1038" s="29" t="str">
        <f>_xlfn.XLOOKUP(BASE_INICIATIVAS_CONSOLIDADA!$G1038,[1]!BASE_UCS[COD CNUC],[1]!BASE_UCS[UF])</f>
        <v>PA</v>
      </c>
      <c r="K1038" s="29"/>
      <c r="L1038" s="30">
        <v>120000</v>
      </c>
      <c r="M1038" s="79">
        <v>0</v>
      </c>
      <c r="N1038" s="30">
        <f>BASE_INICIATIVAS_CONSOLIDADA!$L1038-BASE_INICIATIVAS_CONSOLIDADA!$M1038</f>
        <v>120000</v>
      </c>
      <c r="O1038" s="41">
        <f>BASE_INICIATIVAS_CONSOLIDADA!$AC1038+BASE_INICIATIVAS_CONSOLIDADA!$AJ1038+BASE_INICIATIVAS_CONSOLIDADA!$AO1038+BASE_INICIATIVAS_CONSOLIDADA!$AV1038+BASE_INICIATIVAS_CONSOLIDADA!$AY1038+BASE_INICIATIVAS_CONSOLIDADA!$BA1038+BASE_INICIATIVAS_CONSOLIDADA!$BD1038</f>
        <v>0</v>
      </c>
      <c r="P1038" s="30">
        <f>IF(BASE_INICIATIVAS_CONSOLIDADA!$N1038-BASE_INICIATIVAS_CONSOLIDADA!$O1038&lt;0,0,BASE_INICIATIVAS_CONSOLIDADA!$N1038-BASE_INICIATIVAS_CONSOLIDADA!$O1038)</f>
        <v>120000</v>
      </c>
      <c r="Q1038" s="66">
        <v>0</v>
      </c>
      <c r="R1038" s="71">
        <v>0</v>
      </c>
      <c r="S1038" s="71">
        <v>0</v>
      </c>
      <c r="T1038" s="71">
        <v>0</v>
      </c>
      <c r="U1038" s="71">
        <v>0</v>
      </c>
      <c r="V1038" s="71">
        <v>0</v>
      </c>
      <c r="W1038" s="71">
        <v>0</v>
      </c>
      <c r="X1038" s="71">
        <v>0</v>
      </c>
      <c r="Y1038" s="71">
        <v>0</v>
      </c>
      <c r="Z1038" s="71">
        <v>0</v>
      </c>
      <c r="AA1038" s="71">
        <v>0</v>
      </c>
      <c r="AB1038" s="68">
        <v>0</v>
      </c>
      <c r="AC1038" s="41">
        <f>SUM(BASE_INICIATIVAS_CONSOLIDADA!$Q1038:$AB1038)</f>
        <v>0</v>
      </c>
      <c r="AD1038" s="41">
        <v>0</v>
      </c>
      <c r="AE1038" s="41">
        <v>0</v>
      </c>
      <c r="AF1038" s="41">
        <v>0</v>
      </c>
      <c r="AG1038" s="41">
        <v>0</v>
      </c>
      <c r="AH1038" s="41">
        <v>0</v>
      </c>
      <c r="AI1038" s="82">
        <v>0</v>
      </c>
      <c r="AJ1038" s="41">
        <f>SUM(BASE_INICIATIVAS_CONSOLIDADA!$AD1038:$AI1038)</f>
        <v>0</v>
      </c>
      <c r="AK1038" s="41">
        <v>0</v>
      </c>
      <c r="AL1038" s="41">
        <v>0</v>
      </c>
      <c r="AM1038" s="41">
        <v>0</v>
      </c>
      <c r="AN1038" s="41">
        <v>0</v>
      </c>
      <c r="AO1038" s="41">
        <f>SUM(BASE_INICIATIVAS_CONSOLIDADA!$AK1038:$AN1038)</f>
        <v>0</v>
      </c>
      <c r="AP1038" s="41">
        <v>0</v>
      </c>
      <c r="AQ1038" s="41">
        <v>0</v>
      </c>
      <c r="AR1038" s="41">
        <v>0</v>
      </c>
      <c r="AS1038" s="41">
        <v>0</v>
      </c>
      <c r="AT1038" s="41">
        <v>0</v>
      </c>
      <c r="AU1038" s="41">
        <v>0</v>
      </c>
      <c r="AV1038" s="41">
        <f>SUM(BASE_INICIATIVAS_CONSOLIDADA!$AP1038:$AU1038)</f>
        <v>0</v>
      </c>
      <c r="AW1038" s="43">
        <v>0</v>
      </c>
      <c r="AX1038" s="43">
        <v>0</v>
      </c>
      <c r="AY1038" s="44">
        <f>SUM(BASE_INICIATIVAS_CONSOLIDADA!$AW1038:$AX1038)</f>
        <v>0</v>
      </c>
      <c r="AZ1038" s="45">
        <v>0</v>
      </c>
      <c r="BA1038" s="45">
        <f>BASE_INICIATIVAS_CONSOLIDADA!$AZ1038</f>
        <v>0</v>
      </c>
      <c r="BB1038" s="45">
        <v>0</v>
      </c>
      <c r="BC1038" s="45">
        <v>0</v>
      </c>
      <c r="BD1038" s="45">
        <f>SUM(BASE_INICIATIVAS_CONSOLIDADA!$BB1038:$BC1038)</f>
        <v>0</v>
      </c>
    </row>
    <row r="1039" spans="1:56" ht="60" x14ac:dyDescent="0.25">
      <c r="A1039" s="8" t="s">
        <v>502</v>
      </c>
      <c r="B1039" s="8" t="s">
        <v>503</v>
      </c>
      <c r="C1039" s="8">
        <v>18458919</v>
      </c>
      <c r="D1039" s="8" t="s">
        <v>58</v>
      </c>
      <c r="E1039" s="8" t="str">
        <f>_xlfn.XLOOKUP(BASE_INICIATIVAS_CONSOLIDADA!$G1039,'[1]BASE DE DADOS'!A:A,'[1]BASE DE DADOS'!C:C)</f>
        <v>RESEX DO RIO UNINI</v>
      </c>
      <c r="F1039" s="8" t="str">
        <f>_xlfn.XLOOKUP(BASE_INICIATIVAS_CONSOLIDADA!$G1039,[1]!BASE_UCS[COD CNUC],[1]!BASE_UCS[CATEGORIA RESUMIDA])</f>
        <v>RESEX</v>
      </c>
      <c r="G1039" s="8" t="s">
        <v>159</v>
      </c>
      <c r="H1039" s="8" t="str">
        <f>_xlfn.XLOOKUP(BASE_INICIATIVAS_CONSOLIDADA!$G1039,[1]!BASE_UCS[COD CNUC],[1]!BASE_UCS[GERÊNCIA REGIONAL])</f>
        <v>GR1 - Norte</v>
      </c>
      <c r="I1039" s="8" t="str">
        <f>_xlfn.XLOOKUP(BASE_INICIATIVAS_CONSOLIDADA!$G1039,[1]!BASE_UCS[COD CNUC],[1]!BASE_UCS[BIOMAS])</f>
        <v>Amazônia</v>
      </c>
      <c r="J1039" s="8" t="str">
        <f>_xlfn.XLOOKUP(BASE_INICIATIVAS_CONSOLIDADA!$G1039,[1]!BASE_UCS[COD CNUC],[1]!BASE_UCS[UF])</f>
        <v>AM</v>
      </c>
      <c r="K1039" s="8"/>
      <c r="L1039" s="36">
        <v>215000</v>
      </c>
      <c r="M1039" s="80">
        <v>0</v>
      </c>
      <c r="N1039" s="36">
        <f>BASE_INICIATIVAS_CONSOLIDADA!$L1039-BASE_INICIATIVAS_CONSOLIDADA!$M1039</f>
        <v>215000</v>
      </c>
      <c r="O1039" s="37">
        <f>BASE_INICIATIVAS_CONSOLIDADA!$AC1039+BASE_INICIATIVAS_CONSOLIDADA!$AJ1039+BASE_INICIATIVAS_CONSOLIDADA!$AO1039+BASE_INICIATIVAS_CONSOLIDADA!$AV1039+BASE_INICIATIVAS_CONSOLIDADA!$AY1039+BASE_INICIATIVAS_CONSOLIDADA!$BA1039+BASE_INICIATIVAS_CONSOLIDADA!$BD1039</f>
        <v>0</v>
      </c>
      <c r="P1039" s="36">
        <f>IF(BASE_INICIATIVAS_CONSOLIDADA!$N1039-BASE_INICIATIVAS_CONSOLIDADA!$O1039&lt;0,0,BASE_INICIATIVAS_CONSOLIDADA!$N1039-BASE_INICIATIVAS_CONSOLIDADA!$O1039)</f>
        <v>215000</v>
      </c>
      <c r="Q1039" s="64">
        <v>0</v>
      </c>
      <c r="R1039" s="69">
        <v>0</v>
      </c>
      <c r="S1039" s="69">
        <v>0</v>
      </c>
      <c r="T1039" s="69">
        <v>0</v>
      </c>
      <c r="U1039" s="69">
        <v>0</v>
      </c>
      <c r="V1039" s="69">
        <v>0</v>
      </c>
      <c r="W1039" s="69">
        <v>0</v>
      </c>
      <c r="X1039" s="69">
        <v>0</v>
      </c>
      <c r="Y1039" s="69">
        <v>0</v>
      </c>
      <c r="Z1039" s="69">
        <v>0</v>
      </c>
      <c r="AA1039" s="69">
        <v>0</v>
      </c>
      <c r="AB1039" s="70">
        <v>0</v>
      </c>
      <c r="AC1039" s="37">
        <f>SUM(BASE_INICIATIVAS_CONSOLIDADA!$Q1039:$AB1039)</f>
        <v>0</v>
      </c>
      <c r="AD1039" s="37">
        <v>0</v>
      </c>
      <c r="AE1039" s="37">
        <v>0</v>
      </c>
      <c r="AF1039" s="37">
        <v>0</v>
      </c>
      <c r="AG1039" s="37">
        <v>0</v>
      </c>
      <c r="AH1039" s="37">
        <v>0</v>
      </c>
      <c r="AI1039" s="77">
        <v>0</v>
      </c>
      <c r="AJ1039" s="37">
        <f>SUM(BASE_INICIATIVAS_CONSOLIDADA!$AD1039:$AI1039)</f>
        <v>0</v>
      </c>
      <c r="AK1039" s="37">
        <v>0</v>
      </c>
      <c r="AL1039" s="37">
        <v>0</v>
      </c>
      <c r="AM1039" s="37">
        <v>0</v>
      </c>
      <c r="AN1039" s="37">
        <v>0</v>
      </c>
      <c r="AO1039" s="37">
        <f>SUM(BASE_INICIATIVAS_CONSOLIDADA!$AK1039:$AN1039)</f>
        <v>0</v>
      </c>
      <c r="AP1039" s="37">
        <v>0</v>
      </c>
      <c r="AQ1039" s="37">
        <v>0</v>
      </c>
      <c r="AR1039" s="37">
        <v>0</v>
      </c>
      <c r="AS1039" s="37">
        <v>0</v>
      </c>
      <c r="AT1039" s="37">
        <v>0</v>
      </c>
      <c r="AU1039" s="37">
        <v>0</v>
      </c>
      <c r="AV1039" s="37">
        <f>SUM(BASE_INICIATIVAS_CONSOLIDADA!$AP1039:$AU1039)</f>
        <v>0</v>
      </c>
      <c r="AW1039" s="39">
        <v>0</v>
      </c>
      <c r="AX1039" s="48">
        <v>0</v>
      </c>
      <c r="AY1039" s="40">
        <f>SUM(BASE_INICIATIVAS_CONSOLIDADA!$AW1039:$AX1039)</f>
        <v>0</v>
      </c>
      <c r="AZ1039" s="4">
        <v>0</v>
      </c>
      <c r="BA1039" s="4">
        <f>BASE_INICIATIVAS_CONSOLIDADA!$AZ1039</f>
        <v>0</v>
      </c>
      <c r="BB1039" s="4">
        <v>0</v>
      </c>
      <c r="BC1039" s="4">
        <v>0</v>
      </c>
      <c r="BD1039" s="4">
        <f>SUM(BASE_INICIATIVAS_CONSOLIDADA!$BB1039:$BC1039)</f>
        <v>0</v>
      </c>
    </row>
    <row r="1040" spans="1:56" ht="60" x14ac:dyDescent="0.25">
      <c r="A1040" s="29" t="s">
        <v>502</v>
      </c>
      <c r="B1040" s="29" t="s">
        <v>503</v>
      </c>
      <c r="C1040" s="29">
        <v>18458919</v>
      </c>
      <c r="D1040" s="29" t="s">
        <v>58</v>
      </c>
      <c r="E1040" s="29" t="str">
        <f>_xlfn.XLOOKUP(BASE_INICIATIVAS_CONSOLIDADA!$G1040,'[1]BASE DE DADOS'!A:A,'[1]BASE DE DADOS'!C:C)</f>
        <v>RVS DA ARARINHA AZUL</v>
      </c>
      <c r="F1040" s="29" t="str">
        <f>_xlfn.XLOOKUP(BASE_INICIATIVAS_CONSOLIDADA!$G1040,[1]!BASE_UCS[COD CNUC],[1]!BASE_UCS[CATEGORIA RESUMIDA])</f>
        <v>REVIS</v>
      </c>
      <c r="G1040" s="29" t="s">
        <v>354</v>
      </c>
      <c r="H1040" s="29" t="str">
        <f>_xlfn.XLOOKUP(BASE_INICIATIVAS_CONSOLIDADA!$G1040,[1]!BASE_UCS[COD CNUC],[1]!BASE_UCS[GERÊNCIA REGIONAL])</f>
        <v>GR2 - Nordeste</v>
      </c>
      <c r="I1040" s="29" t="str">
        <f>_xlfn.XLOOKUP(BASE_INICIATIVAS_CONSOLIDADA!$G1040,[1]!BASE_UCS[COD CNUC],[1]!BASE_UCS[BIOMAS])</f>
        <v>Caatinga</v>
      </c>
      <c r="J1040" s="29" t="str">
        <f>_xlfn.XLOOKUP(BASE_INICIATIVAS_CONSOLIDADA!$G1040,[1]!BASE_UCS[COD CNUC],[1]!BASE_UCS[UF])</f>
        <v>BA</v>
      </c>
      <c r="K1040" s="29"/>
      <c r="L1040" s="30">
        <v>120000</v>
      </c>
      <c r="M1040" s="79">
        <v>0</v>
      </c>
      <c r="N1040" s="30">
        <f>BASE_INICIATIVAS_CONSOLIDADA!$L1040-BASE_INICIATIVAS_CONSOLIDADA!$M1040</f>
        <v>120000</v>
      </c>
      <c r="O1040" s="41">
        <f>BASE_INICIATIVAS_CONSOLIDADA!$AC1040+BASE_INICIATIVAS_CONSOLIDADA!$AJ1040+BASE_INICIATIVAS_CONSOLIDADA!$AO1040+BASE_INICIATIVAS_CONSOLIDADA!$AV1040+BASE_INICIATIVAS_CONSOLIDADA!$AY1040+BASE_INICIATIVAS_CONSOLIDADA!$BA1040+BASE_INICIATIVAS_CONSOLIDADA!$BD1040</f>
        <v>989438.14666666661</v>
      </c>
      <c r="P1040" s="30">
        <f>IF(BASE_INICIATIVAS_CONSOLIDADA!$N1040-BASE_INICIATIVAS_CONSOLIDADA!$O1040&lt;0,0,BASE_INICIATIVAS_CONSOLIDADA!$N1040-BASE_INICIATIVAS_CONSOLIDADA!$O1040)</f>
        <v>0</v>
      </c>
      <c r="Q1040" s="66">
        <v>0</v>
      </c>
      <c r="R1040" s="71">
        <v>0</v>
      </c>
      <c r="S1040" s="71">
        <v>0</v>
      </c>
      <c r="T1040" s="71">
        <v>0</v>
      </c>
      <c r="U1040" s="71">
        <v>0</v>
      </c>
      <c r="V1040" s="71">
        <v>0</v>
      </c>
      <c r="W1040" s="71">
        <v>0</v>
      </c>
      <c r="X1040" s="71">
        <v>0</v>
      </c>
      <c r="Y1040" s="71">
        <v>0</v>
      </c>
      <c r="Z1040" s="71">
        <v>0</v>
      </c>
      <c r="AA1040" s="71">
        <v>0</v>
      </c>
      <c r="AB1040" s="68">
        <v>0</v>
      </c>
      <c r="AC1040" s="41">
        <f>SUM(BASE_INICIATIVAS_CONSOLIDADA!$Q1040:$AB1040)</f>
        <v>0</v>
      </c>
      <c r="AD1040" s="41">
        <v>0</v>
      </c>
      <c r="AE1040" s="41">
        <v>0</v>
      </c>
      <c r="AF1040" s="41">
        <v>0</v>
      </c>
      <c r="AG1040" s="41">
        <v>0</v>
      </c>
      <c r="AH1040" s="41">
        <v>0</v>
      </c>
      <c r="AI1040" s="82">
        <v>0</v>
      </c>
      <c r="AJ1040" s="41">
        <f>SUM(BASE_INICIATIVAS_CONSOLIDADA!$AD1040:$AI1040)</f>
        <v>0</v>
      </c>
      <c r="AK1040" s="41">
        <v>0</v>
      </c>
      <c r="AL1040" s="41">
        <v>0</v>
      </c>
      <c r="AM1040" s="41">
        <v>0</v>
      </c>
      <c r="AN1040" s="41">
        <v>0</v>
      </c>
      <c r="AO1040" s="41">
        <f>SUM(BASE_INICIATIVAS_CONSOLIDADA!$AK1040:$AN1040)</f>
        <v>0</v>
      </c>
      <c r="AP1040" s="41">
        <v>0</v>
      </c>
      <c r="AQ1040" s="41">
        <v>0</v>
      </c>
      <c r="AR1040" s="41">
        <v>0</v>
      </c>
      <c r="AS1040" s="41">
        <v>0</v>
      </c>
      <c r="AT1040" s="41">
        <v>0</v>
      </c>
      <c r="AU1040" s="41">
        <v>0</v>
      </c>
      <c r="AV1040" s="41">
        <f>SUM(BASE_INICIATIVAS_CONSOLIDADA!$AP1040:$AU1040)</f>
        <v>0</v>
      </c>
      <c r="AW1040" s="43">
        <v>0</v>
      </c>
      <c r="AX1040" s="50">
        <v>0</v>
      </c>
      <c r="AY1040" s="44">
        <f>SUM(BASE_INICIATIVAS_CONSOLIDADA!$AW1040:$AX1040)</f>
        <v>0</v>
      </c>
      <c r="AZ1040" s="45">
        <f>2968314.44/3</f>
        <v>989438.14666666661</v>
      </c>
      <c r="BA1040" s="45">
        <f>BASE_INICIATIVAS_CONSOLIDADA!$AZ1040</f>
        <v>989438.14666666661</v>
      </c>
      <c r="BB1040" s="45">
        <v>0</v>
      </c>
      <c r="BC1040" s="45">
        <v>0</v>
      </c>
      <c r="BD1040" s="45">
        <f>SUM(BASE_INICIATIVAS_CONSOLIDADA!$BB1040:$BC1040)</f>
        <v>0</v>
      </c>
    </row>
    <row r="1041" spans="1:56" ht="60" x14ac:dyDescent="0.25">
      <c r="A1041" s="8" t="s">
        <v>502</v>
      </c>
      <c r="B1041" s="8" t="s">
        <v>503</v>
      </c>
      <c r="C1041" s="8">
        <v>18458919</v>
      </c>
      <c r="D1041" s="8" t="s">
        <v>58</v>
      </c>
      <c r="E1041" s="8" t="str">
        <f>_xlfn.XLOOKUP(BASE_INICIATIVAS_CONSOLIDADA!$G1041,'[1]BASE DE DADOS'!A:A,'[1]BASE DE DADOS'!C:C)</f>
        <v>RESEX ALTO JURUÁ</v>
      </c>
      <c r="F1041" s="8" t="str">
        <f>_xlfn.XLOOKUP(BASE_INICIATIVAS_CONSOLIDADA!$G1041,[1]!BASE_UCS[COD CNUC],[1]!BASE_UCS[CATEGORIA RESUMIDA])</f>
        <v>RESEX</v>
      </c>
      <c r="G1041" s="8" t="s">
        <v>177</v>
      </c>
      <c r="H1041" s="8" t="str">
        <f>_xlfn.XLOOKUP(BASE_INICIATIVAS_CONSOLIDADA!$G1041,[1]!BASE_UCS[COD CNUC],[1]!BASE_UCS[GERÊNCIA REGIONAL])</f>
        <v>GR1 - Norte</v>
      </c>
      <c r="I1041" s="8" t="str">
        <f>_xlfn.XLOOKUP(BASE_INICIATIVAS_CONSOLIDADA!$G1041,[1]!BASE_UCS[COD CNUC],[1]!BASE_UCS[BIOMAS])</f>
        <v>Amazônia</v>
      </c>
      <c r="J1041" s="8" t="str">
        <f>_xlfn.XLOOKUP(BASE_INICIATIVAS_CONSOLIDADA!$G1041,[1]!BASE_UCS[COD CNUC],[1]!BASE_UCS[UF])</f>
        <v>AC</v>
      </c>
      <c r="K1041" s="8"/>
      <c r="L1041" s="36">
        <v>115000</v>
      </c>
      <c r="M1041" s="80">
        <v>0</v>
      </c>
      <c r="N1041" s="36">
        <f>BASE_INICIATIVAS_CONSOLIDADA!$L1041-BASE_INICIATIVAS_CONSOLIDADA!$M1041</f>
        <v>115000</v>
      </c>
      <c r="O1041" s="37">
        <f>BASE_INICIATIVAS_CONSOLIDADA!$AC1041+BASE_INICIATIVAS_CONSOLIDADA!$AJ1041+BASE_INICIATIVAS_CONSOLIDADA!$AO1041+BASE_INICIATIVAS_CONSOLIDADA!$AV1041+BASE_INICIATIVAS_CONSOLIDADA!$AY1041+BASE_INICIATIVAS_CONSOLIDADA!$BA1041+BASE_INICIATIVAS_CONSOLIDADA!$BD1041</f>
        <v>0</v>
      </c>
      <c r="P1041" s="36">
        <f>IF(BASE_INICIATIVAS_CONSOLIDADA!$N1041-BASE_INICIATIVAS_CONSOLIDADA!$O1041&lt;0,0,BASE_INICIATIVAS_CONSOLIDADA!$N1041-BASE_INICIATIVAS_CONSOLIDADA!$O1041)</f>
        <v>115000</v>
      </c>
      <c r="Q1041" s="64">
        <v>0</v>
      </c>
      <c r="R1041" s="69">
        <v>0</v>
      </c>
      <c r="S1041" s="69">
        <v>0</v>
      </c>
      <c r="T1041" s="69">
        <v>0</v>
      </c>
      <c r="U1041" s="69">
        <v>0</v>
      </c>
      <c r="V1041" s="69">
        <v>0</v>
      </c>
      <c r="W1041" s="69">
        <v>0</v>
      </c>
      <c r="X1041" s="69">
        <v>0</v>
      </c>
      <c r="Y1041" s="69">
        <v>0</v>
      </c>
      <c r="Z1041" s="69">
        <v>0</v>
      </c>
      <c r="AA1041" s="69">
        <v>0</v>
      </c>
      <c r="AB1041" s="70">
        <v>0</v>
      </c>
      <c r="AC1041" s="37">
        <f>SUM(BASE_INICIATIVAS_CONSOLIDADA!$Q1041:$AB1041)</f>
        <v>0</v>
      </c>
      <c r="AD1041" s="37">
        <v>0</v>
      </c>
      <c r="AE1041" s="37">
        <v>0</v>
      </c>
      <c r="AF1041" s="37">
        <v>0</v>
      </c>
      <c r="AG1041" s="37">
        <v>0</v>
      </c>
      <c r="AH1041" s="37">
        <v>0</v>
      </c>
      <c r="AI1041" s="77">
        <v>0</v>
      </c>
      <c r="AJ1041" s="37">
        <f>SUM(BASE_INICIATIVAS_CONSOLIDADA!$AD1041:$AI1041)</f>
        <v>0</v>
      </c>
      <c r="AK1041" s="37">
        <v>0</v>
      </c>
      <c r="AL1041" s="37">
        <v>0</v>
      </c>
      <c r="AM1041" s="37">
        <v>0</v>
      </c>
      <c r="AN1041" s="37">
        <v>0</v>
      </c>
      <c r="AO1041" s="37">
        <f>SUM(BASE_INICIATIVAS_CONSOLIDADA!$AK1041:$AN1041)</f>
        <v>0</v>
      </c>
      <c r="AP1041" s="37">
        <v>0</v>
      </c>
      <c r="AQ1041" s="37">
        <v>0</v>
      </c>
      <c r="AR1041" s="37">
        <v>0</v>
      </c>
      <c r="AS1041" s="37">
        <v>0</v>
      </c>
      <c r="AT1041" s="37">
        <v>0</v>
      </c>
      <c r="AU1041" s="37">
        <v>0</v>
      </c>
      <c r="AV1041" s="37">
        <f>SUM(BASE_INICIATIVAS_CONSOLIDADA!$AP1041:$AU1041)</f>
        <v>0</v>
      </c>
      <c r="AW1041" s="39">
        <v>0</v>
      </c>
      <c r="AX1041" s="39">
        <v>0</v>
      </c>
      <c r="AY1041" s="40">
        <f>SUM(BASE_INICIATIVAS_CONSOLIDADA!$AW1041:$AX1041)</f>
        <v>0</v>
      </c>
      <c r="AZ1041" s="4">
        <v>0</v>
      </c>
      <c r="BA1041" s="4">
        <f>BASE_INICIATIVAS_CONSOLIDADA!$AZ1041</f>
        <v>0</v>
      </c>
      <c r="BB1041" s="4">
        <v>0</v>
      </c>
      <c r="BC1041" s="4">
        <v>0</v>
      </c>
      <c r="BD1041" s="4">
        <f>SUM(BASE_INICIATIVAS_CONSOLIDADA!$BB1041:$BC1041)</f>
        <v>0</v>
      </c>
    </row>
    <row r="1042" spans="1:56" ht="60" x14ac:dyDescent="0.25">
      <c r="A1042" s="29" t="s">
        <v>502</v>
      </c>
      <c r="B1042" s="29" t="s">
        <v>503</v>
      </c>
      <c r="C1042" s="29">
        <v>18458919</v>
      </c>
      <c r="D1042" s="29" t="s">
        <v>58</v>
      </c>
      <c r="E1042" s="29" t="str">
        <f>_xlfn.XLOOKUP(BASE_INICIATIVAS_CONSOLIDADA!$G1042,'[1]BASE DE DADOS'!A:A,'[1]BASE DE DADOS'!C:C)</f>
        <v>RESEX RIO CAJARI</v>
      </c>
      <c r="F1042" s="29" t="str">
        <f>_xlfn.XLOOKUP(BASE_INICIATIVAS_CONSOLIDADA!$G1042,[1]!BASE_UCS[COD CNUC],[1]!BASE_UCS[CATEGORIA RESUMIDA])</f>
        <v>RESEX</v>
      </c>
      <c r="G1042" s="29" t="s">
        <v>165</v>
      </c>
      <c r="H1042" s="29" t="str">
        <f>_xlfn.XLOOKUP(BASE_INICIATIVAS_CONSOLIDADA!$G1042,[1]!BASE_UCS[COD CNUC],[1]!BASE_UCS[GERÊNCIA REGIONAL])</f>
        <v>GR1 - Norte</v>
      </c>
      <c r="I1042" s="29" t="str">
        <f>_xlfn.XLOOKUP(BASE_INICIATIVAS_CONSOLIDADA!$G1042,[1]!BASE_UCS[COD CNUC],[1]!BASE_UCS[BIOMAS])</f>
        <v>Amazônia</v>
      </c>
      <c r="J1042" s="29" t="str">
        <f>_xlfn.XLOOKUP(BASE_INICIATIVAS_CONSOLIDADA!$G1042,[1]!BASE_UCS[COD CNUC],[1]!BASE_UCS[UF])</f>
        <v>AP</v>
      </c>
      <c r="K1042" s="29"/>
      <c r="L1042" s="30">
        <v>115000</v>
      </c>
      <c r="M1042" s="79">
        <v>0</v>
      </c>
      <c r="N1042" s="30">
        <f>BASE_INICIATIVAS_CONSOLIDADA!$L1042-BASE_INICIATIVAS_CONSOLIDADA!$M1042</f>
        <v>115000</v>
      </c>
      <c r="O1042" s="41">
        <f>BASE_INICIATIVAS_CONSOLIDADA!$AC1042+BASE_INICIATIVAS_CONSOLIDADA!$AJ1042+BASE_INICIATIVAS_CONSOLIDADA!$AO1042+BASE_INICIATIVAS_CONSOLIDADA!$AV1042+BASE_INICIATIVAS_CONSOLIDADA!$AY1042+BASE_INICIATIVAS_CONSOLIDADA!$BA1042+BASE_INICIATIVAS_CONSOLIDADA!$BD1042</f>
        <v>0</v>
      </c>
      <c r="P1042" s="30">
        <f>IF(BASE_INICIATIVAS_CONSOLIDADA!$N1042-BASE_INICIATIVAS_CONSOLIDADA!$O1042&lt;0,0,BASE_INICIATIVAS_CONSOLIDADA!$N1042-BASE_INICIATIVAS_CONSOLIDADA!$O1042)</f>
        <v>115000</v>
      </c>
      <c r="Q1042" s="66">
        <v>0</v>
      </c>
      <c r="R1042" s="71">
        <v>0</v>
      </c>
      <c r="S1042" s="71">
        <v>0</v>
      </c>
      <c r="T1042" s="71">
        <v>0</v>
      </c>
      <c r="U1042" s="71">
        <v>0</v>
      </c>
      <c r="V1042" s="71">
        <v>0</v>
      </c>
      <c r="W1042" s="71">
        <v>0</v>
      </c>
      <c r="X1042" s="71">
        <v>0</v>
      </c>
      <c r="Y1042" s="71">
        <v>0</v>
      </c>
      <c r="Z1042" s="71">
        <v>0</v>
      </c>
      <c r="AA1042" s="71">
        <v>0</v>
      </c>
      <c r="AB1042" s="68">
        <v>0</v>
      </c>
      <c r="AC1042" s="41">
        <f>SUM(BASE_INICIATIVAS_CONSOLIDADA!$Q1042:$AB1042)</f>
        <v>0</v>
      </c>
      <c r="AD1042" s="41">
        <v>0</v>
      </c>
      <c r="AE1042" s="41">
        <v>0</v>
      </c>
      <c r="AF1042" s="41">
        <v>0</v>
      </c>
      <c r="AG1042" s="41">
        <v>0</v>
      </c>
      <c r="AH1042" s="41">
        <v>0</v>
      </c>
      <c r="AI1042" s="82">
        <v>0</v>
      </c>
      <c r="AJ1042" s="41">
        <f>SUM(BASE_INICIATIVAS_CONSOLIDADA!$AD1042:$AI1042)</f>
        <v>0</v>
      </c>
      <c r="AK1042" s="41">
        <v>0</v>
      </c>
      <c r="AL1042" s="41">
        <v>0</v>
      </c>
      <c r="AM1042" s="41">
        <v>0</v>
      </c>
      <c r="AN1042" s="41">
        <v>0</v>
      </c>
      <c r="AO1042" s="41">
        <f>SUM(BASE_INICIATIVAS_CONSOLIDADA!$AK1042:$AN1042)</f>
        <v>0</v>
      </c>
      <c r="AP1042" s="41">
        <v>0</v>
      </c>
      <c r="AQ1042" s="41">
        <v>0</v>
      </c>
      <c r="AR1042" s="41">
        <v>0</v>
      </c>
      <c r="AS1042" s="41">
        <v>0</v>
      </c>
      <c r="AT1042" s="41">
        <v>0</v>
      </c>
      <c r="AU1042" s="41">
        <v>0</v>
      </c>
      <c r="AV1042" s="41">
        <f>SUM(BASE_INICIATIVAS_CONSOLIDADA!$AP1042:$AU1042)</f>
        <v>0</v>
      </c>
      <c r="AW1042" s="43">
        <v>0</v>
      </c>
      <c r="AX1042" s="43">
        <v>0</v>
      </c>
      <c r="AY1042" s="44">
        <f>SUM(BASE_INICIATIVAS_CONSOLIDADA!$AW1042:$AX1042)</f>
        <v>0</v>
      </c>
      <c r="AZ1042" s="45">
        <v>0</v>
      </c>
      <c r="BA1042" s="45">
        <f>BASE_INICIATIVAS_CONSOLIDADA!$AZ1042</f>
        <v>0</v>
      </c>
      <c r="BB1042" s="45">
        <v>0</v>
      </c>
      <c r="BC1042" s="45">
        <v>0</v>
      </c>
      <c r="BD1042" s="45">
        <f>SUM(BASE_INICIATIVAS_CONSOLIDADA!$BB1042:$BC1042)</f>
        <v>0</v>
      </c>
    </row>
    <row r="1043" spans="1:56" ht="60" x14ac:dyDescent="0.25">
      <c r="A1043" s="8" t="s">
        <v>502</v>
      </c>
      <c r="B1043" s="8" t="s">
        <v>503</v>
      </c>
      <c r="C1043" s="8">
        <v>18458919</v>
      </c>
      <c r="D1043" s="8" t="s">
        <v>58</v>
      </c>
      <c r="E1043" s="8" t="str">
        <f>_xlfn.XLOOKUP(BASE_INICIATIVAS_CONSOLIDADA!$G1043,'[1]BASE DE DADOS'!A:A,'[1]BASE DE DADOS'!C:C)</f>
        <v>RESEX DO CIRIÁCO</v>
      </c>
      <c r="F1043" s="8" t="str">
        <f>_xlfn.XLOOKUP(BASE_INICIATIVAS_CONSOLIDADA!$G1043,[1]!BASE_UCS[COD CNUC],[1]!BASE_UCS[CATEGORIA RESUMIDA])</f>
        <v>RESEX</v>
      </c>
      <c r="G1043" s="8" t="s">
        <v>74</v>
      </c>
      <c r="H1043" s="8" t="str">
        <f>_xlfn.XLOOKUP(BASE_INICIATIVAS_CONSOLIDADA!$G1043,[1]!BASE_UCS[COD CNUC],[1]!BASE_UCS[GERÊNCIA REGIONAL])</f>
        <v>GR2 - Nordeste</v>
      </c>
      <c r="I1043" s="8" t="str">
        <f>_xlfn.XLOOKUP(BASE_INICIATIVAS_CONSOLIDADA!$G1043,[1]!BASE_UCS[COD CNUC],[1]!BASE_UCS[BIOMAS])</f>
        <v>Amazônia - Cerrado</v>
      </c>
      <c r="J1043" s="8" t="str">
        <f>_xlfn.XLOOKUP(BASE_INICIATIVAS_CONSOLIDADA!$G1043,[1]!BASE_UCS[COD CNUC],[1]!BASE_UCS[UF])</f>
        <v>MA</v>
      </c>
      <c r="K1043" s="8"/>
      <c r="L1043" s="36">
        <v>75000</v>
      </c>
      <c r="M1043" s="80">
        <v>0</v>
      </c>
      <c r="N1043" s="36">
        <f>BASE_INICIATIVAS_CONSOLIDADA!$L1043-BASE_INICIATIVAS_CONSOLIDADA!$M1043</f>
        <v>75000</v>
      </c>
      <c r="O1043" s="37">
        <f>BASE_INICIATIVAS_CONSOLIDADA!$AC1043+BASE_INICIATIVAS_CONSOLIDADA!$AJ1043+BASE_INICIATIVAS_CONSOLIDADA!$AO1043+BASE_INICIATIVAS_CONSOLIDADA!$AV1043+BASE_INICIATIVAS_CONSOLIDADA!$AY1043+BASE_INICIATIVAS_CONSOLIDADA!$BA1043+BASE_INICIATIVAS_CONSOLIDADA!$BD1043</f>
        <v>0</v>
      </c>
      <c r="P1043" s="36">
        <f>IF(BASE_INICIATIVAS_CONSOLIDADA!$N1043-BASE_INICIATIVAS_CONSOLIDADA!$O1043&lt;0,0,BASE_INICIATIVAS_CONSOLIDADA!$N1043-BASE_INICIATIVAS_CONSOLIDADA!$O1043)</f>
        <v>75000</v>
      </c>
      <c r="Q1043" s="64">
        <v>0</v>
      </c>
      <c r="R1043" s="69">
        <v>0</v>
      </c>
      <c r="S1043" s="69">
        <v>0</v>
      </c>
      <c r="T1043" s="69">
        <v>0</v>
      </c>
      <c r="U1043" s="69">
        <v>0</v>
      </c>
      <c r="V1043" s="69">
        <v>0</v>
      </c>
      <c r="W1043" s="69">
        <v>0</v>
      </c>
      <c r="X1043" s="69">
        <v>0</v>
      </c>
      <c r="Y1043" s="69">
        <v>0</v>
      </c>
      <c r="Z1043" s="69">
        <v>0</v>
      </c>
      <c r="AA1043" s="69">
        <v>0</v>
      </c>
      <c r="AB1043" s="70">
        <v>0</v>
      </c>
      <c r="AC1043" s="37">
        <f>SUM(BASE_INICIATIVAS_CONSOLIDADA!$Q1043:$AB1043)</f>
        <v>0</v>
      </c>
      <c r="AD1043" s="37">
        <v>0</v>
      </c>
      <c r="AE1043" s="37">
        <v>0</v>
      </c>
      <c r="AF1043" s="37">
        <v>0</v>
      </c>
      <c r="AG1043" s="37">
        <v>0</v>
      </c>
      <c r="AH1043" s="37">
        <v>0</v>
      </c>
      <c r="AI1043" s="77">
        <v>0</v>
      </c>
      <c r="AJ1043" s="37">
        <f>SUM(BASE_INICIATIVAS_CONSOLIDADA!$AD1043:$AI1043)</f>
        <v>0</v>
      </c>
      <c r="AK1043" s="37">
        <v>0</v>
      </c>
      <c r="AL1043" s="37">
        <v>0</v>
      </c>
      <c r="AM1043" s="37">
        <v>0</v>
      </c>
      <c r="AN1043" s="37">
        <v>0</v>
      </c>
      <c r="AO1043" s="37">
        <f>SUM(BASE_INICIATIVAS_CONSOLIDADA!$AK1043:$AN1043)</f>
        <v>0</v>
      </c>
      <c r="AP1043" s="37">
        <v>0</v>
      </c>
      <c r="AQ1043" s="37">
        <v>0</v>
      </c>
      <c r="AR1043" s="37">
        <v>0</v>
      </c>
      <c r="AS1043" s="37">
        <v>0</v>
      </c>
      <c r="AT1043" s="37">
        <v>0</v>
      </c>
      <c r="AU1043" s="37">
        <v>0</v>
      </c>
      <c r="AV1043" s="37">
        <f>SUM(BASE_INICIATIVAS_CONSOLIDADA!$AP1043:$AU1043)</f>
        <v>0</v>
      </c>
      <c r="AW1043" s="39">
        <v>0</v>
      </c>
      <c r="AX1043" s="39">
        <v>0</v>
      </c>
      <c r="AY1043" s="40">
        <f>SUM(BASE_INICIATIVAS_CONSOLIDADA!$AW1043:$AX1043)</f>
        <v>0</v>
      </c>
      <c r="AZ1043" s="4">
        <v>0</v>
      </c>
      <c r="BA1043" s="4">
        <f>BASE_INICIATIVAS_CONSOLIDADA!$AZ1043</f>
        <v>0</v>
      </c>
      <c r="BB1043" s="4">
        <v>0</v>
      </c>
      <c r="BC1043" s="4">
        <v>0</v>
      </c>
      <c r="BD1043" s="4">
        <f>SUM(BASE_INICIATIVAS_CONSOLIDADA!$BB1043:$BC1043)</f>
        <v>0</v>
      </c>
    </row>
    <row r="1044" spans="1:56" ht="60" x14ac:dyDescent="0.25">
      <c r="A1044" s="29" t="s">
        <v>502</v>
      </c>
      <c r="B1044" s="29" t="s">
        <v>503</v>
      </c>
      <c r="C1044" s="29">
        <v>18458919</v>
      </c>
      <c r="D1044" s="29" t="s">
        <v>58</v>
      </c>
      <c r="E1044" s="29" t="str">
        <f>_xlfn.XLOOKUP(BASE_INICIATIVAS_CONSOLIDADA!$G1044,'[1]BASE DE DADOS'!A:A,'[1]BASE DE DADOS'!C:C)</f>
        <v>RESEX QUILOMBO DO FRECHAL</v>
      </c>
      <c r="F1044" s="29" t="str">
        <f>_xlfn.XLOOKUP(BASE_INICIATIVAS_CONSOLIDADA!$G1044,[1]!BASE_UCS[COD CNUC],[1]!BASE_UCS[CATEGORIA RESUMIDA])</f>
        <v>RESEX</v>
      </c>
      <c r="G1044" s="29" t="s">
        <v>78</v>
      </c>
      <c r="H1044" s="29" t="str">
        <f>_xlfn.XLOOKUP(BASE_INICIATIVAS_CONSOLIDADA!$G1044,[1]!BASE_UCS[COD CNUC],[1]!BASE_UCS[GERÊNCIA REGIONAL])</f>
        <v>GR1 - Norte</v>
      </c>
      <c r="I1044" s="29" t="str">
        <f>_xlfn.XLOOKUP(BASE_INICIATIVAS_CONSOLIDADA!$G1044,[1]!BASE_UCS[COD CNUC],[1]!BASE_UCS[BIOMAS])</f>
        <v>Amazônia</v>
      </c>
      <c r="J1044" s="29" t="str">
        <f>_xlfn.XLOOKUP(BASE_INICIATIVAS_CONSOLIDADA!$G1044,[1]!BASE_UCS[COD CNUC],[1]!BASE_UCS[UF])</f>
        <v>MA</v>
      </c>
      <c r="K1044" s="29"/>
      <c r="L1044" s="30">
        <v>75000</v>
      </c>
      <c r="M1044" s="79">
        <v>0</v>
      </c>
      <c r="N1044" s="30">
        <f>BASE_INICIATIVAS_CONSOLIDADA!$L1044-BASE_INICIATIVAS_CONSOLIDADA!$M1044</f>
        <v>75000</v>
      </c>
      <c r="O1044" s="41">
        <f>BASE_INICIATIVAS_CONSOLIDADA!$AC1044+BASE_INICIATIVAS_CONSOLIDADA!$AJ1044+BASE_INICIATIVAS_CONSOLIDADA!$AO1044+BASE_INICIATIVAS_CONSOLIDADA!$AV1044+BASE_INICIATIVAS_CONSOLIDADA!$AY1044+BASE_INICIATIVAS_CONSOLIDADA!$BA1044+BASE_INICIATIVAS_CONSOLIDADA!$BD1044</f>
        <v>0</v>
      </c>
      <c r="P1044" s="30">
        <f>IF(BASE_INICIATIVAS_CONSOLIDADA!$N1044-BASE_INICIATIVAS_CONSOLIDADA!$O1044&lt;0,0,BASE_INICIATIVAS_CONSOLIDADA!$N1044-BASE_INICIATIVAS_CONSOLIDADA!$O1044)</f>
        <v>75000</v>
      </c>
      <c r="Q1044" s="66">
        <v>0</v>
      </c>
      <c r="R1044" s="71">
        <v>0</v>
      </c>
      <c r="S1044" s="71">
        <v>0</v>
      </c>
      <c r="T1044" s="71">
        <v>0</v>
      </c>
      <c r="U1044" s="71">
        <v>0</v>
      </c>
      <c r="V1044" s="71">
        <v>0</v>
      </c>
      <c r="W1044" s="71">
        <v>0</v>
      </c>
      <c r="X1044" s="71">
        <v>0</v>
      </c>
      <c r="Y1044" s="71">
        <v>0</v>
      </c>
      <c r="Z1044" s="71">
        <v>0</v>
      </c>
      <c r="AA1044" s="71">
        <v>0</v>
      </c>
      <c r="AB1044" s="68">
        <v>0</v>
      </c>
      <c r="AC1044" s="41">
        <f>SUM(BASE_INICIATIVAS_CONSOLIDADA!$Q1044:$AB1044)</f>
        <v>0</v>
      </c>
      <c r="AD1044" s="41">
        <v>0</v>
      </c>
      <c r="AE1044" s="41">
        <v>0</v>
      </c>
      <c r="AF1044" s="41">
        <v>0</v>
      </c>
      <c r="AG1044" s="41">
        <v>0</v>
      </c>
      <c r="AH1044" s="41">
        <v>0</v>
      </c>
      <c r="AI1044" s="82">
        <v>0</v>
      </c>
      <c r="AJ1044" s="41">
        <f>SUM(BASE_INICIATIVAS_CONSOLIDADA!$AD1044:$AI1044)</f>
        <v>0</v>
      </c>
      <c r="AK1044" s="41">
        <v>0</v>
      </c>
      <c r="AL1044" s="41">
        <v>0</v>
      </c>
      <c r="AM1044" s="41">
        <v>0</v>
      </c>
      <c r="AN1044" s="41">
        <v>0</v>
      </c>
      <c r="AO1044" s="41">
        <f>SUM(BASE_INICIATIVAS_CONSOLIDADA!$AK1044:$AN1044)</f>
        <v>0</v>
      </c>
      <c r="AP1044" s="41">
        <v>0</v>
      </c>
      <c r="AQ1044" s="41">
        <v>0</v>
      </c>
      <c r="AR1044" s="41">
        <v>0</v>
      </c>
      <c r="AS1044" s="41">
        <v>0</v>
      </c>
      <c r="AT1044" s="41">
        <v>0</v>
      </c>
      <c r="AU1044" s="41">
        <v>0</v>
      </c>
      <c r="AV1044" s="41">
        <f>SUM(BASE_INICIATIVAS_CONSOLIDADA!$AP1044:$AU1044)</f>
        <v>0</v>
      </c>
      <c r="AW1044" s="43">
        <v>0</v>
      </c>
      <c r="AX1044" s="50">
        <v>0</v>
      </c>
      <c r="AY1044" s="44">
        <f>SUM(BASE_INICIATIVAS_CONSOLIDADA!$AW1044:$AX1044)</f>
        <v>0</v>
      </c>
      <c r="AZ1044" s="45">
        <v>0</v>
      </c>
      <c r="BA1044" s="45">
        <f>BASE_INICIATIVAS_CONSOLIDADA!$AZ1044</f>
        <v>0</v>
      </c>
      <c r="BB1044" s="45">
        <v>0</v>
      </c>
      <c r="BC1044" s="45">
        <v>0</v>
      </c>
      <c r="BD1044" s="45">
        <f>SUM(BASE_INICIATIVAS_CONSOLIDADA!$BB1044:$BC1044)</f>
        <v>0</v>
      </c>
    </row>
    <row r="1045" spans="1:56" ht="60" x14ac:dyDescent="0.25">
      <c r="A1045" s="8" t="s">
        <v>502</v>
      </c>
      <c r="B1045" s="8" t="s">
        <v>503</v>
      </c>
      <c r="C1045" s="8">
        <v>18458919</v>
      </c>
      <c r="D1045" s="8" t="s">
        <v>58</v>
      </c>
      <c r="E1045" s="8" t="str">
        <f>_xlfn.XLOOKUP(BASE_INICIATIVAS_CONSOLIDADA!$G1045,'[1]BASE DE DADOS'!A:A,'[1]BASE DE DADOS'!C:C)</f>
        <v>REBIO BOM JESUS</v>
      </c>
      <c r="F1045" s="8" t="str">
        <f>_xlfn.XLOOKUP(BASE_INICIATIVAS_CONSOLIDADA!$G1045,[1]!BASE_UCS[COD CNUC],[1]!BASE_UCS[CATEGORIA RESUMIDA])</f>
        <v>REBIO</v>
      </c>
      <c r="G1045" s="8" t="s">
        <v>325</v>
      </c>
      <c r="H1045" s="8" t="str">
        <f>_xlfn.XLOOKUP(BASE_INICIATIVAS_CONSOLIDADA!$G1045,[1]!BASE_UCS[COD CNUC],[1]!BASE_UCS[GERÊNCIA REGIONAL])</f>
        <v>GR5 - Sul</v>
      </c>
      <c r="I1045" s="8" t="str">
        <f>_xlfn.XLOOKUP(BASE_INICIATIVAS_CONSOLIDADA!$G1045,[1]!BASE_UCS[COD CNUC],[1]!BASE_UCS[BIOMAS])</f>
        <v>Mata Atlântica</v>
      </c>
      <c r="J1045" s="8" t="str">
        <f>_xlfn.XLOOKUP(BASE_INICIATIVAS_CONSOLIDADA!$G1045,[1]!BASE_UCS[COD CNUC],[1]!BASE_UCS[UF])</f>
        <v>PR</v>
      </c>
      <c r="K1045" s="8"/>
      <c r="L1045" s="36">
        <v>80000</v>
      </c>
      <c r="M1045" s="80">
        <v>0</v>
      </c>
      <c r="N1045" s="36">
        <f>BASE_INICIATIVAS_CONSOLIDADA!$L1045-BASE_INICIATIVAS_CONSOLIDADA!$M1045</f>
        <v>80000</v>
      </c>
      <c r="O1045" s="37">
        <f>BASE_INICIATIVAS_CONSOLIDADA!$AC1045+BASE_INICIATIVAS_CONSOLIDADA!$AJ1045+BASE_INICIATIVAS_CONSOLIDADA!$AO1045+BASE_INICIATIVAS_CONSOLIDADA!$AV1045+BASE_INICIATIVAS_CONSOLIDADA!$AY1045+BASE_INICIATIVAS_CONSOLIDADA!$BA1045+BASE_INICIATIVAS_CONSOLIDADA!$BD1045</f>
        <v>80000</v>
      </c>
      <c r="P1045" s="36">
        <f>IF(BASE_INICIATIVAS_CONSOLIDADA!$N1045-BASE_INICIATIVAS_CONSOLIDADA!$O1045&lt;0,0,BASE_INICIATIVAS_CONSOLIDADA!$N1045-BASE_INICIATIVAS_CONSOLIDADA!$O1045)</f>
        <v>0</v>
      </c>
      <c r="Q1045" s="64">
        <v>0</v>
      </c>
      <c r="R1045" s="69">
        <v>0</v>
      </c>
      <c r="S1045" s="69">
        <v>0</v>
      </c>
      <c r="T1045" s="69">
        <v>0</v>
      </c>
      <c r="U1045" s="69">
        <v>0</v>
      </c>
      <c r="V1045" s="69">
        <v>0</v>
      </c>
      <c r="W1045" s="69">
        <v>0</v>
      </c>
      <c r="X1045" s="69">
        <v>0</v>
      </c>
      <c r="Y1045" s="69">
        <v>0</v>
      </c>
      <c r="Z1045" s="69">
        <v>0</v>
      </c>
      <c r="AA1045" s="69">
        <v>0</v>
      </c>
      <c r="AB1045" s="70">
        <v>0</v>
      </c>
      <c r="AC1045" s="37">
        <f>SUM(BASE_INICIATIVAS_CONSOLIDADA!$Q1045:$AB1045)</f>
        <v>0</v>
      </c>
      <c r="AD1045" s="37">
        <v>0</v>
      </c>
      <c r="AE1045" s="37">
        <v>0</v>
      </c>
      <c r="AF1045" s="37">
        <v>0</v>
      </c>
      <c r="AG1045" s="37">
        <v>0</v>
      </c>
      <c r="AH1045" s="37">
        <v>0</v>
      </c>
      <c r="AI1045" s="77">
        <v>0</v>
      </c>
      <c r="AJ1045" s="37">
        <f>SUM(BASE_INICIATIVAS_CONSOLIDADA!$AD1045:$AI1045)</f>
        <v>0</v>
      </c>
      <c r="AK1045" s="37">
        <v>0</v>
      </c>
      <c r="AL1045" s="37">
        <v>0</v>
      </c>
      <c r="AM1045" s="37">
        <v>0</v>
      </c>
      <c r="AN1045" s="37">
        <v>0</v>
      </c>
      <c r="AO1045" s="37">
        <f>SUM(BASE_INICIATIVAS_CONSOLIDADA!$AK1045:$AN1045)</f>
        <v>0</v>
      </c>
      <c r="AP1045" s="37">
        <v>0</v>
      </c>
      <c r="AQ1045" s="37">
        <v>0</v>
      </c>
      <c r="AR1045" s="37">
        <v>0</v>
      </c>
      <c r="AS1045" s="37">
        <v>0</v>
      </c>
      <c r="AT1045" s="37">
        <v>0</v>
      </c>
      <c r="AU1045" s="37">
        <v>0</v>
      </c>
      <c r="AV1045" s="37">
        <f>SUM(BASE_INICIATIVAS_CONSOLIDADA!$AP1045:$AU1045)</f>
        <v>0</v>
      </c>
      <c r="AW1045" s="39">
        <v>0</v>
      </c>
      <c r="AX1045" s="48">
        <v>0</v>
      </c>
      <c r="AY1045" s="40">
        <f>SUM(BASE_INICIATIVAS_CONSOLIDADA!$AW1045:$AX1045)</f>
        <v>0</v>
      </c>
      <c r="AZ1045" s="4">
        <v>0</v>
      </c>
      <c r="BA1045" s="4">
        <f>BASE_INICIATIVAS_CONSOLIDADA!$AZ1045</f>
        <v>0</v>
      </c>
      <c r="BB1045" s="4">
        <v>80000</v>
      </c>
      <c r="BC1045" s="4">
        <v>0</v>
      </c>
      <c r="BD1045" s="4">
        <f>SUM(BASE_INICIATIVAS_CONSOLIDADA!$BB1045:$BC1045)</f>
        <v>80000</v>
      </c>
    </row>
    <row r="1046" spans="1:56" ht="60" x14ac:dyDescent="0.25">
      <c r="A1046" s="29" t="s">
        <v>502</v>
      </c>
      <c r="B1046" s="29" t="s">
        <v>503</v>
      </c>
      <c r="C1046" s="29">
        <v>18458919</v>
      </c>
      <c r="D1046" s="29" t="s">
        <v>58</v>
      </c>
      <c r="E1046" s="29" t="s">
        <v>546</v>
      </c>
      <c r="F1046" s="29" t="str">
        <f>_xlfn.XLOOKUP(BASE_INICIATIVAS_CONSOLIDADA!$G1046,[1]!BASE_UCS[COD CNUC],[1]!BASE_UCS[CATEGORIA RESUMIDA])</f>
        <v>RDS</v>
      </c>
      <c r="G1046" s="29" t="s">
        <v>474</v>
      </c>
      <c r="H1046" s="29" t="str">
        <f>_xlfn.XLOOKUP(BASE_INICIATIVAS_CONSOLIDADA!$G1046,[1]!BASE_UCS[COD CNUC],[1]!BASE_UCS[GERÊNCIA REGIONAL])</f>
        <v>GR4 - Sudeste</v>
      </c>
      <c r="I1046" s="29" t="str">
        <f>_xlfn.XLOOKUP(BASE_INICIATIVAS_CONSOLIDADA!$G1046,[1]!BASE_UCS[COD CNUC],[1]!BASE_UCS[BIOMAS])</f>
        <v>Cerrado</v>
      </c>
      <c r="J1046" s="29" t="str">
        <f>_xlfn.XLOOKUP(BASE_INICIATIVAS_CONSOLIDADA!$G1046,[1]!BASE_UCS[COD CNUC],[1]!BASE_UCS[UF])</f>
        <v>MG</v>
      </c>
      <c r="K1046" s="29"/>
      <c r="L1046" s="30">
        <v>75000</v>
      </c>
      <c r="M1046" s="79">
        <v>0</v>
      </c>
      <c r="N1046" s="30">
        <f>BASE_INICIATIVAS_CONSOLIDADA!$L1046-BASE_INICIATIVAS_CONSOLIDADA!$M1046</f>
        <v>75000</v>
      </c>
      <c r="O1046" s="41">
        <f>BASE_INICIATIVAS_CONSOLIDADA!$AC1046+BASE_INICIATIVAS_CONSOLIDADA!$AJ1046+BASE_INICIATIVAS_CONSOLIDADA!$AO1046+BASE_INICIATIVAS_CONSOLIDADA!$AV1046+BASE_INICIATIVAS_CONSOLIDADA!$AY1046+BASE_INICIATIVAS_CONSOLIDADA!$BA1046+BASE_INICIATIVAS_CONSOLIDADA!$BD1046</f>
        <v>0</v>
      </c>
      <c r="P1046" s="30">
        <f>IF(BASE_INICIATIVAS_CONSOLIDADA!$N1046-BASE_INICIATIVAS_CONSOLIDADA!$O1046&lt;0,0,BASE_INICIATIVAS_CONSOLIDADA!$N1046-BASE_INICIATIVAS_CONSOLIDADA!$O1046)</f>
        <v>75000</v>
      </c>
      <c r="Q1046" s="66">
        <v>0</v>
      </c>
      <c r="R1046" s="71">
        <v>0</v>
      </c>
      <c r="S1046" s="71">
        <v>0</v>
      </c>
      <c r="T1046" s="71">
        <v>0</v>
      </c>
      <c r="U1046" s="71">
        <v>0</v>
      </c>
      <c r="V1046" s="71">
        <v>0</v>
      </c>
      <c r="W1046" s="71">
        <v>0</v>
      </c>
      <c r="X1046" s="71">
        <v>0</v>
      </c>
      <c r="Y1046" s="71">
        <v>0</v>
      </c>
      <c r="Z1046" s="71">
        <v>0</v>
      </c>
      <c r="AA1046" s="71">
        <v>0</v>
      </c>
      <c r="AB1046" s="68">
        <v>0</v>
      </c>
      <c r="AC1046" s="41">
        <f>SUM(BASE_INICIATIVAS_CONSOLIDADA!$Q1046:$AB1046)</f>
        <v>0</v>
      </c>
      <c r="AD1046" s="41">
        <v>0</v>
      </c>
      <c r="AE1046" s="41">
        <v>0</v>
      </c>
      <c r="AF1046" s="41">
        <v>0</v>
      </c>
      <c r="AG1046" s="41">
        <v>0</v>
      </c>
      <c r="AH1046" s="41">
        <v>0</v>
      </c>
      <c r="AI1046" s="82">
        <v>0</v>
      </c>
      <c r="AJ1046" s="41">
        <f>SUM(BASE_INICIATIVAS_CONSOLIDADA!$AD1046:$AI1046)</f>
        <v>0</v>
      </c>
      <c r="AK1046" s="41">
        <v>0</v>
      </c>
      <c r="AL1046" s="41">
        <v>0</v>
      </c>
      <c r="AM1046" s="41">
        <v>0</v>
      </c>
      <c r="AN1046" s="41">
        <v>0</v>
      </c>
      <c r="AO1046" s="41">
        <f>SUM(BASE_INICIATIVAS_CONSOLIDADA!$AK1046:$AN1046)</f>
        <v>0</v>
      </c>
      <c r="AP1046" s="41">
        <v>0</v>
      </c>
      <c r="AQ1046" s="41">
        <v>0</v>
      </c>
      <c r="AR1046" s="41">
        <v>0</v>
      </c>
      <c r="AS1046" s="41">
        <v>0</v>
      </c>
      <c r="AT1046" s="41">
        <v>0</v>
      </c>
      <c r="AU1046" s="41">
        <v>0</v>
      </c>
      <c r="AV1046" s="41">
        <f>SUM(BASE_INICIATIVAS_CONSOLIDADA!$AP1046:$AU1046)</f>
        <v>0</v>
      </c>
      <c r="AW1046" s="43">
        <v>0</v>
      </c>
      <c r="AX1046" s="43">
        <v>0</v>
      </c>
      <c r="AY1046" s="44">
        <f>SUM(BASE_INICIATIVAS_CONSOLIDADA!$AW1046:$AX1046)</f>
        <v>0</v>
      </c>
      <c r="AZ1046" s="45">
        <v>0</v>
      </c>
      <c r="BA1046" s="45">
        <f>BASE_INICIATIVAS_CONSOLIDADA!$AZ1046</f>
        <v>0</v>
      </c>
      <c r="BB1046" s="45">
        <v>0</v>
      </c>
      <c r="BC1046" s="45">
        <v>0</v>
      </c>
      <c r="BD1046" s="45">
        <f>SUM(BASE_INICIATIVAS_CONSOLIDADA!$BB1046:$BC1046)</f>
        <v>0</v>
      </c>
    </row>
    <row r="1047" spans="1:56" ht="60" x14ac:dyDescent="0.25">
      <c r="A1047" s="8" t="s">
        <v>502</v>
      </c>
      <c r="B1047" s="8" t="s">
        <v>503</v>
      </c>
      <c r="C1047" s="8">
        <v>18458919</v>
      </c>
      <c r="D1047" s="8" t="s">
        <v>58</v>
      </c>
      <c r="E1047" s="8" t="s">
        <v>547</v>
      </c>
      <c r="F1047" s="8" t="str">
        <f>_xlfn.XLOOKUP(BASE_INICIATIVAS_CONSOLIDADA!$G1047,[1]!BASE_UCS[COD CNUC],[1]!BASE_UCS[CATEGORIA RESUMIDA])</f>
        <v>APA</v>
      </c>
      <c r="G1047" s="8" t="s">
        <v>312</v>
      </c>
      <c r="H1047" s="8" t="str">
        <f>_xlfn.XLOOKUP(BASE_INICIATIVAS_CONSOLIDADA!$G1047,[1]!BASE_UCS[COD CNUC],[1]!BASE_UCS[GERÊNCIA REGIONAL])</f>
        <v>GR2 - Nordeste</v>
      </c>
      <c r="I1047" s="8" t="str">
        <f>_xlfn.XLOOKUP(BASE_INICIATIVAS_CONSOLIDADA!$G1047,[1]!BASE_UCS[COD CNUC],[1]!BASE_UCS[BIOMAS])</f>
        <v>Área Marinha</v>
      </c>
      <c r="J1047" s="8" t="str">
        <f>_xlfn.XLOOKUP(BASE_INICIATIVAS_CONSOLIDADA!$G1047,[1]!BASE_UCS[COD CNUC],[1]!BASE_UCS[UF])</f>
        <v>BA</v>
      </c>
      <c r="K1047" s="8"/>
      <c r="L1047" s="36">
        <v>75000</v>
      </c>
      <c r="M1047" s="80">
        <v>0</v>
      </c>
      <c r="N1047" s="36">
        <f>BASE_INICIATIVAS_CONSOLIDADA!$L1047-BASE_INICIATIVAS_CONSOLIDADA!$M1047</f>
        <v>75000</v>
      </c>
      <c r="O1047" s="37">
        <f>BASE_INICIATIVAS_CONSOLIDADA!$AC1047+BASE_INICIATIVAS_CONSOLIDADA!$AJ1047+BASE_INICIATIVAS_CONSOLIDADA!$AO1047+BASE_INICIATIVAS_CONSOLIDADA!$AV1047+BASE_INICIATIVAS_CONSOLIDADA!$AY1047+BASE_INICIATIVAS_CONSOLIDADA!$BA1047+BASE_INICIATIVAS_CONSOLIDADA!$BD1047</f>
        <v>0</v>
      </c>
      <c r="P1047" s="36">
        <f>IF(BASE_INICIATIVAS_CONSOLIDADA!$N1047-BASE_INICIATIVAS_CONSOLIDADA!$O1047&lt;0,0,BASE_INICIATIVAS_CONSOLIDADA!$N1047-BASE_INICIATIVAS_CONSOLIDADA!$O1047)</f>
        <v>75000</v>
      </c>
      <c r="Q1047" s="64">
        <v>0</v>
      </c>
      <c r="R1047" s="69">
        <v>0</v>
      </c>
      <c r="S1047" s="69">
        <v>0</v>
      </c>
      <c r="T1047" s="69">
        <v>0</v>
      </c>
      <c r="U1047" s="69">
        <v>0</v>
      </c>
      <c r="V1047" s="69">
        <v>0</v>
      </c>
      <c r="W1047" s="69">
        <v>0</v>
      </c>
      <c r="X1047" s="69">
        <v>0</v>
      </c>
      <c r="Y1047" s="69">
        <v>0</v>
      </c>
      <c r="Z1047" s="69">
        <v>0</v>
      </c>
      <c r="AA1047" s="69">
        <v>0</v>
      </c>
      <c r="AB1047" s="70">
        <v>0</v>
      </c>
      <c r="AC1047" s="37">
        <f>SUM(BASE_INICIATIVAS_CONSOLIDADA!$Q1047:$AB1047)</f>
        <v>0</v>
      </c>
      <c r="AD1047" s="37">
        <v>0</v>
      </c>
      <c r="AE1047" s="37">
        <v>0</v>
      </c>
      <c r="AF1047" s="37">
        <v>0</v>
      </c>
      <c r="AG1047" s="37">
        <v>0</v>
      </c>
      <c r="AH1047" s="37">
        <v>0</v>
      </c>
      <c r="AI1047" s="77">
        <v>0</v>
      </c>
      <c r="AJ1047" s="37">
        <f>SUM(BASE_INICIATIVAS_CONSOLIDADA!$AD1047:$AI1047)</f>
        <v>0</v>
      </c>
      <c r="AK1047" s="37">
        <v>0</v>
      </c>
      <c r="AL1047" s="37">
        <v>0</v>
      </c>
      <c r="AM1047" s="37">
        <v>0</v>
      </c>
      <c r="AN1047" s="37">
        <v>0</v>
      </c>
      <c r="AO1047" s="37">
        <f>SUM(BASE_INICIATIVAS_CONSOLIDADA!$AK1047:$AN1047)</f>
        <v>0</v>
      </c>
      <c r="AP1047" s="37">
        <v>0</v>
      </c>
      <c r="AQ1047" s="37">
        <v>0</v>
      </c>
      <c r="AR1047" s="37">
        <v>0</v>
      </c>
      <c r="AS1047" s="37">
        <v>0</v>
      </c>
      <c r="AT1047" s="37">
        <v>0</v>
      </c>
      <c r="AU1047" s="37">
        <v>0</v>
      </c>
      <c r="AV1047" s="37">
        <f>SUM(BASE_INICIATIVAS_CONSOLIDADA!$AP1047:$AU1047)</f>
        <v>0</v>
      </c>
      <c r="AW1047" s="39">
        <v>0</v>
      </c>
      <c r="AX1047" s="39">
        <v>0</v>
      </c>
      <c r="AY1047" s="40">
        <f>SUM(BASE_INICIATIVAS_CONSOLIDADA!$AW1047:$AX1047)</f>
        <v>0</v>
      </c>
      <c r="AZ1047" s="4">
        <v>0</v>
      </c>
      <c r="BA1047" s="4">
        <f>BASE_INICIATIVAS_CONSOLIDADA!$AZ1047</f>
        <v>0</v>
      </c>
      <c r="BB1047" s="4">
        <v>0</v>
      </c>
      <c r="BC1047" s="4">
        <v>0</v>
      </c>
      <c r="BD1047" s="4">
        <f>SUM(BASE_INICIATIVAS_CONSOLIDADA!$BB1047:$BC1047)</f>
        <v>0</v>
      </c>
    </row>
    <row r="1048" spans="1:56" ht="60" x14ac:dyDescent="0.25">
      <c r="A1048" s="29" t="s">
        <v>502</v>
      </c>
      <c r="B1048" s="29" t="s">
        <v>503</v>
      </c>
      <c r="C1048" s="29">
        <v>18458919</v>
      </c>
      <c r="D1048" s="29" t="s">
        <v>58</v>
      </c>
      <c r="E1048" s="29" t="str">
        <f>_xlfn.XLOOKUP(BASE_INICIATIVAS_CONSOLIDADA!$G1048,'[1]BASE DE DADOS'!A:A,'[1]BASE DE DADOS'!C:C)</f>
        <v>MONA TRINDADE, MARTIM VAZ E MONTE COLUMBIA</v>
      </c>
      <c r="F1048" s="29" t="str">
        <f>_xlfn.XLOOKUP(BASE_INICIATIVAS_CONSOLIDADA!$G1048,[1]!BASE_UCS[COD CNUC],[1]!BASE_UCS[CATEGORIA RESUMIDA])</f>
        <v>MONA</v>
      </c>
      <c r="G1048" s="29" t="s">
        <v>171</v>
      </c>
      <c r="H1048" s="29" t="str">
        <f>_xlfn.XLOOKUP(BASE_INICIATIVAS_CONSOLIDADA!$G1048,[1]!BASE_UCS[COD CNUC],[1]!BASE_UCS[GERÊNCIA REGIONAL])</f>
        <v>GR2 - Nordeste</v>
      </c>
      <c r="I1048" s="29" t="str">
        <f>_xlfn.XLOOKUP(BASE_INICIATIVAS_CONSOLIDADA!$G1048,[1]!BASE_UCS[COD CNUC],[1]!BASE_UCS[BIOMAS])</f>
        <v>Área Marinha - Mata Atlântica</v>
      </c>
      <c r="J1048" s="29" t="str">
        <f>_xlfn.XLOOKUP(BASE_INICIATIVAS_CONSOLIDADA!$G1048,[1]!BASE_UCS[COD CNUC],[1]!BASE_UCS[UF])</f>
        <v>BA</v>
      </c>
      <c r="K1048" s="29"/>
      <c r="L1048" s="30">
        <v>135000</v>
      </c>
      <c r="M1048" s="79">
        <v>0</v>
      </c>
      <c r="N1048" s="30">
        <f>BASE_INICIATIVAS_CONSOLIDADA!$L1048-BASE_INICIATIVAS_CONSOLIDADA!$M1048</f>
        <v>135000</v>
      </c>
      <c r="O1048" s="41">
        <f>BASE_INICIATIVAS_CONSOLIDADA!$AC1048+BASE_INICIATIVAS_CONSOLIDADA!$AJ1048+BASE_INICIATIVAS_CONSOLIDADA!$AO1048+BASE_INICIATIVAS_CONSOLIDADA!$AV1048+BASE_INICIATIVAS_CONSOLIDADA!$AY1048+BASE_INICIATIVAS_CONSOLIDADA!$BA1048+BASE_INICIATIVAS_CONSOLIDADA!$BD1048</f>
        <v>0</v>
      </c>
      <c r="P1048" s="30">
        <f>IF(BASE_INICIATIVAS_CONSOLIDADA!$N1048-BASE_INICIATIVAS_CONSOLIDADA!$O1048&lt;0,0,BASE_INICIATIVAS_CONSOLIDADA!$N1048-BASE_INICIATIVAS_CONSOLIDADA!$O1048)</f>
        <v>135000</v>
      </c>
      <c r="Q1048" s="66">
        <v>0</v>
      </c>
      <c r="R1048" s="71">
        <v>0</v>
      </c>
      <c r="S1048" s="71">
        <v>0</v>
      </c>
      <c r="T1048" s="71">
        <v>0</v>
      </c>
      <c r="U1048" s="71">
        <v>0</v>
      </c>
      <c r="V1048" s="71">
        <v>0</v>
      </c>
      <c r="W1048" s="71">
        <v>0</v>
      </c>
      <c r="X1048" s="71">
        <v>0</v>
      </c>
      <c r="Y1048" s="71">
        <v>0</v>
      </c>
      <c r="Z1048" s="71">
        <v>0</v>
      </c>
      <c r="AA1048" s="71">
        <v>0</v>
      </c>
      <c r="AB1048" s="68">
        <v>0</v>
      </c>
      <c r="AC1048" s="41">
        <f>SUM(BASE_INICIATIVAS_CONSOLIDADA!$Q1048:$AB1048)</f>
        <v>0</v>
      </c>
      <c r="AD1048" s="41">
        <v>0</v>
      </c>
      <c r="AE1048" s="41">
        <v>0</v>
      </c>
      <c r="AF1048" s="41">
        <v>0</v>
      </c>
      <c r="AG1048" s="41">
        <v>0</v>
      </c>
      <c r="AH1048" s="41">
        <v>0</v>
      </c>
      <c r="AI1048" s="82">
        <v>0</v>
      </c>
      <c r="AJ1048" s="41">
        <f>SUM(BASE_INICIATIVAS_CONSOLIDADA!$AD1048:$AI1048)</f>
        <v>0</v>
      </c>
      <c r="AK1048" s="41">
        <v>0</v>
      </c>
      <c r="AL1048" s="41">
        <v>0</v>
      </c>
      <c r="AM1048" s="41">
        <v>0</v>
      </c>
      <c r="AN1048" s="41">
        <v>0</v>
      </c>
      <c r="AO1048" s="41">
        <f>SUM(BASE_INICIATIVAS_CONSOLIDADA!$AK1048:$AN1048)</f>
        <v>0</v>
      </c>
      <c r="AP1048" s="41">
        <v>0</v>
      </c>
      <c r="AQ1048" s="41">
        <v>0</v>
      </c>
      <c r="AR1048" s="41">
        <v>0</v>
      </c>
      <c r="AS1048" s="41">
        <v>0</v>
      </c>
      <c r="AT1048" s="41">
        <v>0</v>
      </c>
      <c r="AU1048" s="41">
        <v>0</v>
      </c>
      <c r="AV1048" s="41">
        <f>SUM(BASE_INICIATIVAS_CONSOLIDADA!$AP1048:$AU1048)</f>
        <v>0</v>
      </c>
      <c r="AW1048" s="43">
        <v>0</v>
      </c>
      <c r="AX1048" s="43">
        <v>0</v>
      </c>
      <c r="AY1048" s="44">
        <f>SUM(BASE_INICIATIVAS_CONSOLIDADA!$AW1048:$AX1048)</f>
        <v>0</v>
      </c>
      <c r="AZ1048" s="45">
        <v>0</v>
      </c>
      <c r="BA1048" s="45">
        <f>BASE_INICIATIVAS_CONSOLIDADA!$AZ1048</f>
        <v>0</v>
      </c>
      <c r="BB1048" s="45">
        <v>0</v>
      </c>
      <c r="BC1048" s="45">
        <v>0</v>
      </c>
      <c r="BD1048" s="45">
        <f>SUM(BASE_INICIATIVAS_CONSOLIDADA!$BB1048:$BC1048)</f>
        <v>0</v>
      </c>
    </row>
    <row r="1049" spans="1:56" ht="60" x14ac:dyDescent="0.25">
      <c r="A1049" s="8" t="s">
        <v>502</v>
      </c>
      <c r="B1049" s="8" t="s">
        <v>503</v>
      </c>
      <c r="C1049" s="8">
        <v>18458919</v>
      </c>
      <c r="D1049" s="8" t="s">
        <v>58</v>
      </c>
      <c r="E1049" s="8" t="str">
        <f>_xlfn.XLOOKUP(BASE_INICIATIVAS_CONSOLIDADA!$G1049,'[1]BASE DE DADOS'!A:A,'[1]BASE DE DADOS'!C:C)</f>
        <v>APA SÃO PEDRO E SÃO PAULO</v>
      </c>
      <c r="F1049" s="8" t="str">
        <f>_xlfn.XLOOKUP(BASE_INICIATIVAS_CONSOLIDADA!$G1049,[1]!BASE_UCS[COD CNUC],[1]!BASE_UCS[CATEGORIA RESUMIDA])</f>
        <v>APA</v>
      </c>
      <c r="G1049" s="8" t="s">
        <v>548</v>
      </c>
      <c r="H1049" s="8" t="str">
        <f>_xlfn.XLOOKUP(BASE_INICIATIVAS_CONSOLIDADA!$G1049,[1]!BASE_UCS[COD CNUC],[1]!BASE_UCS[GERÊNCIA REGIONAL])</f>
        <v>GR2 - Nordeste</v>
      </c>
      <c r="I1049" s="8" t="str">
        <f>_xlfn.XLOOKUP(BASE_INICIATIVAS_CONSOLIDADA!$G1049,[1]!BASE_UCS[COD CNUC],[1]!BASE_UCS[BIOMAS])</f>
        <v>Área Marinha - Mata Atlântica</v>
      </c>
      <c r="J1049" s="8" t="str">
        <f>_xlfn.XLOOKUP(BASE_INICIATIVAS_CONSOLIDADA!$G1049,[1]!BASE_UCS[COD CNUC],[1]!BASE_UCS[UF])</f>
        <v>PB</v>
      </c>
      <c r="K1049" s="8"/>
      <c r="L1049" s="36">
        <v>75000</v>
      </c>
      <c r="M1049" s="80">
        <v>0</v>
      </c>
      <c r="N1049" s="36">
        <f>BASE_INICIATIVAS_CONSOLIDADA!$L1049-BASE_INICIATIVAS_CONSOLIDADA!$M1049</f>
        <v>75000</v>
      </c>
      <c r="O1049" s="37">
        <f>BASE_INICIATIVAS_CONSOLIDADA!$AC1049+BASE_INICIATIVAS_CONSOLIDADA!$AJ1049+BASE_INICIATIVAS_CONSOLIDADA!$AO1049+BASE_INICIATIVAS_CONSOLIDADA!$AV1049+BASE_INICIATIVAS_CONSOLIDADA!$AY1049+BASE_INICIATIVAS_CONSOLIDADA!$BA1049+BASE_INICIATIVAS_CONSOLIDADA!$BD1049</f>
        <v>0</v>
      </c>
      <c r="P1049" s="36">
        <f>IF(BASE_INICIATIVAS_CONSOLIDADA!$N1049-BASE_INICIATIVAS_CONSOLIDADA!$O1049&lt;0,0,BASE_INICIATIVAS_CONSOLIDADA!$N1049-BASE_INICIATIVAS_CONSOLIDADA!$O1049)</f>
        <v>75000</v>
      </c>
      <c r="Q1049" s="64">
        <v>0</v>
      </c>
      <c r="R1049" s="69">
        <v>0</v>
      </c>
      <c r="S1049" s="69">
        <v>0</v>
      </c>
      <c r="T1049" s="69">
        <v>0</v>
      </c>
      <c r="U1049" s="69">
        <v>0</v>
      </c>
      <c r="V1049" s="69">
        <v>0</v>
      </c>
      <c r="W1049" s="69">
        <v>0</v>
      </c>
      <c r="X1049" s="69">
        <v>0</v>
      </c>
      <c r="Y1049" s="69">
        <v>0</v>
      </c>
      <c r="Z1049" s="69">
        <v>0</v>
      </c>
      <c r="AA1049" s="69">
        <v>0</v>
      </c>
      <c r="AB1049" s="70">
        <v>0</v>
      </c>
      <c r="AC1049" s="37">
        <f>SUM(BASE_INICIATIVAS_CONSOLIDADA!$Q1049:$AB1049)</f>
        <v>0</v>
      </c>
      <c r="AD1049" s="37">
        <v>0</v>
      </c>
      <c r="AE1049" s="37">
        <v>0</v>
      </c>
      <c r="AF1049" s="37">
        <v>0</v>
      </c>
      <c r="AG1049" s="37">
        <v>0</v>
      </c>
      <c r="AH1049" s="37">
        <v>0</v>
      </c>
      <c r="AI1049" s="77">
        <v>0</v>
      </c>
      <c r="AJ1049" s="37">
        <f>SUM(BASE_INICIATIVAS_CONSOLIDADA!$AD1049:$AI1049)</f>
        <v>0</v>
      </c>
      <c r="AK1049" s="37">
        <v>0</v>
      </c>
      <c r="AL1049" s="37">
        <v>0</v>
      </c>
      <c r="AM1049" s="37">
        <v>0</v>
      </c>
      <c r="AN1049" s="37">
        <v>0</v>
      </c>
      <c r="AO1049" s="37">
        <f>SUM(BASE_INICIATIVAS_CONSOLIDADA!$AK1049:$AN1049)</f>
        <v>0</v>
      </c>
      <c r="AP1049" s="37">
        <v>0</v>
      </c>
      <c r="AQ1049" s="37">
        <v>0</v>
      </c>
      <c r="AR1049" s="37">
        <v>0</v>
      </c>
      <c r="AS1049" s="37">
        <v>0</v>
      </c>
      <c r="AT1049" s="37">
        <v>0</v>
      </c>
      <c r="AU1049" s="37">
        <v>0</v>
      </c>
      <c r="AV1049" s="37">
        <f>SUM(BASE_INICIATIVAS_CONSOLIDADA!$AP1049:$AU1049)</f>
        <v>0</v>
      </c>
      <c r="AW1049" s="39">
        <v>0</v>
      </c>
      <c r="AX1049" s="39">
        <v>0</v>
      </c>
      <c r="AY1049" s="40">
        <f>SUM(BASE_INICIATIVAS_CONSOLIDADA!$AW1049:$AX1049)</f>
        <v>0</v>
      </c>
      <c r="AZ1049" s="4">
        <v>0</v>
      </c>
      <c r="BA1049" s="4">
        <f>BASE_INICIATIVAS_CONSOLIDADA!$AZ1049</f>
        <v>0</v>
      </c>
      <c r="BB1049" s="4">
        <v>0</v>
      </c>
      <c r="BC1049" s="4">
        <v>0</v>
      </c>
      <c r="BD1049" s="4">
        <f>SUM(BASE_INICIATIVAS_CONSOLIDADA!$BB1049:$BC1049)</f>
        <v>0</v>
      </c>
    </row>
    <row r="1050" spans="1:56" ht="60" x14ac:dyDescent="0.25">
      <c r="A1050" s="29" t="s">
        <v>502</v>
      </c>
      <c r="B1050" s="29" t="s">
        <v>503</v>
      </c>
      <c r="C1050" s="29">
        <v>18458919</v>
      </c>
      <c r="D1050" s="29" t="s">
        <v>58</v>
      </c>
      <c r="E1050" s="29" t="str">
        <f>_xlfn.XLOOKUP(BASE_INICIATIVAS_CONSOLIDADA!$G1050,'[1]BASE DE DADOS'!A:A,'[1]BASE DE DADOS'!C:C)</f>
        <v>MONA SÃO PEDRO E SÃO PAULO</v>
      </c>
      <c r="F1050" s="29" t="str">
        <f>_xlfn.XLOOKUP(BASE_INICIATIVAS_CONSOLIDADA!$G1050,[1]!BASE_UCS[COD CNUC],[1]!BASE_UCS[CATEGORIA RESUMIDA])</f>
        <v>MONA</v>
      </c>
      <c r="G1050" s="29" t="s">
        <v>372</v>
      </c>
      <c r="H1050" s="29" t="str">
        <f>_xlfn.XLOOKUP(BASE_INICIATIVAS_CONSOLIDADA!$G1050,[1]!BASE_UCS[COD CNUC],[1]!BASE_UCS[GERÊNCIA REGIONAL])</f>
        <v>GR2 - Nordeste</v>
      </c>
      <c r="I1050" s="29" t="str">
        <f>_xlfn.XLOOKUP(BASE_INICIATIVAS_CONSOLIDADA!$G1050,[1]!BASE_UCS[COD CNUC],[1]!BASE_UCS[BIOMAS])</f>
        <v>Área Marinha - Mata Atlântica</v>
      </c>
      <c r="J1050" s="29" t="str">
        <f>_xlfn.XLOOKUP(BASE_INICIATIVAS_CONSOLIDADA!$G1050,[1]!BASE_UCS[COD CNUC],[1]!BASE_UCS[UF])</f>
        <v>PB</v>
      </c>
      <c r="K1050" s="29"/>
      <c r="L1050" s="30">
        <v>165000</v>
      </c>
      <c r="M1050" s="79">
        <v>0</v>
      </c>
      <c r="N1050" s="30">
        <f>BASE_INICIATIVAS_CONSOLIDADA!$L1050-BASE_INICIATIVAS_CONSOLIDADA!$M1050</f>
        <v>165000</v>
      </c>
      <c r="O1050" s="41">
        <f>BASE_INICIATIVAS_CONSOLIDADA!$AC1050+BASE_INICIATIVAS_CONSOLIDADA!$AJ1050+BASE_INICIATIVAS_CONSOLIDADA!$AO1050+BASE_INICIATIVAS_CONSOLIDADA!$AV1050+BASE_INICIATIVAS_CONSOLIDADA!$AY1050+BASE_INICIATIVAS_CONSOLIDADA!$BA1050+BASE_INICIATIVAS_CONSOLIDADA!$BD1050</f>
        <v>3815750</v>
      </c>
      <c r="P1050" s="30">
        <f>IF(BASE_INICIATIVAS_CONSOLIDADA!$N1050-BASE_INICIATIVAS_CONSOLIDADA!$O1050&lt;0,0,BASE_INICIATIVAS_CONSOLIDADA!$N1050-BASE_INICIATIVAS_CONSOLIDADA!$O1050)</f>
        <v>0</v>
      </c>
      <c r="Q1050" s="66">
        <v>0</v>
      </c>
      <c r="R1050" s="71">
        <v>0</v>
      </c>
      <c r="S1050" s="71">
        <v>0</v>
      </c>
      <c r="T1050" s="71">
        <v>0</v>
      </c>
      <c r="U1050" s="71">
        <v>0</v>
      </c>
      <c r="V1050" s="71">
        <v>0</v>
      </c>
      <c r="W1050" s="71">
        <v>0</v>
      </c>
      <c r="X1050" s="71">
        <v>0</v>
      </c>
      <c r="Y1050" s="71">
        <v>0</v>
      </c>
      <c r="Z1050" s="71">
        <v>0</v>
      </c>
      <c r="AA1050" s="71">
        <v>0</v>
      </c>
      <c r="AB1050" s="68">
        <v>0</v>
      </c>
      <c r="AC1050" s="41">
        <f>SUM(BASE_INICIATIVAS_CONSOLIDADA!$Q1050:$AB1050)</f>
        <v>0</v>
      </c>
      <c r="AD1050" s="41">
        <v>0</v>
      </c>
      <c r="AE1050" s="41">
        <v>0</v>
      </c>
      <c r="AF1050" s="41">
        <v>0</v>
      </c>
      <c r="AG1050" s="41">
        <v>0</v>
      </c>
      <c r="AH1050" s="41">
        <v>0</v>
      </c>
      <c r="AI1050" s="82">
        <v>0</v>
      </c>
      <c r="AJ1050" s="41">
        <f>SUM(BASE_INICIATIVAS_CONSOLIDADA!$AD1050:$AI1050)</f>
        <v>0</v>
      </c>
      <c r="AK1050" s="41">
        <v>0</v>
      </c>
      <c r="AL1050" s="41">
        <v>0</v>
      </c>
      <c r="AM1050" s="41">
        <v>0</v>
      </c>
      <c r="AN1050" s="41">
        <v>0</v>
      </c>
      <c r="AO1050" s="41">
        <f>SUM(BASE_INICIATIVAS_CONSOLIDADA!$AK1050:$AN1050)</f>
        <v>0</v>
      </c>
      <c r="AP1050" s="41">
        <v>0</v>
      </c>
      <c r="AQ1050" s="41">
        <v>0</v>
      </c>
      <c r="AR1050" s="41">
        <v>0</v>
      </c>
      <c r="AS1050" s="41">
        <v>0</v>
      </c>
      <c r="AT1050" s="41">
        <v>0</v>
      </c>
      <c r="AU1050" s="41">
        <v>0</v>
      </c>
      <c r="AV1050" s="41">
        <f>SUM(BASE_INICIATIVAS_CONSOLIDADA!$AP1050:$AU1050)</f>
        <v>0</v>
      </c>
      <c r="AW1050" s="43">
        <v>0</v>
      </c>
      <c r="AX1050" s="43">
        <v>3815750</v>
      </c>
      <c r="AY1050" s="44">
        <f>SUM(BASE_INICIATIVAS_CONSOLIDADA!$AW1050:$AX1050)</f>
        <v>3815750</v>
      </c>
      <c r="AZ1050" s="45">
        <v>0</v>
      </c>
      <c r="BA1050" s="45">
        <f>BASE_INICIATIVAS_CONSOLIDADA!$AZ1050</f>
        <v>0</v>
      </c>
      <c r="BB1050" s="45">
        <v>0</v>
      </c>
      <c r="BC1050" s="45">
        <v>0</v>
      </c>
      <c r="BD1050" s="45">
        <f>SUM(BASE_INICIATIVAS_CONSOLIDADA!$BB1050:$BC1050)</f>
        <v>0</v>
      </c>
    </row>
    <row r="1051" spans="1:56" ht="60" x14ac:dyDescent="0.25">
      <c r="A1051" s="8" t="s">
        <v>502</v>
      </c>
      <c r="B1051" s="8" t="s">
        <v>503</v>
      </c>
      <c r="C1051" s="8">
        <v>18458919</v>
      </c>
      <c r="D1051" s="8" t="s">
        <v>58</v>
      </c>
      <c r="E1051" s="8" t="str">
        <f>_xlfn.XLOOKUP(BASE_INICIATIVAS_CONSOLIDADA!$G1051,'[1]BASE DE DADOS'!A:A,'[1]BASE DE DADOS'!C:C)</f>
        <v>FLONA DO PARIMA</v>
      </c>
      <c r="F1051" s="8" t="str">
        <f>_xlfn.XLOOKUP(BASE_INICIATIVAS_CONSOLIDADA!$G1051,[1]!BASE_UCS[COD CNUC],[1]!BASE_UCS[CATEGORIA RESUMIDA])</f>
        <v>FLONA</v>
      </c>
      <c r="G1051" s="8" t="s">
        <v>494</v>
      </c>
      <c r="H1051" s="8" t="str">
        <f>_xlfn.XLOOKUP(BASE_INICIATIVAS_CONSOLIDADA!$G1051,[1]!BASE_UCS[COD CNUC],[1]!BASE_UCS[GERÊNCIA REGIONAL])</f>
        <v>GR1 - Norte</v>
      </c>
      <c r="I1051" s="8" t="str">
        <f>_xlfn.XLOOKUP(BASE_INICIATIVAS_CONSOLIDADA!$G1051,[1]!BASE_UCS[COD CNUC],[1]!BASE_UCS[BIOMAS])</f>
        <v>Amazônia</v>
      </c>
      <c r="J1051" s="8" t="str">
        <f>_xlfn.XLOOKUP(BASE_INICIATIVAS_CONSOLIDADA!$G1051,[1]!BASE_UCS[COD CNUC],[1]!BASE_UCS[UF])</f>
        <v>RR</v>
      </c>
      <c r="K1051" s="8"/>
      <c r="L1051" s="36">
        <v>15000</v>
      </c>
      <c r="M1051" s="80">
        <v>0</v>
      </c>
      <c r="N1051" s="36">
        <f>BASE_INICIATIVAS_CONSOLIDADA!$L1051-BASE_INICIATIVAS_CONSOLIDADA!$M1051</f>
        <v>15000</v>
      </c>
      <c r="O1051" s="37">
        <f>BASE_INICIATIVAS_CONSOLIDADA!$AC1051+BASE_INICIATIVAS_CONSOLIDADA!$AJ1051+BASE_INICIATIVAS_CONSOLIDADA!$AO1051+BASE_INICIATIVAS_CONSOLIDADA!$AV1051+BASE_INICIATIVAS_CONSOLIDADA!$AY1051+BASE_INICIATIVAS_CONSOLIDADA!$BA1051+BASE_INICIATIVAS_CONSOLIDADA!$BD1051</f>
        <v>0</v>
      </c>
      <c r="P1051" s="36">
        <f>IF(BASE_INICIATIVAS_CONSOLIDADA!$N1051-BASE_INICIATIVAS_CONSOLIDADA!$O1051&lt;0,0,BASE_INICIATIVAS_CONSOLIDADA!$N1051-BASE_INICIATIVAS_CONSOLIDADA!$O1051)</f>
        <v>15000</v>
      </c>
      <c r="Q1051" s="64">
        <v>0</v>
      </c>
      <c r="R1051" s="69">
        <v>0</v>
      </c>
      <c r="S1051" s="69">
        <v>0</v>
      </c>
      <c r="T1051" s="69">
        <v>0</v>
      </c>
      <c r="U1051" s="69">
        <v>0</v>
      </c>
      <c r="V1051" s="69">
        <v>0</v>
      </c>
      <c r="W1051" s="69">
        <v>0</v>
      </c>
      <c r="X1051" s="69">
        <v>0</v>
      </c>
      <c r="Y1051" s="69">
        <v>0</v>
      </c>
      <c r="Z1051" s="69">
        <v>0</v>
      </c>
      <c r="AA1051" s="69">
        <v>0</v>
      </c>
      <c r="AB1051" s="70">
        <v>0</v>
      </c>
      <c r="AC1051" s="37">
        <f>SUM(BASE_INICIATIVAS_CONSOLIDADA!$Q1051:$AB1051)</f>
        <v>0</v>
      </c>
      <c r="AD1051" s="37">
        <v>0</v>
      </c>
      <c r="AE1051" s="37">
        <v>0</v>
      </c>
      <c r="AF1051" s="37">
        <v>0</v>
      </c>
      <c r="AG1051" s="37">
        <v>0</v>
      </c>
      <c r="AH1051" s="37">
        <v>0</v>
      </c>
      <c r="AI1051" s="77">
        <v>0</v>
      </c>
      <c r="AJ1051" s="37">
        <f>SUM(BASE_INICIATIVAS_CONSOLIDADA!$AD1051:$AI1051)</f>
        <v>0</v>
      </c>
      <c r="AK1051" s="37">
        <v>0</v>
      </c>
      <c r="AL1051" s="37">
        <v>0</v>
      </c>
      <c r="AM1051" s="37">
        <v>0</v>
      </c>
      <c r="AN1051" s="37">
        <v>0</v>
      </c>
      <c r="AO1051" s="37">
        <f>SUM(BASE_INICIATIVAS_CONSOLIDADA!$AK1051:$AN1051)</f>
        <v>0</v>
      </c>
      <c r="AP1051" s="37">
        <v>0</v>
      </c>
      <c r="AQ1051" s="37">
        <v>0</v>
      </c>
      <c r="AR1051" s="37">
        <v>0</v>
      </c>
      <c r="AS1051" s="37">
        <v>0</v>
      </c>
      <c r="AT1051" s="37">
        <v>0</v>
      </c>
      <c r="AU1051" s="37">
        <v>0</v>
      </c>
      <c r="AV1051" s="37">
        <f>SUM(BASE_INICIATIVAS_CONSOLIDADA!$AP1051:$AU1051)</f>
        <v>0</v>
      </c>
      <c r="AW1051" s="39">
        <v>0</v>
      </c>
      <c r="AX1051" s="39">
        <v>0</v>
      </c>
      <c r="AY1051" s="40">
        <f>SUM(BASE_INICIATIVAS_CONSOLIDADA!$AW1051:$AX1051)</f>
        <v>0</v>
      </c>
      <c r="AZ1051" s="4">
        <v>0</v>
      </c>
      <c r="BA1051" s="4">
        <f>BASE_INICIATIVAS_CONSOLIDADA!$AZ1051</f>
        <v>0</v>
      </c>
      <c r="BB1051" s="4">
        <v>0</v>
      </c>
      <c r="BC1051" s="4">
        <v>0</v>
      </c>
      <c r="BD1051" s="4">
        <f>SUM(BASE_INICIATIVAS_CONSOLIDADA!$BB1051:$BC1051)</f>
        <v>0</v>
      </c>
    </row>
    <row r="1052" spans="1:56" ht="60" x14ac:dyDescent="0.25">
      <c r="A1052" s="29" t="s">
        <v>502</v>
      </c>
      <c r="B1052" s="29" t="s">
        <v>503</v>
      </c>
      <c r="C1052" s="29">
        <v>18458919</v>
      </c>
      <c r="D1052" s="29" t="s">
        <v>58</v>
      </c>
      <c r="E1052" s="29" t="str">
        <f>_xlfn.XLOOKUP(BASE_INICIATIVAS_CONSOLIDADA!$G1052,'[1]BASE DE DADOS'!A:A,'[1]BASE DE DADOS'!C:C)</f>
        <v>RESEX  DO RECANTO DAS ARARAS DE TERRA RONCA</v>
      </c>
      <c r="F1052" s="29" t="str">
        <f>_xlfn.XLOOKUP(BASE_INICIATIVAS_CONSOLIDADA!$G1052,[1]!BASE_UCS[COD CNUC],[1]!BASE_UCS[CATEGORIA RESUMIDA])</f>
        <v>RESEX</v>
      </c>
      <c r="G1052" s="29" t="s">
        <v>175</v>
      </c>
      <c r="H1052" s="29" t="str">
        <f>_xlfn.XLOOKUP(BASE_INICIATIVAS_CONSOLIDADA!$G1052,[1]!BASE_UCS[COD CNUC],[1]!BASE_UCS[GERÊNCIA REGIONAL])</f>
        <v>GR3 - Centro-Oeste</v>
      </c>
      <c r="I1052" s="29" t="str">
        <f>_xlfn.XLOOKUP(BASE_INICIATIVAS_CONSOLIDADA!$G1052,[1]!BASE_UCS[COD CNUC],[1]!BASE_UCS[BIOMAS])</f>
        <v>Cerrado</v>
      </c>
      <c r="J1052" s="29" t="str">
        <f>_xlfn.XLOOKUP(BASE_INICIATIVAS_CONSOLIDADA!$G1052,[1]!BASE_UCS[COD CNUC],[1]!BASE_UCS[UF])</f>
        <v>GO</v>
      </c>
      <c r="K1052" s="29"/>
      <c r="L1052" s="30">
        <v>15000</v>
      </c>
      <c r="M1052" s="79">
        <v>0</v>
      </c>
      <c r="N1052" s="30">
        <f>BASE_INICIATIVAS_CONSOLIDADA!$L1052-BASE_INICIATIVAS_CONSOLIDADA!$M1052</f>
        <v>15000</v>
      </c>
      <c r="O1052" s="41">
        <f>BASE_INICIATIVAS_CONSOLIDADA!$AC1052+BASE_INICIATIVAS_CONSOLIDADA!$AJ1052+BASE_INICIATIVAS_CONSOLIDADA!$AO1052+BASE_INICIATIVAS_CONSOLIDADA!$AV1052+BASE_INICIATIVAS_CONSOLIDADA!$AY1052+BASE_INICIATIVAS_CONSOLIDADA!$BA1052+BASE_INICIATIVAS_CONSOLIDADA!$BD1052</f>
        <v>0</v>
      </c>
      <c r="P1052" s="30">
        <f>IF(BASE_INICIATIVAS_CONSOLIDADA!$N1052-BASE_INICIATIVAS_CONSOLIDADA!$O1052&lt;0,0,BASE_INICIATIVAS_CONSOLIDADA!$N1052-BASE_INICIATIVAS_CONSOLIDADA!$O1052)</f>
        <v>15000</v>
      </c>
      <c r="Q1052" s="66">
        <v>0</v>
      </c>
      <c r="R1052" s="71">
        <v>0</v>
      </c>
      <c r="S1052" s="71">
        <v>0</v>
      </c>
      <c r="T1052" s="71">
        <v>0</v>
      </c>
      <c r="U1052" s="71">
        <v>0</v>
      </c>
      <c r="V1052" s="71">
        <v>0</v>
      </c>
      <c r="W1052" s="71">
        <v>0</v>
      </c>
      <c r="X1052" s="71">
        <v>0</v>
      </c>
      <c r="Y1052" s="71">
        <v>0</v>
      </c>
      <c r="Z1052" s="71">
        <v>0</v>
      </c>
      <c r="AA1052" s="71">
        <v>0</v>
      </c>
      <c r="AB1052" s="68">
        <v>0</v>
      </c>
      <c r="AC1052" s="41">
        <f>SUM(BASE_INICIATIVAS_CONSOLIDADA!$Q1052:$AB1052)</f>
        <v>0</v>
      </c>
      <c r="AD1052" s="41">
        <v>0</v>
      </c>
      <c r="AE1052" s="41">
        <v>0</v>
      </c>
      <c r="AF1052" s="41">
        <v>0</v>
      </c>
      <c r="AG1052" s="41">
        <v>0</v>
      </c>
      <c r="AH1052" s="41">
        <v>0</v>
      </c>
      <c r="AI1052" s="82">
        <v>0</v>
      </c>
      <c r="AJ1052" s="41">
        <f>SUM(BASE_INICIATIVAS_CONSOLIDADA!$AD1052:$AI1052)</f>
        <v>0</v>
      </c>
      <c r="AK1052" s="41">
        <v>0</v>
      </c>
      <c r="AL1052" s="41">
        <v>0</v>
      </c>
      <c r="AM1052" s="41">
        <v>0</v>
      </c>
      <c r="AN1052" s="41">
        <v>0</v>
      </c>
      <c r="AO1052" s="41">
        <f>SUM(BASE_INICIATIVAS_CONSOLIDADA!$AK1052:$AN1052)</f>
        <v>0</v>
      </c>
      <c r="AP1052" s="41">
        <v>0</v>
      </c>
      <c r="AQ1052" s="41">
        <v>0</v>
      </c>
      <c r="AR1052" s="41">
        <v>0</v>
      </c>
      <c r="AS1052" s="41">
        <v>0</v>
      </c>
      <c r="AT1052" s="41">
        <v>0</v>
      </c>
      <c r="AU1052" s="41">
        <v>0</v>
      </c>
      <c r="AV1052" s="41">
        <f>SUM(BASE_INICIATIVAS_CONSOLIDADA!$AP1052:$AU1052)</f>
        <v>0</v>
      </c>
      <c r="AW1052" s="43">
        <v>0</v>
      </c>
      <c r="AX1052" s="43">
        <v>0</v>
      </c>
      <c r="AY1052" s="44">
        <f>SUM(BASE_INICIATIVAS_CONSOLIDADA!$AW1052:$AX1052)</f>
        <v>0</v>
      </c>
      <c r="AZ1052" s="45">
        <v>0</v>
      </c>
      <c r="BA1052" s="45">
        <f>BASE_INICIATIVAS_CONSOLIDADA!$AZ1052</f>
        <v>0</v>
      </c>
      <c r="BB1052" s="45">
        <v>0</v>
      </c>
      <c r="BC1052" s="45">
        <v>0</v>
      </c>
      <c r="BD1052" s="45">
        <f>SUM(BASE_INICIATIVAS_CONSOLIDADA!$BB1052:$BC1052)</f>
        <v>0</v>
      </c>
    </row>
    <row r="1053" spans="1:56" ht="60" x14ac:dyDescent="0.25">
      <c r="A1053" s="8" t="s">
        <v>502</v>
      </c>
      <c r="B1053" s="8" t="s">
        <v>503</v>
      </c>
      <c r="C1053" s="8">
        <v>18458919</v>
      </c>
      <c r="D1053" s="8" t="s">
        <v>58</v>
      </c>
      <c r="E1053" s="8" t="str">
        <f>_xlfn.XLOOKUP(BASE_INICIATIVAS_CONSOLIDADA!$G1053,'[1]BASE DE DADOS'!A:A,'[1]BASE DE DADOS'!C:C)</f>
        <v>PARNA DA SERRA DO TEIXEIRA</v>
      </c>
      <c r="F1053" s="8" t="str">
        <f>_xlfn.XLOOKUP(BASE_INICIATIVAS_CONSOLIDADA!$G1053,[1]!BASE_UCS[COD CNUC],[1]!BASE_UCS[CATEGORIA RESUMIDA])</f>
        <v>PARNA</v>
      </c>
      <c r="G1053" s="8" t="s">
        <v>496</v>
      </c>
      <c r="H1053" s="8" t="str">
        <f>_xlfn.XLOOKUP(BASE_INICIATIVAS_CONSOLIDADA!$G1053,[1]!BASE_UCS[COD CNUC],[1]!BASE_UCS[GERÊNCIA REGIONAL])</f>
        <v>GR2 - Nordeste</v>
      </c>
      <c r="I1053" s="8" t="str">
        <f>_xlfn.XLOOKUP(BASE_INICIATIVAS_CONSOLIDADA!$G1053,[1]!BASE_UCS[COD CNUC],[1]!BASE_UCS[BIOMAS])</f>
        <v>Caatinga</v>
      </c>
      <c r="J1053" s="8" t="str">
        <f>_xlfn.XLOOKUP(BASE_INICIATIVAS_CONSOLIDADA!$G1053,[1]!BASE_UCS[COD CNUC],[1]!BASE_UCS[UF])</f>
        <v>PB</v>
      </c>
      <c r="K1053" s="8"/>
      <c r="L1053" s="36">
        <v>15000</v>
      </c>
      <c r="M1053" s="80">
        <v>0</v>
      </c>
      <c r="N1053" s="36">
        <f>BASE_INICIATIVAS_CONSOLIDADA!$L1053-BASE_INICIATIVAS_CONSOLIDADA!$M1053</f>
        <v>15000</v>
      </c>
      <c r="O1053" s="37">
        <f>BASE_INICIATIVAS_CONSOLIDADA!$AC1053+BASE_INICIATIVAS_CONSOLIDADA!$AJ1053+BASE_INICIATIVAS_CONSOLIDADA!$AO1053+BASE_INICIATIVAS_CONSOLIDADA!$AV1053+BASE_INICIATIVAS_CONSOLIDADA!$AY1053+BASE_INICIATIVAS_CONSOLIDADA!$BA1053+BASE_INICIATIVAS_CONSOLIDADA!$BD1053</f>
        <v>0</v>
      </c>
      <c r="P1053" s="36">
        <f>IF(BASE_INICIATIVAS_CONSOLIDADA!$N1053-BASE_INICIATIVAS_CONSOLIDADA!$O1053&lt;0,0,BASE_INICIATIVAS_CONSOLIDADA!$N1053-BASE_INICIATIVAS_CONSOLIDADA!$O1053)</f>
        <v>15000</v>
      </c>
      <c r="Q1053" s="64">
        <v>0</v>
      </c>
      <c r="R1053" s="69">
        <v>0</v>
      </c>
      <c r="S1053" s="69">
        <v>0</v>
      </c>
      <c r="T1053" s="69">
        <v>0</v>
      </c>
      <c r="U1053" s="69">
        <v>0</v>
      </c>
      <c r="V1053" s="69">
        <v>0</v>
      </c>
      <c r="W1053" s="69">
        <v>0</v>
      </c>
      <c r="X1053" s="69">
        <v>0</v>
      </c>
      <c r="Y1053" s="69">
        <v>0</v>
      </c>
      <c r="Z1053" s="69">
        <v>0</v>
      </c>
      <c r="AA1053" s="69">
        <v>0</v>
      </c>
      <c r="AB1053" s="70">
        <v>0</v>
      </c>
      <c r="AC1053" s="37">
        <f>SUM(BASE_INICIATIVAS_CONSOLIDADA!$Q1053:$AB1053)</f>
        <v>0</v>
      </c>
      <c r="AD1053" s="37">
        <v>0</v>
      </c>
      <c r="AE1053" s="37">
        <v>0</v>
      </c>
      <c r="AF1053" s="37">
        <v>0</v>
      </c>
      <c r="AG1053" s="37">
        <v>0</v>
      </c>
      <c r="AH1053" s="37">
        <v>0</v>
      </c>
      <c r="AI1053" s="77">
        <v>0</v>
      </c>
      <c r="AJ1053" s="37">
        <f>SUM(BASE_INICIATIVAS_CONSOLIDADA!$AD1053:$AI1053)</f>
        <v>0</v>
      </c>
      <c r="AK1053" s="37">
        <v>0</v>
      </c>
      <c r="AL1053" s="37">
        <v>0</v>
      </c>
      <c r="AM1053" s="37">
        <v>0</v>
      </c>
      <c r="AN1053" s="37">
        <v>0</v>
      </c>
      <c r="AO1053" s="37">
        <f>SUM(BASE_INICIATIVAS_CONSOLIDADA!$AK1053:$AN1053)</f>
        <v>0</v>
      </c>
      <c r="AP1053" s="37">
        <v>0</v>
      </c>
      <c r="AQ1053" s="37">
        <v>0</v>
      </c>
      <c r="AR1053" s="37">
        <v>0</v>
      </c>
      <c r="AS1053" s="37">
        <v>0</v>
      </c>
      <c r="AT1053" s="37">
        <v>0</v>
      </c>
      <c r="AU1053" s="37">
        <v>0</v>
      </c>
      <c r="AV1053" s="37">
        <f>SUM(BASE_INICIATIVAS_CONSOLIDADA!$AP1053:$AU1053)</f>
        <v>0</v>
      </c>
      <c r="AW1053" s="39">
        <v>0</v>
      </c>
      <c r="AX1053" s="39">
        <v>0</v>
      </c>
      <c r="AY1053" s="40">
        <f>SUM(BASE_INICIATIVAS_CONSOLIDADA!$AW1053:$AX1053)</f>
        <v>0</v>
      </c>
      <c r="AZ1053" s="4">
        <v>0</v>
      </c>
      <c r="BA1053" s="4">
        <f>BASE_INICIATIVAS_CONSOLIDADA!$AZ1053</f>
        <v>0</v>
      </c>
      <c r="BB1053" s="4">
        <v>0</v>
      </c>
      <c r="BC1053" s="4">
        <v>0</v>
      </c>
      <c r="BD1053" s="4">
        <f>SUM(BASE_INICIATIVAS_CONSOLIDADA!$BB1053:$BC1053)</f>
        <v>0</v>
      </c>
    </row>
    <row r="1054" spans="1:56" ht="60" x14ac:dyDescent="0.25">
      <c r="A1054" s="29" t="s">
        <v>502</v>
      </c>
      <c r="B1054" s="29" t="s">
        <v>503</v>
      </c>
      <c r="C1054" s="29">
        <v>18458919</v>
      </c>
      <c r="D1054" s="29" t="s">
        <v>58</v>
      </c>
      <c r="E1054" s="29" t="s">
        <v>546</v>
      </c>
      <c r="F1054" s="29" t="s">
        <v>549</v>
      </c>
      <c r="G1054" s="29" t="s">
        <v>550</v>
      </c>
      <c r="H1054" s="29" t="e">
        <f>_xlfn.XLOOKUP(BASE_INICIATIVAS_CONSOLIDADA!$G1054,[1]!BASE_UCS[COD CNUC],[1]!BASE_UCS[GERÊNCIA REGIONAL])</f>
        <v>#N/A</v>
      </c>
      <c r="I1054" s="29" t="e">
        <f>_xlfn.XLOOKUP(BASE_INICIATIVAS_CONSOLIDADA!$G1054,[1]!BASE_UCS[COD CNUC],[1]!BASE_UCS[BIOMAS])</f>
        <v>#N/A</v>
      </c>
      <c r="J1054" s="29" t="e">
        <f>_xlfn.XLOOKUP(BASE_INICIATIVAS_CONSOLIDADA!$G1054,[1]!BASE_UCS[COD CNUC],[1]!BASE_UCS[UF])</f>
        <v>#N/A</v>
      </c>
      <c r="K1054" s="29"/>
      <c r="L1054" s="30">
        <v>115000</v>
      </c>
      <c r="M1054" s="79">
        <v>0</v>
      </c>
      <c r="N1054" s="30">
        <f>BASE_INICIATIVAS_CONSOLIDADA!$L1054-BASE_INICIATIVAS_CONSOLIDADA!$M1054</f>
        <v>115000</v>
      </c>
      <c r="O1054" s="41">
        <f>BASE_INICIATIVAS_CONSOLIDADA!$AC1054+BASE_INICIATIVAS_CONSOLIDADA!$AJ1054+BASE_INICIATIVAS_CONSOLIDADA!$AO1054+BASE_INICIATIVAS_CONSOLIDADA!$AV1054+BASE_INICIATIVAS_CONSOLIDADA!$AY1054+BASE_INICIATIVAS_CONSOLIDADA!$BA1054+BASE_INICIATIVAS_CONSOLIDADA!$BD1054</f>
        <v>0</v>
      </c>
      <c r="P1054" s="30">
        <f>IF(BASE_INICIATIVAS_CONSOLIDADA!$N1054-BASE_INICIATIVAS_CONSOLIDADA!$O1054&lt;0,0,BASE_INICIATIVAS_CONSOLIDADA!$N1054-BASE_INICIATIVAS_CONSOLIDADA!$O1054)</f>
        <v>115000</v>
      </c>
      <c r="Q1054" s="66">
        <v>0</v>
      </c>
      <c r="R1054" s="71">
        <v>0</v>
      </c>
      <c r="S1054" s="71">
        <v>0</v>
      </c>
      <c r="T1054" s="71">
        <v>0</v>
      </c>
      <c r="U1054" s="71">
        <v>0</v>
      </c>
      <c r="V1054" s="71">
        <v>0</v>
      </c>
      <c r="W1054" s="71">
        <v>0</v>
      </c>
      <c r="X1054" s="71">
        <v>0</v>
      </c>
      <c r="Y1054" s="71">
        <v>0</v>
      </c>
      <c r="Z1054" s="71">
        <v>0</v>
      </c>
      <c r="AA1054" s="71">
        <v>0</v>
      </c>
      <c r="AB1054" s="68">
        <v>0</v>
      </c>
      <c r="AC1054" s="41">
        <f>SUM(BASE_INICIATIVAS_CONSOLIDADA!$Q1054:$AB1054)</f>
        <v>0</v>
      </c>
      <c r="AD1054" s="41">
        <v>0</v>
      </c>
      <c r="AE1054" s="41">
        <v>0</v>
      </c>
      <c r="AF1054" s="41">
        <v>0</v>
      </c>
      <c r="AG1054" s="41">
        <v>0</v>
      </c>
      <c r="AH1054" s="41">
        <v>0</v>
      </c>
      <c r="AI1054" s="82">
        <v>0</v>
      </c>
      <c r="AJ1054" s="41">
        <f>SUM(BASE_INICIATIVAS_CONSOLIDADA!$AD1054:$AI1054)</f>
        <v>0</v>
      </c>
      <c r="AK1054" s="41">
        <v>0</v>
      </c>
      <c r="AL1054" s="41">
        <v>0</v>
      </c>
      <c r="AM1054" s="41">
        <v>0</v>
      </c>
      <c r="AN1054" s="41">
        <v>0</v>
      </c>
      <c r="AO1054" s="41">
        <f>SUM(BASE_INICIATIVAS_CONSOLIDADA!$AK1054:$AN1054)</f>
        <v>0</v>
      </c>
      <c r="AP1054" s="41">
        <v>0</v>
      </c>
      <c r="AQ1054" s="41">
        <v>0</v>
      </c>
      <c r="AR1054" s="41">
        <v>0</v>
      </c>
      <c r="AS1054" s="41">
        <v>0</v>
      </c>
      <c r="AT1054" s="41">
        <v>0</v>
      </c>
      <c r="AU1054" s="41">
        <v>0</v>
      </c>
      <c r="AV1054" s="41">
        <f>SUM(BASE_INICIATIVAS_CONSOLIDADA!$AP1054:$AU1054)</f>
        <v>0</v>
      </c>
      <c r="AW1054" s="43">
        <v>0</v>
      </c>
      <c r="AX1054" s="50">
        <v>0</v>
      </c>
      <c r="AY1054" s="44">
        <f>SUM(BASE_INICIATIVAS_CONSOLIDADA!$AW1054:$AX1054)</f>
        <v>0</v>
      </c>
      <c r="AZ1054" s="45">
        <v>0</v>
      </c>
      <c r="BA1054" s="45">
        <f>BASE_INICIATIVAS_CONSOLIDADA!$AZ1054</f>
        <v>0</v>
      </c>
      <c r="BB1054" s="45">
        <v>0</v>
      </c>
      <c r="BC1054" s="45">
        <v>0</v>
      </c>
      <c r="BD1054" s="45">
        <f>SUM(BASE_INICIATIVAS_CONSOLIDADA!$BB1054:$BC1054)</f>
        <v>0</v>
      </c>
    </row>
    <row r="1055" spans="1:56" ht="60" x14ac:dyDescent="0.25">
      <c r="A1055" s="8" t="s">
        <v>502</v>
      </c>
      <c r="B1055" s="8" t="s">
        <v>503</v>
      </c>
      <c r="C1055" s="8">
        <v>18458919</v>
      </c>
      <c r="D1055" s="8" t="s">
        <v>58</v>
      </c>
      <c r="E1055" s="8" t="s">
        <v>547</v>
      </c>
      <c r="F1055" s="8" t="s">
        <v>549</v>
      </c>
      <c r="G1055" s="8" t="s">
        <v>551</v>
      </c>
      <c r="H1055" s="8" t="e">
        <f>_xlfn.XLOOKUP(BASE_INICIATIVAS_CONSOLIDADA!$G1055,[1]!BASE_UCS[COD CNUC],[1]!BASE_UCS[GERÊNCIA REGIONAL])</f>
        <v>#N/A</v>
      </c>
      <c r="I1055" s="8" t="e">
        <f>_xlfn.XLOOKUP(BASE_INICIATIVAS_CONSOLIDADA!$G1055,[1]!BASE_UCS[COD CNUC],[1]!BASE_UCS[BIOMAS])</f>
        <v>#N/A</v>
      </c>
      <c r="J1055" s="8" t="e">
        <f>_xlfn.XLOOKUP(BASE_INICIATIVAS_CONSOLIDADA!$G1055,[1]!BASE_UCS[COD CNUC],[1]!BASE_UCS[UF])</f>
        <v>#N/A</v>
      </c>
      <c r="K1055" s="8"/>
      <c r="L1055" s="36">
        <v>115000</v>
      </c>
      <c r="M1055" s="80">
        <v>0</v>
      </c>
      <c r="N1055" s="36">
        <f>BASE_INICIATIVAS_CONSOLIDADA!$L1055-BASE_INICIATIVAS_CONSOLIDADA!$M1055</f>
        <v>115000</v>
      </c>
      <c r="O1055" s="37">
        <f>BASE_INICIATIVAS_CONSOLIDADA!$AC1055+BASE_INICIATIVAS_CONSOLIDADA!$AJ1055+BASE_INICIATIVAS_CONSOLIDADA!$AO1055+BASE_INICIATIVAS_CONSOLIDADA!$AV1055+BASE_INICIATIVAS_CONSOLIDADA!$AY1055+BASE_INICIATIVAS_CONSOLIDADA!$BA1055+BASE_INICIATIVAS_CONSOLIDADA!$BD1055</f>
        <v>0</v>
      </c>
      <c r="P1055" s="36">
        <f>IF(BASE_INICIATIVAS_CONSOLIDADA!$N1055-BASE_INICIATIVAS_CONSOLIDADA!$O1055&lt;0,0,BASE_INICIATIVAS_CONSOLIDADA!$N1055-BASE_INICIATIVAS_CONSOLIDADA!$O1055)</f>
        <v>115000</v>
      </c>
      <c r="Q1055" s="64">
        <v>0</v>
      </c>
      <c r="R1055" s="69">
        <v>0</v>
      </c>
      <c r="S1055" s="69">
        <v>0</v>
      </c>
      <c r="T1055" s="69">
        <v>0</v>
      </c>
      <c r="U1055" s="69">
        <v>0</v>
      </c>
      <c r="V1055" s="69">
        <v>0</v>
      </c>
      <c r="W1055" s="69">
        <v>0</v>
      </c>
      <c r="X1055" s="69">
        <v>0</v>
      </c>
      <c r="Y1055" s="69">
        <v>0</v>
      </c>
      <c r="Z1055" s="69">
        <v>0</v>
      </c>
      <c r="AA1055" s="69">
        <v>0</v>
      </c>
      <c r="AB1055" s="70">
        <v>0</v>
      </c>
      <c r="AC1055" s="37">
        <f>SUM(BASE_INICIATIVAS_CONSOLIDADA!$Q1055:$AB1055)</f>
        <v>0</v>
      </c>
      <c r="AD1055" s="37">
        <v>0</v>
      </c>
      <c r="AE1055" s="37">
        <v>0</v>
      </c>
      <c r="AF1055" s="37">
        <v>0</v>
      </c>
      <c r="AG1055" s="37">
        <v>0</v>
      </c>
      <c r="AH1055" s="37">
        <v>0</v>
      </c>
      <c r="AI1055" s="77">
        <v>0</v>
      </c>
      <c r="AJ1055" s="37">
        <f>SUM(BASE_INICIATIVAS_CONSOLIDADA!$AD1055:$AI1055)</f>
        <v>0</v>
      </c>
      <c r="AK1055" s="37">
        <v>0</v>
      </c>
      <c r="AL1055" s="37">
        <v>0</v>
      </c>
      <c r="AM1055" s="37">
        <v>0</v>
      </c>
      <c r="AN1055" s="37">
        <v>0</v>
      </c>
      <c r="AO1055" s="37">
        <f>SUM(BASE_INICIATIVAS_CONSOLIDADA!$AK1055:$AN1055)</f>
        <v>0</v>
      </c>
      <c r="AP1055" s="37">
        <v>0</v>
      </c>
      <c r="AQ1055" s="37">
        <v>0</v>
      </c>
      <c r="AR1055" s="37">
        <v>0</v>
      </c>
      <c r="AS1055" s="37">
        <v>0</v>
      </c>
      <c r="AT1055" s="37">
        <v>0</v>
      </c>
      <c r="AU1055" s="37">
        <v>0</v>
      </c>
      <c r="AV1055" s="37">
        <f>SUM(BASE_INICIATIVAS_CONSOLIDADA!$AP1055:$AU1055)</f>
        <v>0</v>
      </c>
      <c r="AW1055" s="39">
        <v>0</v>
      </c>
      <c r="AX1055" s="48">
        <v>0</v>
      </c>
      <c r="AY1055" s="40">
        <f>SUM(BASE_INICIATIVAS_CONSOLIDADA!$AW1055:$AX1055)</f>
        <v>0</v>
      </c>
      <c r="AZ1055" s="4">
        <v>0</v>
      </c>
      <c r="BA1055" s="4">
        <f>BASE_INICIATIVAS_CONSOLIDADA!$AZ1055</f>
        <v>0</v>
      </c>
      <c r="BB1055" s="4">
        <v>0</v>
      </c>
      <c r="BC1055" s="4">
        <v>0</v>
      </c>
      <c r="BD1055" s="4">
        <f>SUM(BASE_INICIATIVAS_CONSOLIDADA!$BB1055:$BC1055)</f>
        <v>0</v>
      </c>
    </row>
    <row r="1056" spans="1:56" ht="30" x14ac:dyDescent="0.25">
      <c r="A1056" s="29" t="s">
        <v>552</v>
      </c>
      <c r="B1056" s="29" t="s">
        <v>553</v>
      </c>
      <c r="C1056" s="29" t="s">
        <v>70</v>
      </c>
      <c r="D1056" s="29" t="s">
        <v>58</v>
      </c>
      <c r="E1056" s="29" t="s">
        <v>554</v>
      </c>
      <c r="F1056" s="29" t="e">
        <f>_xlfn.XLOOKUP(BASE_INICIATIVAS_CONSOLIDADA!$G1056,[1]!BASE_UCS[COD CNUC],[1]!BASE_UCS[CATEGORIA RESUMIDA])</f>
        <v>#N/A</v>
      </c>
      <c r="G1056" s="84" t="s">
        <v>555</v>
      </c>
      <c r="H1056" s="29" t="e">
        <f>_xlfn.XLOOKUP(BASE_INICIATIVAS_CONSOLIDADA!$G1056,[1]!BASE_UCS[COD CNUC],[1]!BASE_UCS[GERÊNCIA REGIONAL])</f>
        <v>#N/A</v>
      </c>
      <c r="I1056" s="29" t="e">
        <f>_xlfn.XLOOKUP(BASE_INICIATIVAS_CONSOLIDADA!$G1056,[1]!BASE_UCS[COD CNUC],[1]!BASE_UCS[BIOMAS])</f>
        <v>#N/A</v>
      </c>
      <c r="J1056" s="29" t="e">
        <f>_xlfn.XLOOKUP(BASE_INICIATIVAS_CONSOLIDADA!$G1056,[1]!BASE_UCS[COD CNUC],[1]!BASE_UCS[UF])</f>
        <v>#N/A</v>
      </c>
      <c r="K1056" s="29"/>
      <c r="L1056" s="30">
        <v>1500000</v>
      </c>
      <c r="M1056" s="79">
        <v>0</v>
      </c>
      <c r="N1056" s="30">
        <f>BASE_INICIATIVAS_CONSOLIDADA!$L1056-BASE_INICIATIVAS_CONSOLIDADA!$M1056</f>
        <v>1500000</v>
      </c>
      <c r="O1056" s="41">
        <f>BASE_INICIATIVAS_CONSOLIDADA!$AC1056+BASE_INICIATIVAS_CONSOLIDADA!$AJ1056+BASE_INICIATIVAS_CONSOLIDADA!$AO1056+BASE_INICIATIVAS_CONSOLIDADA!$AV1056+BASE_INICIATIVAS_CONSOLIDADA!$AY1056+BASE_INICIATIVAS_CONSOLIDADA!$BA1056+BASE_INICIATIVAS_CONSOLIDADA!$BD1056</f>
        <v>1500000</v>
      </c>
      <c r="P1056" s="30">
        <f>IF(BASE_INICIATIVAS_CONSOLIDADA!$N1056-BASE_INICIATIVAS_CONSOLIDADA!$O1056&lt;0,0,BASE_INICIATIVAS_CONSOLIDADA!$N1056-BASE_INICIATIVAS_CONSOLIDADA!$O1056)</f>
        <v>0</v>
      </c>
      <c r="Q1056" s="66">
        <v>0</v>
      </c>
      <c r="R1056" s="67">
        <v>0</v>
      </c>
      <c r="S1056" s="67">
        <v>0</v>
      </c>
      <c r="T1056" s="67">
        <v>0</v>
      </c>
      <c r="U1056" s="67">
        <v>0</v>
      </c>
      <c r="V1056" s="67">
        <v>0</v>
      </c>
      <c r="W1056" s="67">
        <v>0</v>
      </c>
      <c r="X1056" s="67">
        <v>0</v>
      </c>
      <c r="Y1056" s="67">
        <v>0</v>
      </c>
      <c r="Z1056" s="67">
        <v>0</v>
      </c>
      <c r="AA1056" s="67">
        <v>0</v>
      </c>
      <c r="AB1056" s="68">
        <v>0</v>
      </c>
      <c r="AC1056" s="41">
        <f>SUM(BASE_INICIATIVAS_CONSOLIDADA!$Q1056:$AB1056)</f>
        <v>0</v>
      </c>
      <c r="AD1056" s="41">
        <v>0</v>
      </c>
      <c r="AE1056" s="41">
        <v>0</v>
      </c>
      <c r="AF1056" s="41">
        <v>0</v>
      </c>
      <c r="AG1056" s="41">
        <v>0</v>
      </c>
      <c r="AH1056" s="41">
        <v>0</v>
      </c>
      <c r="AI1056" s="82">
        <v>0</v>
      </c>
      <c r="AJ1056" s="41">
        <f>SUM(BASE_INICIATIVAS_CONSOLIDADA!$AD1056:$AI1056)</f>
        <v>0</v>
      </c>
      <c r="AK1056" s="41">
        <v>0</v>
      </c>
      <c r="AL1056" s="41">
        <v>0</v>
      </c>
      <c r="AM1056" s="41">
        <v>0</v>
      </c>
      <c r="AN1056" s="41">
        <v>0</v>
      </c>
      <c r="AO1056" s="41">
        <f>SUM(BASE_INICIATIVAS_CONSOLIDADA!$AK1056:$AN1056)</f>
        <v>0</v>
      </c>
      <c r="AP1056" s="41">
        <v>0</v>
      </c>
      <c r="AQ1056" s="41">
        <v>0</v>
      </c>
      <c r="AR1056" s="41">
        <v>0</v>
      </c>
      <c r="AS1056" s="41">
        <v>0</v>
      </c>
      <c r="AT1056" s="41">
        <v>0</v>
      </c>
      <c r="AU1056" s="41">
        <v>0</v>
      </c>
      <c r="AV1056" s="41">
        <f>SUM(BASE_INICIATIVAS_CONSOLIDADA!$AP1056:$AU1056)</f>
        <v>0</v>
      </c>
      <c r="AW1056" s="43">
        <v>0</v>
      </c>
      <c r="AX1056" s="43">
        <v>0</v>
      </c>
      <c r="AY1056" s="44">
        <f>SUM(BASE_INICIATIVAS_CONSOLIDADA!$AW1056:$AX1056)</f>
        <v>0</v>
      </c>
      <c r="AZ1056" s="85">
        <v>1500000</v>
      </c>
      <c r="BA1056" s="45">
        <f>BASE_INICIATIVAS_CONSOLIDADA!$AZ1056</f>
        <v>1500000</v>
      </c>
      <c r="BB1056" s="45">
        <v>0</v>
      </c>
      <c r="BC1056" s="45">
        <v>0</v>
      </c>
      <c r="BD1056" s="45">
        <f>SUM(BASE_INICIATIVAS_CONSOLIDADA!$BB1056:$BC1056)</f>
        <v>0</v>
      </c>
    </row>
    <row r="1057" spans="1:56" ht="30" x14ac:dyDescent="0.25">
      <c r="A1057" s="8" t="s">
        <v>552</v>
      </c>
      <c r="B1057" s="8" t="s">
        <v>553</v>
      </c>
      <c r="C1057" s="8" t="s">
        <v>70</v>
      </c>
      <c r="D1057" s="8" t="s">
        <v>96</v>
      </c>
      <c r="E1057" s="8" t="s">
        <v>554</v>
      </c>
      <c r="F1057" s="8" t="e">
        <f>_xlfn.XLOOKUP(BASE_INICIATIVAS_CONSOLIDADA!$G1057,[1]!BASE_UCS[COD CNUC],[1]!BASE_UCS[CATEGORIA RESUMIDA])</f>
        <v>#N/A</v>
      </c>
      <c r="G1057" s="86" t="s">
        <v>555</v>
      </c>
      <c r="H1057" s="8" t="e">
        <f>_xlfn.XLOOKUP(BASE_INICIATIVAS_CONSOLIDADA!$G1057,[1]!BASE_UCS[COD CNUC],[1]!BASE_UCS[GERÊNCIA REGIONAL])</f>
        <v>#N/A</v>
      </c>
      <c r="I1057" s="8" t="e">
        <f>_xlfn.XLOOKUP(BASE_INICIATIVAS_CONSOLIDADA!$G1057,[1]!BASE_UCS[COD CNUC],[1]!BASE_UCS[BIOMAS])</f>
        <v>#N/A</v>
      </c>
      <c r="J1057" s="8" t="e">
        <f>_xlfn.XLOOKUP(BASE_INICIATIVAS_CONSOLIDADA!$G1057,[1]!BASE_UCS[COD CNUC],[1]!BASE_UCS[UF])</f>
        <v>#N/A</v>
      </c>
      <c r="K1057" s="8"/>
      <c r="L1057" s="36">
        <v>500000</v>
      </c>
      <c r="M1057" s="80">
        <v>0</v>
      </c>
      <c r="N1057" s="36">
        <f>BASE_INICIATIVAS_CONSOLIDADA!$L1057-BASE_INICIATIVAS_CONSOLIDADA!$M1057</f>
        <v>500000</v>
      </c>
      <c r="O1057" s="37">
        <f>BASE_INICIATIVAS_CONSOLIDADA!$AC1057+BASE_INICIATIVAS_CONSOLIDADA!$AJ1057+BASE_INICIATIVAS_CONSOLIDADA!$AO1057+BASE_INICIATIVAS_CONSOLIDADA!$AV1057+BASE_INICIATIVAS_CONSOLIDADA!$AY1057+BASE_INICIATIVAS_CONSOLIDADA!$BA1057+BASE_INICIATIVAS_CONSOLIDADA!$BD1057</f>
        <v>500000</v>
      </c>
      <c r="P1057" s="36">
        <f>IF(BASE_INICIATIVAS_CONSOLIDADA!$N1057-BASE_INICIATIVAS_CONSOLIDADA!$O1057&lt;0,0,BASE_INICIATIVAS_CONSOLIDADA!$N1057-BASE_INICIATIVAS_CONSOLIDADA!$O1057)</f>
        <v>0</v>
      </c>
      <c r="Q1057" s="64">
        <v>0</v>
      </c>
      <c r="R1057" s="65">
        <v>0</v>
      </c>
      <c r="S1057" s="65">
        <v>0</v>
      </c>
      <c r="T1057" s="65">
        <v>0</v>
      </c>
      <c r="U1057" s="65">
        <v>0</v>
      </c>
      <c r="V1057" s="65">
        <v>0</v>
      </c>
      <c r="W1057" s="65">
        <v>0</v>
      </c>
      <c r="X1057" s="65">
        <v>0</v>
      </c>
      <c r="Y1057" s="65">
        <v>0</v>
      </c>
      <c r="Z1057" s="65">
        <v>0</v>
      </c>
      <c r="AA1057" s="65">
        <v>0</v>
      </c>
      <c r="AB1057" s="70">
        <v>0</v>
      </c>
      <c r="AC1057" s="37">
        <f>SUM(BASE_INICIATIVAS_CONSOLIDADA!$Q1057:$AB1057)</f>
        <v>0</v>
      </c>
      <c r="AD1057" s="37">
        <v>0</v>
      </c>
      <c r="AE1057" s="37">
        <v>0</v>
      </c>
      <c r="AF1057" s="37">
        <v>0</v>
      </c>
      <c r="AG1057" s="37">
        <v>0</v>
      </c>
      <c r="AH1057" s="37">
        <v>0</v>
      </c>
      <c r="AI1057" s="77">
        <v>0</v>
      </c>
      <c r="AJ1057" s="37">
        <f>SUM(BASE_INICIATIVAS_CONSOLIDADA!$AD1057:$AI1057)</f>
        <v>0</v>
      </c>
      <c r="AK1057" s="37">
        <v>0</v>
      </c>
      <c r="AL1057" s="37">
        <v>0</v>
      </c>
      <c r="AM1057" s="37">
        <v>0</v>
      </c>
      <c r="AN1057" s="37">
        <v>0</v>
      </c>
      <c r="AO1057" s="37">
        <f>SUM(BASE_INICIATIVAS_CONSOLIDADA!$AK1057:$AN1057)</f>
        <v>0</v>
      </c>
      <c r="AP1057" s="37">
        <v>0</v>
      </c>
      <c r="AQ1057" s="37">
        <v>0</v>
      </c>
      <c r="AR1057" s="37">
        <v>0</v>
      </c>
      <c r="AS1057" s="37">
        <v>0</v>
      </c>
      <c r="AT1057" s="37">
        <v>0</v>
      </c>
      <c r="AU1057" s="37">
        <v>0</v>
      </c>
      <c r="AV1057" s="37">
        <f>SUM(BASE_INICIATIVAS_CONSOLIDADA!$AP1057:$AU1057)</f>
        <v>0</v>
      </c>
      <c r="AW1057" s="39">
        <v>0</v>
      </c>
      <c r="AX1057" s="39">
        <v>0</v>
      </c>
      <c r="AY1057" s="40">
        <f>SUM(BASE_INICIATIVAS_CONSOLIDADA!$AW1057:$AX1057)</f>
        <v>0</v>
      </c>
      <c r="AZ1057" s="87">
        <v>500000</v>
      </c>
      <c r="BA1057" s="4">
        <f>BASE_INICIATIVAS_CONSOLIDADA!$AZ1057</f>
        <v>500000</v>
      </c>
      <c r="BB1057" s="4">
        <v>0</v>
      </c>
      <c r="BC1057" s="4">
        <v>0</v>
      </c>
      <c r="BD1057" s="4">
        <f>SUM(BASE_INICIATIVAS_CONSOLIDADA!$BB1057:$BC1057)</f>
        <v>0</v>
      </c>
    </row>
    <row r="1058" spans="1:56" ht="30" x14ac:dyDescent="0.25">
      <c r="A1058" s="29" t="s">
        <v>552</v>
      </c>
      <c r="B1058" s="29" t="s">
        <v>553</v>
      </c>
      <c r="C1058" s="29" t="s">
        <v>70</v>
      </c>
      <c r="D1058" s="29" t="s">
        <v>58</v>
      </c>
      <c r="E1058" s="29" t="s">
        <v>556</v>
      </c>
      <c r="F1058" s="29" t="e">
        <f>_xlfn.XLOOKUP(BASE_INICIATIVAS_CONSOLIDADA!$G1058,[1]!BASE_UCS[COD CNUC],[1]!BASE_UCS[CATEGORIA RESUMIDA])</f>
        <v>#N/A</v>
      </c>
      <c r="G1058" s="84" t="s">
        <v>557</v>
      </c>
      <c r="H1058" s="29" t="e">
        <f>_xlfn.XLOOKUP(BASE_INICIATIVAS_CONSOLIDADA!$G1058,[1]!BASE_UCS[COD CNUC],[1]!BASE_UCS[GERÊNCIA REGIONAL])</f>
        <v>#N/A</v>
      </c>
      <c r="I1058" s="29" t="e">
        <f>_xlfn.XLOOKUP(BASE_INICIATIVAS_CONSOLIDADA!$G1058,[1]!BASE_UCS[COD CNUC],[1]!BASE_UCS[BIOMAS])</f>
        <v>#N/A</v>
      </c>
      <c r="J1058" s="29" t="e">
        <f>_xlfn.XLOOKUP(BASE_INICIATIVAS_CONSOLIDADA!$G1058,[1]!BASE_UCS[COD CNUC],[1]!BASE_UCS[UF])</f>
        <v>#N/A</v>
      </c>
      <c r="K1058" s="29"/>
      <c r="L1058" s="30">
        <v>1500000</v>
      </c>
      <c r="M1058" s="79">
        <v>0</v>
      </c>
      <c r="N1058" s="30">
        <f>BASE_INICIATIVAS_CONSOLIDADA!$L1058-BASE_INICIATIVAS_CONSOLIDADA!$M1058</f>
        <v>1500000</v>
      </c>
      <c r="O1058" s="41">
        <f>BASE_INICIATIVAS_CONSOLIDADA!$AC1058+BASE_INICIATIVAS_CONSOLIDADA!$AJ1058+BASE_INICIATIVAS_CONSOLIDADA!$AO1058+BASE_INICIATIVAS_CONSOLIDADA!$AV1058+BASE_INICIATIVAS_CONSOLIDADA!$AY1058+BASE_INICIATIVAS_CONSOLIDADA!$BA1058+BASE_INICIATIVAS_CONSOLIDADA!$BD1058</f>
        <v>1500000</v>
      </c>
      <c r="P1058" s="30">
        <f>IF(BASE_INICIATIVAS_CONSOLIDADA!$N1058-BASE_INICIATIVAS_CONSOLIDADA!$O1058&lt;0,0,BASE_INICIATIVAS_CONSOLIDADA!$N1058-BASE_INICIATIVAS_CONSOLIDADA!$O1058)</f>
        <v>0</v>
      </c>
      <c r="Q1058" s="66">
        <v>0</v>
      </c>
      <c r="R1058" s="67">
        <v>0</v>
      </c>
      <c r="S1058" s="67">
        <v>0</v>
      </c>
      <c r="T1058" s="67">
        <v>0</v>
      </c>
      <c r="U1058" s="67">
        <v>0</v>
      </c>
      <c r="V1058" s="67">
        <v>0</v>
      </c>
      <c r="W1058" s="67">
        <v>0</v>
      </c>
      <c r="X1058" s="67">
        <v>0</v>
      </c>
      <c r="Y1058" s="67">
        <v>0</v>
      </c>
      <c r="Z1058" s="67">
        <v>0</v>
      </c>
      <c r="AA1058" s="67">
        <v>0</v>
      </c>
      <c r="AB1058" s="68">
        <v>0</v>
      </c>
      <c r="AC1058" s="41">
        <f>SUM(BASE_INICIATIVAS_CONSOLIDADA!$Q1058:$AB1058)</f>
        <v>0</v>
      </c>
      <c r="AD1058" s="41">
        <v>0</v>
      </c>
      <c r="AE1058" s="41">
        <v>0</v>
      </c>
      <c r="AF1058" s="41">
        <v>0</v>
      </c>
      <c r="AG1058" s="41">
        <v>0</v>
      </c>
      <c r="AH1058" s="41">
        <v>0</v>
      </c>
      <c r="AI1058" s="82">
        <v>0</v>
      </c>
      <c r="AJ1058" s="41">
        <f>SUM(BASE_INICIATIVAS_CONSOLIDADA!$AD1058:$AI1058)</f>
        <v>0</v>
      </c>
      <c r="AK1058" s="41">
        <v>0</v>
      </c>
      <c r="AL1058" s="41">
        <v>0</v>
      </c>
      <c r="AM1058" s="41">
        <v>0</v>
      </c>
      <c r="AN1058" s="41">
        <v>0</v>
      </c>
      <c r="AO1058" s="41">
        <f>SUM(BASE_INICIATIVAS_CONSOLIDADA!$AK1058:$AN1058)</f>
        <v>0</v>
      </c>
      <c r="AP1058" s="41">
        <v>0</v>
      </c>
      <c r="AQ1058" s="41">
        <v>0</v>
      </c>
      <c r="AR1058" s="41">
        <v>0</v>
      </c>
      <c r="AS1058" s="41">
        <v>0</v>
      </c>
      <c r="AT1058" s="41">
        <v>0</v>
      </c>
      <c r="AU1058" s="41">
        <v>0</v>
      </c>
      <c r="AV1058" s="41">
        <f>SUM(BASE_INICIATIVAS_CONSOLIDADA!$AP1058:$AU1058)</f>
        <v>0</v>
      </c>
      <c r="AW1058" s="43">
        <v>0</v>
      </c>
      <c r="AX1058" s="43">
        <v>0</v>
      </c>
      <c r="AY1058" s="44">
        <f>SUM(BASE_INICIATIVAS_CONSOLIDADA!$AW1058:$AX1058)</f>
        <v>0</v>
      </c>
      <c r="AZ1058" s="85">
        <v>1500000</v>
      </c>
      <c r="BA1058" s="45">
        <f>BASE_INICIATIVAS_CONSOLIDADA!$AZ1058</f>
        <v>1500000</v>
      </c>
      <c r="BB1058" s="45">
        <v>0</v>
      </c>
      <c r="BC1058" s="45">
        <v>0</v>
      </c>
      <c r="BD1058" s="45">
        <f>SUM(BASE_INICIATIVAS_CONSOLIDADA!$BB1058:$BC1058)</f>
        <v>0</v>
      </c>
    </row>
    <row r="1059" spans="1:56" ht="30" x14ac:dyDescent="0.25">
      <c r="A1059" s="8" t="s">
        <v>552</v>
      </c>
      <c r="B1059" s="8" t="s">
        <v>553</v>
      </c>
      <c r="C1059" s="8" t="s">
        <v>70</v>
      </c>
      <c r="D1059" s="8" t="s">
        <v>96</v>
      </c>
      <c r="E1059" s="8" t="s">
        <v>556</v>
      </c>
      <c r="F1059" s="8" t="e">
        <f>_xlfn.XLOOKUP(BASE_INICIATIVAS_CONSOLIDADA!$G1059,[1]!BASE_UCS[COD CNUC],[1]!BASE_UCS[CATEGORIA RESUMIDA])</f>
        <v>#N/A</v>
      </c>
      <c r="G1059" s="86" t="s">
        <v>557</v>
      </c>
      <c r="H1059" s="8" t="e">
        <f>_xlfn.XLOOKUP(BASE_INICIATIVAS_CONSOLIDADA!$G1059,[1]!BASE_UCS[COD CNUC],[1]!BASE_UCS[GERÊNCIA REGIONAL])</f>
        <v>#N/A</v>
      </c>
      <c r="I1059" s="8" t="e">
        <f>_xlfn.XLOOKUP(BASE_INICIATIVAS_CONSOLIDADA!$G1059,[1]!BASE_UCS[COD CNUC],[1]!BASE_UCS[BIOMAS])</f>
        <v>#N/A</v>
      </c>
      <c r="J1059" s="8" t="e">
        <f>_xlfn.XLOOKUP(BASE_INICIATIVAS_CONSOLIDADA!$G1059,[1]!BASE_UCS[COD CNUC],[1]!BASE_UCS[UF])</f>
        <v>#N/A</v>
      </c>
      <c r="K1059" s="8"/>
      <c r="L1059" s="36">
        <v>500000</v>
      </c>
      <c r="M1059" s="80">
        <v>0</v>
      </c>
      <c r="N1059" s="36">
        <f>BASE_INICIATIVAS_CONSOLIDADA!$L1059-BASE_INICIATIVAS_CONSOLIDADA!$M1059</f>
        <v>500000</v>
      </c>
      <c r="O1059" s="37">
        <f>BASE_INICIATIVAS_CONSOLIDADA!$AC1059+BASE_INICIATIVAS_CONSOLIDADA!$AJ1059+BASE_INICIATIVAS_CONSOLIDADA!$AO1059+BASE_INICIATIVAS_CONSOLIDADA!$AV1059+BASE_INICIATIVAS_CONSOLIDADA!$AY1059+BASE_INICIATIVAS_CONSOLIDADA!$BA1059+BASE_INICIATIVAS_CONSOLIDADA!$BD1059</f>
        <v>500000</v>
      </c>
      <c r="P1059" s="36">
        <f>IF(BASE_INICIATIVAS_CONSOLIDADA!$N1059-BASE_INICIATIVAS_CONSOLIDADA!$O1059&lt;0,0,BASE_INICIATIVAS_CONSOLIDADA!$N1059-BASE_INICIATIVAS_CONSOLIDADA!$O1059)</f>
        <v>0</v>
      </c>
      <c r="Q1059" s="64">
        <v>0</v>
      </c>
      <c r="R1059" s="69">
        <v>0</v>
      </c>
      <c r="S1059" s="69">
        <v>0</v>
      </c>
      <c r="T1059" s="69">
        <v>0</v>
      </c>
      <c r="U1059" s="69">
        <v>0</v>
      </c>
      <c r="V1059" s="69">
        <v>0</v>
      </c>
      <c r="W1059" s="69">
        <v>0</v>
      </c>
      <c r="X1059" s="69">
        <v>0</v>
      </c>
      <c r="Y1059" s="69">
        <v>0</v>
      </c>
      <c r="Z1059" s="69">
        <v>0</v>
      </c>
      <c r="AA1059" s="69">
        <v>0</v>
      </c>
      <c r="AB1059" s="70">
        <v>0</v>
      </c>
      <c r="AC1059" s="37">
        <f>SUM(BASE_INICIATIVAS_CONSOLIDADA!$Q1059:$AB1059)</f>
        <v>0</v>
      </c>
      <c r="AD1059" s="37">
        <v>0</v>
      </c>
      <c r="AE1059" s="37">
        <v>0</v>
      </c>
      <c r="AF1059" s="37">
        <v>0</v>
      </c>
      <c r="AG1059" s="37">
        <v>0</v>
      </c>
      <c r="AH1059" s="37">
        <v>0</v>
      </c>
      <c r="AI1059" s="77">
        <v>0</v>
      </c>
      <c r="AJ1059" s="37">
        <f>SUM(BASE_INICIATIVAS_CONSOLIDADA!$AD1059:$AI1059)</f>
        <v>0</v>
      </c>
      <c r="AK1059" s="37">
        <v>0</v>
      </c>
      <c r="AL1059" s="37">
        <v>0</v>
      </c>
      <c r="AM1059" s="37">
        <v>0</v>
      </c>
      <c r="AN1059" s="37">
        <v>0</v>
      </c>
      <c r="AO1059" s="37">
        <f>SUM(BASE_INICIATIVAS_CONSOLIDADA!$AK1059:$AN1059)</f>
        <v>0</v>
      </c>
      <c r="AP1059" s="37">
        <v>0</v>
      </c>
      <c r="AQ1059" s="37">
        <v>0</v>
      </c>
      <c r="AR1059" s="37">
        <v>0</v>
      </c>
      <c r="AS1059" s="37">
        <v>0</v>
      </c>
      <c r="AT1059" s="37">
        <v>0</v>
      </c>
      <c r="AU1059" s="37">
        <v>0</v>
      </c>
      <c r="AV1059" s="37">
        <f>SUM(BASE_INICIATIVAS_CONSOLIDADA!$AP1059:$AU1059)</f>
        <v>0</v>
      </c>
      <c r="AW1059" s="39">
        <v>0</v>
      </c>
      <c r="AX1059" s="39">
        <v>0</v>
      </c>
      <c r="AY1059" s="40">
        <f>SUM(BASE_INICIATIVAS_CONSOLIDADA!$AW1059:$AX1059)</f>
        <v>0</v>
      </c>
      <c r="AZ1059" s="87">
        <v>500000</v>
      </c>
      <c r="BA1059" s="4">
        <f>BASE_INICIATIVAS_CONSOLIDADA!$AZ1059</f>
        <v>500000</v>
      </c>
      <c r="BB1059" s="4">
        <v>0</v>
      </c>
      <c r="BC1059" s="4">
        <v>0</v>
      </c>
      <c r="BD1059" s="4">
        <f>SUM(BASE_INICIATIVAS_CONSOLIDADA!$BB1059:$BC1059)</f>
        <v>0</v>
      </c>
    </row>
    <row r="1060" spans="1:56" ht="30" x14ac:dyDescent="0.25">
      <c r="A1060" s="29" t="s">
        <v>552</v>
      </c>
      <c r="B1060" s="29" t="s">
        <v>553</v>
      </c>
      <c r="C1060" s="29" t="s">
        <v>70</v>
      </c>
      <c r="D1060" s="29" t="s">
        <v>58</v>
      </c>
      <c r="E1060" s="29" t="s">
        <v>547</v>
      </c>
      <c r="F1060" s="88"/>
      <c r="G1060" s="84" t="s">
        <v>551</v>
      </c>
      <c r="H1060" s="29" t="e">
        <f>_xlfn.XLOOKUP(BASE_INICIATIVAS_CONSOLIDADA!$G1060,[1]!BASE_UCS[COD CNUC],[1]!BASE_UCS[GERÊNCIA REGIONAL])</f>
        <v>#N/A</v>
      </c>
      <c r="I1060" s="29" t="e">
        <f>_xlfn.XLOOKUP(BASE_INICIATIVAS_CONSOLIDADA!$G1060,[1]!BASE_UCS[COD CNUC],[1]!BASE_UCS[BIOMAS])</f>
        <v>#N/A</v>
      </c>
      <c r="J1060" s="29" t="e">
        <f>_xlfn.XLOOKUP(BASE_INICIATIVAS_CONSOLIDADA!$G1060,[1]!BASE_UCS[COD CNUC],[1]!BASE_UCS[UF])</f>
        <v>#N/A</v>
      </c>
      <c r="K1060" s="29"/>
      <c r="L1060" s="30">
        <v>1500000</v>
      </c>
      <c r="M1060" s="79">
        <v>0</v>
      </c>
      <c r="N1060" s="30">
        <f>BASE_INICIATIVAS_CONSOLIDADA!$L1060-BASE_INICIATIVAS_CONSOLIDADA!$M1060</f>
        <v>1500000</v>
      </c>
      <c r="O1060" s="41">
        <f>BASE_INICIATIVAS_CONSOLIDADA!$AC1060+BASE_INICIATIVAS_CONSOLIDADA!$AJ1060+BASE_INICIATIVAS_CONSOLIDADA!$AO1060+BASE_INICIATIVAS_CONSOLIDADA!$AV1060+BASE_INICIATIVAS_CONSOLIDADA!$AY1060+BASE_INICIATIVAS_CONSOLIDADA!$BA1060+BASE_INICIATIVAS_CONSOLIDADA!$BD1060</f>
        <v>1500000</v>
      </c>
      <c r="P1060" s="30">
        <f>IF(BASE_INICIATIVAS_CONSOLIDADA!$N1060-BASE_INICIATIVAS_CONSOLIDADA!$O1060&lt;0,0,BASE_INICIATIVAS_CONSOLIDADA!$N1060-BASE_INICIATIVAS_CONSOLIDADA!$O1060)</f>
        <v>0</v>
      </c>
      <c r="Q1060" s="66">
        <v>0</v>
      </c>
      <c r="R1060" s="71">
        <v>0</v>
      </c>
      <c r="S1060" s="71">
        <v>0</v>
      </c>
      <c r="T1060" s="71">
        <v>0</v>
      </c>
      <c r="U1060" s="71">
        <v>0</v>
      </c>
      <c r="V1060" s="71">
        <v>0</v>
      </c>
      <c r="W1060" s="71">
        <v>0</v>
      </c>
      <c r="X1060" s="71">
        <v>0</v>
      </c>
      <c r="Y1060" s="71">
        <v>0</v>
      </c>
      <c r="Z1060" s="71">
        <v>0</v>
      </c>
      <c r="AA1060" s="71">
        <v>0</v>
      </c>
      <c r="AB1060" s="68">
        <v>0</v>
      </c>
      <c r="AC1060" s="41">
        <f>SUM(BASE_INICIATIVAS_CONSOLIDADA!$Q1060:$AB1060)</f>
        <v>0</v>
      </c>
      <c r="AD1060" s="41">
        <v>0</v>
      </c>
      <c r="AE1060" s="41">
        <v>0</v>
      </c>
      <c r="AF1060" s="41">
        <v>0</v>
      </c>
      <c r="AG1060" s="41">
        <v>0</v>
      </c>
      <c r="AH1060" s="41">
        <v>0</v>
      </c>
      <c r="AI1060" s="82">
        <v>0</v>
      </c>
      <c r="AJ1060" s="41">
        <f>SUM(BASE_INICIATIVAS_CONSOLIDADA!$AD1060:$AI1060)</f>
        <v>0</v>
      </c>
      <c r="AK1060" s="41">
        <v>0</v>
      </c>
      <c r="AL1060" s="41">
        <v>0</v>
      </c>
      <c r="AM1060" s="41">
        <v>0</v>
      </c>
      <c r="AN1060" s="41">
        <v>0</v>
      </c>
      <c r="AO1060" s="41">
        <f>SUM(BASE_INICIATIVAS_CONSOLIDADA!$AK1060:$AN1060)</f>
        <v>0</v>
      </c>
      <c r="AP1060" s="41">
        <v>0</v>
      </c>
      <c r="AQ1060" s="41">
        <v>0</v>
      </c>
      <c r="AR1060" s="41">
        <v>0</v>
      </c>
      <c r="AS1060" s="41">
        <v>0</v>
      </c>
      <c r="AT1060" s="41">
        <v>0</v>
      </c>
      <c r="AU1060" s="41">
        <v>0</v>
      </c>
      <c r="AV1060" s="41">
        <f>SUM(BASE_INICIATIVAS_CONSOLIDADA!$AP1060:$AU1060)</f>
        <v>0</v>
      </c>
      <c r="AW1060" s="43">
        <v>0</v>
      </c>
      <c r="AX1060" s="43">
        <v>0</v>
      </c>
      <c r="AY1060" s="44">
        <f>SUM(BASE_INICIATIVAS_CONSOLIDADA!$AW1060:$AX1060)</f>
        <v>0</v>
      </c>
      <c r="AZ1060" s="85">
        <v>1500000</v>
      </c>
      <c r="BA1060" s="45">
        <f>BASE_INICIATIVAS_CONSOLIDADA!$AZ1060</f>
        <v>1500000</v>
      </c>
      <c r="BB1060" s="45">
        <v>0</v>
      </c>
      <c r="BC1060" s="45">
        <v>0</v>
      </c>
      <c r="BD1060" s="45">
        <f>SUM(BASE_INICIATIVAS_CONSOLIDADA!$BB1060:$BC1060)</f>
        <v>0</v>
      </c>
    </row>
    <row r="1061" spans="1:56" ht="30" x14ac:dyDescent="0.25">
      <c r="A1061" s="8" t="s">
        <v>552</v>
      </c>
      <c r="B1061" s="8" t="s">
        <v>553</v>
      </c>
      <c r="C1061" s="8" t="s">
        <v>70</v>
      </c>
      <c r="D1061" s="8" t="s">
        <v>96</v>
      </c>
      <c r="E1061" s="8" t="s">
        <v>547</v>
      </c>
      <c r="F1061" s="89"/>
      <c r="G1061" s="86" t="s">
        <v>551</v>
      </c>
      <c r="H1061" s="8" t="e">
        <f>_xlfn.XLOOKUP(BASE_INICIATIVAS_CONSOLIDADA!$G1061,[1]!BASE_UCS[COD CNUC],[1]!BASE_UCS[GERÊNCIA REGIONAL])</f>
        <v>#N/A</v>
      </c>
      <c r="I1061" s="8" t="e">
        <f>_xlfn.XLOOKUP(BASE_INICIATIVAS_CONSOLIDADA!$G1061,[1]!BASE_UCS[COD CNUC],[1]!BASE_UCS[BIOMAS])</f>
        <v>#N/A</v>
      </c>
      <c r="J1061" s="8" t="e">
        <f>_xlfn.XLOOKUP(BASE_INICIATIVAS_CONSOLIDADA!$G1061,[1]!BASE_UCS[COD CNUC],[1]!BASE_UCS[UF])</f>
        <v>#N/A</v>
      </c>
      <c r="K1061" s="8"/>
      <c r="L1061" s="36">
        <v>500000</v>
      </c>
      <c r="M1061" s="80">
        <v>0</v>
      </c>
      <c r="N1061" s="36">
        <f>BASE_INICIATIVAS_CONSOLIDADA!$L1061-BASE_INICIATIVAS_CONSOLIDADA!$M1061</f>
        <v>500000</v>
      </c>
      <c r="O1061" s="37">
        <f>BASE_INICIATIVAS_CONSOLIDADA!$AC1061+BASE_INICIATIVAS_CONSOLIDADA!$AJ1061+BASE_INICIATIVAS_CONSOLIDADA!$AO1061+BASE_INICIATIVAS_CONSOLIDADA!$AV1061+BASE_INICIATIVAS_CONSOLIDADA!$AY1061+BASE_INICIATIVAS_CONSOLIDADA!$BA1061+BASE_INICIATIVAS_CONSOLIDADA!$BD1061</f>
        <v>500000</v>
      </c>
      <c r="P1061" s="36">
        <f>IF(BASE_INICIATIVAS_CONSOLIDADA!$N1061-BASE_INICIATIVAS_CONSOLIDADA!$O1061&lt;0,0,BASE_INICIATIVAS_CONSOLIDADA!$N1061-BASE_INICIATIVAS_CONSOLIDADA!$O1061)</f>
        <v>0</v>
      </c>
      <c r="Q1061" s="64">
        <v>0</v>
      </c>
      <c r="R1061" s="65">
        <v>0</v>
      </c>
      <c r="S1061" s="65">
        <v>0</v>
      </c>
      <c r="T1061" s="65">
        <v>0</v>
      </c>
      <c r="U1061" s="65">
        <v>0</v>
      </c>
      <c r="V1061" s="65">
        <v>0</v>
      </c>
      <c r="W1061" s="65">
        <v>0</v>
      </c>
      <c r="X1061" s="65">
        <v>0</v>
      </c>
      <c r="Y1061" s="65">
        <v>0</v>
      </c>
      <c r="Z1061" s="65">
        <v>0</v>
      </c>
      <c r="AA1061" s="65">
        <v>0</v>
      </c>
      <c r="AB1061" s="70">
        <v>0</v>
      </c>
      <c r="AC1061" s="37">
        <f>SUM(BASE_INICIATIVAS_CONSOLIDADA!$Q1061:$AB1061)</f>
        <v>0</v>
      </c>
      <c r="AD1061" s="37">
        <v>0</v>
      </c>
      <c r="AE1061" s="37">
        <v>0</v>
      </c>
      <c r="AF1061" s="37">
        <v>0</v>
      </c>
      <c r="AG1061" s="37">
        <v>0</v>
      </c>
      <c r="AH1061" s="37">
        <v>0</v>
      </c>
      <c r="AI1061" s="77">
        <v>0</v>
      </c>
      <c r="AJ1061" s="37">
        <f>SUM(BASE_INICIATIVAS_CONSOLIDADA!$AD1061:$AI1061)</f>
        <v>0</v>
      </c>
      <c r="AK1061" s="37">
        <v>0</v>
      </c>
      <c r="AL1061" s="37">
        <v>0</v>
      </c>
      <c r="AM1061" s="37">
        <v>0</v>
      </c>
      <c r="AN1061" s="37">
        <v>0</v>
      </c>
      <c r="AO1061" s="37">
        <f>SUM(BASE_INICIATIVAS_CONSOLIDADA!$AK1061:$AN1061)</f>
        <v>0</v>
      </c>
      <c r="AP1061" s="37">
        <v>0</v>
      </c>
      <c r="AQ1061" s="37">
        <v>0</v>
      </c>
      <c r="AR1061" s="37">
        <v>0</v>
      </c>
      <c r="AS1061" s="37">
        <v>0</v>
      </c>
      <c r="AT1061" s="37">
        <v>0</v>
      </c>
      <c r="AU1061" s="37">
        <v>0</v>
      </c>
      <c r="AV1061" s="37">
        <f>SUM(BASE_INICIATIVAS_CONSOLIDADA!$AP1061:$AU1061)</f>
        <v>0</v>
      </c>
      <c r="AW1061" s="39">
        <v>0</v>
      </c>
      <c r="AX1061" s="39">
        <v>0</v>
      </c>
      <c r="AY1061" s="40">
        <f>SUM(BASE_INICIATIVAS_CONSOLIDADA!$AW1061:$AX1061)</f>
        <v>0</v>
      </c>
      <c r="AZ1061" s="87">
        <v>500000</v>
      </c>
      <c r="BA1061" s="4">
        <f>BASE_INICIATIVAS_CONSOLIDADA!$AZ1061</f>
        <v>500000</v>
      </c>
      <c r="BB1061" s="4">
        <v>0</v>
      </c>
      <c r="BC1061" s="4">
        <v>0</v>
      </c>
      <c r="BD1061" s="4">
        <f>SUM(BASE_INICIATIVAS_CONSOLIDADA!$BB1061:$BC1061)</f>
        <v>0</v>
      </c>
    </row>
    <row r="1062" spans="1:56" ht="30" x14ac:dyDescent="0.25">
      <c r="A1062" s="29" t="s">
        <v>552</v>
      </c>
      <c r="B1062" s="29" t="s">
        <v>553</v>
      </c>
      <c r="C1062" s="29" t="s">
        <v>70</v>
      </c>
      <c r="D1062" s="29" t="s">
        <v>58</v>
      </c>
      <c r="E1062" s="29" t="s">
        <v>546</v>
      </c>
      <c r="F1062" s="88"/>
      <c r="G1062" s="84" t="s">
        <v>550</v>
      </c>
      <c r="H1062" s="29" t="e">
        <f>_xlfn.XLOOKUP(BASE_INICIATIVAS_CONSOLIDADA!$G1062,[1]!BASE_UCS[COD CNUC],[1]!BASE_UCS[GERÊNCIA REGIONAL])</f>
        <v>#N/A</v>
      </c>
      <c r="I1062" s="29" t="e">
        <f>_xlfn.XLOOKUP(BASE_INICIATIVAS_CONSOLIDADA!$G1062,[1]!BASE_UCS[COD CNUC],[1]!BASE_UCS[BIOMAS])</f>
        <v>#N/A</v>
      </c>
      <c r="J1062" s="29" t="e">
        <f>_xlfn.XLOOKUP(BASE_INICIATIVAS_CONSOLIDADA!$G1062,[1]!BASE_UCS[COD CNUC],[1]!BASE_UCS[UF])</f>
        <v>#N/A</v>
      </c>
      <c r="K1062" s="29"/>
      <c r="L1062" s="30">
        <v>1500000</v>
      </c>
      <c r="M1062" s="79">
        <v>0</v>
      </c>
      <c r="N1062" s="30">
        <f>BASE_INICIATIVAS_CONSOLIDADA!$L1062-BASE_INICIATIVAS_CONSOLIDADA!$M1062</f>
        <v>1500000</v>
      </c>
      <c r="O1062" s="41">
        <f>BASE_INICIATIVAS_CONSOLIDADA!$AC1062+BASE_INICIATIVAS_CONSOLIDADA!$AJ1062+BASE_INICIATIVAS_CONSOLIDADA!$AO1062+BASE_INICIATIVAS_CONSOLIDADA!$AV1062+BASE_INICIATIVAS_CONSOLIDADA!$AY1062+BASE_INICIATIVAS_CONSOLIDADA!$BA1062+BASE_INICIATIVAS_CONSOLIDADA!$BD1062</f>
        <v>1500000</v>
      </c>
      <c r="P1062" s="30">
        <f>IF(BASE_INICIATIVAS_CONSOLIDADA!$N1062-BASE_INICIATIVAS_CONSOLIDADA!$O1062&lt;0,0,BASE_INICIATIVAS_CONSOLIDADA!$N1062-BASE_INICIATIVAS_CONSOLIDADA!$O1062)</f>
        <v>0</v>
      </c>
      <c r="Q1062" s="66">
        <v>0</v>
      </c>
      <c r="R1062" s="71">
        <v>0</v>
      </c>
      <c r="S1062" s="71">
        <v>0</v>
      </c>
      <c r="T1062" s="71">
        <v>0</v>
      </c>
      <c r="U1062" s="71">
        <v>0</v>
      </c>
      <c r="V1062" s="71">
        <v>0</v>
      </c>
      <c r="W1062" s="71">
        <v>0</v>
      </c>
      <c r="X1062" s="71">
        <v>0</v>
      </c>
      <c r="Y1062" s="71">
        <v>0</v>
      </c>
      <c r="Z1062" s="71">
        <v>0</v>
      </c>
      <c r="AA1062" s="71">
        <v>0</v>
      </c>
      <c r="AB1062" s="68">
        <v>0</v>
      </c>
      <c r="AC1062" s="41">
        <f>SUM(BASE_INICIATIVAS_CONSOLIDADA!$Q1062:$AB1062)</f>
        <v>0</v>
      </c>
      <c r="AD1062" s="41">
        <v>0</v>
      </c>
      <c r="AE1062" s="41">
        <v>0</v>
      </c>
      <c r="AF1062" s="41">
        <v>0</v>
      </c>
      <c r="AG1062" s="41">
        <v>0</v>
      </c>
      <c r="AH1062" s="41">
        <v>0</v>
      </c>
      <c r="AI1062" s="82">
        <v>0</v>
      </c>
      <c r="AJ1062" s="41">
        <f>SUM(BASE_INICIATIVAS_CONSOLIDADA!$AD1062:$AI1062)</f>
        <v>0</v>
      </c>
      <c r="AK1062" s="41">
        <v>0</v>
      </c>
      <c r="AL1062" s="41">
        <v>0</v>
      </c>
      <c r="AM1062" s="41">
        <v>0</v>
      </c>
      <c r="AN1062" s="41">
        <v>0</v>
      </c>
      <c r="AO1062" s="41">
        <f>SUM(BASE_INICIATIVAS_CONSOLIDADA!$AK1062:$AN1062)</f>
        <v>0</v>
      </c>
      <c r="AP1062" s="41">
        <v>0</v>
      </c>
      <c r="AQ1062" s="41">
        <v>0</v>
      </c>
      <c r="AR1062" s="41">
        <v>0</v>
      </c>
      <c r="AS1062" s="41">
        <v>0</v>
      </c>
      <c r="AT1062" s="41">
        <v>0</v>
      </c>
      <c r="AU1062" s="41">
        <v>0</v>
      </c>
      <c r="AV1062" s="41">
        <f>SUM(BASE_INICIATIVAS_CONSOLIDADA!$AP1062:$AU1062)</f>
        <v>0</v>
      </c>
      <c r="AW1062" s="43">
        <v>0</v>
      </c>
      <c r="AX1062" s="43">
        <v>0</v>
      </c>
      <c r="AY1062" s="44">
        <f>SUM(BASE_INICIATIVAS_CONSOLIDADA!$AW1062:$AX1062)</f>
        <v>0</v>
      </c>
      <c r="AZ1062" s="85">
        <v>1500000</v>
      </c>
      <c r="BA1062" s="45">
        <f>BASE_INICIATIVAS_CONSOLIDADA!$AZ1062</f>
        <v>1500000</v>
      </c>
      <c r="BB1062" s="45">
        <v>0</v>
      </c>
      <c r="BC1062" s="45">
        <v>0</v>
      </c>
      <c r="BD1062" s="45">
        <f>SUM(BASE_INICIATIVAS_CONSOLIDADA!$BB1062:$BC1062)</f>
        <v>0</v>
      </c>
    </row>
    <row r="1063" spans="1:56" ht="30" x14ac:dyDescent="0.25">
      <c r="A1063" s="8" t="s">
        <v>552</v>
      </c>
      <c r="B1063" s="8" t="s">
        <v>553</v>
      </c>
      <c r="C1063" s="8" t="s">
        <v>70</v>
      </c>
      <c r="D1063" s="8" t="s">
        <v>96</v>
      </c>
      <c r="E1063" s="8" t="s">
        <v>546</v>
      </c>
      <c r="F1063" s="89"/>
      <c r="G1063" s="86" t="s">
        <v>550</v>
      </c>
      <c r="H1063" s="8" t="e">
        <f>_xlfn.XLOOKUP(BASE_INICIATIVAS_CONSOLIDADA!$G1063,[1]!BASE_UCS[COD CNUC],[1]!BASE_UCS[GERÊNCIA REGIONAL])</f>
        <v>#N/A</v>
      </c>
      <c r="I1063" s="8" t="e">
        <f>_xlfn.XLOOKUP(BASE_INICIATIVAS_CONSOLIDADA!$G1063,[1]!BASE_UCS[COD CNUC],[1]!BASE_UCS[BIOMAS])</f>
        <v>#N/A</v>
      </c>
      <c r="J1063" s="8" t="e">
        <f>_xlfn.XLOOKUP(BASE_INICIATIVAS_CONSOLIDADA!$G1063,[1]!BASE_UCS[COD CNUC],[1]!BASE_UCS[UF])</f>
        <v>#N/A</v>
      </c>
      <c r="K1063" s="8"/>
      <c r="L1063" s="36">
        <v>500000</v>
      </c>
      <c r="M1063" s="80">
        <v>0</v>
      </c>
      <c r="N1063" s="36">
        <f>BASE_INICIATIVAS_CONSOLIDADA!$L1063-BASE_INICIATIVAS_CONSOLIDADA!$M1063</f>
        <v>500000</v>
      </c>
      <c r="O1063" s="37">
        <f>BASE_INICIATIVAS_CONSOLIDADA!$AC1063+BASE_INICIATIVAS_CONSOLIDADA!$AJ1063+BASE_INICIATIVAS_CONSOLIDADA!$AO1063+BASE_INICIATIVAS_CONSOLIDADA!$AV1063+BASE_INICIATIVAS_CONSOLIDADA!$AY1063+BASE_INICIATIVAS_CONSOLIDADA!$BA1063+BASE_INICIATIVAS_CONSOLIDADA!$BD1063</f>
        <v>500000</v>
      </c>
      <c r="P1063" s="36">
        <f>IF(BASE_INICIATIVAS_CONSOLIDADA!$N1063-BASE_INICIATIVAS_CONSOLIDADA!$O1063&lt;0,0,BASE_INICIATIVAS_CONSOLIDADA!$N1063-BASE_INICIATIVAS_CONSOLIDADA!$O1063)</f>
        <v>0</v>
      </c>
      <c r="Q1063" s="64">
        <v>0</v>
      </c>
      <c r="R1063" s="65">
        <v>0</v>
      </c>
      <c r="S1063" s="65">
        <v>0</v>
      </c>
      <c r="T1063" s="65">
        <v>0</v>
      </c>
      <c r="U1063" s="65">
        <v>0</v>
      </c>
      <c r="V1063" s="65">
        <v>0</v>
      </c>
      <c r="W1063" s="65">
        <v>0</v>
      </c>
      <c r="X1063" s="65">
        <v>0</v>
      </c>
      <c r="Y1063" s="65">
        <v>0</v>
      </c>
      <c r="Z1063" s="65">
        <v>0</v>
      </c>
      <c r="AA1063" s="65">
        <v>0</v>
      </c>
      <c r="AB1063" s="70">
        <v>0</v>
      </c>
      <c r="AC1063" s="37">
        <f>SUM(BASE_INICIATIVAS_CONSOLIDADA!$Q1063:$AB1063)</f>
        <v>0</v>
      </c>
      <c r="AD1063" s="37">
        <v>0</v>
      </c>
      <c r="AE1063" s="37">
        <v>0</v>
      </c>
      <c r="AF1063" s="37">
        <v>0</v>
      </c>
      <c r="AG1063" s="37">
        <v>0</v>
      </c>
      <c r="AH1063" s="37">
        <v>0</v>
      </c>
      <c r="AI1063" s="77">
        <v>0</v>
      </c>
      <c r="AJ1063" s="37">
        <f>SUM(BASE_INICIATIVAS_CONSOLIDADA!$AD1063:$AI1063)</f>
        <v>0</v>
      </c>
      <c r="AK1063" s="37">
        <v>0</v>
      </c>
      <c r="AL1063" s="37">
        <v>0</v>
      </c>
      <c r="AM1063" s="37">
        <v>0</v>
      </c>
      <c r="AN1063" s="37">
        <v>0</v>
      </c>
      <c r="AO1063" s="37">
        <f>SUM(BASE_INICIATIVAS_CONSOLIDADA!$AK1063:$AN1063)</f>
        <v>0</v>
      </c>
      <c r="AP1063" s="37">
        <v>0</v>
      </c>
      <c r="AQ1063" s="37">
        <v>0</v>
      </c>
      <c r="AR1063" s="37">
        <v>0</v>
      </c>
      <c r="AS1063" s="37">
        <v>0</v>
      </c>
      <c r="AT1063" s="37">
        <v>0</v>
      </c>
      <c r="AU1063" s="37">
        <v>0</v>
      </c>
      <c r="AV1063" s="37">
        <f>SUM(BASE_INICIATIVAS_CONSOLIDADA!$AP1063:$AU1063)</f>
        <v>0</v>
      </c>
      <c r="AW1063" s="39">
        <v>0</v>
      </c>
      <c r="AX1063" s="39">
        <v>0</v>
      </c>
      <c r="AY1063" s="40">
        <f>SUM(BASE_INICIATIVAS_CONSOLIDADA!$AW1063:$AX1063)</f>
        <v>0</v>
      </c>
      <c r="AZ1063" s="87">
        <v>500000</v>
      </c>
      <c r="BA1063" s="4">
        <f>BASE_INICIATIVAS_CONSOLIDADA!$AZ1063</f>
        <v>500000</v>
      </c>
      <c r="BB1063" s="4">
        <v>0</v>
      </c>
      <c r="BC1063" s="4">
        <v>0</v>
      </c>
      <c r="BD1063" s="4">
        <f>SUM(BASE_INICIATIVAS_CONSOLIDADA!$BB1063:$BC1063)</f>
        <v>0</v>
      </c>
    </row>
    <row r="1064" spans="1:56" ht="30" x14ac:dyDescent="0.25">
      <c r="A1064" s="29" t="s">
        <v>552</v>
      </c>
      <c r="B1064" s="29" t="s">
        <v>553</v>
      </c>
      <c r="C1064" s="29" t="s">
        <v>70</v>
      </c>
      <c r="D1064" s="29" t="s">
        <v>58</v>
      </c>
      <c r="E1064" s="29" t="s">
        <v>558</v>
      </c>
      <c r="F1064" s="29" t="str">
        <f>_xlfn.XLOOKUP(BASE_INICIATIVAS_CONSOLIDADA!$G1064,[1]!BASE_UCS[COD CNUC],[1]!BASE_UCS[CATEGORIA RESUMIDA])</f>
        <v>PARNA</v>
      </c>
      <c r="G1064" s="84" t="s">
        <v>496</v>
      </c>
      <c r="H1064" s="29" t="str">
        <f>_xlfn.XLOOKUP(BASE_INICIATIVAS_CONSOLIDADA!$G1064,[1]!BASE_UCS[COD CNUC],[1]!BASE_UCS[GERÊNCIA REGIONAL])</f>
        <v>GR2 - Nordeste</v>
      </c>
      <c r="I1064" s="29" t="str">
        <f>_xlfn.XLOOKUP(BASE_INICIATIVAS_CONSOLIDADA!$G1064,[1]!BASE_UCS[COD CNUC],[1]!BASE_UCS[BIOMAS])</f>
        <v>Caatinga</v>
      </c>
      <c r="J1064" s="29" t="str">
        <f>_xlfn.XLOOKUP(BASE_INICIATIVAS_CONSOLIDADA!$G1064,[1]!BASE_UCS[COD CNUC],[1]!BASE_UCS[UF])</f>
        <v>PB</v>
      </c>
      <c r="K1064" s="29"/>
      <c r="L1064" s="30">
        <v>1500000</v>
      </c>
      <c r="M1064" s="79">
        <v>0</v>
      </c>
      <c r="N1064" s="30">
        <f>BASE_INICIATIVAS_CONSOLIDADA!$L1064-BASE_INICIATIVAS_CONSOLIDADA!$M1064</f>
        <v>1500000</v>
      </c>
      <c r="O1064" s="41">
        <f>BASE_INICIATIVAS_CONSOLIDADA!$AC1064+BASE_INICIATIVAS_CONSOLIDADA!$AJ1064+BASE_INICIATIVAS_CONSOLIDADA!$AO1064+BASE_INICIATIVAS_CONSOLIDADA!$AV1064+BASE_INICIATIVAS_CONSOLIDADA!$AY1064+BASE_INICIATIVAS_CONSOLIDADA!$BA1064+BASE_INICIATIVAS_CONSOLIDADA!$BD1064</f>
        <v>1500000</v>
      </c>
      <c r="P1064" s="30">
        <f>IF(BASE_INICIATIVAS_CONSOLIDADA!$N1064-BASE_INICIATIVAS_CONSOLIDADA!$O1064&lt;0,0,BASE_INICIATIVAS_CONSOLIDADA!$N1064-BASE_INICIATIVAS_CONSOLIDADA!$O1064)</f>
        <v>0</v>
      </c>
      <c r="Q1064" s="66">
        <v>0</v>
      </c>
      <c r="R1064" s="71">
        <v>0</v>
      </c>
      <c r="S1064" s="71">
        <v>0</v>
      </c>
      <c r="T1064" s="71">
        <v>0</v>
      </c>
      <c r="U1064" s="71">
        <v>0</v>
      </c>
      <c r="V1064" s="71">
        <v>0</v>
      </c>
      <c r="W1064" s="71">
        <v>0</v>
      </c>
      <c r="X1064" s="71">
        <v>0</v>
      </c>
      <c r="Y1064" s="71">
        <v>0</v>
      </c>
      <c r="Z1064" s="71">
        <v>0</v>
      </c>
      <c r="AA1064" s="71">
        <v>0</v>
      </c>
      <c r="AB1064" s="68">
        <v>0</v>
      </c>
      <c r="AC1064" s="41">
        <f>SUM(BASE_INICIATIVAS_CONSOLIDADA!$Q1064:$AB1064)</f>
        <v>0</v>
      </c>
      <c r="AD1064" s="41">
        <v>0</v>
      </c>
      <c r="AE1064" s="41">
        <v>0</v>
      </c>
      <c r="AF1064" s="41">
        <v>0</v>
      </c>
      <c r="AG1064" s="41">
        <v>0</v>
      </c>
      <c r="AH1064" s="41">
        <v>0</v>
      </c>
      <c r="AI1064" s="82">
        <v>0</v>
      </c>
      <c r="AJ1064" s="41">
        <f>SUM(BASE_INICIATIVAS_CONSOLIDADA!$AD1064:$AI1064)</f>
        <v>0</v>
      </c>
      <c r="AK1064" s="41">
        <v>0</v>
      </c>
      <c r="AL1064" s="41">
        <v>0</v>
      </c>
      <c r="AM1064" s="41">
        <v>0</v>
      </c>
      <c r="AN1064" s="41">
        <v>0</v>
      </c>
      <c r="AO1064" s="41">
        <f>SUM(BASE_INICIATIVAS_CONSOLIDADA!$AK1064:$AN1064)</f>
        <v>0</v>
      </c>
      <c r="AP1064" s="41">
        <v>0</v>
      </c>
      <c r="AQ1064" s="41">
        <v>0</v>
      </c>
      <c r="AR1064" s="41">
        <v>0</v>
      </c>
      <c r="AS1064" s="41">
        <v>0</v>
      </c>
      <c r="AT1064" s="41">
        <v>0</v>
      </c>
      <c r="AU1064" s="41">
        <v>0</v>
      </c>
      <c r="AV1064" s="41">
        <f>SUM(BASE_INICIATIVAS_CONSOLIDADA!$AP1064:$AU1064)</f>
        <v>0</v>
      </c>
      <c r="AW1064" s="43">
        <v>0</v>
      </c>
      <c r="AX1064" s="43">
        <v>0</v>
      </c>
      <c r="AY1064" s="44">
        <f>SUM(BASE_INICIATIVAS_CONSOLIDADA!$AW1064:$AX1064)</f>
        <v>0</v>
      </c>
      <c r="AZ1064" s="85">
        <v>1500000</v>
      </c>
      <c r="BA1064" s="45">
        <f>BASE_INICIATIVAS_CONSOLIDADA!$AZ1064</f>
        <v>1500000</v>
      </c>
      <c r="BB1064" s="45">
        <v>0</v>
      </c>
      <c r="BC1064" s="45">
        <v>0</v>
      </c>
      <c r="BD1064" s="45">
        <f>SUM(BASE_INICIATIVAS_CONSOLIDADA!$BB1064:$BC1064)</f>
        <v>0</v>
      </c>
    </row>
    <row r="1065" spans="1:56" ht="30" x14ac:dyDescent="0.25">
      <c r="A1065" s="8" t="s">
        <v>552</v>
      </c>
      <c r="B1065" s="8" t="s">
        <v>553</v>
      </c>
      <c r="C1065" s="8" t="s">
        <v>70</v>
      </c>
      <c r="D1065" s="8" t="s">
        <v>96</v>
      </c>
      <c r="E1065" s="8" t="s">
        <v>558</v>
      </c>
      <c r="F1065" s="8" t="str">
        <f>_xlfn.XLOOKUP(BASE_INICIATIVAS_CONSOLIDADA!$G1065,[1]!BASE_UCS[COD CNUC],[1]!BASE_UCS[CATEGORIA RESUMIDA])</f>
        <v>PARNA</v>
      </c>
      <c r="G1065" s="86" t="s">
        <v>496</v>
      </c>
      <c r="H1065" s="8" t="str">
        <f>_xlfn.XLOOKUP(BASE_INICIATIVAS_CONSOLIDADA!$G1065,[1]!BASE_UCS[COD CNUC],[1]!BASE_UCS[GERÊNCIA REGIONAL])</f>
        <v>GR2 - Nordeste</v>
      </c>
      <c r="I1065" s="8" t="str">
        <f>_xlfn.XLOOKUP(BASE_INICIATIVAS_CONSOLIDADA!$G1065,[1]!BASE_UCS[COD CNUC],[1]!BASE_UCS[BIOMAS])</f>
        <v>Caatinga</v>
      </c>
      <c r="J1065" s="8" t="str">
        <f>_xlfn.XLOOKUP(BASE_INICIATIVAS_CONSOLIDADA!$G1065,[1]!BASE_UCS[COD CNUC],[1]!BASE_UCS[UF])</f>
        <v>PB</v>
      </c>
      <c r="K1065" s="8"/>
      <c r="L1065" s="36">
        <v>500000</v>
      </c>
      <c r="M1065" s="80">
        <v>0</v>
      </c>
      <c r="N1065" s="36">
        <f>BASE_INICIATIVAS_CONSOLIDADA!$L1065-BASE_INICIATIVAS_CONSOLIDADA!$M1065</f>
        <v>500000</v>
      </c>
      <c r="O1065" s="37">
        <f>BASE_INICIATIVAS_CONSOLIDADA!$AC1065+BASE_INICIATIVAS_CONSOLIDADA!$AJ1065+BASE_INICIATIVAS_CONSOLIDADA!$AO1065+BASE_INICIATIVAS_CONSOLIDADA!$AV1065+BASE_INICIATIVAS_CONSOLIDADA!$AY1065+BASE_INICIATIVAS_CONSOLIDADA!$BA1065+BASE_INICIATIVAS_CONSOLIDADA!$BD1065</f>
        <v>500000</v>
      </c>
      <c r="P1065" s="36">
        <f>IF(BASE_INICIATIVAS_CONSOLIDADA!$N1065-BASE_INICIATIVAS_CONSOLIDADA!$O1065&lt;0,0,BASE_INICIATIVAS_CONSOLIDADA!$N1065-BASE_INICIATIVAS_CONSOLIDADA!$O1065)</f>
        <v>0</v>
      </c>
      <c r="Q1065" s="64">
        <v>0</v>
      </c>
      <c r="R1065" s="65">
        <v>0</v>
      </c>
      <c r="S1065" s="65">
        <v>0</v>
      </c>
      <c r="T1065" s="65">
        <v>0</v>
      </c>
      <c r="U1065" s="65">
        <v>0</v>
      </c>
      <c r="V1065" s="65">
        <v>0</v>
      </c>
      <c r="W1065" s="65">
        <v>0</v>
      </c>
      <c r="X1065" s="65">
        <v>0</v>
      </c>
      <c r="Y1065" s="65">
        <v>0</v>
      </c>
      <c r="Z1065" s="65">
        <v>0</v>
      </c>
      <c r="AA1065" s="65">
        <v>0</v>
      </c>
      <c r="AB1065" s="70">
        <v>0</v>
      </c>
      <c r="AC1065" s="37">
        <f>SUM(BASE_INICIATIVAS_CONSOLIDADA!$Q1065:$AB1065)</f>
        <v>0</v>
      </c>
      <c r="AD1065" s="37">
        <v>0</v>
      </c>
      <c r="AE1065" s="37">
        <v>0</v>
      </c>
      <c r="AF1065" s="37">
        <v>0</v>
      </c>
      <c r="AG1065" s="37">
        <v>0</v>
      </c>
      <c r="AH1065" s="37">
        <v>0</v>
      </c>
      <c r="AI1065" s="77">
        <v>0</v>
      </c>
      <c r="AJ1065" s="37">
        <f>SUM(BASE_INICIATIVAS_CONSOLIDADA!$AD1065:$AI1065)</f>
        <v>0</v>
      </c>
      <c r="AK1065" s="37">
        <v>0</v>
      </c>
      <c r="AL1065" s="37">
        <v>0</v>
      </c>
      <c r="AM1065" s="37">
        <v>0</v>
      </c>
      <c r="AN1065" s="37">
        <v>0</v>
      </c>
      <c r="AO1065" s="37">
        <f>SUM(BASE_INICIATIVAS_CONSOLIDADA!$AK1065:$AN1065)</f>
        <v>0</v>
      </c>
      <c r="AP1065" s="37">
        <v>0</v>
      </c>
      <c r="AQ1065" s="37">
        <v>0</v>
      </c>
      <c r="AR1065" s="37">
        <v>0</v>
      </c>
      <c r="AS1065" s="37">
        <v>0</v>
      </c>
      <c r="AT1065" s="37">
        <v>0</v>
      </c>
      <c r="AU1065" s="37">
        <v>0</v>
      </c>
      <c r="AV1065" s="37">
        <f>SUM(BASE_INICIATIVAS_CONSOLIDADA!$AP1065:$AU1065)</f>
        <v>0</v>
      </c>
      <c r="AW1065" s="39">
        <v>0</v>
      </c>
      <c r="AX1065" s="39">
        <v>0</v>
      </c>
      <c r="AY1065" s="40">
        <f>SUM(BASE_INICIATIVAS_CONSOLIDADA!$AW1065:$AX1065)</f>
        <v>0</v>
      </c>
      <c r="AZ1065" s="87">
        <v>500000</v>
      </c>
      <c r="BA1065" s="4">
        <f>BASE_INICIATIVAS_CONSOLIDADA!$AZ1065</f>
        <v>500000</v>
      </c>
      <c r="BB1065" s="4">
        <v>0</v>
      </c>
      <c r="BC1065" s="4">
        <v>0</v>
      </c>
      <c r="BD1065" s="4">
        <f>SUM(BASE_INICIATIVAS_CONSOLIDADA!$BB1065:$BC1065)</f>
        <v>0</v>
      </c>
    </row>
    <row r="1066" spans="1:56" ht="30" x14ac:dyDescent="0.25">
      <c r="A1066" s="29" t="s">
        <v>552</v>
      </c>
      <c r="B1066" s="29" t="s">
        <v>553</v>
      </c>
      <c r="C1066" s="29" t="s">
        <v>70</v>
      </c>
      <c r="D1066" s="29" t="s">
        <v>58</v>
      </c>
      <c r="E1066" s="29" t="s">
        <v>559</v>
      </c>
      <c r="F1066" s="88"/>
      <c r="G1066" s="84" t="s">
        <v>494</v>
      </c>
      <c r="H1066" s="29" t="str">
        <f>_xlfn.XLOOKUP(BASE_INICIATIVAS_CONSOLIDADA!$G1066,[1]!BASE_UCS[COD CNUC],[1]!BASE_UCS[GERÊNCIA REGIONAL])</f>
        <v>GR1 - Norte</v>
      </c>
      <c r="I1066" s="29" t="str">
        <f>_xlfn.XLOOKUP(BASE_INICIATIVAS_CONSOLIDADA!$G1066,[1]!BASE_UCS[COD CNUC],[1]!BASE_UCS[BIOMAS])</f>
        <v>Amazônia</v>
      </c>
      <c r="J1066" s="29" t="str">
        <f>_xlfn.XLOOKUP(BASE_INICIATIVAS_CONSOLIDADA!$G1066,[1]!BASE_UCS[COD CNUC],[1]!BASE_UCS[UF])</f>
        <v>RR</v>
      </c>
      <c r="K1066" s="29"/>
      <c r="L1066" s="30">
        <v>1500000</v>
      </c>
      <c r="M1066" s="79">
        <v>0</v>
      </c>
      <c r="N1066" s="30">
        <f>BASE_INICIATIVAS_CONSOLIDADA!$L1066-BASE_INICIATIVAS_CONSOLIDADA!$M1066</f>
        <v>1500000</v>
      </c>
      <c r="O1066" s="41">
        <f>BASE_INICIATIVAS_CONSOLIDADA!$AC1066+BASE_INICIATIVAS_CONSOLIDADA!$AJ1066+BASE_INICIATIVAS_CONSOLIDADA!$AO1066+BASE_INICIATIVAS_CONSOLIDADA!$AV1066+BASE_INICIATIVAS_CONSOLIDADA!$AY1066+BASE_INICIATIVAS_CONSOLIDADA!$BA1066+BASE_INICIATIVAS_CONSOLIDADA!$BD1066</f>
        <v>1500000</v>
      </c>
      <c r="P1066" s="30">
        <f>IF(BASE_INICIATIVAS_CONSOLIDADA!$N1066-BASE_INICIATIVAS_CONSOLIDADA!$O1066&lt;0,0,BASE_INICIATIVAS_CONSOLIDADA!$N1066-BASE_INICIATIVAS_CONSOLIDADA!$O1066)</f>
        <v>0</v>
      </c>
      <c r="Q1066" s="66">
        <v>0</v>
      </c>
      <c r="R1066" s="71">
        <v>0</v>
      </c>
      <c r="S1066" s="71">
        <v>0</v>
      </c>
      <c r="T1066" s="71">
        <v>0</v>
      </c>
      <c r="U1066" s="71">
        <v>0</v>
      </c>
      <c r="V1066" s="71">
        <v>0</v>
      </c>
      <c r="W1066" s="71">
        <v>0</v>
      </c>
      <c r="X1066" s="71">
        <v>0</v>
      </c>
      <c r="Y1066" s="71">
        <v>0</v>
      </c>
      <c r="Z1066" s="71">
        <v>0</v>
      </c>
      <c r="AA1066" s="71">
        <v>0</v>
      </c>
      <c r="AB1066" s="68">
        <v>0</v>
      </c>
      <c r="AC1066" s="41">
        <f>SUM(BASE_INICIATIVAS_CONSOLIDADA!$Q1066:$AB1066)</f>
        <v>0</v>
      </c>
      <c r="AD1066" s="41">
        <v>0</v>
      </c>
      <c r="AE1066" s="41">
        <v>0</v>
      </c>
      <c r="AF1066" s="41">
        <v>0</v>
      </c>
      <c r="AG1066" s="41">
        <v>0</v>
      </c>
      <c r="AH1066" s="41">
        <v>0</v>
      </c>
      <c r="AI1066" s="82">
        <v>0</v>
      </c>
      <c r="AJ1066" s="41">
        <f>SUM(BASE_INICIATIVAS_CONSOLIDADA!$AD1066:$AI1066)</f>
        <v>0</v>
      </c>
      <c r="AK1066" s="41">
        <v>0</v>
      </c>
      <c r="AL1066" s="41">
        <v>0</v>
      </c>
      <c r="AM1066" s="41">
        <v>0</v>
      </c>
      <c r="AN1066" s="41">
        <v>0</v>
      </c>
      <c r="AO1066" s="41">
        <f>SUM(BASE_INICIATIVAS_CONSOLIDADA!$AK1066:$AN1066)</f>
        <v>0</v>
      </c>
      <c r="AP1066" s="41">
        <v>0</v>
      </c>
      <c r="AQ1066" s="41">
        <v>0</v>
      </c>
      <c r="AR1066" s="41">
        <v>0</v>
      </c>
      <c r="AS1066" s="41">
        <v>0</v>
      </c>
      <c r="AT1066" s="41">
        <v>0</v>
      </c>
      <c r="AU1066" s="41">
        <v>0</v>
      </c>
      <c r="AV1066" s="41">
        <f>SUM(BASE_INICIATIVAS_CONSOLIDADA!$AP1066:$AU1066)</f>
        <v>0</v>
      </c>
      <c r="AW1066" s="43">
        <v>0</v>
      </c>
      <c r="AX1066" s="43">
        <v>0</v>
      </c>
      <c r="AY1066" s="44">
        <f>SUM(BASE_INICIATIVAS_CONSOLIDADA!$AW1066:$AX1066)</f>
        <v>0</v>
      </c>
      <c r="AZ1066" s="85">
        <v>1500000</v>
      </c>
      <c r="BA1066" s="45">
        <f>BASE_INICIATIVAS_CONSOLIDADA!$AZ1066</f>
        <v>1500000</v>
      </c>
      <c r="BB1066" s="45">
        <v>0</v>
      </c>
      <c r="BC1066" s="45">
        <v>0</v>
      </c>
      <c r="BD1066" s="45">
        <f>SUM(BASE_INICIATIVAS_CONSOLIDADA!$BB1066:$BC1066)</f>
        <v>0</v>
      </c>
    </row>
    <row r="1067" spans="1:56" ht="30" x14ac:dyDescent="0.25">
      <c r="A1067" s="8" t="s">
        <v>552</v>
      </c>
      <c r="B1067" s="8" t="s">
        <v>553</v>
      </c>
      <c r="C1067" s="8" t="s">
        <v>70</v>
      </c>
      <c r="D1067" s="8" t="s">
        <v>96</v>
      </c>
      <c r="E1067" s="8" t="s">
        <v>559</v>
      </c>
      <c r="F1067" s="89"/>
      <c r="G1067" s="86" t="s">
        <v>494</v>
      </c>
      <c r="H1067" s="8" t="str">
        <f>_xlfn.XLOOKUP(BASE_INICIATIVAS_CONSOLIDADA!$G1067,[1]!BASE_UCS[COD CNUC],[1]!BASE_UCS[GERÊNCIA REGIONAL])</f>
        <v>GR1 - Norte</v>
      </c>
      <c r="I1067" s="8" t="str">
        <f>_xlfn.XLOOKUP(BASE_INICIATIVAS_CONSOLIDADA!$G1067,[1]!BASE_UCS[COD CNUC],[1]!BASE_UCS[BIOMAS])</f>
        <v>Amazônia</v>
      </c>
      <c r="J1067" s="8" t="str">
        <f>_xlfn.XLOOKUP(BASE_INICIATIVAS_CONSOLIDADA!$G1067,[1]!BASE_UCS[COD CNUC],[1]!BASE_UCS[UF])</f>
        <v>RR</v>
      </c>
      <c r="K1067" s="8"/>
      <c r="L1067" s="36">
        <v>500000</v>
      </c>
      <c r="M1067" s="80">
        <v>0</v>
      </c>
      <c r="N1067" s="36">
        <f>BASE_INICIATIVAS_CONSOLIDADA!$L1067-BASE_INICIATIVAS_CONSOLIDADA!$M1067</f>
        <v>500000</v>
      </c>
      <c r="O1067" s="37">
        <f>BASE_INICIATIVAS_CONSOLIDADA!$AC1067+BASE_INICIATIVAS_CONSOLIDADA!$AJ1067+BASE_INICIATIVAS_CONSOLIDADA!$AO1067+BASE_INICIATIVAS_CONSOLIDADA!$AV1067+BASE_INICIATIVAS_CONSOLIDADA!$AY1067+BASE_INICIATIVAS_CONSOLIDADA!$BA1067+BASE_INICIATIVAS_CONSOLIDADA!$BD1067</f>
        <v>500000</v>
      </c>
      <c r="P1067" s="36">
        <f>IF(BASE_INICIATIVAS_CONSOLIDADA!$N1067-BASE_INICIATIVAS_CONSOLIDADA!$O1067&lt;0,0,BASE_INICIATIVAS_CONSOLIDADA!$N1067-BASE_INICIATIVAS_CONSOLIDADA!$O1067)</f>
        <v>0</v>
      </c>
      <c r="Q1067" s="64">
        <v>0</v>
      </c>
      <c r="R1067" s="65">
        <v>0</v>
      </c>
      <c r="S1067" s="65">
        <v>0</v>
      </c>
      <c r="T1067" s="65">
        <v>0</v>
      </c>
      <c r="U1067" s="65">
        <v>0</v>
      </c>
      <c r="V1067" s="65">
        <v>0</v>
      </c>
      <c r="W1067" s="65">
        <v>0</v>
      </c>
      <c r="X1067" s="65">
        <v>0</v>
      </c>
      <c r="Y1067" s="65">
        <v>0</v>
      </c>
      <c r="Z1067" s="65">
        <v>0</v>
      </c>
      <c r="AA1067" s="65">
        <v>0</v>
      </c>
      <c r="AB1067" s="70">
        <v>0</v>
      </c>
      <c r="AC1067" s="37">
        <f>SUM(BASE_INICIATIVAS_CONSOLIDADA!$Q1067:$AB1067)</f>
        <v>0</v>
      </c>
      <c r="AD1067" s="37">
        <v>0</v>
      </c>
      <c r="AE1067" s="37">
        <v>0</v>
      </c>
      <c r="AF1067" s="37">
        <v>0</v>
      </c>
      <c r="AG1067" s="37">
        <v>0</v>
      </c>
      <c r="AH1067" s="37">
        <v>0</v>
      </c>
      <c r="AI1067" s="77">
        <v>0</v>
      </c>
      <c r="AJ1067" s="37">
        <f>SUM(BASE_INICIATIVAS_CONSOLIDADA!$AD1067:$AI1067)</f>
        <v>0</v>
      </c>
      <c r="AK1067" s="37">
        <v>0</v>
      </c>
      <c r="AL1067" s="37">
        <v>0</v>
      </c>
      <c r="AM1067" s="37">
        <v>0</v>
      </c>
      <c r="AN1067" s="37">
        <v>0</v>
      </c>
      <c r="AO1067" s="37">
        <f>SUM(BASE_INICIATIVAS_CONSOLIDADA!$AK1067:$AN1067)</f>
        <v>0</v>
      </c>
      <c r="AP1067" s="37">
        <v>0</v>
      </c>
      <c r="AQ1067" s="37">
        <v>0</v>
      </c>
      <c r="AR1067" s="37">
        <v>0</v>
      </c>
      <c r="AS1067" s="37">
        <v>0</v>
      </c>
      <c r="AT1067" s="37">
        <v>0</v>
      </c>
      <c r="AU1067" s="37">
        <v>0</v>
      </c>
      <c r="AV1067" s="37">
        <f>SUM(BASE_INICIATIVAS_CONSOLIDADA!$AP1067:$AU1067)</f>
        <v>0</v>
      </c>
      <c r="AW1067" s="39">
        <v>0</v>
      </c>
      <c r="AX1067" s="39">
        <v>0</v>
      </c>
      <c r="AY1067" s="40">
        <f>SUM(BASE_INICIATIVAS_CONSOLIDADA!$AW1067:$AX1067)</f>
        <v>0</v>
      </c>
      <c r="AZ1067" s="87">
        <v>500000</v>
      </c>
      <c r="BA1067" s="4">
        <f>BASE_INICIATIVAS_CONSOLIDADA!$AZ1067</f>
        <v>500000</v>
      </c>
      <c r="BB1067" s="4">
        <v>0</v>
      </c>
      <c r="BC1067" s="4">
        <v>0</v>
      </c>
      <c r="BD1067" s="4">
        <f>SUM(BASE_INICIATIVAS_CONSOLIDADA!$BB1067:$BC1067)</f>
        <v>0</v>
      </c>
    </row>
    <row r="1068" spans="1:56" ht="60" x14ac:dyDescent="0.25">
      <c r="A1068" s="29" t="s">
        <v>469</v>
      </c>
      <c r="B1068" s="62" t="s">
        <v>478</v>
      </c>
      <c r="C1068" s="29" t="s">
        <v>70</v>
      </c>
      <c r="D1068" s="29" t="s">
        <v>471</v>
      </c>
      <c r="E1068" s="29" t="str">
        <f>_xlfn.XLOOKUP(BASE_INICIATIVAS_CONSOLIDADA!$G1068,'[1]BASE DE DADOS'!A:A,'[1]BASE DE DADOS'!C:C)</f>
        <v>ESEC DA TERRA DO MEIO</v>
      </c>
      <c r="F1068" s="29" t="str">
        <f>_xlfn.XLOOKUP(BASE_INICIATIVAS_CONSOLIDADA!$G1068,[1]!BASE_UCS[COD CNUC],[1]!BASE_UCS[CATEGORIA RESUMIDA])</f>
        <v>ESEC</v>
      </c>
      <c r="G1068" s="29" t="s">
        <v>290</v>
      </c>
      <c r="H1068" s="29" t="str">
        <f>_xlfn.XLOOKUP(BASE_INICIATIVAS_CONSOLIDADA!$G1068,[1]!BASE_UCS[COD CNUC],[1]!BASE_UCS[GERÊNCIA REGIONAL])</f>
        <v>GR1 - Norte</v>
      </c>
      <c r="I1068" s="29" t="str">
        <f>_xlfn.XLOOKUP(BASE_INICIATIVAS_CONSOLIDADA!$G1068,[1]!BASE_UCS[COD CNUC],[1]!BASE_UCS[BIOMAS])</f>
        <v>Amazônia</v>
      </c>
      <c r="J1068" s="29" t="str">
        <f>_xlfn.XLOOKUP(BASE_INICIATIVAS_CONSOLIDADA!$G1068,[1]!BASE_UCS[COD CNUC],[1]!BASE_UCS[UF])</f>
        <v>PA</v>
      </c>
      <c r="K1068" s="29"/>
      <c r="L1068" s="30">
        <v>1000000</v>
      </c>
      <c r="M1068" s="79">
        <v>0</v>
      </c>
      <c r="N1068" s="30">
        <f>BASE_INICIATIVAS_CONSOLIDADA!$L1068-BASE_INICIATIVAS_CONSOLIDADA!$M1068</f>
        <v>1000000</v>
      </c>
      <c r="O1068" s="41">
        <f>BASE_INICIATIVAS_CONSOLIDADA!$AC1068+BASE_INICIATIVAS_CONSOLIDADA!$AJ1068+BASE_INICIATIVAS_CONSOLIDADA!$AO1068+BASE_INICIATIVAS_CONSOLIDADA!$AV1068+BASE_INICIATIVAS_CONSOLIDADA!$AY1068+BASE_INICIATIVAS_CONSOLIDADA!$BA1068+BASE_INICIATIVAS_CONSOLIDADA!$BD1068</f>
        <v>1000000</v>
      </c>
      <c r="P1068" s="30">
        <f>IF(BASE_INICIATIVAS_CONSOLIDADA!$N1068-BASE_INICIATIVAS_CONSOLIDADA!$O1068&lt;0,0,BASE_INICIATIVAS_CONSOLIDADA!$N1068-BASE_INICIATIVAS_CONSOLIDADA!$O1068)</f>
        <v>0</v>
      </c>
      <c r="Q1068" s="66">
        <v>0</v>
      </c>
      <c r="R1068" s="71">
        <v>0</v>
      </c>
      <c r="S1068" s="71">
        <v>0</v>
      </c>
      <c r="T1068" s="71">
        <v>0</v>
      </c>
      <c r="U1068" s="71">
        <v>0</v>
      </c>
      <c r="V1068" s="71">
        <v>0</v>
      </c>
      <c r="W1068" s="71">
        <v>0</v>
      </c>
      <c r="X1068" s="71">
        <v>0</v>
      </c>
      <c r="Y1068" s="71">
        <v>0</v>
      </c>
      <c r="Z1068" s="71">
        <v>0</v>
      </c>
      <c r="AA1068" s="71">
        <v>0</v>
      </c>
      <c r="AB1068" s="68">
        <v>0</v>
      </c>
      <c r="AC1068" s="41">
        <f>SUM(BASE_INICIATIVAS_CONSOLIDADA!$Q1068:$AB1068)</f>
        <v>0</v>
      </c>
      <c r="AD1068" s="41">
        <v>0</v>
      </c>
      <c r="AE1068" s="41">
        <v>0</v>
      </c>
      <c r="AF1068" s="41">
        <v>0</v>
      </c>
      <c r="AG1068" s="41">
        <v>0</v>
      </c>
      <c r="AH1068" s="41">
        <v>0</v>
      </c>
      <c r="AI1068" s="82">
        <v>0</v>
      </c>
      <c r="AJ1068" s="41">
        <f>SUM(BASE_INICIATIVAS_CONSOLIDADA!$AD1068:$AI1068)</f>
        <v>0</v>
      </c>
      <c r="AK1068" s="41">
        <v>0</v>
      </c>
      <c r="AL1068" s="41">
        <v>0</v>
      </c>
      <c r="AM1068" s="41">
        <v>0</v>
      </c>
      <c r="AN1068" s="41">
        <v>0</v>
      </c>
      <c r="AO1068" s="41">
        <f>SUM(BASE_INICIATIVAS_CONSOLIDADA!$AK1068:$AN1068)</f>
        <v>0</v>
      </c>
      <c r="AP1068" s="41">
        <v>0</v>
      </c>
      <c r="AQ1068" s="41">
        <v>0</v>
      </c>
      <c r="AR1068" s="41">
        <v>0</v>
      </c>
      <c r="AS1068" s="41">
        <v>0</v>
      </c>
      <c r="AT1068" s="41">
        <v>0</v>
      </c>
      <c r="AU1068" s="41">
        <v>0</v>
      </c>
      <c r="AV1068" s="41">
        <f>SUM(BASE_INICIATIVAS_CONSOLIDADA!$AP1068:$AU1068)</f>
        <v>0</v>
      </c>
      <c r="AW1068" s="43">
        <v>0</v>
      </c>
      <c r="AX1068" s="43">
        <v>0</v>
      </c>
      <c r="AY1068" s="44">
        <f>SUM(BASE_INICIATIVAS_CONSOLIDADA!$AW1068:$AX1068)</f>
        <v>0</v>
      </c>
      <c r="AZ1068" s="45">
        <v>1000000</v>
      </c>
      <c r="BA1068" s="45">
        <f>BASE_INICIATIVAS_CONSOLIDADA!$AZ1068</f>
        <v>1000000</v>
      </c>
      <c r="BB1068" s="45">
        <v>0</v>
      </c>
      <c r="BC1068" s="45">
        <v>0</v>
      </c>
      <c r="BD1068" s="45">
        <f>SUM(BASE_INICIATIVAS_CONSOLIDADA!$BB1068:$BC1068)</f>
        <v>0</v>
      </c>
    </row>
    <row r="1069" spans="1:56" ht="60" x14ac:dyDescent="0.25">
      <c r="A1069" s="8" t="s">
        <v>469</v>
      </c>
      <c r="B1069" s="60" t="s">
        <v>478</v>
      </c>
      <c r="C1069" s="8" t="s">
        <v>70</v>
      </c>
      <c r="D1069" s="8" t="s">
        <v>471</v>
      </c>
      <c r="E1069" s="8" t="str">
        <f>_xlfn.XLOOKUP(BASE_INICIATIVAS_CONSOLIDADA!$G1069,'[1]BASE DE DADOS'!A:A,'[1]BASE DE DADOS'!C:C)</f>
        <v>PARNA DA SERRA DA CAPIVARA</v>
      </c>
      <c r="F1069" s="8" t="str">
        <f>_xlfn.XLOOKUP(BASE_INICIATIVAS_CONSOLIDADA!$G1069,[1]!BASE_UCS[COD CNUC],[1]!BASE_UCS[CATEGORIA RESUMIDA])</f>
        <v>PARNA</v>
      </c>
      <c r="G1069" s="8" t="s">
        <v>218</v>
      </c>
      <c r="H1069" s="8" t="str">
        <f>_xlfn.XLOOKUP(BASE_INICIATIVAS_CONSOLIDADA!$G1069,[1]!BASE_UCS[COD CNUC],[1]!BASE_UCS[GERÊNCIA REGIONAL])</f>
        <v>GR2 - Nordeste</v>
      </c>
      <c r="I1069" s="8" t="str">
        <f>_xlfn.XLOOKUP(BASE_INICIATIVAS_CONSOLIDADA!$G1069,[1]!BASE_UCS[COD CNUC],[1]!BASE_UCS[BIOMAS])</f>
        <v>Caatinga</v>
      </c>
      <c r="J1069" s="8" t="str">
        <f>_xlfn.XLOOKUP(BASE_INICIATIVAS_CONSOLIDADA!$G1069,[1]!BASE_UCS[COD CNUC],[1]!BASE_UCS[UF])</f>
        <v>PI</v>
      </c>
      <c r="K1069" s="8"/>
      <c r="L1069" s="36">
        <v>1000000</v>
      </c>
      <c r="M1069" s="80">
        <v>0</v>
      </c>
      <c r="N1069" s="36">
        <f>BASE_INICIATIVAS_CONSOLIDADA!$L1069-BASE_INICIATIVAS_CONSOLIDADA!$M1069</f>
        <v>1000000</v>
      </c>
      <c r="O1069" s="37">
        <f>BASE_INICIATIVAS_CONSOLIDADA!$AC1069+BASE_INICIATIVAS_CONSOLIDADA!$AJ1069+BASE_INICIATIVAS_CONSOLIDADA!$AO1069+BASE_INICIATIVAS_CONSOLIDADA!$AV1069+BASE_INICIATIVAS_CONSOLIDADA!$AY1069+BASE_INICIATIVAS_CONSOLIDADA!$BA1069+BASE_INICIATIVAS_CONSOLIDADA!$BD1069</f>
        <v>1000000</v>
      </c>
      <c r="P1069" s="36">
        <f>IF(BASE_INICIATIVAS_CONSOLIDADA!$N1069-BASE_INICIATIVAS_CONSOLIDADA!$O1069&lt;0,0,BASE_INICIATIVAS_CONSOLIDADA!$N1069-BASE_INICIATIVAS_CONSOLIDADA!$O1069)</f>
        <v>0</v>
      </c>
      <c r="Q1069" s="64">
        <v>0</v>
      </c>
      <c r="R1069" s="69">
        <v>0</v>
      </c>
      <c r="S1069" s="69">
        <v>0</v>
      </c>
      <c r="T1069" s="69">
        <v>0</v>
      </c>
      <c r="U1069" s="69">
        <v>0</v>
      </c>
      <c r="V1069" s="69">
        <v>0</v>
      </c>
      <c r="W1069" s="69">
        <v>0</v>
      </c>
      <c r="X1069" s="69">
        <v>0</v>
      </c>
      <c r="Y1069" s="69">
        <v>0</v>
      </c>
      <c r="Z1069" s="69">
        <v>0</v>
      </c>
      <c r="AA1069" s="69">
        <v>0</v>
      </c>
      <c r="AB1069" s="70">
        <v>0</v>
      </c>
      <c r="AC1069" s="37">
        <f>SUM(BASE_INICIATIVAS_CONSOLIDADA!$Q1069:$AB1069)</f>
        <v>0</v>
      </c>
      <c r="AD1069" s="37">
        <v>0</v>
      </c>
      <c r="AE1069" s="37">
        <v>0</v>
      </c>
      <c r="AF1069" s="37">
        <v>0</v>
      </c>
      <c r="AG1069" s="37">
        <v>0</v>
      </c>
      <c r="AH1069" s="37">
        <v>0</v>
      </c>
      <c r="AI1069" s="77">
        <v>0</v>
      </c>
      <c r="AJ1069" s="37">
        <f>SUM(BASE_INICIATIVAS_CONSOLIDADA!$AD1069:$AI1069)</f>
        <v>0</v>
      </c>
      <c r="AK1069" s="37">
        <v>0</v>
      </c>
      <c r="AL1069" s="37">
        <v>0</v>
      </c>
      <c r="AM1069" s="37">
        <v>0</v>
      </c>
      <c r="AN1069" s="37">
        <v>0</v>
      </c>
      <c r="AO1069" s="37">
        <f>SUM(BASE_INICIATIVAS_CONSOLIDADA!$AK1069:$AN1069)</f>
        <v>0</v>
      </c>
      <c r="AP1069" s="37">
        <v>0</v>
      </c>
      <c r="AQ1069" s="37">
        <v>0</v>
      </c>
      <c r="AR1069" s="37">
        <v>0</v>
      </c>
      <c r="AS1069" s="37">
        <v>0</v>
      </c>
      <c r="AT1069" s="37">
        <v>0</v>
      </c>
      <c r="AU1069" s="37">
        <v>0</v>
      </c>
      <c r="AV1069" s="37">
        <f>SUM(BASE_INICIATIVAS_CONSOLIDADA!$AP1069:$AU1069)</f>
        <v>0</v>
      </c>
      <c r="AW1069" s="39">
        <v>0</v>
      </c>
      <c r="AX1069" s="39">
        <v>0</v>
      </c>
      <c r="AY1069" s="40">
        <f>SUM(BASE_INICIATIVAS_CONSOLIDADA!$AW1069:$AX1069)</f>
        <v>0</v>
      </c>
      <c r="AZ1069" s="4">
        <v>1000000</v>
      </c>
      <c r="BA1069" s="4">
        <f>BASE_INICIATIVAS_CONSOLIDADA!$AZ1069</f>
        <v>1000000</v>
      </c>
      <c r="BB1069" s="4">
        <v>0</v>
      </c>
      <c r="BC1069" s="4">
        <v>0</v>
      </c>
      <c r="BD1069" s="4">
        <f>SUM(BASE_INICIATIVAS_CONSOLIDADA!$BB1069:$BC1069)</f>
        <v>0</v>
      </c>
    </row>
    <row r="1070" spans="1:56" ht="60" x14ac:dyDescent="0.25">
      <c r="A1070" s="29" t="s">
        <v>469</v>
      </c>
      <c r="B1070" s="62" t="s">
        <v>478</v>
      </c>
      <c r="C1070" s="29" t="s">
        <v>70</v>
      </c>
      <c r="D1070" s="29" t="s">
        <v>471</v>
      </c>
      <c r="E1070" s="29" t="str">
        <f>_xlfn.XLOOKUP(BASE_INICIATIVAS_CONSOLIDADA!$G1070,'[1]BASE DE DADOS'!A:A,'[1]BASE DE DADOS'!C:C)</f>
        <v>PARNA DA SERRA DOS ORGÃOS</v>
      </c>
      <c r="F1070" s="29" t="str">
        <f>_xlfn.XLOOKUP(BASE_INICIATIVAS_CONSOLIDADA!$G1070,[1]!BASE_UCS[COD CNUC],[1]!BASE_UCS[CATEGORIA RESUMIDA])</f>
        <v>PARNA</v>
      </c>
      <c r="G1070" s="29" t="s">
        <v>239</v>
      </c>
      <c r="H1070" s="29" t="str">
        <f>_xlfn.XLOOKUP(BASE_INICIATIVAS_CONSOLIDADA!$G1070,[1]!BASE_UCS[COD CNUC],[1]!BASE_UCS[GERÊNCIA REGIONAL])</f>
        <v>GR4 - Sudeste</v>
      </c>
      <c r="I1070" s="29" t="str">
        <f>_xlfn.XLOOKUP(BASE_INICIATIVAS_CONSOLIDADA!$G1070,[1]!BASE_UCS[COD CNUC],[1]!BASE_UCS[BIOMAS])</f>
        <v>Mata Atlântica</v>
      </c>
      <c r="J1070" s="29" t="str">
        <f>_xlfn.XLOOKUP(BASE_INICIATIVAS_CONSOLIDADA!$G1070,[1]!BASE_UCS[COD CNUC],[1]!BASE_UCS[UF])</f>
        <v>RJ</v>
      </c>
      <c r="K1070" s="29"/>
      <c r="L1070" s="30">
        <v>2000000</v>
      </c>
      <c r="M1070" s="79">
        <v>0</v>
      </c>
      <c r="N1070" s="30">
        <f>BASE_INICIATIVAS_CONSOLIDADA!$L1070-BASE_INICIATIVAS_CONSOLIDADA!$M1070</f>
        <v>2000000</v>
      </c>
      <c r="O1070" s="41">
        <f>BASE_INICIATIVAS_CONSOLIDADA!$AC1070+BASE_INICIATIVAS_CONSOLIDADA!$AJ1070+BASE_INICIATIVAS_CONSOLIDADA!$AO1070+BASE_INICIATIVAS_CONSOLIDADA!$AV1070+BASE_INICIATIVAS_CONSOLIDADA!$AY1070+BASE_INICIATIVAS_CONSOLIDADA!$BA1070+BASE_INICIATIVAS_CONSOLIDADA!$BD1070</f>
        <v>2000000</v>
      </c>
      <c r="P1070" s="30">
        <f>IF(BASE_INICIATIVAS_CONSOLIDADA!$N1070-BASE_INICIATIVAS_CONSOLIDADA!$O1070&lt;0,0,BASE_INICIATIVAS_CONSOLIDADA!$N1070-BASE_INICIATIVAS_CONSOLIDADA!$O1070)</f>
        <v>0</v>
      </c>
      <c r="Q1070" s="66">
        <v>0</v>
      </c>
      <c r="R1070" s="71">
        <v>0</v>
      </c>
      <c r="S1070" s="71">
        <v>0</v>
      </c>
      <c r="T1070" s="71">
        <v>0</v>
      </c>
      <c r="U1070" s="71">
        <v>0</v>
      </c>
      <c r="V1070" s="71">
        <v>0</v>
      </c>
      <c r="W1070" s="71">
        <v>0</v>
      </c>
      <c r="X1070" s="71">
        <v>0</v>
      </c>
      <c r="Y1070" s="71">
        <v>0</v>
      </c>
      <c r="Z1070" s="71">
        <v>0</v>
      </c>
      <c r="AA1070" s="71">
        <v>0</v>
      </c>
      <c r="AB1070" s="68">
        <v>0</v>
      </c>
      <c r="AC1070" s="41">
        <f>SUM(BASE_INICIATIVAS_CONSOLIDADA!$Q1070:$AB1070)</f>
        <v>0</v>
      </c>
      <c r="AD1070" s="41">
        <v>0</v>
      </c>
      <c r="AE1070" s="41">
        <v>0</v>
      </c>
      <c r="AF1070" s="41">
        <v>0</v>
      </c>
      <c r="AG1070" s="41">
        <v>0</v>
      </c>
      <c r="AH1070" s="41">
        <v>0</v>
      </c>
      <c r="AI1070" s="82">
        <v>0</v>
      </c>
      <c r="AJ1070" s="41">
        <f>SUM(BASE_INICIATIVAS_CONSOLIDADA!$AD1070:$AI1070)</f>
        <v>0</v>
      </c>
      <c r="AK1070" s="41">
        <v>0</v>
      </c>
      <c r="AL1070" s="41">
        <v>0</v>
      </c>
      <c r="AM1070" s="41">
        <v>0</v>
      </c>
      <c r="AN1070" s="41">
        <v>0</v>
      </c>
      <c r="AO1070" s="41">
        <f>SUM(BASE_INICIATIVAS_CONSOLIDADA!$AK1070:$AN1070)</f>
        <v>0</v>
      </c>
      <c r="AP1070" s="41">
        <v>0</v>
      </c>
      <c r="AQ1070" s="41">
        <v>0</v>
      </c>
      <c r="AR1070" s="41">
        <v>0</v>
      </c>
      <c r="AS1070" s="41">
        <v>0</v>
      </c>
      <c r="AT1070" s="41">
        <v>0</v>
      </c>
      <c r="AU1070" s="41">
        <v>0</v>
      </c>
      <c r="AV1070" s="41">
        <f>SUM(BASE_INICIATIVAS_CONSOLIDADA!$AP1070:$AU1070)</f>
        <v>0</v>
      </c>
      <c r="AW1070" s="43">
        <v>0</v>
      </c>
      <c r="AX1070" s="43">
        <v>0</v>
      </c>
      <c r="AY1070" s="44">
        <f>SUM(BASE_INICIATIVAS_CONSOLIDADA!$AW1070:$AX1070)</f>
        <v>0</v>
      </c>
      <c r="AZ1070" s="45">
        <v>2000000</v>
      </c>
      <c r="BA1070" s="45">
        <f>BASE_INICIATIVAS_CONSOLIDADA!$AZ1070</f>
        <v>2000000</v>
      </c>
      <c r="BB1070" s="45">
        <v>0</v>
      </c>
      <c r="BC1070" s="45">
        <v>0</v>
      </c>
      <c r="BD1070" s="45">
        <f>SUM(BASE_INICIATIVAS_CONSOLIDADA!$BB1070:$BC1070)</f>
        <v>0</v>
      </c>
    </row>
    <row r="1071" spans="1:56" ht="60" x14ac:dyDescent="0.25">
      <c r="A1071" s="8" t="s">
        <v>469</v>
      </c>
      <c r="B1071" s="60" t="s">
        <v>478</v>
      </c>
      <c r="C1071" s="8" t="s">
        <v>70</v>
      </c>
      <c r="D1071" s="8" t="s">
        <v>471</v>
      </c>
      <c r="E1071" s="8" t="str">
        <f>_xlfn.XLOOKUP(BASE_INICIATIVAS_CONSOLIDADA!$G1071,'[1]BASE DE DADOS'!A:A,'[1]BASE DE DADOS'!C:C)</f>
        <v>PARNA DO BOQUEIRÃO DA ONÇA</v>
      </c>
      <c r="F1071" s="8" t="str">
        <f>_xlfn.XLOOKUP(BASE_INICIATIVAS_CONSOLIDADA!$G1071,[1]!BASE_UCS[COD CNUC],[1]!BASE_UCS[CATEGORIA RESUMIDA])</f>
        <v>PARNA</v>
      </c>
      <c r="G1071" s="8" t="s">
        <v>209</v>
      </c>
      <c r="H1071" s="8" t="str">
        <f>_xlfn.XLOOKUP(BASE_INICIATIVAS_CONSOLIDADA!$G1071,[1]!BASE_UCS[COD CNUC],[1]!BASE_UCS[GERÊNCIA REGIONAL])</f>
        <v>GR2 - Nordeste</v>
      </c>
      <c r="I1071" s="8" t="str">
        <f>_xlfn.XLOOKUP(BASE_INICIATIVAS_CONSOLIDADA!$G1071,[1]!BASE_UCS[COD CNUC],[1]!BASE_UCS[BIOMAS])</f>
        <v>Caatinga</v>
      </c>
      <c r="J1071" s="8" t="str">
        <f>_xlfn.XLOOKUP(BASE_INICIATIVAS_CONSOLIDADA!$G1071,[1]!BASE_UCS[COD CNUC],[1]!BASE_UCS[UF])</f>
        <v>BA</v>
      </c>
      <c r="K1071" s="8"/>
      <c r="L1071" s="36">
        <v>2000000</v>
      </c>
      <c r="M1071" s="80">
        <v>0</v>
      </c>
      <c r="N1071" s="36">
        <f>BASE_INICIATIVAS_CONSOLIDADA!$L1071-BASE_INICIATIVAS_CONSOLIDADA!$M1071</f>
        <v>2000000</v>
      </c>
      <c r="O1071" s="37">
        <f>BASE_INICIATIVAS_CONSOLIDADA!$AC1071+BASE_INICIATIVAS_CONSOLIDADA!$AJ1071+BASE_INICIATIVAS_CONSOLIDADA!$AO1071+BASE_INICIATIVAS_CONSOLIDADA!$AV1071+BASE_INICIATIVAS_CONSOLIDADA!$AY1071+BASE_INICIATIVAS_CONSOLIDADA!$BA1071+BASE_INICIATIVAS_CONSOLIDADA!$BD1071</f>
        <v>2000000</v>
      </c>
      <c r="P1071" s="36">
        <f>IF(BASE_INICIATIVAS_CONSOLIDADA!$N1071-BASE_INICIATIVAS_CONSOLIDADA!$O1071&lt;0,0,BASE_INICIATIVAS_CONSOLIDADA!$N1071-BASE_INICIATIVAS_CONSOLIDADA!$O1071)</f>
        <v>0</v>
      </c>
      <c r="Q1071" s="64">
        <v>0</v>
      </c>
      <c r="R1071" s="69">
        <v>0</v>
      </c>
      <c r="S1071" s="69">
        <v>0</v>
      </c>
      <c r="T1071" s="69">
        <v>0</v>
      </c>
      <c r="U1071" s="69">
        <v>0</v>
      </c>
      <c r="V1071" s="69">
        <v>0</v>
      </c>
      <c r="W1071" s="69">
        <v>0</v>
      </c>
      <c r="X1071" s="69">
        <v>0</v>
      </c>
      <c r="Y1071" s="69">
        <v>0</v>
      </c>
      <c r="Z1071" s="69">
        <v>0</v>
      </c>
      <c r="AA1071" s="69">
        <v>0</v>
      </c>
      <c r="AB1071" s="70">
        <v>0</v>
      </c>
      <c r="AC1071" s="37">
        <f>SUM(BASE_INICIATIVAS_CONSOLIDADA!$Q1071:$AB1071)</f>
        <v>0</v>
      </c>
      <c r="AD1071" s="37">
        <v>0</v>
      </c>
      <c r="AE1071" s="37">
        <v>0</v>
      </c>
      <c r="AF1071" s="37">
        <v>0</v>
      </c>
      <c r="AG1071" s="37">
        <v>0</v>
      </c>
      <c r="AH1071" s="37">
        <v>0</v>
      </c>
      <c r="AI1071" s="77">
        <v>0</v>
      </c>
      <c r="AJ1071" s="37">
        <f>SUM(BASE_INICIATIVAS_CONSOLIDADA!$AD1071:$AI1071)</f>
        <v>0</v>
      </c>
      <c r="AK1071" s="37">
        <v>0</v>
      </c>
      <c r="AL1071" s="37">
        <v>0</v>
      </c>
      <c r="AM1071" s="37">
        <v>0</v>
      </c>
      <c r="AN1071" s="37">
        <v>0</v>
      </c>
      <c r="AO1071" s="37">
        <f>SUM(BASE_INICIATIVAS_CONSOLIDADA!$AK1071:$AN1071)</f>
        <v>0</v>
      </c>
      <c r="AP1071" s="37">
        <v>0</v>
      </c>
      <c r="AQ1071" s="37">
        <v>0</v>
      </c>
      <c r="AR1071" s="37">
        <v>0</v>
      </c>
      <c r="AS1071" s="37">
        <v>0</v>
      </c>
      <c r="AT1071" s="37">
        <v>0</v>
      </c>
      <c r="AU1071" s="37">
        <v>0</v>
      </c>
      <c r="AV1071" s="37">
        <f>SUM(BASE_INICIATIVAS_CONSOLIDADA!$AP1071:$AU1071)</f>
        <v>0</v>
      </c>
      <c r="AW1071" s="39">
        <v>0</v>
      </c>
      <c r="AX1071" s="39">
        <v>0</v>
      </c>
      <c r="AY1071" s="40">
        <f>SUM(BASE_INICIATIVAS_CONSOLIDADA!$AW1071:$AX1071)</f>
        <v>0</v>
      </c>
      <c r="AZ1071" s="4">
        <v>2000000</v>
      </c>
      <c r="BA1071" s="4">
        <f>BASE_INICIATIVAS_CONSOLIDADA!$AZ1071</f>
        <v>2000000</v>
      </c>
      <c r="BB1071" s="4">
        <v>0</v>
      </c>
      <c r="BC1071" s="4">
        <v>0</v>
      </c>
      <c r="BD1071" s="4">
        <f>SUM(BASE_INICIATIVAS_CONSOLIDADA!$BB1071:$BC1071)</f>
        <v>0</v>
      </c>
    </row>
    <row r="1072" spans="1:56" ht="60" x14ac:dyDescent="0.25">
      <c r="A1072" s="29" t="s">
        <v>469</v>
      </c>
      <c r="B1072" s="62" t="s">
        <v>478</v>
      </c>
      <c r="C1072" s="29" t="s">
        <v>70</v>
      </c>
      <c r="D1072" s="29" t="s">
        <v>471</v>
      </c>
      <c r="E1072" s="29" t="str">
        <f>_xlfn.XLOOKUP(BASE_INICIATIVAS_CONSOLIDADA!$G1072,'[1]BASE DE DADOS'!A:A,'[1]BASE DE DADOS'!C:C)</f>
        <v>PARNA GRANDE SERTÃO VEREDAS</v>
      </c>
      <c r="F1072" s="29" t="str">
        <f>_xlfn.XLOOKUP(BASE_INICIATIVAS_CONSOLIDADA!$G1072,[1]!BASE_UCS[COD CNUC],[1]!BASE_UCS[CATEGORIA RESUMIDA])</f>
        <v>PARNA</v>
      </c>
      <c r="G1072" s="29" t="s">
        <v>233</v>
      </c>
      <c r="H1072" s="29" t="str">
        <f>_xlfn.XLOOKUP(BASE_INICIATIVAS_CONSOLIDADA!$G1072,[1]!BASE_UCS[COD CNUC],[1]!BASE_UCS[GERÊNCIA REGIONAL])</f>
        <v>GR4 - Sudeste</v>
      </c>
      <c r="I1072" s="29" t="str">
        <f>_xlfn.XLOOKUP(BASE_INICIATIVAS_CONSOLIDADA!$G1072,[1]!BASE_UCS[COD CNUC],[1]!BASE_UCS[BIOMAS])</f>
        <v>Cerrado</v>
      </c>
      <c r="J1072" s="29" t="str">
        <f>_xlfn.XLOOKUP(BASE_INICIATIVAS_CONSOLIDADA!$G1072,[1]!BASE_UCS[COD CNUC],[1]!BASE_UCS[UF])</f>
        <v>MG</v>
      </c>
      <c r="K1072" s="29"/>
      <c r="L1072" s="30">
        <v>2000000</v>
      </c>
      <c r="M1072" s="79">
        <v>0</v>
      </c>
      <c r="N1072" s="30">
        <f>BASE_INICIATIVAS_CONSOLIDADA!$L1072-BASE_INICIATIVAS_CONSOLIDADA!$M1072</f>
        <v>2000000</v>
      </c>
      <c r="O1072" s="41">
        <f>BASE_INICIATIVAS_CONSOLIDADA!$AC1072+BASE_INICIATIVAS_CONSOLIDADA!$AJ1072+BASE_INICIATIVAS_CONSOLIDADA!$AO1072+BASE_INICIATIVAS_CONSOLIDADA!$AV1072+BASE_INICIATIVAS_CONSOLIDADA!$AY1072+BASE_INICIATIVAS_CONSOLIDADA!$BA1072+BASE_INICIATIVAS_CONSOLIDADA!$BD1072</f>
        <v>2000000</v>
      </c>
      <c r="P1072" s="30">
        <f>IF(BASE_INICIATIVAS_CONSOLIDADA!$N1072-BASE_INICIATIVAS_CONSOLIDADA!$O1072&lt;0,0,BASE_INICIATIVAS_CONSOLIDADA!$N1072-BASE_INICIATIVAS_CONSOLIDADA!$O1072)</f>
        <v>0</v>
      </c>
      <c r="Q1072" s="66">
        <v>0</v>
      </c>
      <c r="R1072" s="71">
        <v>0</v>
      </c>
      <c r="S1072" s="71">
        <v>0</v>
      </c>
      <c r="T1072" s="71">
        <v>0</v>
      </c>
      <c r="U1072" s="71">
        <v>0</v>
      </c>
      <c r="V1072" s="71">
        <v>0</v>
      </c>
      <c r="W1072" s="71">
        <v>0</v>
      </c>
      <c r="X1072" s="71">
        <v>0</v>
      </c>
      <c r="Y1072" s="71">
        <v>0</v>
      </c>
      <c r="Z1072" s="71">
        <v>0</v>
      </c>
      <c r="AA1072" s="71">
        <v>0</v>
      </c>
      <c r="AB1072" s="68">
        <v>0</v>
      </c>
      <c r="AC1072" s="41">
        <f>SUM(BASE_INICIATIVAS_CONSOLIDADA!$Q1072:$AB1072)</f>
        <v>0</v>
      </c>
      <c r="AD1072" s="41">
        <v>0</v>
      </c>
      <c r="AE1072" s="41">
        <v>0</v>
      </c>
      <c r="AF1072" s="41">
        <v>0</v>
      </c>
      <c r="AG1072" s="41">
        <v>0</v>
      </c>
      <c r="AH1072" s="41">
        <v>0</v>
      </c>
      <c r="AI1072" s="82">
        <v>0</v>
      </c>
      <c r="AJ1072" s="41">
        <f>SUM(BASE_INICIATIVAS_CONSOLIDADA!$AD1072:$AI1072)</f>
        <v>0</v>
      </c>
      <c r="AK1072" s="41">
        <v>0</v>
      </c>
      <c r="AL1072" s="41">
        <v>0</v>
      </c>
      <c r="AM1072" s="41">
        <v>0</v>
      </c>
      <c r="AN1072" s="41">
        <v>0</v>
      </c>
      <c r="AO1072" s="41">
        <f>SUM(BASE_INICIATIVAS_CONSOLIDADA!$AK1072:$AN1072)</f>
        <v>0</v>
      </c>
      <c r="AP1072" s="41">
        <v>0</v>
      </c>
      <c r="AQ1072" s="41">
        <v>0</v>
      </c>
      <c r="AR1072" s="41">
        <v>0</v>
      </c>
      <c r="AS1072" s="41">
        <v>0</v>
      </c>
      <c r="AT1072" s="41">
        <v>0</v>
      </c>
      <c r="AU1072" s="41">
        <v>0</v>
      </c>
      <c r="AV1072" s="41">
        <f>SUM(BASE_INICIATIVAS_CONSOLIDADA!$AP1072:$AU1072)</f>
        <v>0</v>
      </c>
      <c r="AW1072" s="43">
        <v>0</v>
      </c>
      <c r="AX1072" s="43">
        <v>0</v>
      </c>
      <c r="AY1072" s="44">
        <f>SUM(BASE_INICIATIVAS_CONSOLIDADA!$AW1072:$AX1072)</f>
        <v>0</v>
      </c>
      <c r="AZ1072" s="45">
        <v>2000000</v>
      </c>
      <c r="BA1072" s="45">
        <f>BASE_INICIATIVAS_CONSOLIDADA!$AZ1072</f>
        <v>2000000</v>
      </c>
      <c r="BB1072" s="45">
        <v>0</v>
      </c>
      <c r="BC1072" s="45">
        <v>0</v>
      </c>
      <c r="BD1072" s="45">
        <f>SUM(BASE_INICIATIVAS_CONSOLIDADA!$BB1072:$BC1072)</f>
        <v>0</v>
      </c>
    </row>
    <row r="1073" spans="1:56" ht="60" x14ac:dyDescent="0.25">
      <c r="A1073" s="8" t="s">
        <v>469</v>
      </c>
      <c r="B1073" s="60" t="s">
        <v>478</v>
      </c>
      <c r="C1073" s="8" t="s">
        <v>70</v>
      </c>
      <c r="D1073" s="8" t="s">
        <v>471</v>
      </c>
      <c r="E1073" s="8" t="str">
        <f>_xlfn.XLOOKUP(BASE_INICIATIVAS_CONSOLIDADA!$G1073,'[1]BASE DE DADOS'!A:A,'[1]BASE DE DADOS'!C:C)</f>
        <v>PARNA MAPINGUARI</v>
      </c>
      <c r="F1073" s="8" t="str">
        <f>_xlfn.XLOOKUP(BASE_INICIATIVAS_CONSOLIDADA!$G1073,[1]!BASE_UCS[COD CNUC],[1]!BASE_UCS[CATEGORIA RESUMIDA])</f>
        <v>PARNA</v>
      </c>
      <c r="G1073" s="8" t="s">
        <v>382</v>
      </c>
      <c r="H1073" s="8" t="str">
        <f>_xlfn.XLOOKUP(BASE_INICIATIVAS_CONSOLIDADA!$G1073,[1]!BASE_UCS[COD CNUC],[1]!BASE_UCS[GERÊNCIA REGIONAL])</f>
        <v>GR1 - Norte</v>
      </c>
      <c r="I1073" s="8" t="str">
        <f>_xlfn.XLOOKUP(BASE_INICIATIVAS_CONSOLIDADA!$G1073,[1]!BASE_UCS[COD CNUC],[1]!BASE_UCS[BIOMAS])</f>
        <v>Amazônia</v>
      </c>
      <c r="J1073" s="8" t="str">
        <f>_xlfn.XLOOKUP(BASE_INICIATIVAS_CONSOLIDADA!$G1073,[1]!BASE_UCS[COD CNUC],[1]!BASE_UCS[UF])</f>
        <v>AM/RO</v>
      </c>
      <c r="K1073" s="8"/>
      <c r="L1073" s="36">
        <v>3000000</v>
      </c>
      <c r="M1073" s="80">
        <v>0</v>
      </c>
      <c r="N1073" s="36">
        <f>BASE_INICIATIVAS_CONSOLIDADA!$L1073-BASE_INICIATIVAS_CONSOLIDADA!$M1073</f>
        <v>3000000</v>
      </c>
      <c r="O1073" s="37">
        <f>BASE_INICIATIVAS_CONSOLIDADA!$AC1073+BASE_INICIATIVAS_CONSOLIDADA!$AJ1073+BASE_INICIATIVAS_CONSOLIDADA!$AO1073+BASE_INICIATIVAS_CONSOLIDADA!$AV1073+BASE_INICIATIVAS_CONSOLIDADA!$AY1073+BASE_INICIATIVAS_CONSOLIDADA!$BA1073+BASE_INICIATIVAS_CONSOLIDADA!$BD1073</f>
        <v>3000000</v>
      </c>
      <c r="P1073" s="36">
        <f>IF(BASE_INICIATIVAS_CONSOLIDADA!$N1073-BASE_INICIATIVAS_CONSOLIDADA!$O1073&lt;0,0,BASE_INICIATIVAS_CONSOLIDADA!$N1073-BASE_INICIATIVAS_CONSOLIDADA!$O1073)</f>
        <v>0</v>
      </c>
      <c r="Q1073" s="64">
        <v>0</v>
      </c>
      <c r="R1073" s="69">
        <v>0</v>
      </c>
      <c r="S1073" s="69">
        <v>0</v>
      </c>
      <c r="T1073" s="69">
        <v>0</v>
      </c>
      <c r="U1073" s="69">
        <v>0</v>
      </c>
      <c r="V1073" s="69">
        <v>0</v>
      </c>
      <c r="W1073" s="69">
        <v>0</v>
      </c>
      <c r="X1073" s="69">
        <v>0</v>
      </c>
      <c r="Y1073" s="69">
        <v>0</v>
      </c>
      <c r="Z1073" s="69">
        <v>0</v>
      </c>
      <c r="AA1073" s="69">
        <v>0</v>
      </c>
      <c r="AB1073" s="70">
        <v>0</v>
      </c>
      <c r="AC1073" s="37">
        <f>SUM(BASE_INICIATIVAS_CONSOLIDADA!$Q1073:$AB1073)</f>
        <v>0</v>
      </c>
      <c r="AD1073" s="37">
        <v>0</v>
      </c>
      <c r="AE1073" s="37">
        <v>0</v>
      </c>
      <c r="AF1073" s="37">
        <v>0</v>
      </c>
      <c r="AG1073" s="37">
        <v>0</v>
      </c>
      <c r="AH1073" s="37">
        <v>0</v>
      </c>
      <c r="AI1073" s="77">
        <v>0</v>
      </c>
      <c r="AJ1073" s="37">
        <f>SUM(BASE_INICIATIVAS_CONSOLIDADA!$AD1073:$AI1073)</f>
        <v>0</v>
      </c>
      <c r="AK1073" s="37">
        <v>0</v>
      </c>
      <c r="AL1073" s="37">
        <v>0</v>
      </c>
      <c r="AM1073" s="37">
        <v>0</v>
      </c>
      <c r="AN1073" s="37">
        <v>0</v>
      </c>
      <c r="AO1073" s="37">
        <f>SUM(BASE_INICIATIVAS_CONSOLIDADA!$AK1073:$AN1073)</f>
        <v>0</v>
      </c>
      <c r="AP1073" s="37">
        <v>0</v>
      </c>
      <c r="AQ1073" s="37">
        <v>0</v>
      </c>
      <c r="AR1073" s="37">
        <v>0</v>
      </c>
      <c r="AS1073" s="37">
        <v>0</v>
      </c>
      <c r="AT1073" s="37">
        <v>0</v>
      </c>
      <c r="AU1073" s="37">
        <v>0</v>
      </c>
      <c r="AV1073" s="37">
        <f>SUM(BASE_INICIATIVAS_CONSOLIDADA!$AP1073:$AU1073)</f>
        <v>0</v>
      </c>
      <c r="AW1073" s="39">
        <v>0</v>
      </c>
      <c r="AX1073" s="39">
        <v>0</v>
      </c>
      <c r="AY1073" s="40">
        <f>SUM(BASE_INICIATIVAS_CONSOLIDADA!$AW1073:$AX1073)</f>
        <v>0</v>
      </c>
      <c r="AZ1073" s="4">
        <v>3000000</v>
      </c>
      <c r="BA1073" s="4">
        <f>BASE_INICIATIVAS_CONSOLIDADA!$AZ1073</f>
        <v>3000000</v>
      </c>
      <c r="BB1073" s="4">
        <v>0</v>
      </c>
      <c r="BC1073" s="4">
        <v>0</v>
      </c>
      <c r="BD1073" s="4">
        <f>SUM(BASE_INICIATIVAS_CONSOLIDADA!$BB1073:$BC1073)</f>
        <v>0</v>
      </c>
    </row>
    <row r="1074" spans="1:56" ht="60" x14ac:dyDescent="0.25">
      <c r="A1074" s="29" t="s">
        <v>469</v>
      </c>
      <c r="B1074" s="62" t="s">
        <v>478</v>
      </c>
      <c r="C1074" s="29" t="s">
        <v>70</v>
      </c>
      <c r="D1074" s="29" t="s">
        <v>471</v>
      </c>
      <c r="E1074" s="29" t="str">
        <f>_xlfn.XLOOKUP(BASE_INICIATIVAS_CONSOLIDADA!$G1074,'[1]BASE DE DADOS'!A:A,'[1]BASE DE DADOS'!C:C)</f>
        <v>PARNA SERRA DAS CONFUSÕES</v>
      </c>
      <c r="F1074" s="29" t="str">
        <f>_xlfn.XLOOKUP(BASE_INICIATIVAS_CONSOLIDADA!$G1074,[1]!BASE_UCS[COD CNUC],[1]!BASE_UCS[CATEGORIA RESUMIDA])</f>
        <v>PARNA</v>
      </c>
      <c r="G1074" s="29" t="s">
        <v>219</v>
      </c>
      <c r="H1074" s="29" t="str">
        <f>_xlfn.XLOOKUP(BASE_INICIATIVAS_CONSOLIDADA!$G1074,[1]!BASE_UCS[COD CNUC],[1]!BASE_UCS[GERÊNCIA REGIONAL])</f>
        <v>GR2 - Nordeste</v>
      </c>
      <c r="I1074" s="29" t="str">
        <f>_xlfn.XLOOKUP(BASE_INICIATIVAS_CONSOLIDADA!$G1074,[1]!BASE_UCS[COD CNUC],[1]!BASE_UCS[BIOMAS])</f>
        <v>Caatinga - Cerrado</v>
      </c>
      <c r="J1074" s="29" t="str">
        <f>_xlfn.XLOOKUP(BASE_INICIATIVAS_CONSOLIDADA!$G1074,[1]!BASE_UCS[COD CNUC],[1]!BASE_UCS[UF])</f>
        <v>PI</v>
      </c>
      <c r="K1074" s="29"/>
      <c r="L1074" s="30">
        <v>2000000</v>
      </c>
      <c r="M1074" s="79">
        <v>0</v>
      </c>
      <c r="N1074" s="30">
        <f>BASE_INICIATIVAS_CONSOLIDADA!$L1074-BASE_INICIATIVAS_CONSOLIDADA!$M1074</f>
        <v>2000000</v>
      </c>
      <c r="O1074" s="41">
        <f>BASE_INICIATIVAS_CONSOLIDADA!$AC1074+BASE_INICIATIVAS_CONSOLIDADA!$AJ1074+BASE_INICIATIVAS_CONSOLIDADA!$AO1074+BASE_INICIATIVAS_CONSOLIDADA!$AV1074+BASE_INICIATIVAS_CONSOLIDADA!$AY1074+BASE_INICIATIVAS_CONSOLIDADA!$BA1074+BASE_INICIATIVAS_CONSOLIDADA!$BD1074</f>
        <v>2000000</v>
      </c>
      <c r="P1074" s="30">
        <f>IF(BASE_INICIATIVAS_CONSOLIDADA!$N1074-BASE_INICIATIVAS_CONSOLIDADA!$O1074&lt;0,0,BASE_INICIATIVAS_CONSOLIDADA!$N1074-BASE_INICIATIVAS_CONSOLIDADA!$O1074)</f>
        <v>0</v>
      </c>
      <c r="Q1074" s="66">
        <v>0</v>
      </c>
      <c r="R1074" s="71">
        <v>0</v>
      </c>
      <c r="S1074" s="71">
        <v>0</v>
      </c>
      <c r="T1074" s="71">
        <v>0</v>
      </c>
      <c r="U1074" s="71">
        <v>0</v>
      </c>
      <c r="V1074" s="71">
        <v>0</v>
      </c>
      <c r="W1074" s="71">
        <v>0</v>
      </c>
      <c r="X1074" s="71">
        <v>0</v>
      </c>
      <c r="Y1074" s="71">
        <v>0</v>
      </c>
      <c r="Z1074" s="71">
        <v>0</v>
      </c>
      <c r="AA1074" s="71">
        <v>0</v>
      </c>
      <c r="AB1074" s="68">
        <v>0</v>
      </c>
      <c r="AC1074" s="41">
        <f>SUM(BASE_INICIATIVAS_CONSOLIDADA!$Q1074:$AB1074)</f>
        <v>0</v>
      </c>
      <c r="AD1074" s="41">
        <v>0</v>
      </c>
      <c r="AE1074" s="41">
        <v>0</v>
      </c>
      <c r="AF1074" s="41">
        <v>0</v>
      </c>
      <c r="AG1074" s="41">
        <v>0</v>
      </c>
      <c r="AH1074" s="41">
        <v>0</v>
      </c>
      <c r="AI1074" s="82">
        <v>0</v>
      </c>
      <c r="AJ1074" s="41">
        <f>SUM(BASE_INICIATIVAS_CONSOLIDADA!$AD1074:$AI1074)</f>
        <v>0</v>
      </c>
      <c r="AK1074" s="41">
        <v>0</v>
      </c>
      <c r="AL1074" s="41">
        <v>0</v>
      </c>
      <c r="AM1074" s="41">
        <v>0</v>
      </c>
      <c r="AN1074" s="41">
        <v>0</v>
      </c>
      <c r="AO1074" s="41">
        <f>SUM(BASE_INICIATIVAS_CONSOLIDADA!$AK1074:$AN1074)</f>
        <v>0</v>
      </c>
      <c r="AP1074" s="41">
        <v>0</v>
      </c>
      <c r="AQ1074" s="41">
        <v>0</v>
      </c>
      <c r="AR1074" s="41">
        <v>0</v>
      </c>
      <c r="AS1074" s="41">
        <v>0</v>
      </c>
      <c r="AT1074" s="41">
        <v>0</v>
      </c>
      <c r="AU1074" s="41">
        <v>0</v>
      </c>
      <c r="AV1074" s="41">
        <f>SUM(BASE_INICIATIVAS_CONSOLIDADA!$AP1074:$AU1074)</f>
        <v>0</v>
      </c>
      <c r="AW1074" s="43">
        <v>0</v>
      </c>
      <c r="AX1074" s="43">
        <v>0</v>
      </c>
      <c r="AY1074" s="44">
        <f>SUM(BASE_INICIATIVAS_CONSOLIDADA!$AW1074:$AX1074)</f>
        <v>0</v>
      </c>
      <c r="AZ1074" s="45">
        <v>2000000</v>
      </c>
      <c r="BA1074" s="45">
        <f>BASE_INICIATIVAS_CONSOLIDADA!$AZ1074</f>
        <v>2000000</v>
      </c>
      <c r="BB1074" s="45">
        <v>0</v>
      </c>
      <c r="BC1074" s="45">
        <v>0</v>
      </c>
      <c r="BD1074" s="45">
        <f>SUM(BASE_INICIATIVAS_CONSOLIDADA!$BB1074:$BC1074)</f>
        <v>0</v>
      </c>
    </row>
    <row r="1075" spans="1:56" ht="60" x14ac:dyDescent="0.25">
      <c r="A1075" s="8" t="s">
        <v>469</v>
      </c>
      <c r="B1075" s="60" t="s">
        <v>478</v>
      </c>
      <c r="C1075" s="8" t="s">
        <v>70</v>
      </c>
      <c r="D1075" s="8" t="s">
        <v>471</v>
      </c>
      <c r="E1075" s="8" t="str">
        <f>_xlfn.XLOOKUP(BASE_INICIATIVAS_CONSOLIDADA!$G1075,'[1]BASE DE DADOS'!A:A,'[1]BASE DE DADOS'!C:C)</f>
        <v>REBIO NASCENTES SERRA DO CACHIMBO</v>
      </c>
      <c r="F1075" s="8" t="str">
        <f>_xlfn.XLOOKUP(BASE_INICIATIVAS_CONSOLIDADA!$G1075,[1]!BASE_UCS[COD CNUC],[1]!BASE_UCS[CATEGORIA RESUMIDA])</f>
        <v>REBIO</v>
      </c>
      <c r="G1075" s="8" t="s">
        <v>287</v>
      </c>
      <c r="H1075" s="8" t="str">
        <f>_xlfn.XLOOKUP(BASE_INICIATIVAS_CONSOLIDADA!$G1075,[1]!BASE_UCS[COD CNUC],[1]!BASE_UCS[GERÊNCIA REGIONAL])</f>
        <v>GR1 - Norte</v>
      </c>
      <c r="I1075" s="8" t="str">
        <f>_xlfn.XLOOKUP(BASE_INICIATIVAS_CONSOLIDADA!$G1075,[1]!BASE_UCS[COD CNUC],[1]!BASE_UCS[BIOMAS])</f>
        <v>Amazônia</v>
      </c>
      <c r="J1075" s="8" t="str">
        <f>_xlfn.XLOOKUP(BASE_INICIATIVAS_CONSOLIDADA!$G1075,[1]!BASE_UCS[COD CNUC],[1]!BASE_UCS[UF])</f>
        <v>PA</v>
      </c>
      <c r="K1075" s="8"/>
      <c r="L1075" s="36">
        <v>3000000</v>
      </c>
      <c r="M1075" s="80">
        <v>0</v>
      </c>
      <c r="N1075" s="36">
        <f>BASE_INICIATIVAS_CONSOLIDADA!$L1075-BASE_INICIATIVAS_CONSOLIDADA!$M1075</f>
        <v>3000000</v>
      </c>
      <c r="O1075" s="37">
        <f>BASE_INICIATIVAS_CONSOLIDADA!$AC1075+BASE_INICIATIVAS_CONSOLIDADA!$AJ1075+BASE_INICIATIVAS_CONSOLIDADA!$AO1075+BASE_INICIATIVAS_CONSOLIDADA!$AV1075+BASE_INICIATIVAS_CONSOLIDADA!$AY1075+BASE_INICIATIVAS_CONSOLIDADA!$BA1075+BASE_INICIATIVAS_CONSOLIDADA!$BD1075</f>
        <v>3000000</v>
      </c>
      <c r="P1075" s="36">
        <f>IF(BASE_INICIATIVAS_CONSOLIDADA!$N1075-BASE_INICIATIVAS_CONSOLIDADA!$O1075&lt;0,0,BASE_INICIATIVAS_CONSOLIDADA!$N1075-BASE_INICIATIVAS_CONSOLIDADA!$O1075)</f>
        <v>0</v>
      </c>
      <c r="Q1075" s="64">
        <v>0</v>
      </c>
      <c r="R1075" s="69">
        <v>0</v>
      </c>
      <c r="S1075" s="69">
        <v>0</v>
      </c>
      <c r="T1075" s="69">
        <v>0</v>
      </c>
      <c r="U1075" s="69">
        <v>0</v>
      </c>
      <c r="V1075" s="69">
        <v>0</v>
      </c>
      <c r="W1075" s="69">
        <v>0</v>
      </c>
      <c r="X1075" s="69">
        <v>0</v>
      </c>
      <c r="Y1075" s="69">
        <v>0</v>
      </c>
      <c r="Z1075" s="69">
        <v>0</v>
      </c>
      <c r="AA1075" s="69">
        <v>0</v>
      </c>
      <c r="AB1075" s="70">
        <v>0</v>
      </c>
      <c r="AC1075" s="37">
        <f>SUM(BASE_INICIATIVAS_CONSOLIDADA!$Q1075:$AB1075)</f>
        <v>0</v>
      </c>
      <c r="AD1075" s="37">
        <v>0</v>
      </c>
      <c r="AE1075" s="37">
        <v>0</v>
      </c>
      <c r="AF1075" s="37">
        <v>0</v>
      </c>
      <c r="AG1075" s="37">
        <v>0</v>
      </c>
      <c r="AH1075" s="37">
        <v>0</v>
      </c>
      <c r="AI1075" s="77">
        <v>0</v>
      </c>
      <c r="AJ1075" s="37">
        <f>SUM(BASE_INICIATIVAS_CONSOLIDADA!$AD1075:$AI1075)</f>
        <v>0</v>
      </c>
      <c r="AK1075" s="37">
        <v>0</v>
      </c>
      <c r="AL1075" s="37">
        <v>0</v>
      </c>
      <c r="AM1075" s="37">
        <v>0</v>
      </c>
      <c r="AN1075" s="37">
        <v>0</v>
      </c>
      <c r="AO1075" s="37">
        <f>SUM(BASE_INICIATIVAS_CONSOLIDADA!$AK1075:$AN1075)</f>
        <v>0</v>
      </c>
      <c r="AP1075" s="37">
        <v>0</v>
      </c>
      <c r="AQ1075" s="37">
        <v>0</v>
      </c>
      <c r="AR1075" s="37">
        <v>0</v>
      </c>
      <c r="AS1075" s="37">
        <v>0</v>
      </c>
      <c r="AT1075" s="37">
        <v>0</v>
      </c>
      <c r="AU1075" s="37">
        <v>0</v>
      </c>
      <c r="AV1075" s="37">
        <f>SUM(BASE_INICIATIVAS_CONSOLIDADA!$AP1075:$AU1075)</f>
        <v>0</v>
      </c>
      <c r="AW1075" s="39">
        <v>0</v>
      </c>
      <c r="AX1075" s="39">
        <v>0</v>
      </c>
      <c r="AY1075" s="40">
        <f>SUM(BASE_INICIATIVAS_CONSOLIDADA!$AW1075:$AX1075)</f>
        <v>0</v>
      </c>
      <c r="AZ1075" s="4">
        <v>3000000</v>
      </c>
      <c r="BA1075" s="4">
        <f>BASE_INICIATIVAS_CONSOLIDADA!$AZ1075</f>
        <v>3000000</v>
      </c>
      <c r="BB1075" s="4">
        <v>0</v>
      </c>
      <c r="BC1075" s="4">
        <v>0</v>
      </c>
      <c r="BD1075" s="4">
        <f>SUM(BASE_INICIATIVAS_CONSOLIDADA!$BB1075:$BC1075)</f>
        <v>0</v>
      </c>
    </row>
    <row r="1076" spans="1:56" ht="60" x14ac:dyDescent="0.25">
      <c r="A1076" s="29" t="s">
        <v>469</v>
      </c>
      <c r="B1076" s="62" t="s">
        <v>470</v>
      </c>
      <c r="C1076" s="29" t="s">
        <v>70</v>
      </c>
      <c r="D1076" s="29" t="s">
        <v>471</v>
      </c>
      <c r="E1076" s="29" t="str">
        <f>_xlfn.XLOOKUP(BASE_INICIATIVAS_CONSOLIDADA!$G1076,'[1]BASE DE DADOS'!A:A,'[1]BASE DE DADOS'!C:C)</f>
        <v>RESEX CHICO MENDES</v>
      </c>
      <c r="F1076" s="29" t="str">
        <f>_xlfn.XLOOKUP(BASE_INICIATIVAS_CONSOLIDADA!$G1076,[1]!BASE_UCS[COD CNUC],[1]!BASE_UCS[CATEGORIA RESUMIDA])</f>
        <v>RESEX</v>
      </c>
      <c r="G1076" s="29" t="s">
        <v>220</v>
      </c>
      <c r="H1076" s="29" t="str">
        <f>_xlfn.XLOOKUP(BASE_INICIATIVAS_CONSOLIDADA!$G1076,[1]!BASE_UCS[COD CNUC],[1]!BASE_UCS[GERÊNCIA REGIONAL])</f>
        <v>GR1 - Norte</v>
      </c>
      <c r="I1076" s="29" t="str">
        <f>_xlfn.XLOOKUP(BASE_INICIATIVAS_CONSOLIDADA!$G1076,[1]!BASE_UCS[COD CNUC],[1]!BASE_UCS[BIOMAS])</f>
        <v>Amazônia</v>
      </c>
      <c r="J1076" s="29" t="str">
        <f>_xlfn.XLOOKUP(BASE_INICIATIVAS_CONSOLIDADA!$G1076,[1]!BASE_UCS[COD CNUC],[1]!BASE_UCS[UF])</f>
        <v>AC</v>
      </c>
      <c r="K1076" s="29"/>
      <c r="L1076" s="30">
        <v>1000000</v>
      </c>
      <c r="M1076" s="79">
        <v>0</v>
      </c>
      <c r="N1076" s="30">
        <f>BASE_INICIATIVAS_CONSOLIDADA!$L1076-BASE_INICIATIVAS_CONSOLIDADA!$M1076</f>
        <v>1000000</v>
      </c>
      <c r="O1076" s="41">
        <f>BASE_INICIATIVAS_CONSOLIDADA!$AC1076+BASE_INICIATIVAS_CONSOLIDADA!$AJ1076+BASE_INICIATIVAS_CONSOLIDADA!$AO1076+BASE_INICIATIVAS_CONSOLIDADA!$AV1076+BASE_INICIATIVAS_CONSOLIDADA!$AY1076+BASE_INICIATIVAS_CONSOLIDADA!$BA1076+BASE_INICIATIVAS_CONSOLIDADA!$BD1076</f>
        <v>1000000</v>
      </c>
      <c r="P1076" s="30">
        <f>IF(BASE_INICIATIVAS_CONSOLIDADA!$N1076-BASE_INICIATIVAS_CONSOLIDADA!$O1076&lt;0,0,BASE_INICIATIVAS_CONSOLIDADA!$N1076-BASE_INICIATIVAS_CONSOLIDADA!$O1076)</f>
        <v>0</v>
      </c>
      <c r="Q1076" s="66">
        <v>0</v>
      </c>
      <c r="R1076" s="71">
        <v>0</v>
      </c>
      <c r="S1076" s="71">
        <v>0</v>
      </c>
      <c r="T1076" s="71">
        <v>0</v>
      </c>
      <c r="U1076" s="71">
        <v>0</v>
      </c>
      <c r="V1076" s="71">
        <v>0</v>
      </c>
      <c r="W1076" s="71">
        <v>0</v>
      </c>
      <c r="X1076" s="71">
        <v>0</v>
      </c>
      <c r="Y1076" s="71">
        <v>0</v>
      </c>
      <c r="Z1076" s="71">
        <v>0</v>
      </c>
      <c r="AA1076" s="71">
        <v>0</v>
      </c>
      <c r="AB1076" s="68">
        <v>0</v>
      </c>
      <c r="AC1076" s="41">
        <f>SUM(BASE_INICIATIVAS_CONSOLIDADA!$Q1076:$AB1076)</f>
        <v>0</v>
      </c>
      <c r="AD1076" s="41">
        <v>0</v>
      </c>
      <c r="AE1076" s="41">
        <v>0</v>
      </c>
      <c r="AF1076" s="41">
        <v>0</v>
      </c>
      <c r="AG1076" s="41">
        <v>0</v>
      </c>
      <c r="AH1076" s="41">
        <v>0</v>
      </c>
      <c r="AI1076" s="82">
        <v>0</v>
      </c>
      <c r="AJ1076" s="41">
        <f>SUM(BASE_INICIATIVAS_CONSOLIDADA!$AD1076:$AI1076)</f>
        <v>0</v>
      </c>
      <c r="AK1076" s="41">
        <v>0</v>
      </c>
      <c r="AL1076" s="41">
        <v>0</v>
      </c>
      <c r="AM1076" s="41">
        <v>0</v>
      </c>
      <c r="AN1076" s="41">
        <v>0</v>
      </c>
      <c r="AO1076" s="41">
        <f>SUM(BASE_INICIATIVAS_CONSOLIDADA!$AK1076:$AN1076)</f>
        <v>0</v>
      </c>
      <c r="AP1076" s="41">
        <v>0</v>
      </c>
      <c r="AQ1076" s="41">
        <v>0</v>
      </c>
      <c r="AR1076" s="41">
        <v>0</v>
      </c>
      <c r="AS1076" s="41">
        <v>0</v>
      </c>
      <c r="AT1076" s="41">
        <v>0</v>
      </c>
      <c r="AU1076" s="41">
        <v>0</v>
      </c>
      <c r="AV1076" s="41">
        <f>SUM(BASE_INICIATIVAS_CONSOLIDADA!$AP1076:$AU1076)</f>
        <v>0</v>
      </c>
      <c r="AW1076" s="43">
        <v>0</v>
      </c>
      <c r="AX1076" s="43">
        <v>0</v>
      </c>
      <c r="AY1076" s="44">
        <f>SUM(BASE_INICIATIVAS_CONSOLIDADA!$AW1076:$AX1076)</f>
        <v>0</v>
      </c>
      <c r="AZ1076" s="45">
        <v>1000000</v>
      </c>
      <c r="BA1076" s="45">
        <f>BASE_INICIATIVAS_CONSOLIDADA!$AZ1076</f>
        <v>1000000</v>
      </c>
      <c r="BB1076" s="45">
        <v>0</v>
      </c>
      <c r="BC1076" s="45">
        <v>0</v>
      </c>
      <c r="BD1076" s="45">
        <f>SUM(BASE_INICIATIVAS_CONSOLIDADA!$BB1076:$BC1076)</f>
        <v>0</v>
      </c>
    </row>
    <row r="1077" spans="1:56" ht="60" x14ac:dyDescent="0.25">
      <c r="A1077" s="8" t="s">
        <v>469</v>
      </c>
      <c r="B1077" s="60" t="s">
        <v>470</v>
      </c>
      <c r="C1077" s="8" t="s">
        <v>70</v>
      </c>
      <c r="D1077" s="8" t="s">
        <v>471</v>
      </c>
      <c r="E1077" s="8" t="str">
        <f>_xlfn.XLOOKUP(BASE_INICIATIVAS_CONSOLIDADA!$G1077,'[1]BASE DE DADOS'!A:A,'[1]BASE DE DADOS'!C:C)</f>
        <v>RESEX LAGO DO CEDRO</v>
      </c>
      <c r="F1077" s="8" t="str">
        <f>_xlfn.XLOOKUP(BASE_INICIATIVAS_CONSOLIDADA!$G1077,[1]!BASE_UCS[COD CNUC],[1]!BASE_UCS[CATEGORIA RESUMIDA])</f>
        <v>RESEX</v>
      </c>
      <c r="G1077" s="8" t="s">
        <v>137</v>
      </c>
      <c r="H1077" s="8" t="str">
        <f>_xlfn.XLOOKUP(BASE_INICIATIVAS_CONSOLIDADA!$G1077,[1]!BASE_UCS[COD CNUC],[1]!BASE_UCS[GERÊNCIA REGIONAL])</f>
        <v>GR3 - Centro-Oeste</v>
      </c>
      <c r="I1077" s="8" t="str">
        <f>_xlfn.XLOOKUP(BASE_INICIATIVAS_CONSOLIDADA!$G1077,[1]!BASE_UCS[COD CNUC],[1]!BASE_UCS[BIOMAS])</f>
        <v>Cerrado</v>
      </c>
      <c r="J1077" s="8" t="str">
        <f>_xlfn.XLOOKUP(BASE_INICIATIVAS_CONSOLIDADA!$G1077,[1]!BASE_UCS[COD CNUC],[1]!BASE_UCS[UF])</f>
        <v>GO</v>
      </c>
      <c r="K1077" s="8"/>
      <c r="L1077" s="36">
        <v>350000</v>
      </c>
      <c r="M1077" s="80">
        <v>0</v>
      </c>
      <c r="N1077" s="36">
        <f>BASE_INICIATIVAS_CONSOLIDADA!$L1077-BASE_INICIATIVAS_CONSOLIDADA!$M1077</f>
        <v>350000</v>
      </c>
      <c r="O1077" s="37">
        <f>BASE_INICIATIVAS_CONSOLIDADA!$AC1077+BASE_INICIATIVAS_CONSOLIDADA!$AJ1077+BASE_INICIATIVAS_CONSOLIDADA!$AO1077+BASE_INICIATIVAS_CONSOLIDADA!$AV1077+BASE_INICIATIVAS_CONSOLIDADA!$AY1077+BASE_INICIATIVAS_CONSOLIDADA!$BA1077+BASE_INICIATIVAS_CONSOLIDADA!$BD1077</f>
        <v>350000</v>
      </c>
      <c r="P1077" s="36">
        <f>IF(BASE_INICIATIVAS_CONSOLIDADA!$N1077-BASE_INICIATIVAS_CONSOLIDADA!$O1077&lt;0,0,BASE_INICIATIVAS_CONSOLIDADA!$N1077-BASE_INICIATIVAS_CONSOLIDADA!$O1077)</f>
        <v>0</v>
      </c>
      <c r="Q1077" s="64">
        <v>0</v>
      </c>
      <c r="R1077" s="69">
        <v>0</v>
      </c>
      <c r="S1077" s="69">
        <v>0</v>
      </c>
      <c r="T1077" s="69">
        <v>0</v>
      </c>
      <c r="U1077" s="69">
        <v>0</v>
      </c>
      <c r="V1077" s="69">
        <v>0</v>
      </c>
      <c r="W1077" s="69">
        <v>0</v>
      </c>
      <c r="X1077" s="69">
        <v>0</v>
      </c>
      <c r="Y1077" s="69">
        <v>0</v>
      </c>
      <c r="Z1077" s="69">
        <v>0</v>
      </c>
      <c r="AA1077" s="69">
        <v>0</v>
      </c>
      <c r="AB1077" s="70">
        <v>0</v>
      </c>
      <c r="AC1077" s="37">
        <f>SUM(BASE_INICIATIVAS_CONSOLIDADA!$Q1077:$AB1077)</f>
        <v>0</v>
      </c>
      <c r="AD1077" s="37">
        <v>0</v>
      </c>
      <c r="AE1077" s="37">
        <v>0</v>
      </c>
      <c r="AF1077" s="37">
        <v>0</v>
      </c>
      <c r="AG1077" s="37">
        <v>0</v>
      </c>
      <c r="AH1077" s="37">
        <v>0</v>
      </c>
      <c r="AI1077" s="77">
        <v>0</v>
      </c>
      <c r="AJ1077" s="37">
        <f>SUM(BASE_INICIATIVAS_CONSOLIDADA!$AD1077:$AI1077)</f>
        <v>0</v>
      </c>
      <c r="AK1077" s="37">
        <v>0</v>
      </c>
      <c r="AL1077" s="37">
        <v>0</v>
      </c>
      <c r="AM1077" s="37">
        <v>0</v>
      </c>
      <c r="AN1077" s="37">
        <v>0</v>
      </c>
      <c r="AO1077" s="37">
        <f>SUM(BASE_INICIATIVAS_CONSOLIDADA!$AK1077:$AN1077)</f>
        <v>0</v>
      </c>
      <c r="AP1077" s="37">
        <v>0</v>
      </c>
      <c r="AQ1077" s="37">
        <v>0</v>
      </c>
      <c r="AR1077" s="37">
        <v>0</v>
      </c>
      <c r="AS1077" s="37">
        <v>0</v>
      </c>
      <c r="AT1077" s="37">
        <v>0</v>
      </c>
      <c r="AU1077" s="37">
        <v>0</v>
      </c>
      <c r="AV1077" s="37">
        <f>SUM(BASE_INICIATIVAS_CONSOLIDADA!$AP1077:$AU1077)</f>
        <v>0</v>
      </c>
      <c r="AW1077" s="39">
        <v>0</v>
      </c>
      <c r="AX1077" s="39">
        <v>0</v>
      </c>
      <c r="AY1077" s="40">
        <f>SUM(BASE_INICIATIVAS_CONSOLIDADA!$AW1077:$AX1077)</f>
        <v>0</v>
      </c>
      <c r="AZ1077" s="4">
        <v>350000</v>
      </c>
      <c r="BA1077" s="4">
        <f>BASE_INICIATIVAS_CONSOLIDADA!$AZ1077</f>
        <v>350000</v>
      </c>
      <c r="BB1077" s="4">
        <v>0</v>
      </c>
      <c r="BC1077" s="4">
        <v>0</v>
      </c>
      <c r="BD1077" s="4">
        <f>SUM(BASE_INICIATIVAS_CONSOLIDADA!$BB1077:$BC1077)</f>
        <v>0</v>
      </c>
    </row>
    <row r="1078" spans="1:56" ht="60" x14ac:dyDescent="0.25">
      <c r="A1078" s="29" t="s">
        <v>469</v>
      </c>
      <c r="B1078" s="62" t="s">
        <v>470</v>
      </c>
      <c r="C1078" s="29" t="s">
        <v>70</v>
      </c>
      <c r="D1078" s="29" t="s">
        <v>471</v>
      </c>
      <c r="E1078" s="29" t="str">
        <f>_xlfn.XLOOKUP(BASE_INICIATIVAS_CONSOLIDADA!$G1078,'[1]BASE DE DADOS'!A:A,'[1]BASE DE DADOS'!C:C)</f>
        <v>RESEX VERDE PARA SEMPRE</v>
      </c>
      <c r="F1078" s="29" t="str">
        <f>_xlfn.XLOOKUP(BASE_INICIATIVAS_CONSOLIDADA!$G1078,[1]!BASE_UCS[COD CNUC],[1]!BASE_UCS[CATEGORIA RESUMIDA])</f>
        <v>RESEX</v>
      </c>
      <c r="G1078" s="29" t="s">
        <v>338</v>
      </c>
      <c r="H1078" s="29" t="str">
        <f>_xlfn.XLOOKUP(BASE_INICIATIVAS_CONSOLIDADA!$G1078,[1]!BASE_UCS[COD CNUC],[1]!BASE_UCS[GERÊNCIA REGIONAL])</f>
        <v>GR1 - Norte</v>
      </c>
      <c r="I1078" s="29" t="str">
        <f>_xlfn.XLOOKUP(BASE_INICIATIVAS_CONSOLIDADA!$G1078,[1]!BASE_UCS[COD CNUC],[1]!BASE_UCS[BIOMAS])</f>
        <v>Amazônia</v>
      </c>
      <c r="J1078" s="29" t="str">
        <f>_xlfn.XLOOKUP(BASE_INICIATIVAS_CONSOLIDADA!$G1078,[1]!BASE_UCS[COD CNUC],[1]!BASE_UCS[UF])</f>
        <v>PA</v>
      </c>
      <c r="K1078" s="29"/>
      <c r="L1078" s="30">
        <v>3000000</v>
      </c>
      <c r="M1078" s="79">
        <v>0</v>
      </c>
      <c r="N1078" s="30">
        <f>BASE_INICIATIVAS_CONSOLIDADA!$L1078-BASE_INICIATIVAS_CONSOLIDADA!$M1078</f>
        <v>3000000</v>
      </c>
      <c r="O1078" s="41">
        <f>BASE_INICIATIVAS_CONSOLIDADA!$AC1078+BASE_INICIATIVAS_CONSOLIDADA!$AJ1078+BASE_INICIATIVAS_CONSOLIDADA!$AO1078+BASE_INICIATIVAS_CONSOLIDADA!$AV1078+BASE_INICIATIVAS_CONSOLIDADA!$AY1078+BASE_INICIATIVAS_CONSOLIDADA!$BA1078+BASE_INICIATIVAS_CONSOLIDADA!$BD1078</f>
        <v>3000000</v>
      </c>
      <c r="P1078" s="30">
        <f>IF(BASE_INICIATIVAS_CONSOLIDADA!$N1078-BASE_INICIATIVAS_CONSOLIDADA!$O1078&lt;0,0,BASE_INICIATIVAS_CONSOLIDADA!$N1078-BASE_INICIATIVAS_CONSOLIDADA!$O1078)</f>
        <v>0</v>
      </c>
      <c r="Q1078" s="66">
        <v>0</v>
      </c>
      <c r="R1078" s="67">
        <v>0</v>
      </c>
      <c r="S1078" s="67">
        <v>0</v>
      </c>
      <c r="T1078" s="67">
        <v>0</v>
      </c>
      <c r="U1078" s="67">
        <v>0</v>
      </c>
      <c r="V1078" s="67">
        <v>0</v>
      </c>
      <c r="W1078" s="67">
        <v>0</v>
      </c>
      <c r="X1078" s="67">
        <v>0</v>
      </c>
      <c r="Y1078" s="67">
        <v>0</v>
      </c>
      <c r="Z1078" s="67">
        <v>0</v>
      </c>
      <c r="AA1078" s="67">
        <v>0</v>
      </c>
      <c r="AB1078" s="68">
        <v>0</v>
      </c>
      <c r="AC1078" s="41">
        <f>SUM(BASE_INICIATIVAS_CONSOLIDADA!$Q1078:$AB1078)</f>
        <v>0</v>
      </c>
      <c r="AD1078" s="41">
        <v>0</v>
      </c>
      <c r="AE1078" s="41">
        <v>0</v>
      </c>
      <c r="AF1078" s="41">
        <v>0</v>
      </c>
      <c r="AG1078" s="41">
        <v>0</v>
      </c>
      <c r="AH1078" s="41">
        <v>0</v>
      </c>
      <c r="AI1078" s="82">
        <v>0</v>
      </c>
      <c r="AJ1078" s="41">
        <f>SUM(BASE_INICIATIVAS_CONSOLIDADA!$AD1078:$AI1078)</f>
        <v>0</v>
      </c>
      <c r="AK1078" s="41">
        <v>0</v>
      </c>
      <c r="AL1078" s="41">
        <v>0</v>
      </c>
      <c r="AM1078" s="41">
        <v>0</v>
      </c>
      <c r="AN1078" s="41">
        <v>0</v>
      </c>
      <c r="AO1078" s="41">
        <f>SUM(BASE_INICIATIVAS_CONSOLIDADA!$AK1078:$AN1078)</f>
        <v>0</v>
      </c>
      <c r="AP1078" s="41">
        <v>0</v>
      </c>
      <c r="AQ1078" s="41">
        <v>0</v>
      </c>
      <c r="AR1078" s="41">
        <v>0</v>
      </c>
      <c r="AS1078" s="41">
        <v>0</v>
      </c>
      <c r="AT1078" s="41">
        <v>0</v>
      </c>
      <c r="AU1078" s="41">
        <v>0</v>
      </c>
      <c r="AV1078" s="41">
        <f>SUM(BASE_INICIATIVAS_CONSOLIDADA!$AP1078:$AU1078)</f>
        <v>0</v>
      </c>
      <c r="AW1078" s="43">
        <v>0</v>
      </c>
      <c r="AX1078" s="43">
        <v>0</v>
      </c>
      <c r="AY1078" s="44">
        <f>SUM(BASE_INICIATIVAS_CONSOLIDADA!$AW1078:$AX1078)</f>
        <v>0</v>
      </c>
      <c r="AZ1078" s="85">
        <v>3000000</v>
      </c>
      <c r="BA1078" s="45">
        <f>BASE_INICIATIVAS_CONSOLIDADA!$AZ1078</f>
        <v>3000000</v>
      </c>
      <c r="BB1078" s="45">
        <v>0</v>
      </c>
      <c r="BC1078" s="45">
        <v>0</v>
      </c>
      <c r="BD1078" s="45">
        <f>SUM(BASE_INICIATIVAS_CONSOLIDADA!$BB1078:$BC1078)</f>
        <v>0</v>
      </c>
    </row>
    <row r="1079" spans="1:56" ht="45" x14ac:dyDescent="0.25">
      <c r="A1079" s="8" t="s">
        <v>560</v>
      </c>
      <c r="B1079" s="8" t="s">
        <v>561</v>
      </c>
      <c r="C1079" s="8" t="s">
        <v>70</v>
      </c>
      <c r="D1079" s="8" t="s">
        <v>58</v>
      </c>
      <c r="E1079" s="8" t="str">
        <f>_xlfn.XLOOKUP(BASE_INICIATIVAS_CONSOLIDADA!$G1079,'[1]BASE DE DADOS'!A:A,'[1]BASE DE DADOS'!C:C)</f>
        <v>APA CAVERNAS DO PERUAÇU</v>
      </c>
      <c r="F1079" s="8" t="str">
        <f>_xlfn.XLOOKUP(BASE_INICIATIVAS_CONSOLIDADA!$G1079,[1]!BASE_UCS[COD CNUC],[1]!BASE_UCS[CATEGORIA RESUMIDA])</f>
        <v>APA</v>
      </c>
      <c r="G1079" s="8" t="s">
        <v>309</v>
      </c>
      <c r="H1079" s="8" t="str">
        <f>_xlfn.XLOOKUP(BASE_INICIATIVAS_CONSOLIDADA!$G1079,[1]!BASE_UCS[COD CNUC],[1]!BASE_UCS[GERÊNCIA REGIONAL])</f>
        <v>GR4 - Sudeste</v>
      </c>
      <c r="I1079" s="8" t="str">
        <f>_xlfn.XLOOKUP(BASE_INICIATIVAS_CONSOLIDADA!$G1079,[1]!BASE_UCS[COD CNUC],[1]!BASE_UCS[BIOMAS])</f>
        <v>Caatinga - Cerrado</v>
      </c>
      <c r="J1079" s="8" t="str">
        <f>_xlfn.XLOOKUP(BASE_INICIATIVAS_CONSOLIDADA!$G1079,[1]!BASE_UCS[COD CNUC],[1]!BASE_UCS[UF])</f>
        <v>MG</v>
      </c>
      <c r="K1079" s="8"/>
      <c r="L1079" s="36">
        <v>400000</v>
      </c>
      <c r="M1079" s="80">
        <v>0</v>
      </c>
      <c r="N1079" s="36">
        <f>BASE_INICIATIVAS_CONSOLIDADA!$L1079-BASE_INICIATIVAS_CONSOLIDADA!$M1079</f>
        <v>400000</v>
      </c>
      <c r="O1079" s="37">
        <f>BASE_INICIATIVAS_CONSOLIDADA!$AC1079+BASE_INICIATIVAS_CONSOLIDADA!$AJ1079+BASE_INICIATIVAS_CONSOLIDADA!$AO1079+BASE_INICIATIVAS_CONSOLIDADA!$AV1079+BASE_INICIATIVAS_CONSOLIDADA!$AY1079+BASE_INICIATIVAS_CONSOLIDADA!$BA1079+BASE_INICIATIVAS_CONSOLIDADA!$BD1079</f>
        <v>0</v>
      </c>
      <c r="P1079" s="36">
        <f>IF(BASE_INICIATIVAS_CONSOLIDADA!$N1079-BASE_INICIATIVAS_CONSOLIDADA!$O1079&lt;0,0,BASE_INICIATIVAS_CONSOLIDADA!$N1079-BASE_INICIATIVAS_CONSOLIDADA!$O1079)</f>
        <v>400000</v>
      </c>
      <c r="Q1079" s="64">
        <v>0</v>
      </c>
      <c r="R1079" s="65">
        <v>0</v>
      </c>
      <c r="S1079" s="65">
        <v>0</v>
      </c>
      <c r="T1079" s="65">
        <v>0</v>
      </c>
      <c r="U1079" s="65">
        <v>0</v>
      </c>
      <c r="V1079" s="65">
        <v>0</v>
      </c>
      <c r="W1079" s="65">
        <v>0</v>
      </c>
      <c r="X1079" s="65">
        <v>0</v>
      </c>
      <c r="Y1079" s="65">
        <v>0</v>
      </c>
      <c r="Z1079" s="65">
        <v>0</v>
      </c>
      <c r="AA1079" s="65">
        <v>0</v>
      </c>
      <c r="AB1079" s="70">
        <v>0</v>
      </c>
      <c r="AC1079" s="37">
        <f>SUM(BASE_INICIATIVAS_CONSOLIDADA!$Q1079:$AB1079)</f>
        <v>0</v>
      </c>
      <c r="AD1079" s="37">
        <v>0</v>
      </c>
      <c r="AE1079" s="37">
        <v>0</v>
      </c>
      <c r="AF1079" s="37">
        <v>0</v>
      </c>
      <c r="AG1079" s="37">
        <v>0</v>
      </c>
      <c r="AH1079" s="37">
        <v>0</v>
      </c>
      <c r="AI1079" s="77">
        <v>0</v>
      </c>
      <c r="AJ1079" s="37">
        <f>SUM(BASE_INICIATIVAS_CONSOLIDADA!$AD1079:$AI1079)</f>
        <v>0</v>
      </c>
      <c r="AK1079" s="37">
        <v>0</v>
      </c>
      <c r="AL1079" s="37">
        <v>0</v>
      </c>
      <c r="AM1079" s="37">
        <v>0</v>
      </c>
      <c r="AN1079" s="37">
        <v>0</v>
      </c>
      <c r="AO1079" s="37">
        <f>SUM(BASE_INICIATIVAS_CONSOLIDADA!$AK1079:$AN1079)</f>
        <v>0</v>
      </c>
      <c r="AP1079" s="37">
        <v>0</v>
      </c>
      <c r="AQ1079" s="37">
        <v>0</v>
      </c>
      <c r="AR1079" s="37">
        <v>0</v>
      </c>
      <c r="AS1079" s="37">
        <v>0</v>
      </c>
      <c r="AT1079" s="37">
        <v>0</v>
      </c>
      <c r="AU1079" s="37">
        <v>0</v>
      </c>
      <c r="AV1079" s="37">
        <f>SUM(BASE_INICIATIVAS_CONSOLIDADA!$AP1079:$AU1079)</f>
        <v>0</v>
      </c>
      <c r="AW1079" s="39">
        <v>0</v>
      </c>
      <c r="AX1079" s="39">
        <v>0</v>
      </c>
      <c r="AY1079" s="40">
        <f>SUM(BASE_INICIATIVAS_CONSOLIDADA!$AW1079:$AX1079)</f>
        <v>0</v>
      </c>
      <c r="AZ1079" s="87">
        <v>0</v>
      </c>
      <c r="BA1079" s="87">
        <f>BASE_INICIATIVAS_CONSOLIDADA!$AZ1079</f>
        <v>0</v>
      </c>
      <c r="BB1079" s="4">
        <v>0</v>
      </c>
      <c r="BC1079" s="4">
        <v>0</v>
      </c>
      <c r="BD1079" s="4">
        <f>SUM(BASE_INICIATIVAS_CONSOLIDADA!$BB1079:$BC1079)</f>
        <v>0</v>
      </c>
    </row>
    <row r="1080" spans="1:56" ht="45" x14ac:dyDescent="0.25">
      <c r="A1080" s="29" t="s">
        <v>560</v>
      </c>
      <c r="B1080" s="29" t="s">
        <v>561</v>
      </c>
      <c r="C1080" s="29" t="s">
        <v>70</v>
      </c>
      <c r="D1080" s="29" t="s">
        <v>58</v>
      </c>
      <c r="E1080" s="29" t="str">
        <f>_xlfn.XLOOKUP(BASE_INICIATIVAS_CONSOLIDADA!$G1080,'[1]BASE DE DADOS'!A:A,'[1]BASE DE DADOS'!C:C)</f>
        <v>APA DA BACIA DO RIO SÃO JOÃO - MICO LEÃO</v>
      </c>
      <c r="F1080" s="29" t="str">
        <f>_xlfn.XLOOKUP(BASE_INICIATIVAS_CONSOLIDADA!$G1080,[1]!BASE_UCS[COD CNUC],[1]!BASE_UCS[CATEGORIA RESUMIDA])</f>
        <v>APA</v>
      </c>
      <c r="G1080" s="29" t="s">
        <v>532</v>
      </c>
      <c r="H1080" s="29" t="str">
        <f>_xlfn.XLOOKUP(BASE_INICIATIVAS_CONSOLIDADA!$G1080,[1]!BASE_UCS[COD CNUC],[1]!BASE_UCS[GERÊNCIA REGIONAL])</f>
        <v>GR4 - Sudeste</v>
      </c>
      <c r="I1080" s="29" t="str">
        <f>_xlfn.XLOOKUP(BASE_INICIATIVAS_CONSOLIDADA!$G1080,[1]!BASE_UCS[COD CNUC],[1]!BASE_UCS[BIOMAS])</f>
        <v>Mata Atlântica</v>
      </c>
      <c r="J1080" s="29" t="str">
        <f>_xlfn.XLOOKUP(BASE_INICIATIVAS_CONSOLIDADA!$G1080,[1]!BASE_UCS[COD CNUC],[1]!BASE_UCS[UF])</f>
        <v>RJ</v>
      </c>
      <c r="K1080" s="29"/>
      <c r="L1080" s="30">
        <v>400000</v>
      </c>
      <c r="M1080" s="79">
        <v>0</v>
      </c>
      <c r="N1080" s="30">
        <f>BASE_INICIATIVAS_CONSOLIDADA!$L1080-BASE_INICIATIVAS_CONSOLIDADA!$M1080</f>
        <v>400000</v>
      </c>
      <c r="O1080" s="41">
        <f>BASE_INICIATIVAS_CONSOLIDADA!$AC1080+BASE_INICIATIVAS_CONSOLIDADA!$AJ1080+BASE_INICIATIVAS_CONSOLIDADA!$AO1080+BASE_INICIATIVAS_CONSOLIDADA!$AV1080+BASE_INICIATIVAS_CONSOLIDADA!$AY1080+BASE_INICIATIVAS_CONSOLIDADA!$BA1080+BASE_INICIATIVAS_CONSOLIDADA!$BD1080</f>
        <v>0</v>
      </c>
      <c r="P1080" s="30">
        <f>IF(BASE_INICIATIVAS_CONSOLIDADA!$N1080-BASE_INICIATIVAS_CONSOLIDADA!$O1080&lt;0,0,BASE_INICIATIVAS_CONSOLIDADA!$N1080-BASE_INICIATIVAS_CONSOLIDADA!$O1080)</f>
        <v>400000</v>
      </c>
      <c r="Q1080" s="66">
        <v>0</v>
      </c>
      <c r="R1080" s="71">
        <v>0</v>
      </c>
      <c r="S1080" s="71">
        <v>0</v>
      </c>
      <c r="T1080" s="71">
        <v>0</v>
      </c>
      <c r="U1080" s="71">
        <v>0</v>
      </c>
      <c r="V1080" s="71">
        <v>0</v>
      </c>
      <c r="W1080" s="71">
        <v>0</v>
      </c>
      <c r="X1080" s="71">
        <v>0</v>
      </c>
      <c r="Y1080" s="71">
        <v>0</v>
      </c>
      <c r="Z1080" s="71">
        <v>0</v>
      </c>
      <c r="AA1080" s="71">
        <v>0</v>
      </c>
      <c r="AB1080" s="68">
        <v>0</v>
      </c>
      <c r="AC1080" s="41">
        <f>SUM(BASE_INICIATIVAS_CONSOLIDADA!$Q1080:$AB1080)</f>
        <v>0</v>
      </c>
      <c r="AD1080" s="41">
        <v>0</v>
      </c>
      <c r="AE1080" s="41">
        <v>0</v>
      </c>
      <c r="AF1080" s="41">
        <v>0</v>
      </c>
      <c r="AG1080" s="41">
        <v>0</v>
      </c>
      <c r="AH1080" s="41">
        <v>0</v>
      </c>
      <c r="AI1080" s="82">
        <v>0</v>
      </c>
      <c r="AJ1080" s="41">
        <f>SUM(BASE_INICIATIVAS_CONSOLIDADA!$AD1080:$AI1080)</f>
        <v>0</v>
      </c>
      <c r="AK1080" s="41">
        <v>0</v>
      </c>
      <c r="AL1080" s="41">
        <v>0</v>
      </c>
      <c r="AM1080" s="41">
        <v>0</v>
      </c>
      <c r="AN1080" s="41">
        <v>0</v>
      </c>
      <c r="AO1080" s="41">
        <f>SUM(BASE_INICIATIVAS_CONSOLIDADA!$AK1080:$AN1080)</f>
        <v>0</v>
      </c>
      <c r="AP1080" s="41">
        <v>0</v>
      </c>
      <c r="AQ1080" s="41">
        <v>0</v>
      </c>
      <c r="AR1080" s="41">
        <v>0</v>
      </c>
      <c r="AS1080" s="41">
        <v>0</v>
      </c>
      <c r="AT1080" s="41">
        <v>0</v>
      </c>
      <c r="AU1080" s="41">
        <v>0</v>
      </c>
      <c r="AV1080" s="41">
        <f>SUM(BASE_INICIATIVAS_CONSOLIDADA!$AP1080:$AU1080)</f>
        <v>0</v>
      </c>
      <c r="AW1080" s="43">
        <v>0</v>
      </c>
      <c r="AX1080" s="43">
        <v>0</v>
      </c>
      <c r="AY1080" s="44">
        <f>SUM(BASE_INICIATIVAS_CONSOLIDADA!$AW1080:$AX1080)</f>
        <v>0</v>
      </c>
      <c r="AZ1080" s="45">
        <v>0</v>
      </c>
      <c r="BA1080" s="45">
        <f>BASE_INICIATIVAS_CONSOLIDADA!$AZ1080</f>
        <v>0</v>
      </c>
      <c r="BB1080" s="45">
        <v>0</v>
      </c>
      <c r="BC1080" s="45">
        <v>0</v>
      </c>
      <c r="BD1080" s="45">
        <f>SUM(BASE_INICIATIVAS_CONSOLIDADA!$BB1080:$BC1080)</f>
        <v>0</v>
      </c>
    </row>
    <row r="1081" spans="1:56" ht="45" x14ac:dyDescent="0.25">
      <c r="A1081" s="8" t="s">
        <v>560</v>
      </c>
      <c r="B1081" s="8" t="s">
        <v>561</v>
      </c>
      <c r="C1081" s="8" t="s">
        <v>70</v>
      </c>
      <c r="D1081" s="8" t="s">
        <v>58</v>
      </c>
      <c r="E1081" s="8" t="str">
        <f>_xlfn.XLOOKUP(BASE_INICIATIVAS_CONSOLIDADA!$G1081,'[1]BASE DE DADOS'!A:A,'[1]BASE DE DADOS'!C:C)</f>
        <v>APA DE PETRÓPOLIS</v>
      </c>
      <c r="F1081" s="8" t="str">
        <f>_xlfn.XLOOKUP(BASE_INICIATIVAS_CONSOLIDADA!$G1081,[1]!BASE_UCS[COD CNUC],[1]!BASE_UCS[CATEGORIA RESUMIDA])</f>
        <v>APA</v>
      </c>
      <c r="G1081" s="8" t="s">
        <v>256</v>
      </c>
      <c r="H1081" s="8" t="str">
        <f>_xlfn.XLOOKUP(BASE_INICIATIVAS_CONSOLIDADA!$G1081,[1]!BASE_UCS[COD CNUC],[1]!BASE_UCS[GERÊNCIA REGIONAL])</f>
        <v>GR4 - Sudeste</v>
      </c>
      <c r="I1081" s="8" t="str">
        <f>_xlfn.XLOOKUP(BASE_INICIATIVAS_CONSOLIDADA!$G1081,[1]!BASE_UCS[COD CNUC],[1]!BASE_UCS[BIOMAS])</f>
        <v>Mata Atlântica</v>
      </c>
      <c r="J1081" s="8" t="str">
        <f>_xlfn.XLOOKUP(BASE_INICIATIVAS_CONSOLIDADA!$G1081,[1]!BASE_UCS[COD CNUC],[1]!BASE_UCS[UF])</f>
        <v>RJ</v>
      </c>
      <c r="K1081" s="8"/>
      <c r="L1081" s="36">
        <v>400000</v>
      </c>
      <c r="M1081" s="80">
        <v>0</v>
      </c>
      <c r="N1081" s="36">
        <f>BASE_INICIATIVAS_CONSOLIDADA!$L1081-BASE_INICIATIVAS_CONSOLIDADA!$M1081</f>
        <v>400000</v>
      </c>
      <c r="O1081" s="37">
        <f>BASE_INICIATIVAS_CONSOLIDADA!$AC1081+BASE_INICIATIVAS_CONSOLIDADA!$AJ1081+BASE_INICIATIVAS_CONSOLIDADA!$AO1081+BASE_INICIATIVAS_CONSOLIDADA!$AV1081+BASE_INICIATIVAS_CONSOLIDADA!$AY1081+BASE_INICIATIVAS_CONSOLIDADA!$BA1081+BASE_INICIATIVAS_CONSOLIDADA!$BD1081</f>
        <v>0</v>
      </c>
      <c r="P1081" s="36">
        <f>IF(BASE_INICIATIVAS_CONSOLIDADA!$N1081-BASE_INICIATIVAS_CONSOLIDADA!$O1081&lt;0,0,BASE_INICIATIVAS_CONSOLIDADA!$N1081-BASE_INICIATIVAS_CONSOLIDADA!$O1081)</f>
        <v>400000</v>
      </c>
      <c r="Q1081" s="64">
        <v>0</v>
      </c>
      <c r="R1081" s="69">
        <v>0</v>
      </c>
      <c r="S1081" s="69">
        <v>0</v>
      </c>
      <c r="T1081" s="69">
        <v>0</v>
      </c>
      <c r="U1081" s="69">
        <v>0</v>
      </c>
      <c r="V1081" s="69">
        <v>0</v>
      </c>
      <c r="W1081" s="69">
        <v>0</v>
      </c>
      <c r="X1081" s="69">
        <v>0</v>
      </c>
      <c r="Y1081" s="69">
        <v>0</v>
      </c>
      <c r="Z1081" s="69">
        <v>0</v>
      </c>
      <c r="AA1081" s="69">
        <v>0</v>
      </c>
      <c r="AB1081" s="70">
        <v>0</v>
      </c>
      <c r="AC1081" s="37">
        <f>SUM(BASE_INICIATIVAS_CONSOLIDADA!$Q1081:$AB1081)</f>
        <v>0</v>
      </c>
      <c r="AD1081" s="37">
        <v>0</v>
      </c>
      <c r="AE1081" s="37">
        <v>0</v>
      </c>
      <c r="AF1081" s="37">
        <v>0</v>
      </c>
      <c r="AG1081" s="37">
        <v>0</v>
      </c>
      <c r="AH1081" s="37">
        <v>0</v>
      </c>
      <c r="AI1081" s="77">
        <v>0</v>
      </c>
      <c r="AJ1081" s="37">
        <f>SUM(BASE_INICIATIVAS_CONSOLIDADA!$AD1081:$AI1081)</f>
        <v>0</v>
      </c>
      <c r="AK1081" s="37">
        <v>0</v>
      </c>
      <c r="AL1081" s="37">
        <v>0</v>
      </c>
      <c r="AM1081" s="37">
        <v>0</v>
      </c>
      <c r="AN1081" s="37">
        <v>0</v>
      </c>
      <c r="AO1081" s="37">
        <f>SUM(BASE_INICIATIVAS_CONSOLIDADA!$AK1081:$AN1081)</f>
        <v>0</v>
      </c>
      <c r="AP1081" s="37">
        <v>0</v>
      </c>
      <c r="AQ1081" s="37">
        <v>0</v>
      </c>
      <c r="AR1081" s="37">
        <v>0</v>
      </c>
      <c r="AS1081" s="37">
        <v>0</v>
      </c>
      <c r="AT1081" s="37">
        <v>0</v>
      </c>
      <c r="AU1081" s="37">
        <v>0</v>
      </c>
      <c r="AV1081" s="37">
        <f>SUM(BASE_INICIATIVAS_CONSOLIDADA!$AP1081:$AU1081)</f>
        <v>0</v>
      </c>
      <c r="AW1081" s="39">
        <v>0</v>
      </c>
      <c r="AX1081" s="39">
        <v>0</v>
      </c>
      <c r="AY1081" s="40">
        <f>SUM(BASE_INICIATIVAS_CONSOLIDADA!$AW1081:$AX1081)</f>
        <v>0</v>
      </c>
      <c r="AZ1081" s="4">
        <v>0</v>
      </c>
      <c r="BA1081" s="4">
        <f>BASE_INICIATIVAS_CONSOLIDADA!$AZ1081</f>
        <v>0</v>
      </c>
      <c r="BB1081" s="4">
        <v>0</v>
      </c>
      <c r="BC1081" s="4">
        <v>0</v>
      </c>
      <c r="BD1081" s="4">
        <f>SUM(BASE_INICIATIVAS_CONSOLIDADA!$BB1081:$BC1081)</f>
        <v>0</v>
      </c>
    </row>
    <row r="1082" spans="1:56" ht="45" x14ac:dyDescent="0.25">
      <c r="A1082" s="29" t="s">
        <v>560</v>
      </c>
      <c r="B1082" s="29" t="s">
        <v>561</v>
      </c>
      <c r="C1082" s="29" t="s">
        <v>70</v>
      </c>
      <c r="D1082" s="29" t="s">
        <v>58</v>
      </c>
      <c r="E1082" s="29" t="str">
        <f>_xlfn.XLOOKUP(BASE_INICIATIVAS_CONSOLIDADA!$G1082,'[1]BASE DE DADOS'!A:A,'[1]BASE DE DADOS'!C:C)</f>
        <v>APA SERRA DA MANTIQUEIRA</v>
      </c>
      <c r="F1082" s="29" t="str">
        <f>_xlfn.XLOOKUP(BASE_INICIATIVAS_CONSOLIDADA!$G1082,[1]!BASE_UCS[COD CNUC],[1]!BASE_UCS[CATEGORIA RESUMIDA])</f>
        <v>APA</v>
      </c>
      <c r="G1082" s="29" t="s">
        <v>181</v>
      </c>
      <c r="H1082" s="29" t="str">
        <f>_xlfn.XLOOKUP(BASE_INICIATIVAS_CONSOLIDADA!$G1082,[1]!BASE_UCS[COD CNUC],[1]!BASE_UCS[GERÊNCIA REGIONAL])</f>
        <v>GR4 - Sudeste</v>
      </c>
      <c r="I1082" s="29" t="str">
        <f>_xlfn.XLOOKUP(BASE_INICIATIVAS_CONSOLIDADA!$G1082,[1]!BASE_UCS[COD CNUC],[1]!BASE_UCS[BIOMAS])</f>
        <v>Mata Atlântica</v>
      </c>
      <c r="J1082" s="29" t="str">
        <f>_xlfn.XLOOKUP(BASE_INICIATIVAS_CONSOLIDADA!$G1082,[1]!BASE_UCS[COD CNUC],[1]!BASE_UCS[UF])</f>
        <v>MG/RJ/SP</v>
      </c>
      <c r="K1082" s="29"/>
      <c r="L1082" s="30">
        <v>400000</v>
      </c>
      <c r="M1082" s="79">
        <v>0</v>
      </c>
      <c r="N1082" s="30">
        <f>BASE_INICIATIVAS_CONSOLIDADA!$L1082-BASE_INICIATIVAS_CONSOLIDADA!$M1082</f>
        <v>400000</v>
      </c>
      <c r="O1082" s="41">
        <f>BASE_INICIATIVAS_CONSOLIDADA!$AC1082+BASE_INICIATIVAS_CONSOLIDADA!$AJ1082+BASE_INICIATIVAS_CONSOLIDADA!$AO1082+BASE_INICIATIVAS_CONSOLIDADA!$AV1082+BASE_INICIATIVAS_CONSOLIDADA!$AY1082+BASE_INICIATIVAS_CONSOLIDADA!$BA1082+BASE_INICIATIVAS_CONSOLIDADA!$BD1082</f>
        <v>0</v>
      </c>
      <c r="P1082" s="30">
        <f>IF(BASE_INICIATIVAS_CONSOLIDADA!$N1082-BASE_INICIATIVAS_CONSOLIDADA!$O1082&lt;0,0,BASE_INICIATIVAS_CONSOLIDADA!$N1082-BASE_INICIATIVAS_CONSOLIDADA!$O1082)</f>
        <v>400000</v>
      </c>
      <c r="Q1082" s="66">
        <v>0</v>
      </c>
      <c r="R1082" s="71">
        <v>0</v>
      </c>
      <c r="S1082" s="71">
        <v>0</v>
      </c>
      <c r="T1082" s="71">
        <v>0</v>
      </c>
      <c r="U1082" s="71">
        <v>0</v>
      </c>
      <c r="V1082" s="71">
        <v>0</v>
      </c>
      <c r="W1082" s="71">
        <v>0</v>
      </c>
      <c r="X1082" s="71">
        <v>0</v>
      </c>
      <c r="Y1082" s="71">
        <v>0</v>
      </c>
      <c r="Z1082" s="71">
        <v>0</v>
      </c>
      <c r="AA1082" s="71">
        <v>0</v>
      </c>
      <c r="AB1082" s="68">
        <v>0</v>
      </c>
      <c r="AC1082" s="41">
        <f>SUM(BASE_INICIATIVAS_CONSOLIDADA!$Q1082:$AB1082)</f>
        <v>0</v>
      </c>
      <c r="AD1082" s="41">
        <v>0</v>
      </c>
      <c r="AE1082" s="41">
        <v>0</v>
      </c>
      <c r="AF1082" s="41">
        <v>0</v>
      </c>
      <c r="AG1082" s="41">
        <v>0</v>
      </c>
      <c r="AH1082" s="41">
        <v>0</v>
      </c>
      <c r="AI1082" s="82">
        <v>0</v>
      </c>
      <c r="AJ1082" s="41">
        <f>SUM(BASE_INICIATIVAS_CONSOLIDADA!$AD1082:$AI1082)</f>
        <v>0</v>
      </c>
      <c r="AK1082" s="41">
        <v>0</v>
      </c>
      <c r="AL1082" s="41">
        <v>0</v>
      </c>
      <c r="AM1082" s="41">
        <v>0</v>
      </c>
      <c r="AN1082" s="41">
        <v>0</v>
      </c>
      <c r="AO1082" s="41">
        <f>SUM(BASE_INICIATIVAS_CONSOLIDADA!$AK1082:$AN1082)</f>
        <v>0</v>
      </c>
      <c r="AP1082" s="41">
        <v>0</v>
      </c>
      <c r="AQ1082" s="41">
        <v>0</v>
      </c>
      <c r="AR1082" s="41">
        <v>0</v>
      </c>
      <c r="AS1082" s="41">
        <v>0</v>
      </c>
      <c r="AT1082" s="41">
        <v>0</v>
      </c>
      <c r="AU1082" s="41">
        <v>0</v>
      </c>
      <c r="AV1082" s="41">
        <f>SUM(BASE_INICIATIVAS_CONSOLIDADA!$AP1082:$AU1082)</f>
        <v>0</v>
      </c>
      <c r="AW1082" s="43">
        <v>0</v>
      </c>
      <c r="AX1082" s="43">
        <v>0</v>
      </c>
      <c r="AY1082" s="44">
        <f>SUM(BASE_INICIATIVAS_CONSOLIDADA!$AW1082:$AX1082)</f>
        <v>0</v>
      </c>
      <c r="AZ1082" s="45">
        <v>0</v>
      </c>
      <c r="BA1082" s="45">
        <f>BASE_INICIATIVAS_CONSOLIDADA!$AZ1082</f>
        <v>0</v>
      </c>
      <c r="BB1082" s="45">
        <v>0</v>
      </c>
      <c r="BC1082" s="45">
        <v>0</v>
      </c>
      <c r="BD1082" s="45">
        <f>SUM(BASE_INICIATIVAS_CONSOLIDADA!$BB1082:$BC1082)</f>
        <v>0</v>
      </c>
    </row>
    <row r="1083" spans="1:56" ht="45" x14ac:dyDescent="0.25">
      <c r="A1083" s="8" t="s">
        <v>560</v>
      </c>
      <c r="B1083" s="8" t="s">
        <v>561</v>
      </c>
      <c r="C1083" s="8" t="s">
        <v>70</v>
      </c>
      <c r="D1083" s="8" t="s">
        <v>58</v>
      </c>
      <c r="E1083" s="8" t="str">
        <f>_xlfn.XLOOKUP(BASE_INICIATIVAS_CONSOLIDADA!$G1083,'[1]BASE DE DADOS'!A:A,'[1]BASE DE DADOS'!C:C)</f>
        <v>APA DE CAIRUÇU</v>
      </c>
      <c r="F1083" s="8" t="str">
        <f>_xlfn.XLOOKUP(BASE_INICIATIVAS_CONSOLIDADA!$G1083,[1]!BASE_UCS[COD CNUC],[1]!BASE_UCS[CATEGORIA RESUMIDA])</f>
        <v>APA</v>
      </c>
      <c r="G1083" s="8" t="s">
        <v>392</v>
      </c>
      <c r="H1083" s="8" t="str">
        <f>_xlfn.XLOOKUP(BASE_INICIATIVAS_CONSOLIDADA!$G1083,[1]!BASE_UCS[COD CNUC],[1]!BASE_UCS[GERÊNCIA REGIONAL])</f>
        <v>GR4 - Sudeste</v>
      </c>
      <c r="I1083" s="8" t="str">
        <f>_xlfn.XLOOKUP(BASE_INICIATIVAS_CONSOLIDADA!$G1083,[1]!BASE_UCS[COD CNUC],[1]!BASE_UCS[BIOMAS])</f>
        <v>Área Marinha - Mata Atlântica</v>
      </c>
      <c r="J1083" s="8" t="str">
        <f>_xlfn.XLOOKUP(BASE_INICIATIVAS_CONSOLIDADA!$G1083,[1]!BASE_UCS[COD CNUC],[1]!BASE_UCS[UF])</f>
        <v>RJ</v>
      </c>
      <c r="K1083" s="8"/>
      <c r="L1083" s="36">
        <v>400000</v>
      </c>
      <c r="M1083" s="80">
        <v>0</v>
      </c>
      <c r="N1083" s="36">
        <f>BASE_INICIATIVAS_CONSOLIDADA!$L1083-BASE_INICIATIVAS_CONSOLIDADA!$M1083</f>
        <v>400000</v>
      </c>
      <c r="O1083" s="37">
        <f>BASE_INICIATIVAS_CONSOLIDADA!$AC1083+BASE_INICIATIVAS_CONSOLIDADA!$AJ1083+BASE_INICIATIVAS_CONSOLIDADA!$AO1083+BASE_INICIATIVAS_CONSOLIDADA!$AV1083+BASE_INICIATIVAS_CONSOLIDADA!$AY1083+BASE_INICIATIVAS_CONSOLIDADA!$BA1083+BASE_INICIATIVAS_CONSOLIDADA!$BD1083</f>
        <v>0</v>
      </c>
      <c r="P1083" s="36">
        <f>IF(BASE_INICIATIVAS_CONSOLIDADA!$N1083-BASE_INICIATIVAS_CONSOLIDADA!$O1083&lt;0,0,BASE_INICIATIVAS_CONSOLIDADA!$N1083-BASE_INICIATIVAS_CONSOLIDADA!$O1083)</f>
        <v>400000</v>
      </c>
      <c r="Q1083" s="64">
        <v>0</v>
      </c>
      <c r="R1083" s="69">
        <v>0</v>
      </c>
      <c r="S1083" s="69">
        <v>0</v>
      </c>
      <c r="T1083" s="69">
        <v>0</v>
      </c>
      <c r="U1083" s="69">
        <v>0</v>
      </c>
      <c r="V1083" s="69">
        <v>0</v>
      </c>
      <c r="W1083" s="69">
        <v>0</v>
      </c>
      <c r="X1083" s="69">
        <v>0</v>
      </c>
      <c r="Y1083" s="69">
        <v>0</v>
      </c>
      <c r="Z1083" s="69">
        <v>0</v>
      </c>
      <c r="AA1083" s="69">
        <v>0</v>
      </c>
      <c r="AB1083" s="70">
        <v>0</v>
      </c>
      <c r="AC1083" s="37">
        <f>SUM(BASE_INICIATIVAS_CONSOLIDADA!$Q1083:$AB1083)</f>
        <v>0</v>
      </c>
      <c r="AD1083" s="37">
        <v>0</v>
      </c>
      <c r="AE1083" s="37">
        <v>0</v>
      </c>
      <c r="AF1083" s="37">
        <v>0</v>
      </c>
      <c r="AG1083" s="37">
        <v>0</v>
      </c>
      <c r="AH1083" s="37">
        <v>0</v>
      </c>
      <c r="AI1083" s="77">
        <v>0</v>
      </c>
      <c r="AJ1083" s="37">
        <f>SUM(BASE_INICIATIVAS_CONSOLIDADA!$AD1083:$AI1083)</f>
        <v>0</v>
      </c>
      <c r="AK1083" s="37">
        <v>0</v>
      </c>
      <c r="AL1083" s="37">
        <v>0</v>
      </c>
      <c r="AM1083" s="37">
        <v>0</v>
      </c>
      <c r="AN1083" s="37">
        <v>0</v>
      </c>
      <c r="AO1083" s="37">
        <f>SUM(BASE_INICIATIVAS_CONSOLIDADA!$AK1083:$AN1083)</f>
        <v>0</v>
      </c>
      <c r="AP1083" s="37">
        <v>0</v>
      </c>
      <c r="AQ1083" s="37">
        <v>0</v>
      </c>
      <c r="AR1083" s="37">
        <v>0</v>
      </c>
      <c r="AS1083" s="37">
        <v>0</v>
      </c>
      <c r="AT1083" s="37">
        <v>0</v>
      </c>
      <c r="AU1083" s="37">
        <v>0</v>
      </c>
      <c r="AV1083" s="37">
        <f>SUM(BASE_INICIATIVAS_CONSOLIDADA!$AP1083:$AU1083)</f>
        <v>0</v>
      </c>
      <c r="AW1083" s="39">
        <v>0</v>
      </c>
      <c r="AX1083" s="39">
        <v>0</v>
      </c>
      <c r="AY1083" s="40">
        <f>SUM(BASE_INICIATIVAS_CONSOLIDADA!$AW1083:$AX1083)</f>
        <v>0</v>
      </c>
      <c r="AZ1083" s="4">
        <v>0</v>
      </c>
      <c r="BA1083" s="4">
        <f>BASE_INICIATIVAS_CONSOLIDADA!$AZ1083</f>
        <v>0</v>
      </c>
      <c r="BB1083" s="4">
        <v>0</v>
      </c>
      <c r="BC1083" s="4">
        <v>0</v>
      </c>
      <c r="BD1083" s="4">
        <f>SUM(BASE_INICIATIVAS_CONSOLIDADA!$BB1083:$BC1083)</f>
        <v>0</v>
      </c>
    </row>
    <row r="1084" spans="1:56" ht="45" x14ac:dyDescent="0.25">
      <c r="A1084" s="29" t="s">
        <v>560</v>
      </c>
      <c r="B1084" s="29" t="s">
        <v>561</v>
      </c>
      <c r="C1084" s="29" t="s">
        <v>70</v>
      </c>
      <c r="D1084" s="29" t="s">
        <v>58</v>
      </c>
      <c r="E1084" s="29" t="str">
        <f>_xlfn.XLOOKUP(BASE_INICIATIVAS_CONSOLIDADA!$G1084,'[1]BASE DE DADOS'!A:A,'[1]BASE DE DADOS'!C:C)</f>
        <v>APA DE CANANÉIA-IGUAPÉ-PERUÍBE</v>
      </c>
      <c r="F1084" s="29" t="str">
        <f>_xlfn.XLOOKUP(BASE_INICIATIVAS_CONSOLIDADA!$G1084,[1]!BASE_UCS[COD CNUC],[1]!BASE_UCS[CATEGORIA RESUMIDA])</f>
        <v>APA</v>
      </c>
      <c r="G1084" s="29" t="s">
        <v>534</v>
      </c>
      <c r="H1084" s="29" t="str">
        <f>_xlfn.XLOOKUP(BASE_INICIATIVAS_CONSOLIDADA!$G1084,[1]!BASE_UCS[COD CNUC],[1]!BASE_UCS[GERÊNCIA REGIONAL])</f>
        <v>GR4 - Sudeste</v>
      </c>
      <c r="I1084" s="29" t="str">
        <f>_xlfn.XLOOKUP(BASE_INICIATIVAS_CONSOLIDADA!$G1084,[1]!BASE_UCS[COD CNUC],[1]!BASE_UCS[BIOMAS])</f>
        <v>Área Marinha - Mata Atlântica</v>
      </c>
      <c r="J1084" s="29" t="str">
        <f>_xlfn.XLOOKUP(BASE_INICIATIVAS_CONSOLIDADA!$G1084,[1]!BASE_UCS[COD CNUC],[1]!BASE_UCS[UF])</f>
        <v>SP</v>
      </c>
      <c r="K1084" s="29"/>
      <c r="L1084" s="30">
        <v>400000</v>
      </c>
      <c r="M1084" s="79">
        <v>0</v>
      </c>
      <c r="N1084" s="30">
        <f>BASE_INICIATIVAS_CONSOLIDADA!$L1084-BASE_INICIATIVAS_CONSOLIDADA!$M1084</f>
        <v>400000</v>
      </c>
      <c r="O1084" s="41">
        <f>BASE_INICIATIVAS_CONSOLIDADA!$AC1084+BASE_INICIATIVAS_CONSOLIDADA!$AJ1084+BASE_INICIATIVAS_CONSOLIDADA!$AO1084+BASE_INICIATIVAS_CONSOLIDADA!$AV1084+BASE_INICIATIVAS_CONSOLIDADA!$AY1084+BASE_INICIATIVAS_CONSOLIDADA!$BA1084+BASE_INICIATIVAS_CONSOLIDADA!$BD1084</f>
        <v>0</v>
      </c>
      <c r="P1084" s="30">
        <f>IF(BASE_INICIATIVAS_CONSOLIDADA!$N1084-BASE_INICIATIVAS_CONSOLIDADA!$O1084&lt;0,0,BASE_INICIATIVAS_CONSOLIDADA!$N1084-BASE_INICIATIVAS_CONSOLIDADA!$O1084)</f>
        <v>400000</v>
      </c>
      <c r="Q1084" s="66">
        <v>0</v>
      </c>
      <c r="R1084" s="71">
        <v>0</v>
      </c>
      <c r="S1084" s="71">
        <v>0</v>
      </c>
      <c r="T1084" s="71">
        <v>0</v>
      </c>
      <c r="U1084" s="71">
        <v>0</v>
      </c>
      <c r="V1084" s="71">
        <v>0</v>
      </c>
      <c r="W1084" s="71">
        <v>0</v>
      </c>
      <c r="X1084" s="71">
        <v>0</v>
      </c>
      <c r="Y1084" s="71">
        <v>0</v>
      </c>
      <c r="Z1084" s="71">
        <v>0</v>
      </c>
      <c r="AA1084" s="71">
        <v>0</v>
      </c>
      <c r="AB1084" s="68">
        <v>0</v>
      </c>
      <c r="AC1084" s="41">
        <f>SUM(BASE_INICIATIVAS_CONSOLIDADA!$Q1084:$AB1084)</f>
        <v>0</v>
      </c>
      <c r="AD1084" s="41">
        <v>0</v>
      </c>
      <c r="AE1084" s="41">
        <v>0</v>
      </c>
      <c r="AF1084" s="41">
        <v>0</v>
      </c>
      <c r="AG1084" s="41">
        <v>0</v>
      </c>
      <c r="AH1084" s="41">
        <v>0</v>
      </c>
      <c r="AI1084" s="82">
        <v>0</v>
      </c>
      <c r="AJ1084" s="41">
        <f>SUM(BASE_INICIATIVAS_CONSOLIDADA!$AD1084:$AI1084)</f>
        <v>0</v>
      </c>
      <c r="AK1084" s="41">
        <v>0</v>
      </c>
      <c r="AL1084" s="41">
        <v>0</v>
      </c>
      <c r="AM1084" s="41">
        <v>0</v>
      </c>
      <c r="AN1084" s="41">
        <v>0</v>
      </c>
      <c r="AO1084" s="41">
        <f>SUM(BASE_INICIATIVAS_CONSOLIDADA!$AK1084:$AN1084)</f>
        <v>0</v>
      </c>
      <c r="AP1084" s="41">
        <v>0</v>
      </c>
      <c r="AQ1084" s="41">
        <v>0</v>
      </c>
      <c r="AR1084" s="41">
        <v>0</v>
      </c>
      <c r="AS1084" s="41">
        <v>0</v>
      </c>
      <c r="AT1084" s="41">
        <v>0</v>
      </c>
      <c r="AU1084" s="41">
        <v>0</v>
      </c>
      <c r="AV1084" s="41">
        <f>SUM(BASE_INICIATIVAS_CONSOLIDADA!$AP1084:$AU1084)</f>
        <v>0</v>
      </c>
      <c r="AW1084" s="43">
        <v>0</v>
      </c>
      <c r="AX1084" s="43">
        <v>0</v>
      </c>
      <c r="AY1084" s="44">
        <f>SUM(BASE_INICIATIVAS_CONSOLIDADA!$AW1084:$AX1084)</f>
        <v>0</v>
      </c>
      <c r="AZ1084" s="45">
        <v>0</v>
      </c>
      <c r="BA1084" s="45">
        <f>BASE_INICIATIVAS_CONSOLIDADA!$AZ1084</f>
        <v>0</v>
      </c>
      <c r="BB1084" s="45">
        <v>0</v>
      </c>
      <c r="BC1084" s="45">
        <v>0</v>
      </c>
      <c r="BD1084" s="45">
        <f>SUM(BASE_INICIATIVAS_CONSOLIDADA!$BB1084:$BC1084)</f>
        <v>0</v>
      </c>
    </row>
    <row r="1085" spans="1:56" ht="45" x14ac:dyDescent="0.25">
      <c r="A1085" s="8" t="s">
        <v>560</v>
      </c>
      <c r="B1085" s="8" t="s">
        <v>561</v>
      </c>
      <c r="C1085" s="8" t="s">
        <v>70</v>
      </c>
      <c r="D1085" s="8" t="s">
        <v>58</v>
      </c>
      <c r="E1085" s="8" t="str">
        <f>_xlfn.XLOOKUP(BASE_INICIATIVAS_CONSOLIDADA!$G1085,'[1]BASE DE DADOS'!A:A,'[1]BASE DE DADOS'!C:C)</f>
        <v>APA DE GUAPI-MIRIM</v>
      </c>
      <c r="F1085" s="8" t="str">
        <f>_xlfn.XLOOKUP(BASE_INICIATIVAS_CONSOLIDADA!$G1085,[1]!BASE_UCS[COD CNUC],[1]!BASE_UCS[CATEGORIA RESUMIDA])</f>
        <v>APA</v>
      </c>
      <c r="G1085" s="8" t="s">
        <v>506</v>
      </c>
      <c r="H1085" s="8" t="str">
        <f>_xlfn.XLOOKUP(BASE_INICIATIVAS_CONSOLIDADA!$G1085,[1]!BASE_UCS[COD CNUC],[1]!BASE_UCS[GERÊNCIA REGIONAL])</f>
        <v>GR4 - Sudeste</v>
      </c>
      <c r="I1085" s="8" t="str">
        <f>_xlfn.XLOOKUP(BASE_INICIATIVAS_CONSOLIDADA!$G1085,[1]!BASE_UCS[COD CNUC],[1]!BASE_UCS[BIOMAS])</f>
        <v>Área Marinha - Mata Atlântica</v>
      </c>
      <c r="J1085" s="8" t="str">
        <f>_xlfn.XLOOKUP(BASE_INICIATIVAS_CONSOLIDADA!$G1085,[1]!BASE_UCS[COD CNUC],[1]!BASE_UCS[UF])</f>
        <v>RJ</v>
      </c>
      <c r="K1085" s="8"/>
      <c r="L1085" s="36">
        <v>400000</v>
      </c>
      <c r="M1085" s="80">
        <v>0</v>
      </c>
      <c r="N1085" s="36">
        <f>BASE_INICIATIVAS_CONSOLIDADA!$L1085-BASE_INICIATIVAS_CONSOLIDADA!$M1085</f>
        <v>400000</v>
      </c>
      <c r="O1085" s="37">
        <f>BASE_INICIATIVAS_CONSOLIDADA!$AC1085+BASE_INICIATIVAS_CONSOLIDADA!$AJ1085+BASE_INICIATIVAS_CONSOLIDADA!$AO1085+BASE_INICIATIVAS_CONSOLIDADA!$AV1085+BASE_INICIATIVAS_CONSOLIDADA!$AY1085+BASE_INICIATIVAS_CONSOLIDADA!$BA1085+BASE_INICIATIVAS_CONSOLIDADA!$BD1085</f>
        <v>0</v>
      </c>
      <c r="P1085" s="36">
        <f>IF(BASE_INICIATIVAS_CONSOLIDADA!$N1085-BASE_INICIATIVAS_CONSOLIDADA!$O1085&lt;0,0,BASE_INICIATIVAS_CONSOLIDADA!$N1085-BASE_INICIATIVAS_CONSOLIDADA!$O1085)</f>
        <v>400000</v>
      </c>
      <c r="Q1085" s="64">
        <v>0</v>
      </c>
      <c r="R1085" s="69">
        <v>0</v>
      </c>
      <c r="S1085" s="69">
        <v>0</v>
      </c>
      <c r="T1085" s="69">
        <v>0</v>
      </c>
      <c r="U1085" s="69">
        <v>0</v>
      </c>
      <c r="V1085" s="69">
        <v>0</v>
      </c>
      <c r="W1085" s="69">
        <v>0</v>
      </c>
      <c r="X1085" s="69">
        <v>0</v>
      </c>
      <c r="Y1085" s="69">
        <v>0</v>
      </c>
      <c r="Z1085" s="69">
        <v>0</v>
      </c>
      <c r="AA1085" s="69">
        <v>0</v>
      </c>
      <c r="AB1085" s="70">
        <v>0</v>
      </c>
      <c r="AC1085" s="37">
        <f>SUM(BASE_INICIATIVAS_CONSOLIDADA!$Q1085:$AB1085)</f>
        <v>0</v>
      </c>
      <c r="AD1085" s="37">
        <v>0</v>
      </c>
      <c r="AE1085" s="37">
        <v>0</v>
      </c>
      <c r="AF1085" s="37">
        <v>0</v>
      </c>
      <c r="AG1085" s="37">
        <v>0</v>
      </c>
      <c r="AH1085" s="37">
        <v>0</v>
      </c>
      <c r="AI1085" s="77">
        <v>0</v>
      </c>
      <c r="AJ1085" s="37">
        <f>SUM(BASE_INICIATIVAS_CONSOLIDADA!$AD1085:$AI1085)</f>
        <v>0</v>
      </c>
      <c r="AK1085" s="37">
        <v>0</v>
      </c>
      <c r="AL1085" s="37">
        <v>0</v>
      </c>
      <c r="AM1085" s="37">
        <v>0</v>
      </c>
      <c r="AN1085" s="37">
        <v>0</v>
      </c>
      <c r="AO1085" s="37">
        <f>SUM(BASE_INICIATIVAS_CONSOLIDADA!$AK1085:$AN1085)</f>
        <v>0</v>
      </c>
      <c r="AP1085" s="37">
        <v>0</v>
      </c>
      <c r="AQ1085" s="37">
        <v>0</v>
      </c>
      <c r="AR1085" s="37">
        <v>0</v>
      </c>
      <c r="AS1085" s="37">
        <v>0</v>
      </c>
      <c r="AT1085" s="37">
        <v>0</v>
      </c>
      <c r="AU1085" s="37">
        <v>0</v>
      </c>
      <c r="AV1085" s="37">
        <f>SUM(BASE_INICIATIVAS_CONSOLIDADA!$AP1085:$AU1085)</f>
        <v>0</v>
      </c>
      <c r="AW1085" s="39">
        <v>0</v>
      </c>
      <c r="AX1085" s="39">
        <v>0</v>
      </c>
      <c r="AY1085" s="40">
        <f>SUM(BASE_INICIATIVAS_CONSOLIDADA!$AW1085:$AX1085)</f>
        <v>0</v>
      </c>
      <c r="AZ1085" s="4">
        <v>0</v>
      </c>
      <c r="BA1085" s="4">
        <f>BASE_INICIATIVAS_CONSOLIDADA!$AZ1085</f>
        <v>0</v>
      </c>
      <c r="BB1085" s="4">
        <v>0</v>
      </c>
      <c r="BC1085" s="4">
        <v>0</v>
      </c>
      <c r="BD1085" s="4">
        <f>SUM(BASE_INICIATIVAS_CONSOLIDADA!$BB1085:$BC1085)</f>
        <v>0</v>
      </c>
    </row>
    <row r="1086" spans="1:56" ht="45" x14ac:dyDescent="0.25">
      <c r="A1086" s="29" t="s">
        <v>560</v>
      </c>
      <c r="B1086" s="29" t="s">
        <v>561</v>
      </c>
      <c r="C1086" s="29" t="s">
        <v>70</v>
      </c>
      <c r="D1086" s="29" t="s">
        <v>58</v>
      </c>
      <c r="E1086" s="29" t="str">
        <f>_xlfn.XLOOKUP(BASE_INICIATIVAS_CONSOLIDADA!$G1086,'[1]BASE DE DADOS'!A:A,'[1]BASE DE DADOS'!C:C)</f>
        <v>APA DE GUARAQUEÇABA</v>
      </c>
      <c r="F1086" s="29" t="str">
        <f>_xlfn.XLOOKUP(BASE_INICIATIVAS_CONSOLIDADA!$G1086,[1]!BASE_UCS[COD CNUC],[1]!BASE_UCS[CATEGORIA RESUMIDA])</f>
        <v>APA</v>
      </c>
      <c r="G1086" s="29" t="s">
        <v>318</v>
      </c>
      <c r="H1086" s="29" t="str">
        <f>_xlfn.XLOOKUP(BASE_INICIATIVAS_CONSOLIDADA!$G1086,[1]!BASE_UCS[COD CNUC],[1]!BASE_UCS[GERÊNCIA REGIONAL])</f>
        <v>GR5 - Sul</v>
      </c>
      <c r="I1086" s="29" t="str">
        <f>_xlfn.XLOOKUP(BASE_INICIATIVAS_CONSOLIDADA!$G1086,[1]!BASE_UCS[COD CNUC],[1]!BASE_UCS[BIOMAS])</f>
        <v>Área Marinha - Mata Atlântica</v>
      </c>
      <c r="J1086" s="29" t="str">
        <f>_xlfn.XLOOKUP(BASE_INICIATIVAS_CONSOLIDADA!$G1086,[1]!BASE_UCS[COD CNUC],[1]!BASE_UCS[UF])</f>
        <v>PR</v>
      </c>
      <c r="K1086" s="29"/>
      <c r="L1086" s="30">
        <v>400000</v>
      </c>
      <c r="M1086" s="79">
        <v>0</v>
      </c>
      <c r="N1086" s="30">
        <f>BASE_INICIATIVAS_CONSOLIDADA!$L1086-BASE_INICIATIVAS_CONSOLIDADA!$M1086</f>
        <v>400000</v>
      </c>
      <c r="O1086" s="41">
        <f>BASE_INICIATIVAS_CONSOLIDADA!$AC1086+BASE_INICIATIVAS_CONSOLIDADA!$AJ1086+BASE_INICIATIVAS_CONSOLIDADA!$AO1086+BASE_INICIATIVAS_CONSOLIDADA!$AV1086+BASE_INICIATIVAS_CONSOLIDADA!$AY1086+BASE_INICIATIVAS_CONSOLIDADA!$BA1086+BASE_INICIATIVAS_CONSOLIDADA!$BD1086</f>
        <v>0</v>
      </c>
      <c r="P1086" s="30">
        <f>IF(BASE_INICIATIVAS_CONSOLIDADA!$N1086-BASE_INICIATIVAS_CONSOLIDADA!$O1086&lt;0,0,BASE_INICIATIVAS_CONSOLIDADA!$N1086-BASE_INICIATIVAS_CONSOLIDADA!$O1086)</f>
        <v>400000</v>
      </c>
      <c r="Q1086" s="66">
        <v>0</v>
      </c>
      <c r="R1086" s="71">
        <v>0</v>
      </c>
      <c r="S1086" s="71">
        <v>0</v>
      </c>
      <c r="T1086" s="71">
        <v>0</v>
      </c>
      <c r="U1086" s="71">
        <v>0</v>
      </c>
      <c r="V1086" s="71">
        <v>0</v>
      </c>
      <c r="W1086" s="71">
        <v>0</v>
      </c>
      <c r="X1086" s="71">
        <v>0</v>
      </c>
      <c r="Y1086" s="71">
        <v>0</v>
      </c>
      <c r="Z1086" s="71">
        <v>0</v>
      </c>
      <c r="AA1086" s="71">
        <v>0</v>
      </c>
      <c r="AB1086" s="68">
        <v>0</v>
      </c>
      <c r="AC1086" s="41">
        <f>SUM(BASE_INICIATIVAS_CONSOLIDADA!$Q1086:$AB1086)</f>
        <v>0</v>
      </c>
      <c r="AD1086" s="41">
        <v>0</v>
      </c>
      <c r="AE1086" s="41">
        <v>0</v>
      </c>
      <c r="AF1086" s="41">
        <v>0</v>
      </c>
      <c r="AG1086" s="41">
        <v>0</v>
      </c>
      <c r="AH1086" s="41">
        <v>0</v>
      </c>
      <c r="AI1086" s="82">
        <v>0</v>
      </c>
      <c r="AJ1086" s="41">
        <f>SUM(BASE_INICIATIVAS_CONSOLIDADA!$AD1086:$AI1086)</f>
        <v>0</v>
      </c>
      <c r="AK1086" s="41">
        <v>0</v>
      </c>
      <c r="AL1086" s="41">
        <v>0</v>
      </c>
      <c r="AM1086" s="41">
        <v>0</v>
      </c>
      <c r="AN1086" s="41">
        <v>0</v>
      </c>
      <c r="AO1086" s="41">
        <f>SUM(BASE_INICIATIVAS_CONSOLIDADA!$AK1086:$AN1086)</f>
        <v>0</v>
      </c>
      <c r="AP1086" s="41">
        <v>0</v>
      </c>
      <c r="AQ1086" s="41">
        <v>0</v>
      </c>
      <c r="AR1086" s="41">
        <v>0</v>
      </c>
      <c r="AS1086" s="41">
        <v>0</v>
      </c>
      <c r="AT1086" s="41">
        <v>0</v>
      </c>
      <c r="AU1086" s="41">
        <v>0</v>
      </c>
      <c r="AV1086" s="41">
        <f>SUM(BASE_INICIATIVAS_CONSOLIDADA!$AP1086:$AU1086)</f>
        <v>0</v>
      </c>
      <c r="AW1086" s="43">
        <v>0</v>
      </c>
      <c r="AX1086" s="43">
        <v>0</v>
      </c>
      <c r="AY1086" s="44">
        <f>SUM(BASE_INICIATIVAS_CONSOLIDADA!$AW1086:$AX1086)</f>
        <v>0</v>
      </c>
      <c r="AZ1086" s="45">
        <v>0</v>
      </c>
      <c r="BA1086" s="45">
        <f>BASE_INICIATIVAS_CONSOLIDADA!$AZ1086</f>
        <v>0</v>
      </c>
      <c r="BB1086" s="45">
        <v>0</v>
      </c>
      <c r="BC1086" s="45">
        <v>0</v>
      </c>
      <c r="BD1086" s="45">
        <f>SUM(BASE_INICIATIVAS_CONSOLIDADA!$BB1086:$BC1086)</f>
        <v>0</v>
      </c>
    </row>
    <row r="1087" spans="1:56" ht="45" x14ac:dyDescent="0.25">
      <c r="A1087" s="8" t="s">
        <v>560</v>
      </c>
      <c r="B1087" s="8" t="s">
        <v>561</v>
      </c>
      <c r="C1087" s="8" t="s">
        <v>70</v>
      </c>
      <c r="D1087" s="8" t="s">
        <v>58</v>
      </c>
      <c r="E1087" s="8" t="str">
        <f>_xlfn.XLOOKUP(BASE_INICIATIVAS_CONSOLIDADA!$G1087,'[1]BASE DE DADOS'!A:A,'[1]BASE DE DADOS'!C:C)</f>
        <v>APA MORRO DA PEDREIRA</v>
      </c>
      <c r="F1087" s="8" t="str">
        <f>_xlfn.XLOOKUP(BASE_INICIATIVAS_CONSOLIDADA!$G1087,[1]!BASE_UCS[COD CNUC],[1]!BASE_UCS[CATEGORIA RESUMIDA])</f>
        <v>APA</v>
      </c>
      <c r="G1087" s="8" t="s">
        <v>509</v>
      </c>
      <c r="H1087" s="8" t="str">
        <f>_xlfn.XLOOKUP(BASE_INICIATIVAS_CONSOLIDADA!$G1087,[1]!BASE_UCS[COD CNUC],[1]!BASE_UCS[GERÊNCIA REGIONAL])</f>
        <v>GR4 - Sudeste</v>
      </c>
      <c r="I1087" s="8" t="str">
        <f>_xlfn.XLOOKUP(BASE_INICIATIVAS_CONSOLIDADA!$G1087,[1]!BASE_UCS[COD CNUC],[1]!BASE_UCS[BIOMAS])</f>
        <v>Cerrado - Mata Atlântica</v>
      </c>
      <c r="J1087" s="8" t="str">
        <f>_xlfn.XLOOKUP(BASE_INICIATIVAS_CONSOLIDADA!$G1087,[1]!BASE_UCS[COD CNUC],[1]!BASE_UCS[UF])</f>
        <v>MG</v>
      </c>
      <c r="K1087" s="8"/>
      <c r="L1087" s="36">
        <v>400000</v>
      </c>
      <c r="M1087" s="80">
        <v>0</v>
      </c>
      <c r="N1087" s="36">
        <f>BASE_INICIATIVAS_CONSOLIDADA!$L1087-BASE_INICIATIVAS_CONSOLIDADA!$M1087</f>
        <v>400000</v>
      </c>
      <c r="O1087" s="37">
        <f>BASE_INICIATIVAS_CONSOLIDADA!$AC1087+BASE_INICIATIVAS_CONSOLIDADA!$AJ1087+BASE_INICIATIVAS_CONSOLIDADA!$AO1087+BASE_INICIATIVAS_CONSOLIDADA!$AV1087+BASE_INICIATIVAS_CONSOLIDADA!$AY1087+BASE_INICIATIVAS_CONSOLIDADA!$BA1087+BASE_INICIATIVAS_CONSOLIDADA!$BD1087</f>
        <v>0</v>
      </c>
      <c r="P1087" s="36">
        <f>IF(BASE_INICIATIVAS_CONSOLIDADA!$N1087-BASE_INICIATIVAS_CONSOLIDADA!$O1087&lt;0,0,BASE_INICIATIVAS_CONSOLIDADA!$N1087-BASE_INICIATIVAS_CONSOLIDADA!$O1087)</f>
        <v>400000</v>
      </c>
      <c r="Q1087" s="64">
        <v>0</v>
      </c>
      <c r="R1087" s="69">
        <v>0</v>
      </c>
      <c r="S1087" s="69">
        <v>0</v>
      </c>
      <c r="T1087" s="69">
        <v>0</v>
      </c>
      <c r="U1087" s="69">
        <v>0</v>
      </c>
      <c r="V1087" s="69">
        <v>0</v>
      </c>
      <c r="W1087" s="69">
        <v>0</v>
      </c>
      <c r="X1087" s="69">
        <v>0</v>
      </c>
      <c r="Y1087" s="69">
        <v>0</v>
      </c>
      <c r="Z1087" s="69">
        <v>0</v>
      </c>
      <c r="AA1087" s="69">
        <v>0</v>
      </c>
      <c r="AB1087" s="70">
        <v>0</v>
      </c>
      <c r="AC1087" s="37">
        <f>SUM(BASE_INICIATIVAS_CONSOLIDADA!$Q1087:$AB1087)</f>
        <v>0</v>
      </c>
      <c r="AD1087" s="37">
        <v>0</v>
      </c>
      <c r="AE1087" s="37">
        <v>0</v>
      </c>
      <c r="AF1087" s="37">
        <v>0</v>
      </c>
      <c r="AG1087" s="37">
        <v>0</v>
      </c>
      <c r="AH1087" s="37">
        <v>0</v>
      </c>
      <c r="AI1087" s="77">
        <v>0</v>
      </c>
      <c r="AJ1087" s="37">
        <f>SUM(BASE_INICIATIVAS_CONSOLIDADA!$AD1087:$AI1087)</f>
        <v>0</v>
      </c>
      <c r="AK1087" s="37">
        <v>0</v>
      </c>
      <c r="AL1087" s="37">
        <v>0</v>
      </c>
      <c r="AM1087" s="37">
        <v>0</v>
      </c>
      <c r="AN1087" s="37">
        <v>0</v>
      </c>
      <c r="AO1087" s="37">
        <f>SUM(BASE_INICIATIVAS_CONSOLIDADA!$AK1087:$AN1087)</f>
        <v>0</v>
      </c>
      <c r="AP1087" s="37">
        <v>0</v>
      </c>
      <c r="AQ1087" s="37">
        <v>0</v>
      </c>
      <c r="AR1087" s="37">
        <v>0</v>
      </c>
      <c r="AS1087" s="37">
        <v>0</v>
      </c>
      <c r="AT1087" s="37">
        <v>0</v>
      </c>
      <c r="AU1087" s="37">
        <v>0</v>
      </c>
      <c r="AV1087" s="37">
        <f>SUM(BASE_INICIATIVAS_CONSOLIDADA!$AP1087:$AU1087)</f>
        <v>0</v>
      </c>
      <c r="AW1087" s="39">
        <v>0</v>
      </c>
      <c r="AX1087" s="39">
        <v>0</v>
      </c>
      <c r="AY1087" s="40">
        <f>SUM(BASE_INICIATIVAS_CONSOLIDADA!$AW1087:$AX1087)</f>
        <v>0</v>
      </c>
      <c r="AZ1087" s="4">
        <v>0</v>
      </c>
      <c r="BA1087" s="4">
        <f>BASE_INICIATIVAS_CONSOLIDADA!$AZ1087</f>
        <v>0</v>
      </c>
      <c r="BB1087" s="4">
        <v>0</v>
      </c>
      <c r="BC1087" s="4">
        <v>0</v>
      </c>
      <c r="BD1087" s="4">
        <f>SUM(BASE_INICIATIVAS_CONSOLIDADA!$BB1087:$BC1087)</f>
        <v>0</v>
      </c>
    </row>
    <row r="1088" spans="1:56" ht="45" x14ac:dyDescent="0.25">
      <c r="A1088" s="29" t="s">
        <v>560</v>
      </c>
      <c r="B1088" s="29" t="s">
        <v>561</v>
      </c>
      <c r="C1088" s="29" t="s">
        <v>70</v>
      </c>
      <c r="D1088" s="29" t="s">
        <v>58</v>
      </c>
      <c r="E1088" s="29" t="str">
        <f>_xlfn.XLOOKUP(BASE_INICIATIVAS_CONSOLIDADA!$G1088,'[1]BASE DE DADOS'!A:A,'[1]BASE DE DADOS'!C:C)</f>
        <v>APA SERRA DA TABATINGA</v>
      </c>
      <c r="F1088" s="29" t="str">
        <f>_xlfn.XLOOKUP(BASE_INICIATIVAS_CONSOLIDADA!$G1088,[1]!BASE_UCS[COD CNUC],[1]!BASE_UCS[CATEGORIA RESUMIDA])</f>
        <v>APA</v>
      </c>
      <c r="G1088" s="29" t="s">
        <v>511</v>
      </c>
      <c r="H1088" s="29" t="str">
        <f>_xlfn.XLOOKUP(BASE_INICIATIVAS_CONSOLIDADA!$G1088,[1]!BASE_UCS[COD CNUC],[1]!BASE_UCS[GERÊNCIA REGIONAL])</f>
        <v>GR2 - Nordeste</v>
      </c>
      <c r="I1088" s="29" t="str">
        <f>_xlfn.XLOOKUP(BASE_INICIATIVAS_CONSOLIDADA!$G1088,[1]!BASE_UCS[COD CNUC],[1]!BASE_UCS[BIOMAS])</f>
        <v>Cerrado</v>
      </c>
      <c r="J1088" s="29" t="str">
        <f>_xlfn.XLOOKUP(BASE_INICIATIVAS_CONSOLIDADA!$G1088,[1]!BASE_UCS[COD CNUC],[1]!BASE_UCS[UF])</f>
        <v>TO</v>
      </c>
      <c r="K1088" s="29"/>
      <c r="L1088" s="30">
        <v>400000</v>
      </c>
      <c r="M1088" s="79">
        <v>0</v>
      </c>
      <c r="N1088" s="30">
        <f>BASE_INICIATIVAS_CONSOLIDADA!$L1088-BASE_INICIATIVAS_CONSOLIDADA!$M1088</f>
        <v>400000</v>
      </c>
      <c r="O1088" s="41">
        <f>BASE_INICIATIVAS_CONSOLIDADA!$AC1088+BASE_INICIATIVAS_CONSOLIDADA!$AJ1088+BASE_INICIATIVAS_CONSOLIDADA!$AO1088+BASE_INICIATIVAS_CONSOLIDADA!$AV1088+BASE_INICIATIVAS_CONSOLIDADA!$AY1088+BASE_INICIATIVAS_CONSOLIDADA!$BA1088+BASE_INICIATIVAS_CONSOLIDADA!$BD1088</f>
        <v>0</v>
      </c>
      <c r="P1088" s="30">
        <f>IF(BASE_INICIATIVAS_CONSOLIDADA!$N1088-BASE_INICIATIVAS_CONSOLIDADA!$O1088&lt;0,0,BASE_INICIATIVAS_CONSOLIDADA!$N1088-BASE_INICIATIVAS_CONSOLIDADA!$O1088)</f>
        <v>400000</v>
      </c>
      <c r="Q1088" s="66">
        <v>0</v>
      </c>
      <c r="R1088" s="71">
        <v>0</v>
      </c>
      <c r="S1088" s="71">
        <v>0</v>
      </c>
      <c r="T1088" s="71">
        <v>0</v>
      </c>
      <c r="U1088" s="71">
        <v>0</v>
      </c>
      <c r="V1088" s="71">
        <v>0</v>
      </c>
      <c r="W1088" s="71">
        <v>0</v>
      </c>
      <c r="X1088" s="71">
        <v>0</v>
      </c>
      <c r="Y1088" s="71">
        <v>0</v>
      </c>
      <c r="Z1088" s="71">
        <v>0</v>
      </c>
      <c r="AA1088" s="71">
        <v>0</v>
      </c>
      <c r="AB1088" s="68">
        <v>0</v>
      </c>
      <c r="AC1088" s="41">
        <f>SUM(BASE_INICIATIVAS_CONSOLIDADA!$Q1088:$AB1088)</f>
        <v>0</v>
      </c>
      <c r="AD1088" s="41">
        <v>0</v>
      </c>
      <c r="AE1088" s="41">
        <v>0</v>
      </c>
      <c r="AF1088" s="41">
        <v>0</v>
      </c>
      <c r="AG1088" s="41">
        <v>0</v>
      </c>
      <c r="AH1088" s="41">
        <v>0</v>
      </c>
      <c r="AI1088" s="82">
        <v>0</v>
      </c>
      <c r="AJ1088" s="41">
        <f>SUM(BASE_INICIATIVAS_CONSOLIDADA!$AD1088:$AI1088)</f>
        <v>0</v>
      </c>
      <c r="AK1088" s="41">
        <v>0</v>
      </c>
      <c r="AL1088" s="41">
        <v>0</v>
      </c>
      <c r="AM1088" s="41">
        <v>0</v>
      </c>
      <c r="AN1088" s="41">
        <v>0</v>
      </c>
      <c r="AO1088" s="41">
        <f>SUM(BASE_INICIATIVAS_CONSOLIDADA!$AK1088:$AN1088)</f>
        <v>0</v>
      </c>
      <c r="AP1088" s="41">
        <v>0</v>
      </c>
      <c r="AQ1088" s="41">
        <v>0</v>
      </c>
      <c r="AR1088" s="41">
        <v>0</v>
      </c>
      <c r="AS1088" s="41">
        <v>0</v>
      </c>
      <c r="AT1088" s="41">
        <v>0</v>
      </c>
      <c r="AU1088" s="41">
        <v>0</v>
      </c>
      <c r="AV1088" s="41">
        <f>SUM(BASE_INICIATIVAS_CONSOLIDADA!$AP1088:$AU1088)</f>
        <v>0</v>
      </c>
      <c r="AW1088" s="43">
        <v>0</v>
      </c>
      <c r="AX1088" s="43">
        <v>0</v>
      </c>
      <c r="AY1088" s="44">
        <f>SUM(BASE_INICIATIVAS_CONSOLIDADA!$AW1088:$AX1088)</f>
        <v>0</v>
      </c>
      <c r="AZ1088" s="45">
        <v>0</v>
      </c>
      <c r="BA1088" s="45">
        <f>BASE_INICIATIVAS_CONSOLIDADA!$AZ1088</f>
        <v>0</v>
      </c>
      <c r="BB1088" s="45">
        <v>0</v>
      </c>
      <c r="BC1088" s="45">
        <v>0</v>
      </c>
      <c r="BD1088" s="45">
        <f>SUM(BASE_INICIATIVAS_CONSOLIDADA!$BB1088:$BC1088)</f>
        <v>0</v>
      </c>
    </row>
    <row r="1089" spans="1:56" ht="45" x14ac:dyDescent="0.25">
      <c r="A1089" s="8" t="s">
        <v>560</v>
      </c>
      <c r="B1089" s="8" t="s">
        <v>561</v>
      </c>
      <c r="C1089" s="8" t="s">
        <v>70</v>
      </c>
      <c r="D1089" s="8" t="s">
        <v>58</v>
      </c>
      <c r="E1089" s="8" t="str">
        <f>_xlfn.XLOOKUP(BASE_INICIATIVAS_CONSOLIDADA!$G1089,'[1]BASE DE DADOS'!A:A,'[1]BASE DE DADOS'!C:C)</f>
        <v>APA BACIA DO PARAÍBA DO SUL</v>
      </c>
      <c r="F1089" s="8" t="str">
        <f>_xlfn.XLOOKUP(BASE_INICIATIVAS_CONSOLIDADA!$G1089,[1]!BASE_UCS[COD CNUC],[1]!BASE_UCS[CATEGORIA RESUMIDA])</f>
        <v>APA</v>
      </c>
      <c r="G1089" s="8" t="s">
        <v>103</v>
      </c>
      <c r="H1089" s="8" t="str">
        <f>_xlfn.XLOOKUP(BASE_INICIATIVAS_CONSOLIDADA!$G1089,[1]!BASE_UCS[COD CNUC],[1]!BASE_UCS[GERÊNCIA REGIONAL])</f>
        <v>GR4 - Sudeste</v>
      </c>
      <c r="I1089" s="8" t="str">
        <f>_xlfn.XLOOKUP(BASE_INICIATIVAS_CONSOLIDADA!$G1089,[1]!BASE_UCS[COD CNUC],[1]!BASE_UCS[BIOMAS])</f>
        <v>Mata Atlântica</v>
      </c>
      <c r="J1089" s="8" t="str">
        <f>_xlfn.XLOOKUP(BASE_INICIATIVAS_CONSOLIDADA!$G1089,[1]!BASE_UCS[COD CNUC],[1]!BASE_UCS[UF])</f>
        <v>SP</v>
      </c>
      <c r="K1089" s="8"/>
      <c r="L1089" s="36">
        <v>400000</v>
      </c>
      <c r="M1089" s="80">
        <v>0</v>
      </c>
      <c r="N1089" s="36">
        <f>BASE_INICIATIVAS_CONSOLIDADA!$L1089-BASE_INICIATIVAS_CONSOLIDADA!$M1089</f>
        <v>400000</v>
      </c>
      <c r="O1089" s="37">
        <f>BASE_INICIATIVAS_CONSOLIDADA!$AC1089+BASE_INICIATIVAS_CONSOLIDADA!$AJ1089+BASE_INICIATIVAS_CONSOLIDADA!$AO1089+BASE_INICIATIVAS_CONSOLIDADA!$AV1089+BASE_INICIATIVAS_CONSOLIDADA!$AY1089+BASE_INICIATIVAS_CONSOLIDADA!$BA1089+BASE_INICIATIVAS_CONSOLIDADA!$BD1089</f>
        <v>0</v>
      </c>
      <c r="P1089" s="36">
        <f>IF(BASE_INICIATIVAS_CONSOLIDADA!$N1089-BASE_INICIATIVAS_CONSOLIDADA!$O1089&lt;0,0,BASE_INICIATIVAS_CONSOLIDADA!$N1089-BASE_INICIATIVAS_CONSOLIDADA!$O1089)</f>
        <v>400000</v>
      </c>
      <c r="Q1089" s="64">
        <v>0</v>
      </c>
      <c r="R1089" s="69">
        <v>0</v>
      </c>
      <c r="S1089" s="69">
        <v>0</v>
      </c>
      <c r="T1089" s="69">
        <v>0</v>
      </c>
      <c r="U1089" s="69">
        <v>0</v>
      </c>
      <c r="V1089" s="69">
        <v>0</v>
      </c>
      <c r="W1089" s="69">
        <v>0</v>
      </c>
      <c r="X1089" s="69">
        <v>0</v>
      </c>
      <c r="Y1089" s="69">
        <v>0</v>
      </c>
      <c r="Z1089" s="69">
        <v>0</v>
      </c>
      <c r="AA1089" s="69">
        <v>0</v>
      </c>
      <c r="AB1089" s="70">
        <v>0</v>
      </c>
      <c r="AC1089" s="37">
        <f>SUM(BASE_INICIATIVAS_CONSOLIDADA!$Q1089:$AB1089)</f>
        <v>0</v>
      </c>
      <c r="AD1089" s="37">
        <v>0</v>
      </c>
      <c r="AE1089" s="37">
        <v>0</v>
      </c>
      <c r="AF1089" s="37">
        <v>0</v>
      </c>
      <c r="AG1089" s="37">
        <v>0</v>
      </c>
      <c r="AH1089" s="37">
        <v>0</v>
      </c>
      <c r="AI1089" s="77">
        <v>0</v>
      </c>
      <c r="AJ1089" s="37">
        <f>SUM(BASE_INICIATIVAS_CONSOLIDADA!$AD1089:$AI1089)</f>
        <v>0</v>
      </c>
      <c r="AK1089" s="37">
        <v>0</v>
      </c>
      <c r="AL1089" s="37">
        <v>0</v>
      </c>
      <c r="AM1089" s="37">
        <v>0</v>
      </c>
      <c r="AN1089" s="37">
        <v>0</v>
      </c>
      <c r="AO1089" s="37">
        <f>SUM(BASE_INICIATIVAS_CONSOLIDADA!$AK1089:$AN1089)</f>
        <v>0</v>
      </c>
      <c r="AP1089" s="37">
        <v>0</v>
      </c>
      <c r="AQ1089" s="37">
        <v>0</v>
      </c>
      <c r="AR1089" s="37">
        <v>0</v>
      </c>
      <c r="AS1089" s="37">
        <v>0</v>
      </c>
      <c r="AT1089" s="37">
        <v>0</v>
      </c>
      <c r="AU1089" s="37">
        <v>0</v>
      </c>
      <c r="AV1089" s="37">
        <f>SUM(BASE_INICIATIVAS_CONSOLIDADA!$AP1089:$AU1089)</f>
        <v>0</v>
      </c>
      <c r="AW1089" s="39">
        <v>0</v>
      </c>
      <c r="AX1089" s="39">
        <v>0</v>
      </c>
      <c r="AY1089" s="40">
        <f>SUM(BASE_INICIATIVAS_CONSOLIDADA!$AW1089:$AX1089)</f>
        <v>0</v>
      </c>
      <c r="AZ1089" s="4">
        <v>0</v>
      </c>
      <c r="BA1089" s="4">
        <f>BASE_INICIATIVAS_CONSOLIDADA!$AZ1089</f>
        <v>0</v>
      </c>
      <c r="BB1089" s="4">
        <v>0</v>
      </c>
      <c r="BC1089" s="4">
        <v>0</v>
      </c>
      <c r="BD1089" s="4">
        <f>SUM(BASE_INICIATIVAS_CONSOLIDADA!$BB1089:$BC1089)</f>
        <v>0</v>
      </c>
    </row>
    <row r="1090" spans="1:56" ht="45" x14ac:dyDescent="0.25">
      <c r="A1090" s="29" t="s">
        <v>560</v>
      </c>
      <c r="B1090" s="29" t="s">
        <v>561</v>
      </c>
      <c r="C1090" s="29" t="s">
        <v>70</v>
      </c>
      <c r="D1090" s="29" t="s">
        <v>58</v>
      </c>
      <c r="E1090" s="29" t="str">
        <f>_xlfn.XLOOKUP(BASE_INICIATIVAS_CONSOLIDADA!$G1090,'[1]BASE DE DADOS'!A:A,'[1]BASE DE DADOS'!C:C)</f>
        <v>ARIE ILHA AMEIXAL</v>
      </c>
      <c r="F1090" s="29" t="str">
        <f>_xlfn.XLOOKUP(BASE_INICIATIVAS_CONSOLIDADA!$G1090,[1]!BASE_UCS[COD CNUC],[1]!BASE_UCS[CATEGORIA RESUMIDA])</f>
        <v>ARIE</v>
      </c>
      <c r="G1090" s="29" t="s">
        <v>538</v>
      </c>
      <c r="H1090" s="29" t="str">
        <f>_xlfn.XLOOKUP(BASE_INICIATIVAS_CONSOLIDADA!$G1090,[1]!BASE_UCS[COD CNUC],[1]!BASE_UCS[GERÊNCIA REGIONAL])</f>
        <v>GR4 - Sudeste</v>
      </c>
      <c r="I1090" s="29" t="str">
        <f>_xlfn.XLOOKUP(BASE_INICIATIVAS_CONSOLIDADA!$G1090,[1]!BASE_UCS[COD CNUC],[1]!BASE_UCS[BIOMAS])</f>
        <v>Mata Atlântica</v>
      </c>
      <c r="J1090" s="29" t="str">
        <f>_xlfn.XLOOKUP(BASE_INICIATIVAS_CONSOLIDADA!$G1090,[1]!BASE_UCS[COD CNUC],[1]!BASE_UCS[UF])</f>
        <v>SP</v>
      </c>
      <c r="K1090" s="29"/>
      <c r="L1090" s="30">
        <v>400000</v>
      </c>
      <c r="M1090" s="79">
        <v>0</v>
      </c>
      <c r="N1090" s="30">
        <f>BASE_INICIATIVAS_CONSOLIDADA!$L1090-BASE_INICIATIVAS_CONSOLIDADA!$M1090</f>
        <v>400000</v>
      </c>
      <c r="O1090" s="41">
        <f>BASE_INICIATIVAS_CONSOLIDADA!$AC1090+BASE_INICIATIVAS_CONSOLIDADA!$AJ1090+BASE_INICIATIVAS_CONSOLIDADA!$AO1090+BASE_INICIATIVAS_CONSOLIDADA!$AV1090+BASE_INICIATIVAS_CONSOLIDADA!$AY1090+BASE_INICIATIVAS_CONSOLIDADA!$BA1090+BASE_INICIATIVAS_CONSOLIDADA!$BD1090</f>
        <v>0</v>
      </c>
      <c r="P1090" s="30">
        <f>IF(BASE_INICIATIVAS_CONSOLIDADA!$N1090-BASE_INICIATIVAS_CONSOLIDADA!$O1090&lt;0,0,BASE_INICIATIVAS_CONSOLIDADA!$N1090-BASE_INICIATIVAS_CONSOLIDADA!$O1090)</f>
        <v>400000</v>
      </c>
      <c r="Q1090" s="66">
        <v>0</v>
      </c>
      <c r="R1090" s="71">
        <v>0</v>
      </c>
      <c r="S1090" s="71">
        <v>0</v>
      </c>
      <c r="T1090" s="71">
        <v>0</v>
      </c>
      <c r="U1090" s="71">
        <v>0</v>
      </c>
      <c r="V1090" s="71">
        <v>0</v>
      </c>
      <c r="W1090" s="71">
        <v>0</v>
      </c>
      <c r="X1090" s="71">
        <v>0</v>
      </c>
      <c r="Y1090" s="71">
        <v>0</v>
      </c>
      <c r="Z1090" s="71">
        <v>0</v>
      </c>
      <c r="AA1090" s="71">
        <v>0</v>
      </c>
      <c r="AB1090" s="68">
        <v>0</v>
      </c>
      <c r="AC1090" s="41">
        <f>SUM(BASE_INICIATIVAS_CONSOLIDADA!$Q1090:$AB1090)</f>
        <v>0</v>
      </c>
      <c r="AD1090" s="41">
        <v>0</v>
      </c>
      <c r="AE1090" s="41">
        <v>0</v>
      </c>
      <c r="AF1090" s="41">
        <v>0</v>
      </c>
      <c r="AG1090" s="41">
        <v>0</v>
      </c>
      <c r="AH1090" s="41">
        <v>0</v>
      </c>
      <c r="AI1090" s="82">
        <v>0</v>
      </c>
      <c r="AJ1090" s="41">
        <f>SUM(BASE_INICIATIVAS_CONSOLIDADA!$AD1090:$AI1090)</f>
        <v>0</v>
      </c>
      <c r="AK1090" s="41">
        <v>0</v>
      </c>
      <c r="AL1090" s="41">
        <v>0</v>
      </c>
      <c r="AM1090" s="41">
        <v>0</v>
      </c>
      <c r="AN1090" s="41">
        <v>0</v>
      </c>
      <c r="AO1090" s="41">
        <f>SUM(BASE_INICIATIVAS_CONSOLIDADA!$AK1090:$AN1090)</f>
        <v>0</v>
      </c>
      <c r="AP1090" s="41">
        <v>0</v>
      </c>
      <c r="AQ1090" s="41">
        <v>0</v>
      </c>
      <c r="AR1090" s="41">
        <v>0</v>
      </c>
      <c r="AS1090" s="41">
        <v>0</v>
      </c>
      <c r="AT1090" s="41">
        <v>0</v>
      </c>
      <c r="AU1090" s="41">
        <v>0</v>
      </c>
      <c r="AV1090" s="41">
        <f>SUM(BASE_INICIATIVAS_CONSOLIDADA!$AP1090:$AU1090)</f>
        <v>0</v>
      </c>
      <c r="AW1090" s="43">
        <v>0</v>
      </c>
      <c r="AX1090" s="43">
        <v>0</v>
      </c>
      <c r="AY1090" s="44">
        <f>SUM(BASE_INICIATIVAS_CONSOLIDADA!$AW1090:$AX1090)</f>
        <v>0</v>
      </c>
      <c r="AZ1090" s="45">
        <v>0</v>
      </c>
      <c r="BA1090" s="45">
        <f>BASE_INICIATIVAS_CONSOLIDADA!$AZ1090</f>
        <v>0</v>
      </c>
      <c r="BB1090" s="45">
        <v>0</v>
      </c>
      <c r="BC1090" s="45">
        <v>0</v>
      </c>
      <c r="BD1090" s="45">
        <f>SUM(BASE_INICIATIVAS_CONSOLIDADA!$BB1090:$BC1090)</f>
        <v>0</v>
      </c>
    </row>
    <row r="1091" spans="1:56" ht="45" x14ac:dyDescent="0.25">
      <c r="A1091" s="8" t="s">
        <v>560</v>
      </c>
      <c r="B1091" s="8" t="s">
        <v>561</v>
      </c>
      <c r="C1091" s="8" t="s">
        <v>70</v>
      </c>
      <c r="D1091" s="8" t="s">
        <v>58</v>
      </c>
      <c r="E1091" s="8" t="str">
        <f>_xlfn.XLOOKUP(BASE_INICIATIVAS_CONSOLIDADA!$G1091,'[1]BASE DE DADOS'!A:A,'[1]BASE DE DADOS'!C:C)</f>
        <v>ARIE ILHAS QUEIMADA GRANDE E QUEIMADA PEQUENA</v>
      </c>
      <c r="F1091" s="8" t="str">
        <f>_xlfn.XLOOKUP(BASE_INICIATIVAS_CONSOLIDADA!$G1091,[1]!BASE_UCS[COD CNUC],[1]!BASE_UCS[CATEGORIA RESUMIDA])</f>
        <v>ARIE</v>
      </c>
      <c r="G1091" s="8" t="s">
        <v>539</v>
      </c>
      <c r="H1091" s="8" t="str">
        <f>_xlfn.XLOOKUP(BASE_INICIATIVAS_CONSOLIDADA!$G1091,[1]!BASE_UCS[COD CNUC],[1]!BASE_UCS[GERÊNCIA REGIONAL])</f>
        <v>GR4 - Sudeste</v>
      </c>
      <c r="I1091" s="8" t="str">
        <f>_xlfn.XLOOKUP(BASE_INICIATIVAS_CONSOLIDADA!$G1091,[1]!BASE_UCS[COD CNUC],[1]!BASE_UCS[BIOMAS])</f>
        <v>Área Marinha - Mata Atlântica</v>
      </c>
      <c r="J1091" s="8" t="str">
        <f>_xlfn.XLOOKUP(BASE_INICIATIVAS_CONSOLIDADA!$G1091,[1]!BASE_UCS[COD CNUC],[1]!BASE_UCS[UF])</f>
        <v>SP</v>
      </c>
      <c r="K1091" s="8"/>
      <c r="L1091" s="36">
        <v>400000</v>
      </c>
      <c r="M1091" s="80">
        <v>0</v>
      </c>
      <c r="N1091" s="36">
        <f>BASE_INICIATIVAS_CONSOLIDADA!$L1091-BASE_INICIATIVAS_CONSOLIDADA!$M1091</f>
        <v>400000</v>
      </c>
      <c r="O1091" s="37">
        <f>BASE_INICIATIVAS_CONSOLIDADA!$AC1091+BASE_INICIATIVAS_CONSOLIDADA!$AJ1091+BASE_INICIATIVAS_CONSOLIDADA!$AO1091+BASE_INICIATIVAS_CONSOLIDADA!$AV1091+BASE_INICIATIVAS_CONSOLIDADA!$AY1091+BASE_INICIATIVAS_CONSOLIDADA!$BA1091+BASE_INICIATIVAS_CONSOLIDADA!$BD1091</f>
        <v>0</v>
      </c>
      <c r="P1091" s="36">
        <f>IF(BASE_INICIATIVAS_CONSOLIDADA!$N1091-BASE_INICIATIVAS_CONSOLIDADA!$O1091&lt;0,0,BASE_INICIATIVAS_CONSOLIDADA!$N1091-BASE_INICIATIVAS_CONSOLIDADA!$O1091)</f>
        <v>400000</v>
      </c>
      <c r="Q1091" s="64">
        <v>0</v>
      </c>
      <c r="R1091" s="69">
        <v>0</v>
      </c>
      <c r="S1091" s="69">
        <v>0</v>
      </c>
      <c r="T1091" s="69">
        <v>0</v>
      </c>
      <c r="U1091" s="69">
        <v>0</v>
      </c>
      <c r="V1091" s="69">
        <v>0</v>
      </c>
      <c r="W1091" s="69">
        <v>0</v>
      </c>
      <c r="X1091" s="69">
        <v>0</v>
      </c>
      <c r="Y1091" s="69">
        <v>0</v>
      </c>
      <c r="Z1091" s="69">
        <v>0</v>
      </c>
      <c r="AA1091" s="69">
        <v>0</v>
      </c>
      <c r="AB1091" s="70">
        <v>0</v>
      </c>
      <c r="AC1091" s="37">
        <f>SUM(BASE_INICIATIVAS_CONSOLIDADA!$Q1091:$AB1091)</f>
        <v>0</v>
      </c>
      <c r="AD1091" s="37">
        <v>0</v>
      </c>
      <c r="AE1091" s="37">
        <v>0</v>
      </c>
      <c r="AF1091" s="37">
        <v>0</v>
      </c>
      <c r="AG1091" s="37">
        <v>0</v>
      </c>
      <c r="AH1091" s="37">
        <v>0</v>
      </c>
      <c r="AI1091" s="77">
        <v>0</v>
      </c>
      <c r="AJ1091" s="37">
        <f>SUM(BASE_INICIATIVAS_CONSOLIDADA!$AD1091:$AI1091)</f>
        <v>0</v>
      </c>
      <c r="AK1091" s="37">
        <v>0</v>
      </c>
      <c r="AL1091" s="37">
        <v>0</v>
      </c>
      <c r="AM1091" s="37">
        <v>0</v>
      </c>
      <c r="AN1091" s="37">
        <v>0</v>
      </c>
      <c r="AO1091" s="37">
        <f>SUM(BASE_INICIATIVAS_CONSOLIDADA!$AK1091:$AN1091)</f>
        <v>0</v>
      </c>
      <c r="AP1091" s="37">
        <v>0</v>
      </c>
      <c r="AQ1091" s="37">
        <v>0</v>
      </c>
      <c r="AR1091" s="37">
        <v>0</v>
      </c>
      <c r="AS1091" s="37">
        <v>0</v>
      </c>
      <c r="AT1091" s="37">
        <v>0</v>
      </c>
      <c r="AU1091" s="37">
        <v>0</v>
      </c>
      <c r="AV1091" s="37">
        <f>SUM(BASE_INICIATIVAS_CONSOLIDADA!$AP1091:$AU1091)</f>
        <v>0</v>
      </c>
      <c r="AW1091" s="39">
        <v>0</v>
      </c>
      <c r="AX1091" s="39">
        <v>0</v>
      </c>
      <c r="AY1091" s="40">
        <f>SUM(BASE_INICIATIVAS_CONSOLIDADA!$AW1091:$AX1091)</f>
        <v>0</v>
      </c>
      <c r="AZ1091" s="4">
        <v>0</v>
      </c>
      <c r="BA1091" s="4">
        <f>BASE_INICIATIVAS_CONSOLIDADA!$AZ1091</f>
        <v>0</v>
      </c>
      <c r="BB1091" s="4">
        <v>0</v>
      </c>
      <c r="BC1091" s="4">
        <v>0</v>
      </c>
      <c r="BD1091" s="4">
        <f>SUM(BASE_INICIATIVAS_CONSOLIDADA!$BB1091:$BC1091)</f>
        <v>0</v>
      </c>
    </row>
    <row r="1092" spans="1:56" ht="45" x14ac:dyDescent="0.25">
      <c r="A1092" s="29" t="s">
        <v>560</v>
      </c>
      <c r="B1092" s="29" t="s">
        <v>561</v>
      </c>
      <c r="C1092" s="29" t="s">
        <v>70</v>
      </c>
      <c r="D1092" s="29" t="s">
        <v>58</v>
      </c>
      <c r="E1092" s="29" t="str">
        <f>_xlfn.XLOOKUP(BASE_INICIATIVAS_CONSOLIDADA!$G1092,'[1]BASE DE DADOS'!A:A,'[1]BASE DE DADOS'!C:C)</f>
        <v>ESEC DA GUANABARA</v>
      </c>
      <c r="F1092" s="29" t="str">
        <f>_xlfn.XLOOKUP(BASE_INICIATIVAS_CONSOLIDADA!$G1092,[1]!BASE_UCS[COD CNUC],[1]!BASE_UCS[CATEGORIA RESUMIDA])</f>
        <v>ESEC</v>
      </c>
      <c r="G1092" s="29" t="s">
        <v>433</v>
      </c>
      <c r="H1092" s="29" t="str">
        <f>_xlfn.XLOOKUP(BASE_INICIATIVAS_CONSOLIDADA!$G1092,[1]!BASE_UCS[COD CNUC],[1]!BASE_UCS[GERÊNCIA REGIONAL])</f>
        <v>GR4 - Sudeste</v>
      </c>
      <c r="I1092" s="29" t="str">
        <f>_xlfn.XLOOKUP(BASE_INICIATIVAS_CONSOLIDADA!$G1092,[1]!BASE_UCS[COD CNUC],[1]!BASE_UCS[BIOMAS])</f>
        <v>Área Marinha - Mata Atlântica</v>
      </c>
      <c r="J1092" s="29" t="str">
        <f>_xlfn.XLOOKUP(BASE_INICIATIVAS_CONSOLIDADA!$G1092,[1]!BASE_UCS[COD CNUC],[1]!BASE_UCS[UF])</f>
        <v>RJ</v>
      </c>
      <c r="K1092" s="29"/>
      <c r="L1092" s="30">
        <v>400000</v>
      </c>
      <c r="M1092" s="79">
        <v>0</v>
      </c>
      <c r="N1092" s="30">
        <f>BASE_INICIATIVAS_CONSOLIDADA!$L1092-BASE_INICIATIVAS_CONSOLIDADA!$M1092</f>
        <v>400000</v>
      </c>
      <c r="O1092" s="41">
        <f>BASE_INICIATIVAS_CONSOLIDADA!$AC1092+BASE_INICIATIVAS_CONSOLIDADA!$AJ1092+BASE_INICIATIVAS_CONSOLIDADA!$AO1092+BASE_INICIATIVAS_CONSOLIDADA!$AV1092+BASE_INICIATIVAS_CONSOLIDADA!$AY1092+BASE_INICIATIVAS_CONSOLIDADA!$BA1092+BASE_INICIATIVAS_CONSOLIDADA!$BD1092</f>
        <v>400000</v>
      </c>
      <c r="P1092" s="30">
        <f>IF(BASE_INICIATIVAS_CONSOLIDADA!$N1092-BASE_INICIATIVAS_CONSOLIDADA!$O1092&lt;0,0,BASE_INICIATIVAS_CONSOLIDADA!$N1092-BASE_INICIATIVAS_CONSOLIDADA!$O1092)</f>
        <v>0</v>
      </c>
      <c r="Q1092" s="66">
        <v>0</v>
      </c>
      <c r="R1092" s="71">
        <v>0</v>
      </c>
      <c r="S1092" s="71">
        <v>0</v>
      </c>
      <c r="T1092" s="71">
        <v>0</v>
      </c>
      <c r="U1092" s="71">
        <v>0</v>
      </c>
      <c r="V1092" s="71">
        <v>0</v>
      </c>
      <c r="W1092" s="71">
        <v>0</v>
      </c>
      <c r="X1092" s="71">
        <v>0</v>
      </c>
      <c r="Y1092" s="71">
        <v>0</v>
      </c>
      <c r="Z1092" s="71">
        <v>0</v>
      </c>
      <c r="AA1092" s="71">
        <v>0</v>
      </c>
      <c r="AB1092" s="68">
        <v>0</v>
      </c>
      <c r="AC1092" s="41">
        <f>SUM(BASE_INICIATIVAS_CONSOLIDADA!$Q1092:$AB1092)</f>
        <v>0</v>
      </c>
      <c r="AD1092" s="41">
        <v>0</v>
      </c>
      <c r="AE1092" s="41">
        <v>0</v>
      </c>
      <c r="AF1092" s="41">
        <v>0</v>
      </c>
      <c r="AG1092" s="41">
        <v>0</v>
      </c>
      <c r="AH1092" s="41">
        <v>0</v>
      </c>
      <c r="AI1092" s="82">
        <v>0</v>
      </c>
      <c r="AJ1092" s="41">
        <f>SUM(BASE_INICIATIVAS_CONSOLIDADA!$AD1092:$AI1092)</f>
        <v>0</v>
      </c>
      <c r="AK1092" s="41">
        <v>0</v>
      </c>
      <c r="AL1092" s="41">
        <v>0</v>
      </c>
      <c r="AM1092" s="41">
        <v>0</v>
      </c>
      <c r="AN1092" s="41">
        <v>0</v>
      </c>
      <c r="AO1092" s="41">
        <f>SUM(BASE_INICIATIVAS_CONSOLIDADA!$AK1092:$AN1092)</f>
        <v>0</v>
      </c>
      <c r="AP1092" s="41">
        <v>0</v>
      </c>
      <c r="AQ1092" s="41">
        <v>0</v>
      </c>
      <c r="AR1092" s="41">
        <v>0</v>
      </c>
      <c r="AS1092" s="41">
        <v>0</v>
      </c>
      <c r="AT1092" s="41">
        <v>0</v>
      </c>
      <c r="AU1092" s="41">
        <v>0</v>
      </c>
      <c r="AV1092" s="41">
        <f>SUM(BASE_INICIATIVAS_CONSOLIDADA!$AP1092:$AU1092)</f>
        <v>0</v>
      </c>
      <c r="AW1092" s="43">
        <v>0</v>
      </c>
      <c r="AX1092" s="43">
        <v>0</v>
      </c>
      <c r="AY1092" s="44">
        <f>SUM(BASE_INICIATIVAS_CONSOLIDADA!$AW1092:$AX1092)</f>
        <v>0</v>
      </c>
      <c r="AZ1092" s="45">
        <v>0</v>
      </c>
      <c r="BA1092" s="45">
        <f>BASE_INICIATIVAS_CONSOLIDADA!$AZ1092</f>
        <v>0</v>
      </c>
      <c r="BB1092" s="45">
        <v>400000</v>
      </c>
      <c r="BC1092" s="45">
        <v>0</v>
      </c>
      <c r="BD1092" s="45">
        <f>SUM(BASE_INICIATIVAS_CONSOLIDADA!$BB1092:$BC1092)</f>
        <v>400000</v>
      </c>
    </row>
    <row r="1093" spans="1:56" ht="45" x14ac:dyDescent="0.25">
      <c r="A1093" s="8" t="s">
        <v>560</v>
      </c>
      <c r="B1093" s="8" t="s">
        <v>561</v>
      </c>
      <c r="C1093" s="8" t="s">
        <v>70</v>
      </c>
      <c r="D1093" s="8" t="s">
        <v>58</v>
      </c>
      <c r="E1093" s="8" t="str">
        <f>_xlfn.XLOOKUP(BASE_INICIATIVAS_CONSOLIDADA!$G1093,'[1]BASE DE DADOS'!A:A,'[1]BASE DE DADOS'!C:C)</f>
        <v>ESEC DE GUARAQUEÇABA</v>
      </c>
      <c r="F1093" s="8" t="str">
        <f>_xlfn.XLOOKUP(BASE_INICIATIVAS_CONSOLIDADA!$G1093,[1]!BASE_UCS[COD CNUC],[1]!BASE_UCS[CATEGORIA RESUMIDA])</f>
        <v>ESEC</v>
      </c>
      <c r="G1093" s="8" t="s">
        <v>335</v>
      </c>
      <c r="H1093" s="8" t="str">
        <f>_xlfn.XLOOKUP(BASE_INICIATIVAS_CONSOLIDADA!$G1093,[1]!BASE_UCS[COD CNUC],[1]!BASE_UCS[GERÊNCIA REGIONAL])</f>
        <v>GR5 - Sul</v>
      </c>
      <c r="I1093" s="8" t="str">
        <f>_xlfn.XLOOKUP(BASE_INICIATIVAS_CONSOLIDADA!$G1093,[1]!BASE_UCS[COD CNUC],[1]!BASE_UCS[BIOMAS])</f>
        <v>Área Marinha - Mata Atlântica</v>
      </c>
      <c r="J1093" s="8" t="str">
        <f>_xlfn.XLOOKUP(BASE_INICIATIVAS_CONSOLIDADA!$G1093,[1]!BASE_UCS[COD CNUC],[1]!BASE_UCS[UF])</f>
        <v>PR</v>
      </c>
      <c r="K1093" s="8"/>
      <c r="L1093" s="36">
        <v>400000</v>
      </c>
      <c r="M1093" s="80">
        <v>0</v>
      </c>
      <c r="N1093" s="36">
        <f>BASE_INICIATIVAS_CONSOLIDADA!$L1093-BASE_INICIATIVAS_CONSOLIDADA!$M1093</f>
        <v>400000</v>
      </c>
      <c r="O1093" s="37">
        <f>BASE_INICIATIVAS_CONSOLIDADA!$AC1093+BASE_INICIATIVAS_CONSOLIDADA!$AJ1093+BASE_INICIATIVAS_CONSOLIDADA!$AO1093+BASE_INICIATIVAS_CONSOLIDADA!$AV1093+BASE_INICIATIVAS_CONSOLIDADA!$AY1093+BASE_INICIATIVAS_CONSOLIDADA!$BA1093+BASE_INICIATIVAS_CONSOLIDADA!$BD1093</f>
        <v>400000</v>
      </c>
      <c r="P1093" s="36">
        <f>IF(BASE_INICIATIVAS_CONSOLIDADA!$N1093-BASE_INICIATIVAS_CONSOLIDADA!$O1093&lt;0,0,BASE_INICIATIVAS_CONSOLIDADA!$N1093-BASE_INICIATIVAS_CONSOLIDADA!$O1093)</f>
        <v>0</v>
      </c>
      <c r="Q1093" s="64">
        <v>0</v>
      </c>
      <c r="R1093" s="69">
        <v>0</v>
      </c>
      <c r="S1093" s="69">
        <v>0</v>
      </c>
      <c r="T1093" s="69">
        <v>0</v>
      </c>
      <c r="U1093" s="69">
        <v>0</v>
      </c>
      <c r="V1093" s="69">
        <v>0</v>
      </c>
      <c r="W1093" s="69">
        <v>0</v>
      </c>
      <c r="X1093" s="69">
        <v>0</v>
      </c>
      <c r="Y1093" s="69">
        <v>0</v>
      </c>
      <c r="Z1093" s="69">
        <v>0</v>
      </c>
      <c r="AA1093" s="69">
        <v>0</v>
      </c>
      <c r="AB1093" s="70">
        <v>0</v>
      </c>
      <c r="AC1093" s="37">
        <f>SUM(BASE_INICIATIVAS_CONSOLIDADA!$Q1093:$AB1093)</f>
        <v>0</v>
      </c>
      <c r="AD1093" s="37">
        <v>0</v>
      </c>
      <c r="AE1093" s="37">
        <v>0</v>
      </c>
      <c r="AF1093" s="37">
        <v>0</v>
      </c>
      <c r="AG1093" s="37">
        <v>0</v>
      </c>
      <c r="AH1093" s="37">
        <v>0</v>
      </c>
      <c r="AI1093" s="77">
        <v>0</v>
      </c>
      <c r="AJ1093" s="37">
        <f>SUM(BASE_INICIATIVAS_CONSOLIDADA!$AD1093:$AI1093)</f>
        <v>0</v>
      </c>
      <c r="AK1093" s="37">
        <v>0</v>
      </c>
      <c r="AL1093" s="37">
        <v>0</v>
      </c>
      <c r="AM1093" s="37">
        <v>0</v>
      </c>
      <c r="AN1093" s="37">
        <v>0</v>
      </c>
      <c r="AO1093" s="37">
        <f>SUM(BASE_INICIATIVAS_CONSOLIDADA!$AK1093:$AN1093)</f>
        <v>0</v>
      </c>
      <c r="AP1093" s="37">
        <v>0</v>
      </c>
      <c r="AQ1093" s="37">
        <v>0</v>
      </c>
      <c r="AR1093" s="37">
        <v>0</v>
      </c>
      <c r="AS1093" s="37">
        <v>0</v>
      </c>
      <c r="AT1093" s="37">
        <v>0</v>
      </c>
      <c r="AU1093" s="37">
        <v>0</v>
      </c>
      <c r="AV1093" s="37">
        <f>SUM(BASE_INICIATIVAS_CONSOLIDADA!$AP1093:$AU1093)</f>
        <v>0</v>
      </c>
      <c r="AW1093" s="39">
        <v>0</v>
      </c>
      <c r="AX1093" s="39">
        <v>0</v>
      </c>
      <c r="AY1093" s="40">
        <f>SUM(BASE_INICIATIVAS_CONSOLIDADA!$AW1093:$AX1093)</f>
        <v>0</v>
      </c>
      <c r="AZ1093" s="4">
        <v>0</v>
      </c>
      <c r="BA1093" s="4">
        <f>BASE_INICIATIVAS_CONSOLIDADA!$AZ1093</f>
        <v>0</v>
      </c>
      <c r="BB1093" s="4">
        <v>400000</v>
      </c>
      <c r="BC1093" s="4">
        <v>0</v>
      </c>
      <c r="BD1093" s="4">
        <f>SUM(BASE_INICIATIVAS_CONSOLIDADA!$BB1093:$BC1093)</f>
        <v>400000</v>
      </c>
    </row>
    <row r="1094" spans="1:56" ht="45" x14ac:dyDescent="0.25">
      <c r="A1094" s="29" t="s">
        <v>560</v>
      </c>
      <c r="B1094" s="29" t="s">
        <v>561</v>
      </c>
      <c r="C1094" s="29" t="s">
        <v>70</v>
      </c>
      <c r="D1094" s="29" t="s">
        <v>58</v>
      </c>
      <c r="E1094" s="29" t="str">
        <f>_xlfn.XLOOKUP(BASE_INICIATIVAS_CONSOLIDADA!$G1094,'[1]BASE DE DADOS'!A:A,'[1]BASE DE DADOS'!C:C)</f>
        <v>ESEC DE TAMOIOS</v>
      </c>
      <c r="F1094" s="29" t="str">
        <f>_xlfn.XLOOKUP(BASE_INICIATIVAS_CONSOLIDADA!$G1094,[1]!BASE_UCS[COD CNUC],[1]!BASE_UCS[CATEGORIA RESUMIDA])</f>
        <v>ESEC</v>
      </c>
      <c r="G1094" s="29" t="s">
        <v>426</v>
      </c>
      <c r="H1094" s="29" t="str">
        <f>_xlfn.XLOOKUP(BASE_INICIATIVAS_CONSOLIDADA!$G1094,[1]!BASE_UCS[COD CNUC],[1]!BASE_UCS[GERÊNCIA REGIONAL])</f>
        <v>GR4 - Sudeste</v>
      </c>
      <c r="I1094" s="29" t="str">
        <f>_xlfn.XLOOKUP(BASE_INICIATIVAS_CONSOLIDADA!$G1094,[1]!BASE_UCS[COD CNUC],[1]!BASE_UCS[BIOMAS])</f>
        <v>Área Marinha - Mata Atlântica</v>
      </c>
      <c r="J1094" s="29" t="str">
        <f>_xlfn.XLOOKUP(BASE_INICIATIVAS_CONSOLIDADA!$G1094,[1]!BASE_UCS[COD CNUC],[1]!BASE_UCS[UF])</f>
        <v>RJ</v>
      </c>
      <c r="K1094" s="29"/>
      <c r="L1094" s="30">
        <v>400000</v>
      </c>
      <c r="M1094" s="79">
        <v>0</v>
      </c>
      <c r="N1094" s="30">
        <f>BASE_INICIATIVAS_CONSOLIDADA!$L1094-BASE_INICIATIVAS_CONSOLIDADA!$M1094</f>
        <v>400000</v>
      </c>
      <c r="O1094" s="41">
        <f>BASE_INICIATIVAS_CONSOLIDADA!$AC1094+BASE_INICIATIVAS_CONSOLIDADA!$AJ1094+BASE_INICIATIVAS_CONSOLIDADA!$AO1094+BASE_INICIATIVAS_CONSOLIDADA!$AV1094+BASE_INICIATIVAS_CONSOLIDADA!$AY1094+BASE_INICIATIVAS_CONSOLIDADA!$BA1094+BASE_INICIATIVAS_CONSOLIDADA!$BD1094</f>
        <v>400000</v>
      </c>
      <c r="P1094" s="30">
        <f>IF(BASE_INICIATIVAS_CONSOLIDADA!$N1094-BASE_INICIATIVAS_CONSOLIDADA!$O1094&lt;0,0,BASE_INICIATIVAS_CONSOLIDADA!$N1094-BASE_INICIATIVAS_CONSOLIDADA!$O1094)</f>
        <v>0</v>
      </c>
      <c r="Q1094" s="66">
        <v>0</v>
      </c>
      <c r="R1094" s="71">
        <v>0</v>
      </c>
      <c r="S1094" s="71">
        <v>0</v>
      </c>
      <c r="T1094" s="71">
        <v>0</v>
      </c>
      <c r="U1094" s="71">
        <v>0</v>
      </c>
      <c r="V1094" s="71">
        <v>0</v>
      </c>
      <c r="W1094" s="71">
        <v>0</v>
      </c>
      <c r="X1094" s="71">
        <v>0</v>
      </c>
      <c r="Y1094" s="71">
        <v>0</v>
      </c>
      <c r="Z1094" s="71">
        <v>0</v>
      </c>
      <c r="AA1094" s="71">
        <v>0</v>
      </c>
      <c r="AB1094" s="68">
        <v>0</v>
      </c>
      <c r="AC1094" s="41">
        <f>SUM(BASE_INICIATIVAS_CONSOLIDADA!$Q1094:$AB1094)</f>
        <v>0</v>
      </c>
      <c r="AD1094" s="41">
        <v>0</v>
      </c>
      <c r="AE1094" s="41">
        <v>0</v>
      </c>
      <c r="AF1094" s="41">
        <v>0</v>
      </c>
      <c r="AG1094" s="41">
        <v>0</v>
      </c>
      <c r="AH1094" s="41">
        <v>0</v>
      </c>
      <c r="AI1094" s="82">
        <v>0</v>
      </c>
      <c r="AJ1094" s="41">
        <f>SUM(BASE_INICIATIVAS_CONSOLIDADA!$AD1094:$AI1094)</f>
        <v>0</v>
      </c>
      <c r="AK1094" s="41">
        <v>0</v>
      </c>
      <c r="AL1094" s="41">
        <v>0</v>
      </c>
      <c r="AM1094" s="41">
        <v>0</v>
      </c>
      <c r="AN1094" s="41">
        <v>0</v>
      </c>
      <c r="AO1094" s="41">
        <f>SUM(BASE_INICIATIVAS_CONSOLIDADA!$AK1094:$AN1094)</f>
        <v>0</v>
      </c>
      <c r="AP1094" s="41">
        <v>0</v>
      </c>
      <c r="AQ1094" s="41">
        <v>0</v>
      </c>
      <c r="AR1094" s="41">
        <v>0</v>
      </c>
      <c r="AS1094" s="41">
        <v>0</v>
      </c>
      <c r="AT1094" s="41">
        <v>0</v>
      </c>
      <c r="AU1094" s="41">
        <v>0</v>
      </c>
      <c r="AV1094" s="41">
        <f>SUM(BASE_INICIATIVAS_CONSOLIDADA!$AP1094:$AU1094)</f>
        <v>0</v>
      </c>
      <c r="AW1094" s="43">
        <v>0</v>
      </c>
      <c r="AX1094" s="43">
        <v>0</v>
      </c>
      <c r="AY1094" s="44">
        <f>SUM(BASE_INICIATIVAS_CONSOLIDADA!$AW1094:$AX1094)</f>
        <v>0</v>
      </c>
      <c r="AZ1094" s="45">
        <v>0</v>
      </c>
      <c r="BA1094" s="45">
        <f>BASE_INICIATIVAS_CONSOLIDADA!$AZ1094</f>
        <v>0</v>
      </c>
      <c r="BB1094" s="45">
        <v>400000</v>
      </c>
      <c r="BC1094" s="45">
        <v>0</v>
      </c>
      <c r="BD1094" s="45">
        <f>SUM(BASE_INICIATIVAS_CONSOLIDADA!$BB1094:$BC1094)</f>
        <v>400000</v>
      </c>
    </row>
    <row r="1095" spans="1:56" ht="45" x14ac:dyDescent="0.25">
      <c r="A1095" s="8" t="s">
        <v>560</v>
      </c>
      <c r="B1095" s="8" t="s">
        <v>561</v>
      </c>
      <c r="C1095" s="8" t="s">
        <v>70</v>
      </c>
      <c r="D1095" s="8" t="s">
        <v>58</v>
      </c>
      <c r="E1095" s="8" t="str">
        <f>_xlfn.XLOOKUP(BASE_INICIATIVAS_CONSOLIDADA!$G1095,'[1]BASE DE DADOS'!A:A,'[1]BASE DE DADOS'!C:C)</f>
        <v>ESEC DOS TUPINIQUINS</v>
      </c>
      <c r="F1095" s="8" t="str">
        <f>_xlfn.XLOOKUP(BASE_INICIATIVAS_CONSOLIDADA!$G1095,[1]!BASE_UCS[COD CNUC],[1]!BASE_UCS[CATEGORIA RESUMIDA])</f>
        <v>ESEC</v>
      </c>
      <c r="G1095" s="8" t="s">
        <v>431</v>
      </c>
      <c r="H1095" s="8" t="str">
        <f>_xlfn.XLOOKUP(BASE_INICIATIVAS_CONSOLIDADA!$G1095,[1]!BASE_UCS[COD CNUC],[1]!BASE_UCS[GERÊNCIA REGIONAL])</f>
        <v>GR4 - Sudeste</v>
      </c>
      <c r="I1095" s="8" t="str">
        <f>_xlfn.XLOOKUP(BASE_INICIATIVAS_CONSOLIDADA!$G1095,[1]!BASE_UCS[COD CNUC],[1]!BASE_UCS[BIOMAS])</f>
        <v>Área Marinha - Mata Atlântica</v>
      </c>
      <c r="J1095" s="8" t="str">
        <f>_xlfn.XLOOKUP(BASE_INICIATIVAS_CONSOLIDADA!$G1095,[1]!BASE_UCS[COD CNUC],[1]!BASE_UCS[UF])</f>
        <v>SP</v>
      </c>
      <c r="K1095" s="8"/>
      <c r="L1095" s="36">
        <v>400000</v>
      </c>
      <c r="M1095" s="80">
        <v>0</v>
      </c>
      <c r="N1095" s="36">
        <f>BASE_INICIATIVAS_CONSOLIDADA!$L1095-BASE_INICIATIVAS_CONSOLIDADA!$M1095</f>
        <v>400000</v>
      </c>
      <c r="O1095" s="37">
        <f>BASE_INICIATIVAS_CONSOLIDADA!$AC1095+BASE_INICIATIVAS_CONSOLIDADA!$AJ1095+BASE_INICIATIVAS_CONSOLIDADA!$AO1095+BASE_INICIATIVAS_CONSOLIDADA!$AV1095+BASE_INICIATIVAS_CONSOLIDADA!$AY1095+BASE_INICIATIVAS_CONSOLIDADA!$BA1095+BASE_INICIATIVAS_CONSOLIDADA!$BD1095</f>
        <v>400000</v>
      </c>
      <c r="P1095" s="36">
        <f>IF(BASE_INICIATIVAS_CONSOLIDADA!$N1095-BASE_INICIATIVAS_CONSOLIDADA!$O1095&lt;0,0,BASE_INICIATIVAS_CONSOLIDADA!$N1095-BASE_INICIATIVAS_CONSOLIDADA!$O1095)</f>
        <v>0</v>
      </c>
      <c r="Q1095" s="64">
        <v>0</v>
      </c>
      <c r="R1095" s="69">
        <v>0</v>
      </c>
      <c r="S1095" s="69">
        <v>0</v>
      </c>
      <c r="T1095" s="69">
        <v>0</v>
      </c>
      <c r="U1095" s="69">
        <v>0</v>
      </c>
      <c r="V1095" s="69">
        <v>0</v>
      </c>
      <c r="W1095" s="69">
        <v>0</v>
      </c>
      <c r="X1095" s="69">
        <v>0</v>
      </c>
      <c r="Y1095" s="69">
        <v>0</v>
      </c>
      <c r="Z1095" s="69">
        <v>0</v>
      </c>
      <c r="AA1095" s="69">
        <v>0</v>
      </c>
      <c r="AB1095" s="70">
        <v>0</v>
      </c>
      <c r="AC1095" s="37">
        <f>SUM(BASE_INICIATIVAS_CONSOLIDADA!$Q1095:$AB1095)</f>
        <v>0</v>
      </c>
      <c r="AD1095" s="37">
        <v>0</v>
      </c>
      <c r="AE1095" s="37">
        <v>0</v>
      </c>
      <c r="AF1095" s="37">
        <v>0</v>
      </c>
      <c r="AG1095" s="37">
        <v>0</v>
      </c>
      <c r="AH1095" s="37">
        <v>0</v>
      </c>
      <c r="AI1095" s="77">
        <v>0</v>
      </c>
      <c r="AJ1095" s="37">
        <f>SUM(BASE_INICIATIVAS_CONSOLIDADA!$AD1095:$AI1095)</f>
        <v>0</v>
      </c>
      <c r="AK1095" s="37">
        <v>0</v>
      </c>
      <c r="AL1095" s="37">
        <v>0</v>
      </c>
      <c r="AM1095" s="37">
        <v>0</v>
      </c>
      <c r="AN1095" s="37">
        <v>0</v>
      </c>
      <c r="AO1095" s="37">
        <f>SUM(BASE_INICIATIVAS_CONSOLIDADA!$AK1095:$AN1095)</f>
        <v>0</v>
      </c>
      <c r="AP1095" s="37">
        <v>0</v>
      </c>
      <c r="AQ1095" s="37">
        <v>0</v>
      </c>
      <c r="AR1095" s="37">
        <v>0</v>
      </c>
      <c r="AS1095" s="37">
        <v>0</v>
      </c>
      <c r="AT1095" s="37">
        <v>0</v>
      </c>
      <c r="AU1095" s="37">
        <v>0</v>
      </c>
      <c r="AV1095" s="37">
        <f>SUM(BASE_INICIATIVAS_CONSOLIDADA!$AP1095:$AU1095)</f>
        <v>0</v>
      </c>
      <c r="AW1095" s="39">
        <v>0</v>
      </c>
      <c r="AX1095" s="39">
        <v>0</v>
      </c>
      <c r="AY1095" s="40">
        <f>SUM(BASE_INICIATIVAS_CONSOLIDADA!$AW1095:$AX1095)</f>
        <v>0</v>
      </c>
      <c r="AZ1095" s="4">
        <v>0</v>
      </c>
      <c r="BA1095" s="4">
        <f>BASE_INICIATIVAS_CONSOLIDADA!$AZ1095</f>
        <v>0</v>
      </c>
      <c r="BB1095" s="4">
        <v>400000</v>
      </c>
      <c r="BC1095" s="4">
        <v>0</v>
      </c>
      <c r="BD1095" s="4">
        <f>SUM(BASE_INICIATIVAS_CONSOLIDADA!$BB1095:$BC1095)</f>
        <v>400000</v>
      </c>
    </row>
    <row r="1096" spans="1:56" ht="45" x14ac:dyDescent="0.25">
      <c r="A1096" s="29" t="s">
        <v>560</v>
      </c>
      <c r="B1096" s="29" t="s">
        <v>561</v>
      </c>
      <c r="C1096" s="29" t="s">
        <v>70</v>
      </c>
      <c r="D1096" s="29" t="s">
        <v>58</v>
      </c>
      <c r="E1096" s="29" t="str">
        <f>_xlfn.XLOOKUP(BASE_INICIATIVAS_CONSOLIDADA!$G1096,'[1]BASE DE DADOS'!A:A,'[1]BASE DE DADOS'!C:C)</f>
        <v>ESTACAO ECOLOGICA SERRA GERAL DO TOCANTINS</v>
      </c>
      <c r="F1096" s="29" t="str">
        <f>_xlfn.XLOOKUP(BASE_INICIATIVAS_CONSOLIDADA!$G1096,[1]!BASE_UCS[COD CNUC],[1]!BASE_UCS[CATEGORIA RESUMIDA])</f>
        <v>ESEC</v>
      </c>
      <c r="G1096" s="29" t="s">
        <v>225</v>
      </c>
      <c r="H1096" s="29" t="str">
        <f>_xlfn.XLOOKUP(BASE_INICIATIVAS_CONSOLIDADA!$G1096,[1]!BASE_UCS[COD CNUC],[1]!BASE_UCS[GERÊNCIA REGIONAL])</f>
        <v>GR3 - Centro-Oeste</v>
      </c>
      <c r="I1096" s="29" t="str">
        <f>_xlfn.XLOOKUP(BASE_INICIATIVAS_CONSOLIDADA!$G1096,[1]!BASE_UCS[COD CNUC],[1]!BASE_UCS[BIOMAS])</f>
        <v>Cerrado</v>
      </c>
      <c r="J1096" s="29" t="str">
        <f>_xlfn.XLOOKUP(BASE_INICIATIVAS_CONSOLIDADA!$G1096,[1]!BASE_UCS[COD CNUC],[1]!BASE_UCS[UF])</f>
        <v>BA/TO</v>
      </c>
      <c r="K1096" s="29"/>
      <c r="L1096" s="30">
        <v>400000</v>
      </c>
      <c r="M1096" s="79">
        <v>0</v>
      </c>
      <c r="N1096" s="30">
        <f>BASE_INICIATIVAS_CONSOLIDADA!$L1096-BASE_INICIATIVAS_CONSOLIDADA!$M1096</f>
        <v>400000</v>
      </c>
      <c r="O1096" s="41">
        <f>BASE_INICIATIVAS_CONSOLIDADA!$AC1096+BASE_INICIATIVAS_CONSOLIDADA!$AJ1096+BASE_INICIATIVAS_CONSOLIDADA!$AO1096+BASE_INICIATIVAS_CONSOLIDADA!$AV1096+BASE_INICIATIVAS_CONSOLIDADA!$AY1096+BASE_INICIATIVAS_CONSOLIDADA!$BA1096+BASE_INICIATIVAS_CONSOLIDADA!$BD1096</f>
        <v>0</v>
      </c>
      <c r="P1096" s="30">
        <f>IF(BASE_INICIATIVAS_CONSOLIDADA!$N1096-BASE_INICIATIVAS_CONSOLIDADA!$O1096&lt;0,0,BASE_INICIATIVAS_CONSOLIDADA!$N1096-BASE_INICIATIVAS_CONSOLIDADA!$O1096)</f>
        <v>400000</v>
      </c>
      <c r="Q1096" s="66">
        <v>0</v>
      </c>
      <c r="R1096" s="71">
        <v>0</v>
      </c>
      <c r="S1096" s="71">
        <v>0</v>
      </c>
      <c r="T1096" s="71">
        <v>0</v>
      </c>
      <c r="U1096" s="71">
        <v>0</v>
      </c>
      <c r="V1096" s="71">
        <v>0</v>
      </c>
      <c r="W1096" s="71">
        <v>0</v>
      </c>
      <c r="X1096" s="71">
        <v>0</v>
      </c>
      <c r="Y1096" s="71">
        <v>0</v>
      </c>
      <c r="Z1096" s="71">
        <v>0</v>
      </c>
      <c r="AA1096" s="71">
        <v>0</v>
      </c>
      <c r="AB1096" s="68">
        <v>0</v>
      </c>
      <c r="AC1096" s="41">
        <f>SUM(BASE_INICIATIVAS_CONSOLIDADA!$Q1096:$AB1096)</f>
        <v>0</v>
      </c>
      <c r="AD1096" s="41">
        <v>0</v>
      </c>
      <c r="AE1096" s="41">
        <v>0</v>
      </c>
      <c r="AF1096" s="41">
        <v>0</v>
      </c>
      <c r="AG1096" s="41">
        <v>0</v>
      </c>
      <c r="AH1096" s="41">
        <v>0</v>
      </c>
      <c r="AI1096" s="82">
        <v>0</v>
      </c>
      <c r="AJ1096" s="41">
        <f>SUM(BASE_INICIATIVAS_CONSOLIDADA!$AD1096:$AI1096)</f>
        <v>0</v>
      </c>
      <c r="AK1096" s="41">
        <v>0</v>
      </c>
      <c r="AL1096" s="41">
        <v>0</v>
      </c>
      <c r="AM1096" s="41">
        <v>0</v>
      </c>
      <c r="AN1096" s="41">
        <v>0</v>
      </c>
      <c r="AO1096" s="41">
        <f>SUM(BASE_INICIATIVAS_CONSOLIDADA!$AK1096:$AN1096)</f>
        <v>0</v>
      </c>
      <c r="AP1096" s="41">
        <v>0</v>
      </c>
      <c r="AQ1096" s="41">
        <v>0</v>
      </c>
      <c r="AR1096" s="41">
        <v>0</v>
      </c>
      <c r="AS1096" s="41">
        <v>0</v>
      </c>
      <c r="AT1096" s="41">
        <v>0</v>
      </c>
      <c r="AU1096" s="41">
        <v>0</v>
      </c>
      <c r="AV1096" s="41">
        <f>SUM(BASE_INICIATIVAS_CONSOLIDADA!$AP1096:$AU1096)</f>
        <v>0</v>
      </c>
      <c r="AW1096" s="43">
        <v>0</v>
      </c>
      <c r="AX1096" s="43">
        <v>0</v>
      </c>
      <c r="AY1096" s="44">
        <f>SUM(BASE_INICIATIVAS_CONSOLIDADA!$AW1096:$AX1096)</f>
        <v>0</v>
      </c>
      <c r="AZ1096" s="45">
        <v>0</v>
      </c>
      <c r="BA1096" s="45">
        <f>BASE_INICIATIVAS_CONSOLIDADA!$AZ1096</f>
        <v>0</v>
      </c>
      <c r="BB1096" s="45">
        <v>0</v>
      </c>
      <c r="BC1096" s="45">
        <v>0</v>
      </c>
      <c r="BD1096" s="45">
        <f>SUM(BASE_INICIATIVAS_CONSOLIDADA!$BB1096:$BC1096)</f>
        <v>0</v>
      </c>
    </row>
    <row r="1097" spans="1:56" ht="45" x14ac:dyDescent="0.25">
      <c r="A1097" s="8" t="s">
        <v>560</v>
      </c>
      <c r="B1097" s="8" t="s">
        <v>561</v>
      </c>
      <c r="C1097" s="8" t="s">
        <v>70</v>
      </c>
      <c r="D1097" s="8" t="s">
        <v>58</v>
      </c>
      <c r="E1097" s="8" t="str">
        <f>_xlfn.XLOOKUP(BASE_INICIATIVAS_CONSOLIDADA!$G1097,'[1]BASE DE DADOS'!A:A,'[1]BASE DE DADOS'!C:C)</f>
        <v>FLONA DE GOYTACAZES</v>
      </c>
      <c r="F1097" s="8" t="str">
        <f>_xlfn.XLOOKUP(BASE_INICIATIVAS_CONSOLIDADA!$G1097,[1]!BASE_UCS[COD CNUC],[1]!BASE_UCS[CATEGORIA RESUMIDA])</f>
        <v>FLONA</v>
      </c>
      <c r="G1097" s="8" t="s">
        <v>140</v>
      </c>
      <c r="H1097" s="8" t="str">
        <f>_xlfn.XLOOKUP(BASE_INICIATIVAS_CONSOLIDADA!$G1097,[1]!BASE_UCS[COD CNUC],[1]!BASE_UCS[GERÊNCIA REGIONAL])</f>
        <v>GR4 - Sudeste</v>
      </c>
      <c r="I1097" s="8" t="str">
        <f>_xlfn.XLOOKUP(BASE_INICIATIVAS_CONSOLIDADA!$G1097,[1]!BASE_UCS[COD CNUC],[1]!BASE_UCS[BIOMAS])</f>
        <v>Mata Atlântica</v>
      </c>
      <c r="J1097" s="8" t="str">
        <f>_xlfn.XLOOKUP(BASE_INICIATIVAS_CONSOLIDADA!$G1097,[1]!BASE_UCS[COD CNUC],[1]!BASE_UCS[UF])</f>
        <v>ES</v>
      </c>
      <c r="K1097" s="8"/>
      <c r="L1097" s="36">
        <v>400000</v>
      </c>
      <c r="M1097" s="80">
        <v>0</v>
      </c>
      <c r="N1097" s="36">
        <f>BASE_INICIATIVAS_CONSOLIDADA!$L1097-BASE_INICIATIVAS_CONSOLIDADA!$M1097</f>
        <v>400000</v>
      </c>
      <c r="O1097" s="37">
        <f>BASE_INICIATIVAS_CONSOLIDADA!$AC1097+BASE_INICIATIVAS_CONSOLIDADA!$AJ1097+BASE_INICIATIVAS_CONSOLIDADA!$AO1097+BASE_INICIATIVAS_CONSOLIDADA!$AV1097+BASE_INICIATIVAS_CONSOLIDADA!$AY1097+BASE_INICIATIVAS_CONSOLIDADA!$BA1097+BASE_INICIATIVAS_CONSOLIDADA!$BD1097</f>
        <v>0</v>
      </c>
      <c r="P1097" s="36">
        <f>IF(BASE_INICIATIVAS_CONSOLIDADA!$N1097-BASE_INICIATIVAS_CONSOLIDADA!$O1097&lt;0,0,BASE_INICIATIVAS_CONSOLIDADA!$N1097-BASE_INICIATIVAS_CONSOLIDADA!$O1097)</f>
        <v>400000</v>
      </c>
      <c r="Q1097" s="64">
        <v>0</v>
      </c>
      <c r="R1097" s="69">
        <v>0</v>
      </c>
      <c r="S1097" s="69">
        <v>0</v>
      </c>
      <c r="T1097" s="69">
        <v>0</v>
      </c>
      <c r="U1097" s="69">
        <v>0</v>
      </c>
      <c r="V1097" s="69">
        <v>0</v>
      </c>
      <c r="W1097" s="69">
        <v>0</v>
      </c>
      <c r="X1097" s="69">
        <v>0</v>
      </c>
      <c r="Y1097" s="69">
        <v>0</v>
      </c>
      <c r="Z1097" s="69">
        <v>0</v>
      </c>
      <c r="AA1097" s="69">
        <v>0</v>
      </c>
      <c r="AB1097" s="70">
        <v>0</v>
      </c>
      <c r="AC1097" s="37">
        <f>SUM(BASE_INICIATIVAS_CONSOLIDADA!$Q1097:$AB1097)</f>
        <v>0</v>
      </c>
      <c r="AD1097" s="37">
        <v>0</v>
      </c>
      <c r="AE1097" s="37">
        <v>0</v>
      </c>
      <c r="AF1097" s="37">
        <v>0</v>
      </c>
      <c r="AG1097" s="37">
        <v>0</v>
      </c>
      <c r="AH1097" s="37">
        <v>0</v>
      </c>
      <c r="AI1097" s="77">
        <v>0</v>
      </c>
      <c r="AJ1097" s="37">
        <f>SUM(BASE_INICIATIVAS_CONSOLIDADA!$AD1097:$AI1097)</f>
        <v>0</v>
      </c>
      <c r="AK1097" s="37">
        <v>0</v>
      </c>
      <c r="AL1097" s="37">
        <v>0</v>
      </c>
      <c r="AM1097" s="37">
        <v>0</v>
      </c>
      <c r="AN1097" s="37">
        <v>0</v>
      </c>
      <c r="AO1097" s="37">
        <f>SUM(BASE_INICIATIVAS_CONSOLIDADA!$AK1097:$AN1097)</f>
        <v>0</v>
      </c>
      <c r="AP1097" s="37">
        <v>0</v>
      </c>
      <c r="AQ1097" s="37">
        <v>0</v>
      </c>
      <c r="AR1097" s="37">
        <v>0</v>
      </c>
      <c r="AS1097" s="37">
        <v>0</v>
      </c>
      <c r="AT1097" s="37">
        <v>0</v>
      </c>
      <c r="AU1097" s="37">
        <v>0</v>
      </c>
      <c r="AV1097" s="37">
        <f>SUM(BASE_INICIATIVAS_CONSOLIDADA!$AP1097:$AU1097)</f>
        <v>0</v>
      </c>
      <c r="AW1097" s="39">
        <v>0</v>
      </c>
      <c r="AX1097" s="39">
        <v>0</v>
      </c>
      <c r="AY1097" s="40">
        <f>SUM(BASE_INICIATIVAS_CONSOLIDADA!$AW1097:$AX1097)</f>
        <v>0</v>
      </c>
      <c r="AZ1097" s="4">
        <v>0</v>
      </c>
      <c r="BA1097" s="4">
        <f>BASE_INICIATIVAS_CONSOLIDADA!$AZ1097</f>
        <v>0</v>
      </c>
      <c r="BB1097" s="4">
        <v>0</v>
      </c>
      <c r="BC1097" s="4">
        <v>0</v>
      </c>
      <c r="BD1097" s="4">
        <f>SUM(BASE_INICIATIVAS_CONSOLIDADA!$BB1097:$BC1097)</f>
        <v>0</v>
      </c>
    </row>
    <row r="1098" spans="1:56" ht="45" x14ac:dyDescent="0.25">
      <c r="A1098" s="29" t="s">
        <v>560</v>
      </c>
      <c r="B1098" s="29" t="s">
        <v>561</v>
      </c>
      <c r="C1098" s="29" t="s">
        <v>70</v>
      </c>
      <c r="D1098" s="29" t="s">
        <v>58</v>
      </c>
      <c r="E1098" s="29" t="str">
        <f>_xlfn.XLOOKUP(BASE_INICIATIVAS_CONSOLIDADA!$G1098,'[1]BASE DE DADOS'!A:A,'[1]BASE DE DADOS'!C:C)</f>
        <v>FLONA DE LORENA</v>
      </c>
      <c r="F1098" s="29" t="str">
        <f>_xlfn.XLOOKUP(BASE_INICIATIVAS_CONSOLIDADA!$G1098,[1]!BASE_UCS[COD CNUC],[1]!BASE_UCS[CATEGORIA RESUMIDA])</f>
        <v>FLONA</v>
      </c>
      <c r="G1098" s="29" t="s">
        <v>443</v>
      </c>
      <c r="H1098" s="29" t="str">
        <f>_xlfn.XLOOKUP(BASE_INICIATIVAS_CONSOLIDADA!$G1098,[1]!BASE_UCS[COD CNUC],[1]!BASE_UCS[GERÊNCIA REGIONAL])</f>
        <v>GR4 - Sudeste</v>
      </c>
      <c r="I1098" s="29" t="str">
        <f>_xlfn.XLOOKUP(BASE_INICIATIVAS_CONSOLIDADA!$G1098,[1]!BASE_UCS[COD CNUC],[1]!BASE_UCS[BIOMAS])</f>
        <v>Mata Atlântica</v>
      </c>
      <c r="J1098" s="29" t="str">
        <f>_xlfn.XLOOKUP(BASE_INICIATIVAS_CONSOLIDADA!$G1098,[1]!BASE_UCS[COD CNUC],[1]!BASE_UCS[UF])</f>
        <v>SP</v>
      </c>
      <c r="K1098" s="29"/>
      <c r="L1098" s="30">
        <v>400000</v>
      </c>
      <c r="M1098" s="79">
        <v>0</v>
      </c>
      <c r="N1098" s="30">
        <f>BASE_INICIATIVAS_CONSOLIDADA!$L1098-BASE_INICIATIVAS_CONSOLIDADA!$M1098</f>
        <v>400000</v>
      </c>
      <c r="O1098" s="41">
        <f>BASE_INICIATIVAS_CONSOLIDADA!$AC1098+BASE_INICIATIVAS_CONSOLIDADA!$AJ1098+BASE_INICIATIVAS_CONSOLIDADA!$AO1098+BASE_INICIATIVAS_CONSOLIDADA!$AV1098+BASE_INICIATIVAS_CONSOLIDADA!$AY1098+BASE_INICIATIVAS_CONSOLIDADA!$BA1098+BASE_INICIATIVAS_CONSOLIDADA!$BD1098</f>
        <v>0</v>
      </c>
      <c r="P1098" s="30">
        <f>IF(BASE_INICIATIVAS_CONSOLIDADA!$N1098-BASE_INICIATIVAS_CONSOLIDADA!$O1098&lt;0,0,BASE_INICIATIVAS_CONSOLIDADA!$N1098-BASE_INICIATIVAS_CONSOLIDADA!$O1098)</f>
        <v>400000</v>
      </c>
      <c r="Q1098" s="66">
        <v>0</v>
      </c>
      <c r="R1098" s="71">
        <v>0</v>
      </c>
      <c r="S1098" s="71">
        <v>0</v>
      </c>
      <c r="T1098" s="71">
        <v>0</v>
      </c>
      <c r="U1098" s="71">
        <v>0</v>
      </c>
      <c r="V1098" s="71">
        <v>0</v>
      </c>
      <c r="W1098" s="71">
        <v>0</v>
      </c>
      <c r="X1098" s="71">
        <v>0</v>
      </c>
      <c r="Y1098" s="71">
        <v>0</v>
      </c>
      <c r="Z1098" s="71">
        <v>0</v>
      </c>
      <c r="AA1098" s="71">
        <v>0</v>
      </c>
      <c r="AB1098" s="68">
        <v>0</v>
      </c>
      <c r="AC1098" s="41">
        <f>SUM(BASE_INICIATIVAS_CONSOLIDADA!$Q1098:$AB1098)</f>
        <v>0</v>
      </c>
      <c r="AD1098" s="41">
        <v>0</v>
      </c>
      <c r="AE1098" s="41">
        <v>0</v>
      </c>
      <c r="AF1098" s="41">
        <v>0</v>
      </c>
      <c r="AG1098" s="41">
        <v>0</v>
      </c>
      <c r="AH1098" s="41">
        <v>0</v>
      </c>
      <c r="AI1098" s="82">
        <v>0</v>
      </c>
      <c r="AJ1098" s="41">
        <f>SUM(BASE_INICIATIVAS_CONSOLIDADA!$AD1098:$AI1098)</f>
        <v>0</v>
      </c>
      <c r="AK1098" s="41">
        <v>0</v>
      </c>
      <c r="AL1098" s="41">
        <v>0</v>
      </c>
      <c r="AM1098" s="41">
        <v>0</v>
      </c>
      <c r="AN1098" s="41">
        <v>0</v>
      </c>
      <c r="AO1098" s="41">
        <f>SUM(BASE_INICIATIVAS_CONSOLIDADA!$AK1098:$AN1098)</f>
        <v>0</v>
      </c>
      <c r="AP1098" s="41">
        <v>0</v>
      </c>
      <c r="AQ1098" s="41">
        <v>0</v>
      </c>
      <c r="AR1098" s="41">
        <v>0</v>
      </c>
      <c r="AS1098" s="41">
        <v>0</v>
      </c>
      <c r="AT1098" s="41">
        <v>0</v>
      </c>
      <c r="AU1098" s="41">
        <v>0</v>
      </c>
      <c r="AV1098" s="41">
        <f>SUM(BASE_INICIATIVAS_CONSOLIDADA!$AP1098:$AU1098)</f>
        <v>0</v>
      </c>
      <c r="AW1098" s="43">
        <v>0</v>
      </c>
      <c r="AX1098" s="43">
        <v>0</v>
      </c>
      <c r="AY1098" s="44">
        <f>SUM(BASE_INICIATIVAS_CONSOLIDADA!$AW1098:$AX1098)</f>
        <v>0</v>
      </c>
      <c r="AZ1098" s="45">
        <v>0</v>
      </c>
      <c r="BA1098" s="45">
        <f>BASE_INICIATIVAS_CONSOLIDADA!$AZ1098</f>
        <v>0</v>
      </c>
      <c r="BB1098" s="45">
        <v>0</v>
      </c>
      <c r="BC1098" s="45">
        <v>0</v>
      </c>
      <c r="BD1098" s="45">
        <f>SUM(BASE_INICIATIVAS_CONSOLIDADA!$BB1098:$BC1098)</f>
        <v>0</v>
      </c>
    </row>
    <row r="1099" spans="1:56" ht="45" x14ac:dyDescent="0.25">
      <c r="A1099" s="8" t="s">
        <v>560</v>
      </c>
      <c r="B1099" s="8" t="s">
        <v>561</v>
      </c>
      <c r="C1099" s="8" t="s">
        <v>70</v>
      </c>
      <c r="D1099" s="8" t="s">
        <v>58</v>
      </c>
      <c r="E1099" s="8" t="str">
        <f>_xlfn.XLOOKUP(BASE_INICIATIVAS_CONSOLIDADA!$G1099,'[1]BASE DE DADOS'!A:A,'[1]BASE DE DADOS'!C:C)</f>
        <v>FLONA DE PASSA QUATRO</v>
      </c>
      <c r="F1099" s="8" t="str">
        <f>_xlfn.XLOOKUP(BASE_INICIATIVAS_CONSOLIDADA!$G1099,[1]!BASE_UCS[COD CNUC],[1]!BASE_UCS[CATEGORIA RESUMIDA])</f>
        <v>FLONA</v>
      </c>
      <c r="G1099" s="8" t="s">
        <v>262</v>
      </c>
      <c r="H1099" s="8" t="str">
        <f>_xlfn.XLOOKUP(BASE_INICIATIVAS_CONSOLIDADA!$G1099,[1]!BASE_UCS[COD CNUC],[1]!BASE_UCS[GERÊNCIA REGIONAL])</f>
        <v>GR4 - Sudeste</v>
      </c>
      <c r="I1099" s="8" t="str">
        <f>_xlfn.XLOOKUP(BASE_INICIATIVAS_CONSOLIDADA!$G1099,[1]!BASE_UCS[COD CNUC],[1]!BASE_UCS[BIOMAS])</f>
        <v>Mata Atlântica</v>
      </c>
      <c r="J1099" s="8" t="str">
        <f>_xlfn.XLOOKUP(BASE_INICIATIVAS_CONSOLIDADA!$G1099,[1]!BASE_UCS[COD CNUC],[1]!BASE_UCS[UF])</f>
        <v>MG</v>
      </c>
      <c r="K1099" s="8"/>
      <c r="L1099" s="36">
        <v>400000</v>
      </c>
      <c r="M1099" s="80">
        <v>0</v>
      </c>
      <c r="N1099" s="36">
        <f>BASE_INICIATIVAS_CONSOLIDADA!$L1099-BASE_INICIATIVAS_CONSOLIDADA!$M1099</f>
        <v>400000</v>
      </c>
      <c r="O1099" s="37">
        <f>BASE_INICIATIVAS_CONSOLIDADA!$AC1099+BASE_INICIATIVAS_CONSOLIDADA!$AJ1099+BASE_INICIATIVAS_CONSOLIDADA!$AO1099+BASE_INICIATIVAS_CONSOLIDADA!$AV1099+BASE_INICIATIVAS_CONSOLIDADA!$AY1099+BASE_INICIATIVAS_CONSOLIDADA!$BA1099+BASE_INICIATIVAS_CONSOLIDADA!$BD1099</f>
        <v>0</v>
      </c>
      <c r="P1099" s="36">
        <f>IF(BASE_INICIATIVAS_CONSOLIDADA!$N1099-BASE_INICIATIVAS_CONSOLIDADA!$O1099&lt;0,0,BASE_INICIATIVAS_CONSOLIDADA!$N1099-BASE_INICIATIVAS_CONSOLIDADA!$O1099)</f>
        <v>400000</v>
      </c>
      <c r="Q1099" s="64">
        <v>0</v>
      </c>
      <c r="R1099" s="69">
        <v>0</v>
      </c>
      <c r="S1099" s="69">
        <v>0</v>
      </c>
      <c r="T1099" s="69">
        <v>0</v>
      </c>
      <c r="U1099" s="69">
        <v>0</v>
      </c>
      <c r="V1099" s="69">
        <v>0</v>
      </c>
      <c r="W1099" s="69">
        <v>0</v>
      </c>
      <c r="X1099" s="69">
        <v>0</v>
      </c>
      <c r="Y1099" s="69">
        <v>0</v>
      </c>
      <c r="Z1099" s="69">
        <v>0</v>
      </c>
      <c r="AA1099" s="69">
        <v>0</v>
      </c>
      <c r="AB1099" s="70">
        <v>0</v>
      </c>
      <c r="AC1099" s="37">
        <f>SUM(BASE_INICIATIVAS_CONSOLIDADA!$Q1099:$AB1099)</f>
        <v>0</v>
      </c>
      <c r="AD1099" s="37">
        <v>0</v>
      </c>
      <c r="AE1099" s="37">
        <v>0</v>
      </c>
      <c r="AF1099" s="37">
        <v>0</v>
      </c>
      <c r="AG1099" s="37">
        <v>0</v>
      </c>
      <c r="AH1099" s="37">
        <v>0</v>
      </c>
      <c r="AI1099" s="77">
        <v>0</v>
      </c>
      <c r="AJ1099" s="37">
        <f>SUM(BASE_INICIATIVAS_CONSOLIDADA!$AD1099:$AI1099)</f>
        <v>0</v>
      </c>
      <c r="AK1099" s="37">
        <v>0</v>
      </c>
      <c r="AL1099" s="37">
        <v>0</v>
      </c>
      <c r="AM1099" s="37">
        <v>0</v>
      </c>
      <c r="AN1099" s="37">
        <v>0</v>
      </c>
      <c r="AO1099" s="37">
        <f>SUM(BASE_INICIATIVAS_CONSOLIDADA!$AK1099:$AN1099)</f>
        <v>0</v>
      </c>
      <c r="AP1099" s="37">
        <v>0</v>
      </c>
      <c r="AQ1099" s="37">
        <v>0</v>
      </c>
      <c r="AR1099" s="37">
        <v>0</v>
      </c>
      <c r="AS1099" s="37">
        <v>0</v>
      </c>
      <c r="AT1099" s="37">
        <v>0</v>
      </c>
      <c r="AU1099" s="37">
        <v>0</v>
      </c>
      <c r="AV1099" s="37">
        <f>SUM(BASE_INICIATIVAS_CONSOLIDADA!$AP1099:$AU1099)</f>
        <v>0</v>
      </c>
      <c r="AW1099" s="39">
        <v>0</v>
      </c>
      <c r="AX1099" s="39">
        <v>0</v>
      </c>
      <c r="AY1099" s="40">
        <f>SUM(BASE_INICIATIVAS_CONSOLIDADA!$AW1099:$AX1099)</f>
        <v>0</v>
      </c>
      <c r="AZ1099" s="4">
        <v>0</v>
      </c>
      <c r="BA1099" s="4">
        <f>BASE_INICIATIVAS_CONSOLIDADA!$AZ1099</f>
        <v>0</v>
      </c>
      <c r="BB1099" s="4">
        <v>0</v>
      </c>
      <c r="BC1099" s="4">
        <v>0</v>
      </c>
      <c r="BD1099" s="4">
        <f>SUM(BASE_INICIATIVAS_CONSOLIDADA!$BB1099:$BC1099)</f>
        <v>0</v>
      </c>
    </row>
    <row r="1100" spans="1:56" ht="45" x14ac:dyDescent="0.25">
      <c r="A1100" s="29" t="s">
        <v>560</v>
      </c>
      <c r="B1100" s="29" t="s">
        <v>561</v>
      </c>
      <c r="C1100" s="29" t="s">
        <v>70</v>
      </c>
      <c r="D1100" s="29" t="s">
        <v>58</v>
      </c>
      <c r="E1100" s="29" t="str">
        <f>_xlfn.XLOOKUP(BASE_INICIATIVAS_CONSOLIDADA!$G1100,'[1]BASE DE DADOS'!A:A,'[1]BASE DE DADOS'!C:C)</f>
        <v>FLONA DE AMAPÁ</v>
      </c>
      <c r="F1100" s="29" t="str">
        <f>_xlfn.XLOOKUP(BASE_INICIATIVAS_CONSOLIDADA!$G1100,[1]!BASE_UCS[COD CNUC],[1]!BASE_UCS[CATEGORIA RESUMIDA])</f>
        <v>FLONA</v>
      </c>
      <c r="G1100" s="29" t="s">
        <v>430</v>
      </c>
      <c r="H1100" s="29" t="str">
        <f>_xlfn.XLOOKUP(BASE_INICIATIVAS_CONSOLIDADA!$G1100,[1]!BASE_UCS[COD CNUC],[1]!BASE_UCS[GERÊNCIA REGIONAL])</f>
        <v>GR1 - Norte</v>
      </c>
      <c r="I1100" s="29" t="str">
        <f>_xlfn.XLOOKUP(BASE_INICIATIVAS_CONSOLIDADA!$G1100,[1]!BASE_UCS[COD CNUC],[1]!BASE_UCS[BIOMAS])</f>
        <v>Amazônia</v>
      </c>
      <c r="J1100" s="29" t="str">
        <f>_xlfn.XLOOKUP(BASE_INICIATIVAS_CONSOLIDADA!$G1100,[1]!BASE_UCS[COD CNUC],[1]!BASE_UCS[UF])</f>
        <v>AP</v>
      </c>
      <c r="K1100" s="29"/>
      <c r="L1100" s="30">
        <v>400000</v>
      </c>
      <c r="M1100" s="79">
        <v>0</v>
      </c>
      <c r="N1100" s="30">
        <f>BASE_INICIATIVAS_CONSOLIDADA!$L1100-BASE_INICIATIVAS_CONSOLIDADA!$M1100</f>
        <v>400000</v>
      </c>
      <c r="O1100" s="41">
        <f>BASE_INICIATIVAS_CONSOLIDADA!$AC1100+BASE_INICIATIVAS_CONSOLIDADA!$AJ1100+BASE_INICIATIVAS_CONSOLIDADA!$AO1100+BASE_INICIATIVAS_CONSOLIDADA!$AV1100+BASE_INICIATIVAS_CONSOLIDADA!$AY1100+BASE_INICIATIVAS_CONSOLIDADA!$BA1100+BASE_INICIATIVAS_CONSOLIDADA!$BD1100</f>
        <v>0</v>
      </c>
      <c r="P1100" s="30">
        <f>IF(BASE_INICIATIVAS_CONSOLIDADA!$N1100-BASE_INICIATIVAS_CONSOLIDADA!$O1100&lt;0,0,BASE_INICIATIVAS_CONSOLIDADA!$N1100-BASE_INICIATIVAS_CONSOLIDADA!$O1100)</f>
        <v>400000</v>
      </c>
      <c r="Q1100" s="66">
        <v>0</v>
      </c>
      <c r="R1100" s="71">
        <v>0</v>
      </c>
      <c r="S1100" s="71">
        <v>0</v>
      </c>
      <c r="T1100" s="71">
        <v>0</v>
      </c>
      <c r="U1100" s="71">
        <v>0</v>
      </c>
      <c r="V1100" s="71">
        <v>0</v>
      </c>
      <c r="W1100" s="71">
        <v>0</v>
      </c>
      <c r="X1100" s="71">
        <v>0</v>
      </c>
      <c r="Y1100" s="71">
        <v>0</v>
      </c>
      <c r="Z1100" s="71">
        <v>0</v>
      </c>
      <c r="AA1100" s="71">
        <v>0</v>
      </c>
      <c r="AB1100" s="68">
        <v>0</v>
      </c>
      <c r="AC1100" s="41">
        <f>SUM(BASE_INICIATIVAS_CONSOLIDADA!$Q1100:$AB1100)</f>
        <v>0</v>
      </c>
      <c r="AD1100" s="41">
        <v>0</v>
      </c>
      <c r="AE1100" s="41">
        <v>0</v>
      </c>
      <c r="AF1100" s="41">
        <v>0</v>
      </c>
      <c r="AG1100" s="41">
        <v>0</v>
      </c>
      <c r="AH1100" s="41">
        <v>0</v>
      </c>
      <c r="AI1100" s="82">
        <v>0</v>
      </c>
      <c r="AJ1100" s="41">
        <f>SUM(BASE_INICIATIVAS_CONSOLIDADA!$AD1100:$AI1100)</f>
        <v>0</v>
      </c>
      <c r="AK1100" s="41">
        <v>0</v>
      </c>
      <c r="AL1100" s="41">
        <v>0</v>
      </c>
      <c r="AM1100" s="41">
        <v>0</v>
      </c>
      <c r="AN1100" s="41">
        <v>0</v>
      </c>
      <c r="AO1100" s="41">
        <f>SUM(BASE_INICIATIVAS_CONSOLIDADA!$AK1100:$AN1100)</f>
        <v>0</v>
      </c>
      <c r="AP1100" s="41">
        <v>0</v>
      </c>
      <c r="AQ1100" s="41">
        <v>0</v>
      </c>
      <c r="AR1100" s="41">
        <v>0</v>
      </c>
      <c r="AS1100" s="41">
        <v>0</v>
      </c>
      <c r="AT1100" s="41">
        <v>0</v>
      </c>
      <c r="AU1100" s="41">
        <v>0</v>
      </c>
      <c r="AV1100" s="41">
        <f>SUM(BASE_INICIATIVAS_CONSOLIDADA!$AP1100:$AU1100)</f>
        <v>0</v>
      </c>
      <c r="AW1100" s="43">
        <v>0</v>
      </c>
      <c r="AX1100" s="43">
        <v>0</v>
      </c>
      <c r="AY1100" s="44">
        <f>SUM(BASE_INICIATIVAS_CONSOLIDADA!$AW1100:$AX1100)</f>
        <v>0</v>
      </c>
      <c r="AZ1100" s="45">
        <v>0</v>
      </c>
      <c r="BA1100" s="45">
        <f>BASE_INICIATIVAS_CONSOLIDADA!$AZ1100</f>
        <v>0</v>
      </c>
      <c r="BB1100" s="45">
        <v>0</v>
      </c>
      <c r="BC1100" s="45">
        <v>0</v>
      </c>
      <c r="BD1100" s="45">
        <f>SUM(BASE_INICIATIVAS_CONSOLIDADA!$BB1100:$BC1100)</f>
        <v>0</v>
      </c>
    </row>
    <row r="1101" spans="1:56" ht="45" x14ac:dyDescent="0.25">
      <c r="A1101" s="8" t="s">
        <v>560</v>
      </c>
      <c r="B1101" s="8" t="s">
        <v>561</v>
      </c>
      <c r="C1101" s="8" t="s">
        <v>70</v>
      </c>
      <c r="D1101" s="8" t="s">
        <v>58</v>
      </c>
      <c r="E1101" s="8" t="str">
        <f>_xlfn.XLOOKUP(BASE_INICIATIVAS_CONSOLIDADA!$G1101,'[1]BASE DE DADOS'!A:A,'[1]BASE DE DADOS'!C:C)</f>
        <v>FLONA DE JATUARANA</v>
      </c>
      <c r="F1101" s="8" t="str">
        <f>_xlfn.XLOOKUP(BASE_INICIATIVAS_CONSOLIDADA!$G1101,[1]!BASE_UCS[COD CNUC],[1]!BASE_UCS[CATEGORIA RESUMIDA])</f>
        <v>FLONA</v>
      </c>
      <c r="G1101" s="8" t="s">
        <v>297</v>
      </c>
      <c r="H1101" s="8" t="str">
        <f>_xlfn.XLOOKUP(BASE_INICIATIVAS_CONSOLIDADA!$G1101,[1]!BASE_UCS[COD CNUC],[1]!BASE_UCS[GERÊNCIA REGIONAL])</f>
        <v>GR1 - Norte</v>
      </c>
      <c r="I1101" s="8" t="str">
        <f>_xlfn.XLOOKUP(BASE_INICIATIVAS_CONSOLIDADA!$G1101,[1]!BASE_UCS[COD CNUC],[1]!BASE_UCS[BIOMAS])</f>
        <v>Amazônia</v>
      </c>
      <c r="J1101" s="8" t="str">
        <f>_xlfn.XLOOKUP(BASE_INICIATIVAS_CONSOLIDADA!$G1101,[1]!BASE_UCS[COD CNUC],[1]!BASE_UCS[UF])</f>
        <v>AM</v>
      </c>
      <c r="K1101" s="8"/>
      <c r="L1101" s="36">
        <v>400000</v>
      </c>
      <c r="M1101" s="80">
        <v>0</v>
      </c>
      <c r="N1101" s="36">
        <f>BASE_INICIATIVAS_CONSOLIDADA!$L1101-BASE_INICIATIVAS_CONSOLIDADA!$M1101</f>
        <v>400000</v>
      </c>
      <c r="O1101" s="37">
        <f>BASE_INICIATIVAS_CONSOLIDADA!$AC1101+BASE_INICIATIVAS_CONSOLIDADA!$AJ1101+BASE_INICIATIVAS_CONSOLIDADA!$AO1101+BASE_INICIATIVAS_CONSOLIDADA!$AV1101+BASE_INICIATIVAS_CONSOLIDADA!$AY1101+BASE_INICIATIVAS_CONSOLIDADA!$BA1101+BASE_INICIATIVAS_CONSOLIDADA!$BD1101</f>
        <v>0</v>
      </c>
      <c r="P1101" s="36">
        <f>IF(BASE_INICIATIVAS_CONSOLIDADA!$N1101-BASE_INICIATIVAS_CONSOLIDADA!$O1101&lt;0,0,BASE_INICIATIVAS_CONSOLIDADA!$N1101-BASE_INICIATIVAS_CONSOLIDADA!$O1101)</f>
        <v>400000</v>
      </c>
      <c r="Q1101" s="64">
        <v>0</v>
      </c>
      <c r="R1101" s="69">
        <v>0</v>
      </c>
      <c r="S1101" s="69">
        <v>0</v>
      </c>
      <c r="T1101" s="69">
        <v>0</v>
      </c>
      <c r="U1101" s="69">
        <v>0</v>
      </c>
      <c r="V1101" s="69">
        <v>0</v>
      </c>
      <c r="W1101" s="69">
        <v>0</v>
      </c>
      <c r="X1101" s="69">
        <v>0</v>
      </c>
      <c r="Y1101" s="69">
        <v>0</v>
      </c>
      <c r="Z1101" s="69">
        <v>0</v>
      </c>
      <c r="AA1101" s="69">
        <v>0</v>
      </c>
      <c r="AB1101" s="70">
        <v>0</v>
      </c>
      <c r="AC1101" s="37">
        <f>SUM(BASE_INICIATIVAS_CONSOLIDADA!$Q1101:$AB1101)</f>
        <v>0</v>
      </c>
      <c r="AD1101" s="37">
        <v>0</v>
      </c>
      <c r="AE1101" s="37">
        <v>0</v>
      </c>
      <c r="AF1101" s="37">
        <v>0</v>
      </c>
      <c r="AG1101" s="37">
        <v>0</v>
      </c>
      <c r="AH1101" s="37">
        <v>0</v>
      </c>
      <c r="AI1101" s="77">
        <v>0</v>
      </c>
      <c r="AJ1101" s="37">
        <f>SUM(BASE_INICIATIVAS_CONSOLIDADA!$AD1101:$AI1101)</f>
        <v>0</v>
      </c>
      <c r="AK1101" s="37">
        <v>0</v>
      </c>
      <c r="AL1101" s="37">
        <v>0</v>
      </c>
      <c r="AM1101" s="37">
        <v>0</v>
      </c>
      <c r="AN1101" s="37">
        <v>0</v>
      </c>
      <c r="AO1101" s="37">
        <f>SUM(BASE_INICIATIVAS_CONSOLIDADA!$AK1101:$AN1101)</f>
        <v>0</v>
      </c>
      <c r="AP1101" s="37">
        <v>0</v>
      </c>
      <c r="AQ1101" s="37">
        <v>0</v>
      </c>
      <c r="AR1101" s="37">
        <v>0</v>
      </c>
      <c r="AS1101" s="37">
        <v>0</v>
      </c>
      <c r="AT1101" s="37">
        <v>0</v>
      </c>
      <c r="AU1101" s="37">
        <v>0</v>
      </c>
      <c r="AV1101" s="37">
        <f>SUM(BASE_INICIATIVAS_CONSOLIDADA!$AP1101:$AU1101)</f>
        <v>0</v>
      </c>
      <c r="AW1101" s="39">
        <v>0</v>
      </c>
      <c r="AX1101" s="39">
        <v>0</v>
      </c>
      <c r="AY1101" s="40">
        <f>SUM(BASE_INICIATIVAS_CONSOLIDADA!$AW1101:$AX1101)</f>
        <v>0</v>
      </c>
      <c r="AZ1101" s="4">
        <v>0</v>
      </c>
      <c r="BA1101" s="4">
        <f>BASE_INICIATIVAS_CONSOLIDADA!$AZ1101</f>
        <v>0</v>
      </c>
      <c r="BB1101" s="4">
        <v>0</v>
      </c>
      <c r="BC1101" s="4">
        <v>0</v>
      </c>
      <c r="BD1101" s="4">
        <f>SUM(BASE_INICIATIVAS_CONSOLIDADA!$BB1101:$BC1101)</f>
        <v>0</v>
      </c>
    </row>
    <row r="1102" spans="1:56" ht="45" x14ac:dyDescent="0.25">
      <c r="A1102" s="29" t="s">
        <v>560</v>
      </c>
      <c r="B1102" s="29" t="s">
        <v>561</v>
      </c>
      <c r="C1102" s="29" t="s">
        <v>70</v>
      </c>
      <c r="D1102" s="29" t="s">
        <v>58</v>
      </c>
      <c r="E1102" s="29" t="str">
        <f>_xlfn.XLOOKUP(BASE_INICIATIVAS_CONSOLIDADA!$G1102,'[1]BASE DE DADOS'!A:A,'[1]BASE DE DADOS'!C:C)</f>
        <v>MONA DAS ILHAS CAGARRAS</v>
      </c>
      <c r="F1102" s="29" t="str">
        <f>_xlfn.XLOOKUP(BASE_INICIATIVAS_CONSOLIDADA!$G1102,[1]!BASE_UCS[COD CNUC],[1]!BASE_UCS[CATEGORIA RESUMIDA])</f>
        <v>MONA</v>
      </c>
      <c r="G1102" s="29" t="s">
        <v>77</v>
      </c>
      <c r="H1102" s="29" t="str">
        <f>_xlfn.XLOOKUP(BASE_INICIATIVAS_CONSOLIDADA!$G1102,[1]!BASE_UCS[COD CNUC],[1]!BASE_UCS[GERÊNCIA REGIONAL])</f>
        <v>GR4 - Sudeste</v>
      </c>
      <c r="I1102" s="29" t="str">
        <f>_xlfn.XLOOKUP(BASE_INICIATIVAS_CONSOLIDADA!$G1102,[1]!BASE_UCS[COD CNUC],[1]!BASE_UCS[BIOMAS])</f>
        <v>Área Marinha - Mata Atlântica</v>
      </c>
      <c r="J1102" s="29" t="str">
        <f>_xlfn.XLOOKUP(BASE_INICIATIVAS_CONSOLIDADA!$G1102,[1]!BASE_UCS[COD CNUC],[1]!BASE_UCS[UF])</f>
        <v>RJ</v>
      </c>
      <c r="K1102" s="29"/>
      <c r="L1102" s="30">
        <v>400000</v>
      </c>
      <c r="M1102" s="79">
        <v>0</v>
      </c>
      <c r="N1102" s="30">
        <f>BASE_INICIATIVAS_CONSOLIDADA!$L1102-BASE_INICIATIVAS_CONSOLIDADA!$M1102</f>
        <v>400000</v>
      </c>
      <c r="O1102" s="41">
        <f>BASE_INICIATIVAS_CONSOLIDADA!$AC1102+BASE_INICIATIVAS_CONSOLIDADA!$AJ1102+BASE_INICIATIVAS_CONSOLIDADA!$AO1102+BASE_INICIATIVAS_CONSOLIDADA!$AV1102+BASE_INICIATIVAS_CONSOLIDADA!$AY1102+BASE_INICIATIVAS_CONSOLIDADA!$BA1102+BASE_INICIATIVAS_CONSOLIDADA!$BD1102</f>
        <v>0</v>
      </c>
      <c r="P1102" s="30">
        <f>IF(BASE_INICIATIVAS_CONSOLIDADA!$N1102-BASE_INICIATIVAS_CONSOLIDADA!$O1102&lt;0,0,BASE_INICIATIVAS_CONSOLIDADA!$N1102-BASE_INICIATIVAS_CONSOLIDADA!$O1102)</f>
        <v>400000</v>
      </c>
      <c r="Q1102" s="66">
        <v>0</v>
      </c>
      <c r="R1102" s="71">
        <v>0</v>
      </c>
      <c r="S1102" s="71">
        <v>0</v>
      </c>
      <c r="T1102" s="71">
        <v>0</v>
      </c>
      <c r="U1102" s="71">
        <v>0</v>
      </c>
      <c r="V1102" s="71">
        <v>0</v>
      </c>
      <c r="W1102" s="71">
        <v>0</v>
      </c>
      <c r="X1102" s="71">
        <v>0</v>
      </c>
      <c r="Y1102" s="71">
        <v>0</v>
      </c>
      <c r="Z1102" s="71">
        <v>0</v>
      </c>
      <c r="AA1102" s="71">
        <v>0</v>
      </c>
      <c r="AB1102" s="68">
        <v>0</v>
      </c>
      <c r="AC1102" s="41">
        <f>SUM(BASE_INICIATIVAS_CONSOLIDADA!$Q1102:$AB1102)</f>
        <v>0</v>
      </c>
      <c r="AD1102" s="41">
        <v>0</v>
      </c>
      <c r="AE1102" s="41">
        <v>0</v>
      </c>
      <c r="AF1102" s="41">
        <v>0</v>
      </c>
      <c r="AG1102" s="41">
        <v>0</v>
      </c>
      <c r="AH1102" s="41">
        <v>0</v>
      </c>
      <c r="AI1102" s="82">
        <v>0</v>
      </c>
      <c r="AJ1102" s="41">
        <f>SUM(BASE_INICIATIVAS_CONSOLIDADA!$AD1102:$AI1102)</f>
        <v>0</v>
      </c>
      <c r="AK1102" s="41">
        <v>0</v>
      </c>
      <c r="AL1102" s="41">
        <v>0</v>
      </c>
      <c r="AM1102" s="41">
        <v>0</v>
      </c>
      <c r="AN1102" s="41">
        <v>0</v>
      </c>
      <c r="AO1102" s="41">
        <f>SUM(BASE_INICIATIVAS_CONSOLIDADA!$AK1102:$AN1102)</f>
        <v>0</v>
      </c>
      <c r="AP1102" s="41">
        <v>0</v>
      </c>
      <c r="AQ1102" s="41">
        <v>0</v>
      </c>
      <c r="AR1102" s="41">
        <v>0</v>
      </c>
      <c r="AS1102" s="41">
        <v>0</v>
      </c>
      <c r="AT1102" s="41">
        <v>0</v>
      </c>
      <c r="AU1102" s="41">
        <v>0</v>
      </c>
      <c r="AV1102" s="41">
        <f>SUM(BASE_INICIATIVAS_CONSOLIDADA!$AP1102:$AU1102)</f>
        <v>0</v>
      </c>
      <c r="AW1102" s="43">
        <v>0</v>
      </c>
      <c r="AX1102" s="43">
        <v>0</v>
      </c>
      <c r="AY1102" s="44">
        <f>SUM(BASE_INICIATIVAS_CONSOLIDADA!$AW1102:$AX1102)</f>
        <v>0</v>
      </c>
      <c r="AZ1102" s="45">
        <v>0</v>
      </c>
      <c r="BA1102" s="45">
        <f>BASE_INICIATIVAS_CONSOLIDADA!$AZ1102</f>
        <v>0</v>
      </c>
      <c r="BB1102" s="45">
        <v>0</v>
      </c>
      <c r="BC1102" s="45">
        <v>0</v>
      </c>
      <c r="BD1102" s="45">
        <f>SUM(BASE_INICIATIVAS_CONSOLIDADA!$BB1102:$BC1102)</f>
        <v>0</v>
      </c>
    </row>
    <row r="1103" spans="1:56" ht="45" x14ac:dyDescent="0.25">
      <c r="A1103" s="8" t="s">
        <v>560</v>
      </c>
      <c r="B1103" s="8" t="s">
        <v>561</v>
      </c>
      <c r="C1103" s="8" t="s">
        <v>70</v>
      </c>
      <c r="D1103" s="8" t="s">
        <v>58</v>
      </c>
      <c r="E1103" s="8" t="str">
        <f>_xlfn.XLOOKUP(BASE_INICIATIVAS_CONSOLIDADA!$G1103,'[1]BASE DE DADOS'!A:A,'[1]BASE DE DADOS'!C:C)</f>
        <v>PARNA CAVERNAS DO PERUAÇU</v>
      </c>
      <c r="F1103" s="8" t="str">
        <f>_xlfn.XLOOKUP(BASE_INICIATIVAS_CONSOLIDADA!$G1103,[1]!BASE_UCS[COD CNUC],[1]!BASE_UCS[CATEGORIA RESUMIDA])</f>
        <v>PARNA</v>
      </c>
      <c r="G1103" s="8" t="s">
        <v>216</v>
      </c>
      <c r="H1103" s="8" t="str">
        <f>_xlfn.XLOOKUP(BASE_INICIATIVAS_CONSOLIDADA!$G1103,[1]!BASE_UCS[COD CNUC],[1]!BASE_UCS[GERÊNCIA REGIONAL])</f>
        <v>GR4 - Sudeste</v>
      </c>
      <c r="I1103" s="8" t="str">
        <f>_xlfn.XLOOKUP(BASE_INICIATIVAS_CONSOLIDADA!$G1103,[1]!BASE_UCS[COD CNUC],[1]!BASE_UCS[BIOMAS])</f>
        <v>Caatinga - Cerrado</v>
      </c>
      <c r="J1103" s="8" t="str">
        <f>_xlfn.XLOOKUP(BASE_INICIATIVAS_CONSOLIDADA!$G1103,[1]!BASE_UCS[COD CNUC],[1]!BASE_UCS[UF])</f>
        <v>MG</v>
      </c>
      <c r="K1103" s="8"/>
      <c r="L1103" s="36">
        <v>400000</v>
      </c>
      <c r="M1103" s="80">
        <v>0</v>
      </c>
      <c r="N1103" s="36">
        <f>BASE_INICIATIVAS_CONSOLIDADA!$L1103-BASE_INICIATIVAS_CONSOLIDADA!$M1103</f>
        <v>400000</v>
      </c>
      <c r="O1103" s="37">
        <f>BASE_INICIATIVAS_CONSOLIDADA!$AC1103+BASE_INICIATIVAS_CONSOLIDADA!$AJ1103+BASE_INICIATIVAS_CONSOLIDADA!$AO1103+BASE_INICIATIVAS_CONSOLIDADA!$AV1103+BASE_INICIATIVAS_CONSOLIDADA!$AY1103+BASE_INICIATIVAS_CONSOLIDADA!$BA1103+BASE_INICIATIVAS_CONSOLIDADA!$BD1103</f>
        <v>0</v>
      </c>
      <c r="P1103" s="36">
        <f>IF(BASE_INICIATIVAS_CONSOLIDADA!$N1103-BASE_INICIATIVAS_CONSOLIDADA!$O1103&lt;0,0,BASE_INICIATIVAS_CONSOLIDADA!$N1103-BASE_INICIATIVAS_CONSOLIDADA!$O1103)</f>
        <v>400000</v>
      </c>
      <c r="Q1103" s="64">
        <v>0</v>
      </c>
      <c r="R1103" s="69">
        <v>0</v>
      </c>
      <c r="S1103" s="69">
        <v>0</v>
      </c>
      <c r="T1103" s="69">
        <v>0</v>
      </c>
      <c r="U1103" s="69">
        <v>0</v>
      </c>
      <c r="V1103" s="69">
        <v>0</v>
      </c>
      <c r="W1103" s="69">
        <v>0</v>
      </c>
      <c r="X1103" s="69">
        <v>0</v>
      </c>
      <c r="Y1103" s="69">
        <v>0</v>
      </c>
      <c r="Z1103" s="69">
        <v>0</v>
      </c>
      <c r="AA1103" s="69">
        <v>0</v>
      </c>
      <c r="AB1103" s="70">
        <v>0</v>
      </c>
      <c r="AC1103" s="37">
        <f>SUM(BASE_INICIATIVAS_CONSOLIDADA!$Q1103:$AB1103)</f>
        <v>0</v>
      </c>
      <c r="AD1103" s="37">
        <v>0</v>
      </c>
      <c r="AE1103" s="37">
        <v>0</v>
      </c>
      <c r="AF1103" s="37">
        <v>0</v>
      </c>
      <c r="AG1103" s="37">
        <v>0</v>
      </c>
      <c r="AH1103" s="37">
        <v>0</v>
      </c>
      <c r="AI1103" s="77">
        <v>0</v>
      </c>
      <c r="AJ1103" s="37">
        <f>SUM(BASE_INICIATIVAS_CONSOLIDADA!$AD1103:$AI1103)</f>
        <v>0</v>
      </c>
      <c r="AK1103" s="37">
        <v>0</v>
      </c>
      <c r="AL1103" s="37">
        <v>0</v>
      </c>
      <c r="AM1103" s="37">
        <v>0</v>
      </c>
      <c r="AN1103" s="37">
        <v>0</v>
      </c>
      <c r="AO1103" s="37">
        <f>SUM(BASE_INICIATIVAS_CONSOLIDADA!$AK1103:$AN1103)</f>
        <v>0</v>
      </c>
      <c r="AP1103" s="37">
        <v>0</v>
      </c>
      <c r="AQ1103" s="37">
        <v>0</v>
      </c>
      <c r="AR1103" s="37">
        <v>0</v>
      </c>
      <c r="AS1103" s="37">
        <v>0</v>
      </c>
      <c r="AT1103" s="37">
        <v>0</v>
      </c>
      <c r="AU1103" s="37">
        <v>0</v>
      </c>
      <c r="AV1103" s="37">
        <f>SUM(BASE_INICIATIVAS_CONSOLIDADA!$AP1103:$AU1103)</f>
        <v>0</v>
      </c>
      <c r="AW1103" s="39">
        <v>0</v>
      </c>
      <c r="AX1103" s="39">
        <v>0</v>
      </c>
      <c r="AY1103" s="40">
        <f>SUM(BASE_INICIATIVAS_CONSOLIDADA!$AW1103:$AX1103)</f>
        <v>0</v>
      </c>
      <c r="AZ1103" s="4">
        <v>0</v>
      </c>
      <c r="BA1103" s="4">
        <f>BASE_INICIATIVAS_CONSOLIDADA!$AZ1103</f>
        <v>0</v>
      </c>
      <c r="BB1103" s="4">
        <v>0</v>
      </c>
      <c r="BC1103" s="4">
        <v>0</v>
      </c>
      <c r="BD1103" s="4">
        <f>SUM(BASE_INICIATIVAS_CONSOLIDADA!$BB1103:$BC1103)</f>
        <v>0</v>
      </c>
    </row>
    <row r="1104" spans="1:56" ht="45" x14ac:dyDescent="0.25">
      <c r="A1104" s="29" t="s">
        <v>560</v>
      </c>
      <c r="B1104" s="29" t="s">
        <v>561</v>
      </c>
      <c r="C1104" s="29" t="s">
        <v>70</v>
      </c>
      <c r="D1104" s="29" t="s">
        <v>58</v>
      </c>
      <c r="E1104" s="29" t="str">
        <f>_xlfn.XLOOKUP(BASE_INICIATIVAS_CONSOLIDADA!$G1104,'[1]BASE DE DADOS'!A:A,'[1]BASE DE DADOS'!C:C)</f>
        <v>PARNA DA SERRA DA BOCAINA</v>
      </c>
      <c r="F1104" s="29" t="str">
        <f>_xlfn.XLOOKUP(BASE_INICIATIVAS_CONSOLIDADA!$G1104,[1]!BASE_UCS[COD CNUC],[1]!BASE_UCS[CATEGORIA RESUMIDA])</f>
        <v>PARNA</v>
      </c>
      <c r="G1104" s="29" t="s">
        <v>108</v>
      </c>
      <c r="H1104" s="29" t="str">
        <f>_xlfn.XLOOKUP(BASE_INICIATIVAS_CONSOLIDADA!$G1104,[1]!BASE_UCS[COD CNUC],[1]!BASE_UCS[GERÊNCIA REGIONAL])</f>
        <v>GR4 - Sudeste</v>
      </c>
      <c r="I1104" s="29" t="str">
        <f>_xlfn.XLOOKUP(BASE_INICIATIVAS_CONSOLIDADA!$G1104,[1]!BASE_UCS[COD CNUC],[1]!BASE_UCS[BIOMAS])</f>
        <v>Área Marinha - Mata Atlântica</v>
      </c>
      <c r="J1104" s="29" t="str">
        <f>_xlfn.XLOOKUP(BASE_INICIATIVAS_CONSOLIDADA!$G1104,[1]!BASE_UCS[COD CNUC],[1]!BASE_UCS[UF])</f>
        <v>RJ/SP</v>
      </c>
      <c r="K1104" s="29"/>
      <c r="L1104" s="30">
        <v>400000</v>
      </c>
      <c r="M1104" s="79">
        <v>0</v>
      </c>
      <c r="N1104" s="30">
        <f>BASE_INICIATIVAS_CONSOLIDADA!$L1104-BASE_INICIATIVAS_CONSOLIDADA!$M1104</f>
        <v>400000</v>
      </c>
      <c r="O1104" s="41">
        <f>BASE_INICIATIVAS_CONSOLIDADA!$AC1104+BASE_INICIATIVAS_CONSOLIDADA!$AJ1104+BASE_INICIATIVAS_CONSOLIDADA!$AO1104+BASE_INICIATIVAS_CONSOLIDADA!$AV1104+BASE_INICIATIVAS_CONSOLIDADA!$AY1104+BASE_INICIATIVAS_CONSOLIDADA!$BA1104+BASE_INICIATIVAS_CONSOLIDADA!$BD1104</f>
        <v>400000</v>
      </c>
      <c r="P1104" s="30">
        <f>IF(BASE_INICIATIVAS_CONSOLIDADA!$N1104-BASE_INICIATIVAS_CONSOLIDADA!$O1104&lt;0,0,BASE_INICIATIVAS_CONSOLIDADA!$N1104-BASE_INICIATIVAS_CONSOLIDADA!$O1104)</f>
        <v>0</v>
      </c>
      <c r="Q1104" s="66">
        <v>0</v>
      </c>
      <c r="R1104" s="71">
        <v>0</v>
      </c>
      <c r="S1104" s="71">
        <v>0</v>
      </c>
      <c r="T1104" s="71">
        <v>0</v>
      </c>
      <c r="U1104" s="71">
        <v>0</v>
      </c>
      <c r="V1104" s="71">
        <v>0</v>
      </c>
      <c r="W1104" s="71">
        <v>0</v>
      </c>
      <c r="X1104" s="71">
        <v>0</v>
      </c>
      <c r="Y1104" s="71">
        <v>0</v>
      </c>
      <c r="Z1104" s="71">
        <v>0</v>
      </c>
      <c r="AA1104" s="71">
        <v>0</v>
      </c>
      <c r="AB1104" s="68">
        <v>0</v>
      </c>
      <c r="AC1104" s="41">
        <f>SUM(BASE_INICIATIVAS_CONSOLIDADA!$Q1104:$AB1104)</f>
        <v>0</v>
      </c>
      <c r="AD1104" s="41">
        <v>0</v>
      </c>
      <c r="AE1104" s="41">
        <v>0</v>
      </c>
      <c r="AF1104" s="41">
        <v>0</v>
      </c>
      <c r="AG1104" s="41">
        <v>0</v>
      </c>
      <c r="AH1104" s="41">
        <v>0</v>
      </c>
      <c r="AI1104" s="82">
        <v>0</v>
      </c>
      <c r="AJ1104" s="41">
        <f>SUM(BASE_INICIATIVAS_CONSOLIDADA!$AD1104:$AI1104)</f>
        <v>0</v>
      </c>
      <c r="AK1104" s="41">
        <v>0</v>
      </c>
      <c r="AL1104" s="41">
        <v>0</v>
      </c>
      <c r="AM1104" s="41">
        <v>0</v>
      </c>
      <c r="AN1104" s="41">
        <v>0</v>
      </c>
      <c r="AO1104" s="41">
        <f>SUM(BASE_INICIATIVAS_CONSOLIDADA!$AK1104:$AN1104)</f>
        <v>0</v>
      </c>
      <c r="AP1104" s="41">
        <v>0</v>
      </c>
      <c r="AQ1104" s="41">
        <v>0</v>
      </c>
      <c r="AR1104" s="41">
        <v>0</v>
      </c>
      <c r="AS1104" s="41">
        <v>0</v>
      </c>
      <c r="AT1104" s="41">
        <v>0</v>
      </c>
      <c r="AU1104" s="41">
        <v>0</v>
      </c>
      <c r="AV1104" s="41">
        <f>SUM(BASE_INICIATIVAS_CONSOLIDADA!$AP1104:$AU1104)</f>
        <v>0</v>
      </c>
      <c r="AW1104" s="43">
        <v>0</v>
      </c>
      <c r="AX1104" s="43">
        <v>0</v>
      </c>
      <c r="AY1104" s="44">
        <f>SUM(BASE_INICIATIVAS_CONSOLIDADA!$AW1104:$AX1104)</f>
        <v>0</v>
      </c>
      <c r="AZ1104" s="45">
        <v>0</v>
      </c>
      <c r="BA1104" s="45">
        <f>BASE_INICIATIVAS_CONSOLIDADA!$AZ1104</f>
        <v>0</v>
      </c>
      <c r="BB1104" s="45">
        <v>400000</v>
      </c>
      <c r="BC1104" s="45">
        <v>0</v>
      </c>
      <c r="BD1104" s="45">
        <f>SUM(BASE_INICIATIVAS_CONSOLIDADA!$BB1104:$BC1104)</f>
        <v>400000</v>
      </c>
    </row>
    <row r="1105" spans="1:56" ht="45" x14ac:dyDescent="0.25">
      <c r="A1105" s="8" t="s">
        <v>560</v>
      </c>
      <c r="B1105" s="8" t="s">
        <v>561</v>
      </c>
      <c r="C1105" s="8" t="s">
        <v>70</v>
      </c>
      <c r="D1105" s="8" t="s">
        <v>58</v>
      </c>
      <c r="E1105" s="8" t="str">
        <f>_xlfn.XLOOKUP(BASE_INICIATIVAS_CONSOLIDADA!$G1105,'[1]BASE DE DADOS'!A:A,'[1]BASE DE DADOS'!C:C)</f>
        <v>PARNA DA SERRA DA CAPIVARA</v>
      </c>
      <c r="F1105" s="8" t="str">
        <f>_xlfn.XLOOKUP(BASE_INICIATIVAS_CONSOLIDADA!$G1105,[1]!BASE_UCS[COD CNUC],[1]!BASE_UCS[CATEGORIA RESUMIDA])</f>
        <v>PARNA</v>
      </c>
      <c r="G1105" s="8" t="s">
        <v>218</v>
      </c>
      <c r="H1105" s="8" t="str">
        <f>_xlfn.XLOOKUP(BASE_INICIATIVAS_CONSOLIDADA!$G1105,[1]!BASE_UCS[COD CNUC],[1]!BASE_UCS[GERÊNCIA REGIONAL])</f>
        <v>GR2 - Nordeste</v>
      </c>
      <c r="I1105" s="8" t="str">
        <f>_xlfn.XLOOKUP(BASE_INICIATIVAS_CONSOLIDADA!$G1105,[1]!BASE_UCS[COD CNUC],[1]!BASE_UCS[BIOMAS])</f>
        <v>Caatinga</v>
      </c>
      <c r="J1105" s="8" t="str">
        <f>_xlfn.XLOOKUP(BASE_INICIATIVAS_CONSOLIDADA!$G1105,[1]!BASE_UCS[COD CNUC],[1]!BASE_UCS[UF])</f>
        <v>PI</v>
      </c>
      <c r="K1105" s="8"/>
      <c r="L1105" s="36">
        <v>400000</v>
      </c>
      <c r="M1105" s="80">
        <v>0</v>
      </c>
      <c r="N1105" s="36">
        <f>BASE_INICIATIVAS_CONSOLIDADA!$L1105-BASE_INICIATIVAS_CONSOLIDADA!$M1105</f>
        <v>400000</v>
      </c>
      <c r="O1105" s="37">
        <f>BASE_INICIATIVAS_CONSOLIDADA!$AC1105+BASE_INICIATIVAS_CONSOLIDADA!$AJ1105+BASE_INICIATIVAS_CONSOLIDADA!$AO1105+BASE_INICIATIVAS_CONSOLIDADA!$AV1105+BASE_INICIATIVAS_CONSOLIDADA!$AY1105+BASE_INICIATIVAS_CONSOLIDADA!$BA1105+BASE_INICIATIVAS_CONSOLIDADA!$BD1105</f>
        <v>0</v>
      </c>
      <c r="P1105" s="36">
        <f>IF(BASE_INICIATIVAS_CONSOLIDADA!$N1105-BASE_INICIATIVAS_CONSOLIDADA!$O1105&lt;0,0,BASE_INICIATIVAS_CONSOLIDADA!$N1105-BASE_INICIATIVAS_CONSOLIDADA!$O1105)</f>
        <v>400000</v>
      </c>
      <c r="Q1105" s="64">
        <v>0</v>
      </c>
      <c r="R1105" s="69">
        <v>0</v>
      </c>
      <c r="S1105" s="69">
        <v>0</v>
      </c>
      <c r="T1105" s="69">
        <v>0</v>
      </c>
      <c r="U1105" s="69">
        <v>0</v>
      </c>
      <c r="V1105" s="69">
        <v>0</v>
      </c>
      <c r="W1105" s="69">
        <v>0</v>
      </c>
      <c r="X1105" s="69">
        <v>0</v>
      </c>
      <c r="Y1105" s="69">
        <v>0</v>
      </c>
      <c r="Z1105" s="69">
        <v>0</v>
      </c>
      <c r="AA1105" s="69">
        <v>0</v>
      </c>
      <c r="AB1105" s="70">
        <v>0</v>
      </c>
      <c r="AC1105" s="37">
        <f>SUM(BASE_INICIATIVAS_CONSOLIDADA!$Q1105:$AB1105)</f>
        <v>0</v>
      </c>
      <c r="AD1105" s="37">
        <v>0</v>
      </c>
      <c r="AE1105" s="37">
        <v>0</v>
      </c>
      <c r="AF1105" s="37">
        <v>0</v>
      </c>
      <c r="AG1105" s="37">
        <v>0</v>
      </c>
      <c r="AH1105" s="37">
        <v>0</v>
      </c>
      <c r="AI1105" s="77">
        <v>0</v>
      </c>
      <c r="AJ1105" s="37">
        <f>SUM(BASE_INICIATIVAS_CONSOLIDADA!$AD1105:$AI1105)</f>
        <v>0</v>
      </c>
      <c r="AK1105" s="37">
        <v>0</v>
      </c>
      <c r="AL1105" s="37">
        <v>0</v>
      </c>
      <c r="AM1105" s="37">
        <v>0</v>
      </c>
      <c r="AN1105" s="37">
        <v>0</v>
      </c>
      <c r="AO1105" s="37">
        <f>SUM(BASE_INICIATIVAS_CONSOLIDADA!$AK1105:$AN1105)</f>
        <v>0</v>
      </c>
      <c r="AP1105" s="37">
        <v>0</v>
      </c>
      <c r="AQ1105" s="37">
        <v>0</v>
      </c>
      <c r="AR1105" s="37">
        <v>0</v>
      </c>
      <c r="AS1105" s="37">
        <v>0</v>
      </c>
      <c r="AT1105" s="37">
        <v>0</v>
      </c>
      <c r="AU1105" s="37">
        <v>0</v>
      </c>
      <c r="AV1105" s="37">
        <f>SUM(BASE_INICIATIVAS_CONSOLIDADA!$AP1105:$AU1105)</f>
        <v>0</v>
      </c>
      <c r="AW1105" s="39">
        <v>0</v>
      </c>
      <c r="AX1105" s="39">
        <v>0</v>
      </c>
      <c r="AY1105" s="40">
        <f>SUM(BASE_INICIATIVAS_CONSOLIDADA!$AW1105:$AX1105)</f>
        <v>0</v>
      </c>
      <c r="AZ1105" s="4">
        <v>0</v>
      </c>
      <c r="BA1105" s="4">
        <f>BASE_INICIATIVAS_CONSOLIDADA!$AZ1105</f>
        <v>0</v>
      </c>
      <c r="BB1105" s="4">
        <v>0</v>
      </c>
      <c r="BC1105" s="4">
        <v>0</v>
      </c>
      <c r="BD1105" s="4">
        <f>SUM(BASE_INICIATIVAS_CONSOLIDADA!$BB1105:$BC1105)</f>
        <v>0</v>
      </c>
    </row>
    <row r="1106" spans="1:56" ht="45" x14ac:dyDescent="0.25">
      <c r="A1106" s="29" t="s">
        <v>560</v>
      </c>
      <c r="B1106" s="29" t="s">
        <v>561</v>
      </c>
      <c r="C1106" s="29" t="s">
        <v>70</v>
      </c>
      <c r="D1106" s="29" t="s">
        <v>58</v>
      </c>
      <c r="E1106" s="29" t="str">
        <f>_xlfn.XLOOKUP(BASE_INICIATIVAS_CONSOLIDADA!$G1106,'[1]BASE DE DADOS'!A:A,'[1]BASE DE DADOS'!C:C)</f>
        <v>PARNA SERRA DAS CONFUSÕES</v>
      </c>
      <c r="F1106" s="29" t="str">
        <f>_xlfn.XLOOKUP(BASE_INICIATIVAS_CONSOLIDADA!$G1106,[1]!BASE_UCS[COD CNUC],[1]!BASE_UCS[CATEGORIA RESUMIDA])</f>
        <v>PARNA</v>
      </c>
      <c r="G1106" s="29" t="s">
        <v>219</v>
      </c>
      <c r="H1106" s="29" t="str">
        <f>_xlfn.XLOOKUP(BASE_INICIATIVAS_CONSOLIDADA!$G1106,[1]!BASE_UCS[COD CNUC],[1]!BASE_UCS[GERÊNCIA REGIONAL])</f>
        <v>GR2 - Nordeste</v>
      </c>
      <c r="I1106" s="29" t="str">
        <f>_xlfn.XLOOKUP(BASE_INICIATIVAS_CONSOLIDADA!$G1106,[1]!BASE_UCS[COD CNUC],[1]!BASE_UCS[BIOMAS])</f>
        <v>Caatinga - Cerrado</v>
      </c>
      <c r="J1106" s="29" t="str">
        <f>_xlfn.XLOOKUP(BASE_INICIATIVAS_CONSOLIDADA!$G1106,[1]!BASE_UCS[COD CNUC],[1]!BASE_UCS[UF])</f>
        <v>PI</v>
      </c>
      <c r="K1106" s="29"/>
      <c r="L1106" s="30">
        <v>400000</v>
      </c>
      <c r="M1106" s="79">
        <v>0</v>
      </c>
      <c r="N1106" s="30">
        <f>BASE_INICIATIVAS_CONSOLIDADA!$L1106-BASE_INICIATIVAS_CONSOLIDADA!$M1106</f>
        <v>400000</v>
      </c>
      <c r="O1106" s="41">
        <f>BASE_INICIATIVAS_CONSOLIDADA!$AC1106+BASE_INICIATIVAS_CONSOLIDADA!$AJ1106+BASE_INICIATIVAS_CONSOLIDADA!$AO1106+BASE_INICIATIVAS_CONSOLIDADA!$AV1106+BASE_INICIATIVAS_CONSOLIDADA!$AY1106+BASE_INICIATIVAS_CONSOLIDADA!$BA1106+BASE_INICIATIVAS_CONSOLIDADA!$BD1106</f>
        <v>0</v>
      </c>
      <c r="P1106" s="30">
        <f>IF(BASE_INICIATIVAS_CONSOLIDADA!$N1106-BASE_INICIATIVAS_CONSOLIDADA!$O1106&lt;0,0,BASE_INICIATIVAS_CONSOLIDADA!$N1106-BASE_INICIATIVAS_CONSOLIDADA!$O1106)</f>
        <v>400000</v>
      </c>
      <c r="Q1106" s="66">
        <v>0</v>
      </c>
      <c r="R1106" s="71">
        <v>0</v>
      </c>
      <c r="S1106" s="71">
        <v>0</v>
      </c>
      <c r="T1106" s="71">
        <v>0</v>
      </c>
      <c r="U1106" s="71">
        <v>0</v>
      </c>
      <c r="V1106" s="71">
        <v>0</v>
      </c>
      <c r="W1106" s="71">
        <v>0</v>
      </c>
      <c r="X1106" s="71">
        <v>0</v>
      </c>
      <c r="Y1106" s="71">
        <v>0</v>
      </c>
      <c r="Z1106" s="71">
        <v>0</v>
      </c>
      <c r="AA1106" s="71">
        <v>0</v>
      </c>
      <c r="AB1106" s="68">
        <v>0</v>
      </c>
      <c r="AC1106" s="41">
        <f>SUM(BASE_INICIATIVAS_CONSOLIDADA!$Q1106:$AB1106)</f>
        <v>0</v>
      </c>
      <c r="AD1106" s="41">
        <v>0</v>
      </c>
      <c r="AE1106" s="41">
        <v>0</v>
      </c>
      <c r="AF1106" s="41">
        <v>0</v>
      </c>
      <c r="AG1106" s="41">
        <v>0</v>
      </c>
      <c r="AH1106" s="41">
        <v>0</v>
      </c>
      <c r="AI1106" s="82">
        <v>0</v>
      </c>
      <c r="AJ1106" s="41">
        <f>SUM(BASE_INICIATIVAS_CONSOLIDADA!$AD1106:$AI1106)</f>
        <v>0</v>
      </c>
      <c r="AK1106" s="41">
        <v>0</v>
      </c>
      <c r="AL1106" s="41">
        <v>0</v>
      </c>
      <c r="AM1106" s="41">
        <v>0</v>
      </c>
      <c r="AN1106" s="41">
        <v>0</v>
      </c>
      <c r="AO1106" s="41">
        <f>SUM(BASE_INICIATIVAS_CONSOLIDADA!$AK1106:$AN1106)</f>
        <v>0</v>
      </c>
      <c r="AP1106" s="41">
        <v>0</v>
      </c>
      <c r="AQ1106" s="41">
        <v>0</v>
      </c>
      <c r="AR1106" s="41">
        <v>0</v>
      </c>
      <c r="AS1106" s="41">
        <v>0</v>
      </c>
      <c r="AT1106" s="41">
        <v>0</v>
      </c>
      <c r="AU1106" s="41">
        <v>0</v>
      </c>
      <c r="AV1106" s="41">
        <f>SUM(BASE_INICIATIVAS_CONSOLIDADA!$AP1106:$AU1106)</f>
        <v>0</v>
      </c>
      <c r="AW1106" s="43">
        <v>0</v>
      </c>
      <c r="AX1106" s="43">
        <v>0</v>
      </c>
      <c r="AY1106" s="44">
        <f>SUM(BASE_INICIATIVAS_CONSOLIDADA!$AW1106:$AX1106)</f>
        <v>0</v>
      </c>
      <c r="AZ1106" s="45">
        <v>0</v>
      </c>
      <c r="BA1106" s="45">
        <f>BASE_INICIATIVAS_CONSOLIDADA!$AZ1106</f>
        <v>0</v>
      </c>
      <c r="BB1106" s="45">
        <v>0</v>
      </c>
      <c r="BC1106" s="45">
        <v>0</v>
      </c>
      <c r="BD1106" s="45">
        <f>SUM(BASE_INICIATIVAS_CONSOLIDADA!$BB1106:$BC1106)</f>
        <v>0</v>
      </c>
    </row>
    <row r="1107" spans="1:56" ht="45" x14ac:dyDescent="0.25">
      <c r="A1107" s="8" t="s">
        <v>560</v>
      </c>
      <c r="B1107" s="8" t="s">
        <v>561</v>
      </c>
      <c r="C1107" s="8" t="s">
        <v>70</v>
      </c>
      <c r="D1107" s="8" t="s">
        <v>58</v>
      </c>
      <c r="E1107" s="8" t="str">
        <f>_xlfn.XLOOKUP(BASE_INICIATIVAS_CONSOLIDADA!$G1107,'[1]BASE DE DADOS'!A:A,'[1]BASE DE DADOS'!C:C)</f>
        <v>PARNA DA SERRA DA CIPÓ</v>
      </c>
      <c r="F1107" s="8" t="str">
        <f>_xlfn.XLOOKUP(BASE_INICIATIVAS_CONSOLIDADA!$G1107,[1]!BASE_UCS[COD CNUC],[1]!BASE_UCS[CATEGORIA RESUMIDA])</f>
        <v>PARNA</v>
      </c>
      <c r="G1107" s="8" t="s">
        <v>166</v>
      </c>
      <c r="H1107" s="8" t="str">
        <f>_xlfn.XLOOKUP(BASE_INICIATIVAS_CONSOLIDADA!$G1107,[1]!BASE_UCS[COD CNUC],[1]!BASE_UCS[GERÊNCIA REGIONAL])</f>
        <v>GR4 - Sudeste</v>
      </c>
      <c r="I1107" s="8" t="str">
        <f>_xlfn.XLOOKUP(BASE_INICIATIVAS_CONSOLIDADA!$G1107,[1]!BASE_UCS[COD CNUC],[1]!BASE_UCS[BIOMAS])</f>
        <v>Cerrado - Mata Atlântica</v>
      </c>
      <c r="J1107" s="8" t="str">
        <f>_xlfn.XLOOKUP(BASE_INICIATIVAS_CONSOLIDADA!$G1107,[1]!BASE_UCS[COD CNUC],[1]!BASE_UCS[UF])</f>
        <v>MG</v>
      </c>
      <c r="K1107" s="8"/>
      <c r="L1107" s="36">
        <v>400000</v>
      </c>
      <c r="M1107" s="80">
        <v>0</v>
      </c>
      <c r="N1107" s="36">
        <f>BASE_INICIATIVAS_CONSOLIDADA!$L1107-BASE_INICIATIVAS_CONSOLIDADA!$M1107</f>
        <v>400000</v>
      </c>
      <c r="O1107" s="37">
        <f>BASE_INICIATIVAS_CONSOLIDADA!$AC1107+BASE_INICIATIVAS_CONSOLIDADA!$AJ1107+BASE_INICIATIVAS_CONSOLIDADA!$AO1107+BASE_INICIATIVAS_CONSOLIDADA!$AV1107+BASE_INICIATIVAS_CONSOLIDADA!$AY1107+BASE_INICIATIVAS_CONSOLIDADA!$BA1107+BASE_INICIATIVAS_CONSOLIDADA!$BD1107</f>
        <v>0</v>
      </c>
      <c r="P1107" s="36">
        <f>IF(BASE_INICIATIVAS_CONSOLIDADA!$N1107-BASE_INICIATIVAS_CONSOLIDADA!$O1107&lt;0,0,BASE_INICIATIVAS_CONSOLIDADA!$N1107-BASE_INICIATIVAS_CONSOLIDADA!$O1107)</f>
        <v>400000</v>
      </c>
      <c r="Q1107" s="64">
        <v>0</v>
      </c>
      <c r="R1107" s="69">
        <v>0</v>
      </c>
      <c r="S1107" s="69">
        <v>0</v>
      </c>
      <c r="T1107" s="69">
        <v>0</v>
      </c>
      <c r="U1107" s="69">
        <v>0</v>
      </c>
      <c r="V1107" s="69">
        <v>0</v>
      </c>
      <c r="W1107" s="69">
        <v>0</v>
      </c>
      <c r="X1107" s="69">
        <v>0</v>
      </c>
      <c r="Y1107" s="69">
        <v>0</v>
      </c>
      <c r="Z1107" s="69">
        <v>0</v>
      </c>
      <c r="AA1107" s="69">
        <v>0</v>
      </c>
      <c r="AB1107" s="70">
        <v>0</v>
      </c>
      <c r="AC1107" s="37">
        <f>SUM(BASE_INICIATIVAS_CONSOLIDADA!$Q1107:$AB1107)</f>
        <v>0</v>
      </c>
      <c r="AD1107" s="37">
        <v>0</v>
      </c>
      <c r="AE1107" s="37">
        <v>0</v>
      </c>
      <c r="AF1107" s="37">
        <v>0</v>
      </c>
      <c r="AG1107" s="37">
        <v>0</v>
      </c>
      <c r="AH1107" s="37">
        <v>0</v>
      </c>
      <c r="AI1107" s="77">
        <v>0</v>
      </c>
      <c r="AJ1107" s="37">
        <f>SUM(BASE_INICIATIVAS_CONSOLIDADA!$AD1107:$AI1107)</f>
        <v>0</v>
      </c>
      <c r="AK1107" s="37">
        <v>0</v>
      </c>
      <c r="AL1107" s="37">
        <v>0</v>
      </c>
      <c r="AM1107" s="37">
        <v>0</v>
      </c>
      <c r="AN1107" s="37">
        <v>0</v>
      </c>
      <c r="AO1107" s="37">
        <f>SUM(BASE_INICIATIVAS_CONSOLIDADA!$AK1107:$AN1107)</f>
        <v>0</v>
      </c>
      <c r="AP1107" s="37">
        <v>0</v>
      </c>
      <c r="AQ1107" s="37">
        <v>0</v>
      </c>
      <c r="AR1107" s="37">
        <v>0</v>
      </c>
      <c r="AS1107" s="37">
        <v>0</v>
      </c>
      <c r="AT1107" s="37">
        <v>0</v>
      </c>
      <c r="AU1107" s="37">
        <v>0</v>
      </c>
      <c r="AV1107" s="37">
        <f>SUM(BASE_INICIATIVAS_CONSOLIDADA!$AP1107:$AU1107)</f>
        <v>0</v>
      </c>
      <c r="AW1107" s="39">
        <v>0</v>
      </c>
      <c r="AX1107" s="39">
        <v>0</v>
      </c>
      <c r="AY1107" s="40">
        <f>SUM(BASE_INICIATIVAS_CONSOLIDADA!$AW1107:$AX1107)</f>
        <v>0</v>
      </c>
      <c r="AZ1107" s="4">
        <v>0</v>
      </c>
      <c r="BA1107" s="4">
        <f>BASE_INICIATIVAS_CONSOLIDADA!$AZ1107</f>
        <v>0</v>
      </c>
      <c r="BB1107" s="4">
        <v>0</v>
      </c>
      <c r="BC1107" s="4">
        <v>0</v>
      </c>
      <c r="BD1107" s="4">
        <f>SUM(BASE_INICIATIVAS_CONSOLIDADA!$BB1107:$BC1107)</f>
        <v>0</v>
      </c>
    </row>
    <row r="1108" spans="1:56" ht="45" x14ac:dyDescent="0.25">
      <c r="A1108" s="29" t="s">
        <v>560</v>
      </c>
      <c r="B1108" s="29" t="s">
        <v>561</v>
      </c>
      <c r="C1108" s="29" t="s">
        <v>70</v>
      </c>
      <c r="D1108" s="29" t="s">
        <v>58</v>
      </c>
      <c r="E1108" s="29" t="str">
        <f>_xlfn.XLOOKUP(BASE_INICIATIVAS_CONSOLIDADA!$G1108,'[1]BASE DE DADOS'!A:A,'[1]BASE DE DADOS'!C:C)</f>
        <v>PARNA DA SERRA DO GANDARELA</v>
      </c>
      <c r="F1108" s="29" t="str">
        <f>_xlfn.XLOOKUP(BASE_INICIATIVAS_CONSOLIDADA!$G1108,[1]!BASE_UCS[COD CNUC],[1]!BASE_UCS[CATEGORIA RESUMIDA])</f>
        <v>PARNA</v>
      </c>
      <c r="G1108" s="29" t="s">
        <v>132</v>
      </c>
      <c r="H1108" s="29" t="str">
        <f>_xlfn.XLOOKUP(BASE_INICIATIVAS_CONSOLIDADA!$G1108,[1]!BASE_UCS[COD CNUC],[1]!BASE_UCS[GERÊNCIA REGIONAL])</f>
        <v>GR4 - Sudeste</v>
      </c>
      <c r="I1108" s="29" t="str">
        <f>_xlfn.XLOOKUP(BASE_INICIATIVAS_CONSOLIDADA!$G1108,[1]!BASE_UCS[COD CNUC],[1]!BASE_UCS[BIOMAS])</f>
        <v>Mata Atlântica</v>
      </c>
      <c r="J1108" s="29" t="str">
        <f>_xlfn.XLOOKUP(BASE_INICIATIVAS_CONSOLIDADA!$G1108,[1]!BASE_UCS[COD CNUC],[1]!BASE_UCS[UF])</f>
        <v>MG</v>
      </c>
      <c r="K1108" s="29"/>
      <c r="L1108" s="30">
        <v>400000</v>
      </c>
      <c r="M1108" s="79">
        <v>0</v>
      </c>
      <c r="N1108" s="30">
        <f>BASE_INICIATIVAS_CONSOLIDADA!$L1108-BASE_INICIATIVAS_CONSOLIDADA!$M1108</f>
        <v>400000</v>
      </c>
      <c r="O1108" s="41">
        <f>BASE_INICIATIVAS_CONSOLIDADA!$AC1108+BASE_INICIATIVAS_CONSOLIDADA!$AJ1108+BASE_INICIATIVAS_CONSOLIDADA!$AO1108+BASE_INICIATIVAS_CONSOLIDADA!$AV1108+BASE_INICIATIVAS_CONSOLIDADA!$AY1108+BASE_INICIATIVAS_CONSOLIDADA!$BA1108+BASE_INICIATIVAS_CONSOLIDADA!$BD1108</f>
        <v>0</v>
      </c>
      <c r="P1108" s="30">
        <f>IF(BASE_INICIATIVAS_CONSOLIDADA!$N1108-BASE_INICIATIVAS_CONSOLIDADA!$O1108&lt;0,0,BASE_INICIATIVAS_CONSOLIDADA!$N1108-BASE_INICIATIVAS_CONSOLIDADA!$O1108)</f>
        <v>400000</v>
      </c>
      <c r="Q1108" s="66">
        <v>0</v>
      </c>
      <c r="R1108" s="71">
        <v>0</v>
      </c>
      <c r="S1108" s="71">
        <v>0</v>
      </c>
      <c r="T1108" s="71">
        <v>0</v>
      </c>
      <c r="U1108" s="71">
        <v>0</v>
      </c>
      <c r="V1108" s="71">
        <v>0</v>
      </c>
      <c r="W1108" s="71">
        <v>0</v>
      </c>
      <c r="X1108" s="71">
        <v>0</v>
      </c>
      <c r="Y1108" s="71">
        <v>0</v>
      </c>
      <c r="Z1108" s="71">
        <v>0</v>
      </c>
      <c r="AA1108" s="71">
        <v>0</v>
      </c>
      <c r="AB1108" s="68">
        <v>0</v>
      </c>
      <c r="AC1108" s="41">
        <f>SUM(BASE_INICIATIVAS_CONSOLIDADA!$Q1108:$AB1108)</f>
        <v>0</v>
      </c>
      <c r="AD1108" s="41">
        <v>0</v>
      </c>
      <c r="AE1108" s="41">
        <v>0</v>
      </c>
      <c r="AF1108" s="41">
        <v>0</v>
      </c>
      <c r="AG1108" s="41">
        <v>0</v>
      </c>
      <c r="AH1108" s="41">
        <v>0</v>
      </c>
      <c r="AI1108" s="82">
        <v>0</v>
      </c>
      <c r="AJ1108" s="41">
        <f>SUM(BASE_INICIATIVAS_CONSOLIDADA!$AD1108:$AI1108)</f>
        <v>0</v>
      </c>
      <c r="AK1108" s="41">
        <v>0</v>
      </c>
      <c r="AL1108" s="41">
        <v>0</v>
      </c>
      <c r="AM1108" s="41">
        <v>0</v>
      </c>
      <c r="AN1108" s="41">
        <v>0</v>
      </c>
      <c r="AO1108" s="41">
        <f>SUM(BASE_INICIATIVAS_CONSOLIDADA!$AK1108:$AN1108)</f>
        <v>0</v>
      </c>
      <c r="AP1108" s="41">
        <v>0</v>
      </c>
      <c r="AQ1108" s="41">
        <v>0</v>
      </c>
      <c r="AR1108" s="41">
        <v>0</v>
      </c>
      <c r="AS1108" s="41">
        <v>0</v>
      </c>
      <c r="AT1108" s="41">
        <v>0</v>
      </c>
      <c r="AU1108" s="41">
        <v>0</v>
      </c>
      <c r="AV1108" s="41">
        <f>SUM(BASE_INICIATIVAS_CONSOLIDADA!$AP1108:$AU1108)</f>
        <v>0</v>
      </c>
      <c r="AW1108" s="43">
        <v>0</v>
      </c>
      <c r="AX1108" s="43">
        <v>0</v>
      </c>
      <c r="AY1108" s="44">
        <f>SUM(BASE_INICIATIVAS_CONSOLIDADA!$AW1108:$AX1108)</f>
        <v>0</v>
      </c>
      <c r="AZ1108" s="45">
        <v>0</v>
      </c>
      <c r="BA1108" s="45">
        <f>BASE_INICIATIVAS_CONSOLIDADA!$AZ1108</f>
        <v>0</v>
      </c>
      <c r="BB1108" s="45">
        <v>0</v>
      </c>
      <c r="BC1108" s="45">
        <v>0</v>
      </c>
      <c r="BD1108" s="45">
        <f>SUM(BASE_INICIATIVAS_CONSOLIDADA!$BB1108:$BC1108)</f>
        <v>0</v>
      </c>
    </row>
    <row r="1109" spans="1:56" ht="45" x14ac:dyDescent="0.25">
      <c r="A1109" s="8" t="s">
        <v>560</v>
      </c>
      <c r="B1109" s="8" t="s">
        <v>561</v>
      </c>
      <c r="C1109" s="8" t="s">
        <v>70</v>
      </c>
      <c r="D1109" s="8" t="s">
        <v>58</v>
      </c>
      <c r="E1109" s="8" t="str">
        <f>_xlfn.XLOOKUP(BASE_INICIATIVAS_CONSOLIDADA!$G1109,'[1]BASE DE DADOS'!A:A,'[1]BASE DE DADOS'!C:C)</f>
        <v>PARNA DA SERRA DOS ORGÃOS</v>
      </c>
      <c r="F1109" s="8" t="str">
        <f>_xlfn.XLOOKUP(BASE_INICIATIVAS_CONSOLIDADA!$G1109,[1]!BASE_UCS[COD CNUC],[1]!BASE_UCS[CATEGORIA RESUMIDA])</f>
        <v>PARNA</v>
      </c>
      <c r="G1109" s="8" t="s">
        <v>239</v>
      </c>
      <c r="H1109" s="8" t="str">
        <f>_xlfn.XLOOKUP(BASE_INICIATIVAS_CONSOLIDADA!$G1109,[1]!BASE_UCS[COD CNUC],[1]!BASE_UCS[GERÊNCIA REGIONAL])</f>
        <v>GR4 - Sudeste</v>
      </c>
      <c r="I1109" s="8" t="str">
        <f>_xlfn.XLOOKUP(BASE_INICIATIVAS_CONSOLIDADA!$G1109,[1]!BASE_UCS[COD CNUC],[1]!BASE_UCS[BIOMAS])</f>
        <v>Mata Atlântica</v>
      </c>
      <c r="J1109" s="8" t="str">
        <f>_xlfn.XLOOKUP(BASE_INICIATIVAS_CONSOLIDADA!$G1109,[1]!BASE_UCS[COD CNUC],[1]!BASE_UCS[UF])</f>
        <v>RJ</v>
      </c>
      <c r="K1109" s="8"/>
      <c r="L1109" s="36">
        <v>400000</v>
      </c>
      <c r="M1109" s="80">
        <v>0</v>
      </c>
      <c r="N1109" s="36">
        <f>BASE_INICIATIVAS_CONSOLIDADA!$L1109-BASE_INICIATIVAS_CONSOLIDADA!$M1109</f>
        <v>400000</v>
      </c>
      <c r="O1109" s="37">
        <f>BASE_INICIATIVAS_CONSOLIDADA!$AC1109+BASE_INICIATIVAS_CONSOLIDADA!$AJ1109+BASE_INICIATIVAS_CONSOLIDADA!$AO1109+BASE_INICIATIVAS_CONSOLIDADA!$AV1109+BASE_INICIATIVAS_CONSOLIDADA!$AY1109+BASE_INICIATIVAS_CONSOLIDADA!$BA1109+BASE_INICIATIVAS_CONSOLIDADA!$BD1109</f>
        <v>400000</v>
      </c>
      <c r="P1109" s="36">
        <f>IF(BASE_INICIATIVAS_CONSOLIDADA!$N1109-BASE_INICIATIVAS_CONSOLIDADA!$O1109&lt;0,0,BASE_INICIATIVAS_CONSOLIDADA!$N1109-BASE_INICIATIVAS_CONSOLIDADA!$O1109)</f>
        <v>0</v>
      </c>
      <c r="Q1109" s="64">
        <v>0</v>
      </c>
      <c r="R1109" s="69">
        <v>0</v>
      </c>
      <c r="S1109" s="69">
        <v>0</v>
      </c>
      <c r="T1109" s="69">
        <v>0</v>
      </c>
      <c r="U1109" s="69">
        <v>0</v>
      </c>
      <c r="V1109" s="69">
        <v>0</v>
      </c>
      <c r="W1109" s="69">
        <v>0</v>
      </c>
      <c r="X1109" s="69">
        <v>0</v>
      </c>
      <c r="Y1109" s="69">
        <v>0</v>
      </c>
      <c r="Z1109" s="69">
        <v>0</v>
      </c>
      <c r="AA1109" s="69">
        <v>0</v>
      </c>
      <c r="AB1109" s="70">
        <v>0</v>
      </c>
      <c r="AC1109" s="37">
        <f>SUM(BASE_INICIATIVAS_CONSOLIDADA!$Q1109:$AB1109)</f>
        <v>0</v>
      </c>
      <c r="AD1109" s="37">
        <v>0</v>
      </c>
      <c r="AE1109" s="37">
        <v>0</v>
      </c>
      <c r="AF1109" s="37">
        <v>0</v>
      </c>
      <c r="AG1109" s="37">
        <v>0</v>
      </c>
      <c r="AH1109" s="37">
        <v>0</v>
      </c>
      <c r="AI1109" s="77">
        <v>0</v>
      </c>
      <c r="AJ1109" s="37">
        <f>SUM(BASE_INICIATIVAS_CONSOLIDADA!$AD1109:$AI1109)</f>
        <v>0</v>
      </c>
      <c r="AK1109" s="37">
        <v>0</v>
      </c>
      <c r="AL1109" s="37">
        <v>0</v>
      </c>
      <c r="AM1109" s="37">
        <v>0</v>
      </c>
      <c r="AN1109" s="37">
        <v>0</v>
      </c>
      <c r="AO1109" s="37">
        <f>SUM(BASE_INICIATIVAS_CONSOLIDADA!$AK1109:$AN1109)</f>
        <v>0</v>
      </c>
      <c r="AP1109" s="37">
        <v>0</v>
      </c>
      <c r="AQ1109" s="37">
        <v>0</v>
      </c>
      <c r="AR1109" s="37">
        <v>0</v>
      </c>
      <c r="AS1109" s="37">
        <v>0</v>
      </c>
      <c r="AT1109" s="37">
        <v>0</v>
      </c>
      <c r="AU1109" s="37">
        <v>0</v>
      </c>
      <c r="AV1109" s="37">
        <f>SUM(BASE_INICIATIVAS_CONSOLIDADA!$AP1109:$AU1109)</f>
        <v>0</v>
      </c>
      <c r="AW1109" s="39">
        <v>0</v>
      </c>
      <c r="AX1109" s="39">
        <v>0</v>
      </c>
      <c r="AY1109" s="40">
        <f>SUM(BASE_INICIATIVAS_CONSOLIDADA!$AW1109:$AX1109)</f>
        <v>0</v>
      </c>
      <c r="AZ1109" s="4">
        <v>0</v>
      </c>
      <c r="BA1109" s="4">
        <f>BASE_INICIATIVAS_CONSOLIDADA!$AZ1109</f>
        <v>0</v>
      </c>
      <c r="BB1109" s="4">
        <v>400000</v>
      </c>
      <c r="BC1109" s="4">
        <v>0</v>
      </c>
      <c r="BD1109" s="4">
        <f>SUM(BASE_INICIATIVAS_CONSOLIDADA!$BB1109:$BC1109)</f>
        <v>400000</v>
      </c>
    </row>
    <row r="1110" spans="1:56" ht="45" x14ac:dyDescent="0.25">
      <c r="A1110" s="29" t="s">
        <v>560</v>
      </c>
      <c r="B1110" s="29" t="s">
        <v>561</v>
      </c>
      <c r="C1110" s="29" t="s">
        <v>70</v>
      </c>
      <c r="D1110" s="29" t="s">
        <v>58</v>
      </c>
      <c r="E1110" s="29" t="str">
        <f>_xlfn.XLOOKUP(BASE_INICIATIVAS_CONSOLIDADA!$G1110,'[1]BASE DE DADOS'!A:A,'[1]BASE DE DADOS'!C:C)</f>
        <v>PARNA DA TIJUCA</v>
      </c>
      <c r="F1110" s="29" t="str">
        <f>_xlfn.XLOOKUP(BASE_INICIATIVAS_CONSOLIDADA!$G1110,[1]!BASE_UCS[COD CNUC],[1]!BASE_UCS[CATEGORIA RESUMIDA])</f>
        <v>PARNA</v>
      </c>
      <c r="G1110" s="29" t="s">
        <v>184</v>
      </c>
      <c r="H1110" s="29" t="str">
        <f>_xlfn.XLOOKUP(BASE_INICIATIVAS_CONSOLIDADA!$G1110,[1]!BASE_UCS[COD CNUC],[1]!BASE_UCS[GERÊNCIA REGIONAL])</f>
        <v>GR4 - Sudeste</v>
      </c>
      <c r="I1110" s="29" t="str">
        <f>_xlfn.XLOOKUP(BASE_INICIATIVAS_CONSOLIDADA!$G1110,[1]!BASE_UCS[COD CNUC],[1]!BASE_UCS[BIOMAS])</f>
        <v>Mata Atlântica</v>
      </c>
      <c r="J1110" s="29" t="str">
        <f>_xlfn.XLOOKUP(BASE_INICIATIVAS_CONSOLIDADA!$G1110,[1]!BASE_UCS[COD CNUC],[1]!BASE_UCS[UF])</f>
        <v>RJ</v>
      </c>
      <c r="K1110" s="29"/>
      <c r="L1110" s="30">
        <v>400000</v>
      </c>
      <c r="M1110" s="79">
        <v>0</v>
      </c>
      <c r="N1110" s="30">
        <f>BASE_INICIATIVAS_CONSOLIDADA!$L1110-BASE_INICIATIVAS_CONSOLIDADA!$M1110</f>
        <v>400000</v>
      </c>
      <c r="O1110" s="41">
        <f>BASE_INICIATIVAS_CONSOLIDADA!$AC1110+BASE_INICIATIVAS_CONSOLIDADA!$AJ1110+BASE_INICIATIVAS_CONSOLIDADA!$AO1110+BASE_INICIATIVAS_CONSOLIDADA!$AV1110+BASE_INICIATIVAS_CONSOLIDADA!$AY1110+BASE_INICIATIVAS_CONSOLIDADA!$BA1110+BASE_INICIATIVAS_CONSOLIDADA!$BD1110</f>
        <v>0</v>
      </c>
      <c r="P1110" s="30">
        <f>IF(BASE_INICIATIVAS_CONSOLIDADA!$N1110-BASE_INICIATIVAS_CONSOLIDADA!$O1110&lt;0,0,BASE_INICIATIVAS_CONSOLIDADA!$N1110-BASE_INICIATIVAS_CONSOLIDADA!$O1110)</f>
        <v>400000</v>
      </c>
      <c r="Q1110" s="66">
        <v>0</v>
      </c>
      <c r="R1110" s="71">
        <v>0</v>
      </c>
      <c r="S1110" s="71">
        <v>0</v>
      </c>
      <c r="T1110" s="71">
        <v>0</v>
      </c>
      <c r="U1110" s="71">
        <v>0</v>
      </c>
      <c r="V1110" s="71">
        <v>0</v>
      </c>
      <c r="W1110" s="71">
        <v>0</v>
      </c>
      <c r="X1110" s="71">
        <v>0</v>
      </c>
      <c r="Y1110" s="71">
        <v>0</v>
      </c>
      <c r="Z1110" s="71">
        <v>0</v>
      </c>
      <c r="AA1110" s="71">
        <v>0</v>
      </c>
      <c r="AB1110" s="68">
        <v>0</v>
      </c>
      <c r="AC1110" s="41">
        <f>SUM(BASE_INICIATIVAS_CONSOLIDADA!$Q1110:$AB1110)</f>
        <v>0</v>
      </c>
      <c r="AD1110" s="41">
        <v>0</v>
      </c>
      <c r="AE1110" s="41">
        <v>0</v>
      </c>
      <c r="AF1110" s="41">
        <v>0</v>
      </c>
      <c r="AG1110" s="41">
        <v>0</v>
      </c>
      <c r="AH1110" s="41">
        <v>0</v>
      </c>
      <c r="AI1110" s="82">
        <v>0</v>
      </c>
      <c r="AJ1110" s="41">
        <f>SUM(BASE_INICIATIVAS_CONSOLIDADA!$AD1110:$AI1110)</f>
        <v>0</v>
      </c>
      <c r="AK1110" s="41">
        <v>0</v>
      </c>
      <c r="AL1110" s="41">
        <v>0</v>
      </c>
      <c r="AM1110" s="41">
        <v>0</v>
      </c>
      <c r="AN1110" s="41">
        <v>0</v>
      </c>
      <c r="AO1110" s="41">
        <f>SUM(BASE_INICIATIVAS_CONSOLIDADA!$AK1110:$AN1110)</f>
        <v>0</v>
      </c>
      <c r="AP1110" s="41">
        <v>0</v>
      </c>
      <c r="AQ1110" s="41">
        <v>0</v>
      </c>
      <c r="AR1110" s="41">
        <v>0</v>
      </c>
      <c r="AS1110" s="41">
        <v>0</v>
      </c>
      <c r="AT1110" s="41">
        <v>0</v>
      </c>
      <c r="AU1110" s="41">
        <v>0</v>
      </c>
      <c r="AV1110" s="41">
        <f>SUM(BASE_INICIATIVAS_CONSOLIDADA!$AP1110:$AU1110)</f>
        <v>0</v>
      </c>
      <c r="AW1110" s="43">
        <v>0</v>
      </c>
      <c r="AX1110" s="43">
        <v>0</v>
      </c>
      <c r="AY1110" s="44">
        <f>SUM(BASE_INICIATIVAS_CONSOLIDADA!$AW1110:$AX1110)</f>
        <v>0</v>
      </c>
      <c r="AZ1110" s="45">
        <v>0</v>
      </c>
      <c r="BA1110" s="45">
        <f>BASE_INICIATIVAS_CONSOLIDADA!$AZ1110</f>
        <v>0</v>
      </c>
      <c r="BB1110" s="45">
        <v>0</v>
      </c>
      <c r="BC1110" s="45">
        <v>0</v>
      </c>
      <c r="BD1110" s="45">
        <f>SUM(BASE_INICIATIVAS_CONSOLIDADA!$BB1110:$BC1110)</f>
        <v>0</v>
      </c>
    </row>
    <row r="1111" spans="1:56" ht="45" x14ac:dyDescent="0.25">
      <c r="A1111" s="8" t="s">
        <v>560</v>
      </c>
      <c r="B1111" s="8" t="s">
        <v>561</v>
      </c>
      <c r="C1111" s="8" t="s">
        <v>70</v>
      </c>
      <c r="D1111" s="8" t="s">
        <v>58</v>
      </c>
      <c r="E1111" s="8" t="str">
        <f>_xlfn.XLOOKUP(BASE_INICIATIVAS_CONSOLIDADA!$G1111,'[1]BASE DE DADOS'!A:A,'[1]BASE DE DADOS'!C:C)</f>
        <v>PARNA DAS NASCENTES DO RIO PARNAIBA</v>
      </c>
      <c r="F1111" s="8" t="str">
        <f>_xlfn.XLOOKUP(BASE_INICIATIVAS_CONSOLIDADA!$G1111,[1]!BASE_UCS[COD CNUC],[1]!BASE_UCS[CATEGORIA RESUMIDA])</f>
        <v>PARNA</v>
      </c>
      <c r="G1111" s="8" t="s">
        <v>217</v>
      </c>
      <c r="H1111" s="8" t="str">
        <f>_xlfn.XLOOKUP(BASE_INICIATIVAS_CONSOLIDADA!$G1111,[1]!BASE_UCS[COD CNUC],[1]!BASE_UCS[GERÊNCIA REGIONAL])</f>
        <v>GR2 - Nordeste</v>
      </c>
      <c r="I1111" s="8" t="str">
        <f>_xlfn.XLOOKUP(BASE_INICIATIVAS_CONSOLIDADA!$G1111,[1]!BASE_UCS[COD CNUC],[1]!BASE_UCS[BIOMAS])</f>
        <v>Cerrado</v>
      </c>
      <c r="J1111" s="8" t="str">
        <f>_xlfn.XLOOKUP(BASE_INICIATIVAS_CONSOLIDADA!$G1111,[1]!BASE_UCS[COD CNUC],[1]!BASE_UCS[UF])</f>
        <v>BA/MA/PI/TO</v>
      </c>
      <c r="K1111" s="8"/>
      <c r="L1111" s="36">
        <v>400000</v>
      </c>
      <c r="M1111" s="80">
        <v>0</v>
      </c>
      <c r="N1111" s="36">
        <f>BASE_INICIATIVAS_CONSOLIDADA!$L1111-BASE_INICIATIVAS_CONSOLIDADA!$M1111</f>
        <v>400000</v>
      </c>
      <c r="O1111" s="37">
        <f>BASE_INICIATIVAS_CONSOLIDADA!$AC1111+BASE_INICIATIVAS_CONSOLIDADA!$AJ1111+BASE_INICIATIVAS_CONSOLIDADA!$AO1111+BASE_INICIATIVAS_CONSOLIDADA!$AV1111+BASE_INICIATIVAS_CONSOLIDADA!$AY1111+BASE_INICIATIVAS_CONSOLIDADA!$BA1111+BASE_INICIATIVAS_CONSOLIDADA!$BD1111</f>
        <v>0</v>
      </c>
      <c r="P1111" s="36">
        <f>IF(BASE_INICIATIVAS_CONSOLIDADA!$N1111-BASE_INICIATIVAS_CONSOLIDADA!$O1111&lt;0,0,BASE_INICIATIVAS_CONSOLIDADA!$N1111-BASE_INICIATIVAS_CONSOLIDADA!$O1111)</f>
        <v>400000</v>
      </c>
      <c r="Q1111" s="64">
        <v>0</v>
      </c>
      <c r="R1111" s="69">
        <v>0</v>
      </c>
      <c r="S1111" s="69">
        <v>0</v>
      </c>
      <c r="T1111" s="69">
        <v>0</v>
      </c>
      <c r="U1111" s="69">
        <v>0</v>
      </c>
      <c r="V1111" s="69">
        <v>0</v>
      </c>
      <c r="W1111" s="69">
        <v>0</v>
      </c>
      <c r="X1111" s="69">
        <v>0</v>
      </c>
      <c r="Y1111" s="69">
        <v>0</v>
      </c>
      <c r="Z1111" s="69">
        <v>0</v>
      </c>
      <c r="AA1111" s="69">
        <v>0</v>
      </c>
      <c r="AB1111" s="70">
        <v>0</v>
      </c>
      <c r="AC1111" s="37">
        <f>SUM(BASE_INICIATIVAS_CONSOLIDADA!$Q1111:$AB1111)</f>
        <v>0</v>
      </c>
      <c r="AD1111" s="37">
        <v>0</v>
      </c>
      <c r="AE1111" s="37">
        <v>0</v>
      </c>
      <c r="AF1111" s="37">
        <v>0</v>
      </c>
      <c r="AG1111" s="37">
        <v>0</v>
      </c>
      <c r="AH1111" s="37">
        <v>0</v>
      </c>
      <c r="AI1111" s="77">
        <v>0</v>
      </c>
      <c r="AJ1111" s="37">
        <f>SUM(BASE_INICIATIVAS_CONSOLIDADA!$AD1111:$AI1111)</f>
        <v>0</v>
      </c>
      <c r="AK1111" s="37">
        <v>0</v>
      </c>
      <c r="AL1111" s="37">
        <v>0</v>
      </c>
      <c r="AM1111" s="37">
        <v>0</v>
      </c>
      <c r="AN1111" s="37">
        <v>0</v>
      </c>
      <c r="AO1111" s="37">
        <f>SUM(BASE_INICIATIVAS_CONSOLIDADA!$AK1111:$AN1111)</f>
        <v>0</v>
      </c>
      <c r="AP1111" s="37">
        <v>0</v>
      </c>
      <c r="AQ1111" s="37">
        <v>0</v>
      </c>
      <c r="AR1111" s="37">
        <v>0</v>
      </c>
      <c r="AS1111" s="37">
        <v>0</v>
      </c>
      <c r="AT1111" s="37">
        <v>0</v>
      </c>
      <c r="AU1111" s="37">
        <v>0</v>
      </c>
      <c r="AV1111" s="37">
        <f>SUM(BASE_INICIATIVAS_CONSOLIDADA!$AP1111:$AU1111)</f>
        <v>0</v>
      </c>
      <c r="AW1111" s="39">
        <v>0</v>
      </c>
      <c r="AX1111" s="39">
        <v>0</v>
      </c>
      <c r="AY1111" s="40">
        <f>SUM(BASE_INICIATIVAS_CONSOLIDADA!$AW1111:$AX1111)</f>
        <v>0</v>
      </c>
      <c r="AZ1111" s="4">
        <v>0</v>
      </c>
      <c r="BA1111" s="4">
        <f>BASE_INICIATIVAS_CONSOLIDADA!$AZ1111</f>
        <v>0</v>
      </c>
      <c r="BB1111" s="4">
        <v>0</v>
      </c>
      <c r="BC1111" s="4">
        <v>0</v>
      </c>
      <c r="BD1111" s="4">
        <f>SUM(BASE_INICIATIVAS_CONSOLIDADA!$BB1111:$BC1111)</f>
        <v>0</v>
      </c>
    </row>
    <row r="1112" spans="1:56" ht="45" x14ac:dyDescent="0.25">
      <c r="A1112" s="29" t="s">
        <v>560</v>
      </c>
      <c r="B1112" s="29" t="s">
        <v>561</v>
      </c>
      <c r="C1112" s="29" t="s">
        <v>70</v>
      </c>
      <c r="D1112" s="29" t="s">
        <v>58</v>
      </c>
      <c r="E1112" s="29" t="str">
        <f>_xlfn.XLOOKUP(BASE_INICIATIVAS_CONSOLIDADA!$G1112,'[1]BASE DE DADOS'!A:A,'[1]BASE DE DADOS'!C:C)</f>
        <v>PARNA DAS SEMPRE VIVAS</v>
      </c>
      <c r="F1112" s="29" t="str">
        <f>_xlfn.XLOOKUP(BASE_INICIATIVAS_CONSOLIDADA!$G1112,[1]!BASE_UCS[COD CNUC],[1]!BASE_UCS[CATEGORIA RESUMIDA])</f>
        <v>PARNA</v>
      </c>
      <c r="G1112" s="29" t="s">
        <v>234</v>
      </c>
      <c r="H1112" s="29" t="str">
        <f>_xlfn.XLOOKUP(BASE_INICIATIVAS_CONSOLIDADA!$G1112,[1]!BASE_UCS[COD CNUC],[1]!BASE_UCS[GERÊNCIA REGIONAL])</f>
        <v>GR4 - Sudeste</v>
      </c>
      <c r="I1112" s="29" t="str">
        <f>_xlfn.XLOOKUP(BASE_INICIATIVAS_CONSOLIDADA!$G1112,[1]!BASE_UCS[COD CNUC],[1]!BASE_UCS[BIOMAS])</f>
        <v>Cerrado</v>
      </c>
      <c r="J1112" s="29" t="str">
        <f>_xlfn.XLOOKUP(BASE_INICIATIVAS_CONSOLIDADA!$G1112,[1]!BASE_UCS[COD CNUC],[1]!BASE_UCS[UF])</f>
        <v>MG</v>
      </c>
      <c r="K1112" s="29"/>
      <c r="L1112" s="30">
        <v>400000</v>
      </c>
      <c r="M1112" s="79">
        <v>0</v>
      </c>
      <c r="N1112" s="30">
        <f>BASE_INICIATIVAS_CONSOLIDADA!$L1112-BASE_INICIATIVAS_CONSOLIDADA!$M1112</f>
        <v>400000</v>
      </c>
      <c r="O1112" s="41">
        <f>BASE_INICIATIVAS_CONSOLIDADA!$AC1112+BASE_INICIATIVAS_CONSOLIDADA!$AJ1112+BASE_INICIATIVAS_CONSOLIDADA!$AO1112+BASE_INICIATIVAS_CONSOLIDADA!$AV1112+BASE_INICIATIVAS_CONSOLIDADA!$AY1112+BASE_INICIATIVAS_CONSOLIDADA!$BA1112+BASE_INICIATIVAS_CONSOLIDADA!$BD1112</f>
        <v>0</v>
      </c>
      <c r="P1112" s="30">
        <f>IF(BASE_INICIATIVAS_CONSOLIDADA!$N1112-BASE_INICIATIVAS_CONSOLIDADA!$O1112&lt;0,0,BASE_INICIATIVAS_CONSOLIDADA!$N1112-BASE_INICIATIVAS_CONSOLIDADA!$O1112)</f>
        <v>400000</v>
      </c>
      <c r="Q1112" s="66">
        <v>0</v>
      </c>
      <c r="R1112" s="71">
        <v>0</v>
      </c>
      <c r="S1112" s="71">
        <v>0</v>
      </c>
      <c r="T1112" s="71">
        <v>0</v>
      </c>
      <c r="U1112" s="71">
        <v>0</v>
      </c>
      <c r="V1112" s="71">
        <v>0</v>
      </c>
      <c r="W1112" s="71">
        <v>0</v>
      </c>
      <c r="X1112" s="71">
        <v>0</v>
      </c>
      <c r="Y1112" s="71">
        <v>0</v>
      </c>
      <c r="Z1112" s="71">
        <v>0</v>
      </c>
      <c r="AA1112" s="71">
        <v>0</v>
      </c>
      <c r="AB1112" s="68">
        <v>0</v>
      </c>
      <c r="AC1112" s="41">
        <f>SUM(BASE_INICIATIVAS_CONSOLIDADA!$Q1112:$AB1112)</f>
        <v>0</v>
      </c>
      <c r="AD1112" s="41">
        <v>0</v>
      </c>
      <c r="AE1112" s="41">
        <v>0</v>
      </c>
      <c r="AF1112" s="41">
        <v>0</v>
      </c>
      <c r="AG1112" s="41">
        <v>0</v>
      </c>
      <c r="AH1112" s="41">
        <v>0</v>
      </c>
      <c r="AI1112" s="82">
        <v>0</v>
      </c>
      <c r="AJ1112" s="41">
        <f>SUM(BASE_INICIATIVAS_CONSOLIDADA!$AD1112:$AI1112)</f>
        <v>0</v>
      </c>
      <c r="AK1112" s="41">
        <v>0</v>
      </c>
      <c r="AL1112" s="41">
        <v>0</v>
      </c>
      <c r="AM1112" s="41">
        <v>0</v>
      </c>
      <c r="AN1112" s="41">
        <v>0</v>
      </c>
      <c r="AO1112" s="41">
        <f>SUM(BASE_INICIATIVAS_CONSOLIDADA!$AK1112:$AN1112)</f>
        <v>0</v>
      </c>
      <c r="AP1112" s="41">
        <v>0</v>
      </c>
      <c r="AQ1112" s="41">
        <v>0</v>
      </c>
      <c r="AR1112" s="41">
        <v>0</v>
      </c>
      <c r="AS1112" s="41">
        <v>0</v>
      </c>
      <c r="AT1112" s="41">
        <v>0</v>
      </c>
      <c r="AU1112" s="41">
        <v>0</v>
      </c>
      <c r="AV1112" s="41">
        <f>SUM(BASE_INICIATIVAS_CONSOLIDADA!$AP1112:$AU1112)</f>
        <v>0</v>
      </c>
      <c r="AW1112" s="43">
        <v>0</v>
      </c>
      <c r="AX1112" s="43">
        <v>0</v>
      </c>
      <c r="AY1112" s="44">
        <f>SUM(BASE_INICIATIVAS_CONSOLIDADA!$AW1112:$AX1112)</f>
        <v>0</v>
      </c>
      <c r="AZ1112" s="45">
        <v>0</v>
      </c>
      <c r="BA1112" s="45">
        <f>BASE_INICIATIVAS_CONSOLIDADA!$AZ1112</f>
        <v>0</v>
      </c>
      <c r="BB1112" s="45">
        <v>0</v>
      </c>
      <c r="BC1112" s="45">
        <v>0</v>
      </c>
      <c r="BD1112" s="45">
        <f>SUM(BASE_INICIATIVAS_CONSOLIDADA!$BB1112:$BC1112)</f>
        <v>0</v>
      </c>
    </row>
    <row r="1113" spans="1:56" ht="45" x14ac:dyDescent="0.25">
      <c r="A1113" s="8" t="s">
        <v>560</v>
      </c>
      <c r="B1113" s="8" t="s">
        <v>561</v>
      </c>
      <c r="C1113" s="8" t="s">
        <v>70</v>
      </c>
      <c r="D1113" s="8" t="s">
        <v>58</v>
      </c>
      <c r="E1113" s="8" t="str">
        <f>_xlfn.XLOOKUP(BASE_INICIATIVAS_CONSOLIDADA!$G1113,'[1]BASE DE DADOS'!A:A,'[1]BASE DE DADOS'!C:C)</f>
        <v>PARNA DE ANAVILHANAS</v>
      </c>
      <c r="F1113" s="8" t="str">
        <f>_xlfn.XLOOKUP(BASE_INICIATIVAS_CONSOLIDADA!$G1113,[1]!BASE_UCS[COD CNUC],[1]!BASE_UCS[CATEGORIA RESUMIDA])</f>
        <v>PARNA</v>
      </c>
      <c r="G1113" s="8" t="s">
        <v>195</v>
      </c>
      <c r="H1113" s="8" t="str">
        <f>_xlfn.XLOOKUP(BASE_INICIATIVAS_CONSOLIDADA!$G1113,[1]!BASE_UCS[COD CNUC],[1]!BASE_UCS[GERÊNCIA REGIONAL])</f>
        <v>GR1 - Norte</v>
      </c>
      <c r="I1113" s="8" t="str">
        <f>_xlfn.XLOOKUP(BASE_INICIATIVAS_CONSOLIDADA!$G1113,[1]!BASE_UCS[COD CNUC],[1]!BASE_UCS[BIOMAS])</f>
        <v>Amazônia</v>
      </c>
      <c r="J1113" s="8" t="str">
        <f>_xlfn.XLOOKUP(BASE_INICIATIVAS_CONSOLIDADA!$G1113,[1]!BASE_UCS[COD CNUC],[1]!BASE_UCS[UF])</f>
        <v>AM</v>
      </c>
      <c r="K1113" s="8"/>
      <c r="L1113" s="36">
        <v>400000</v>
      </c>
      <c r="M1113" s="80">
        <v>0</v>
      </c>
      <c r="N1113" s="36">
        <f>BASE_INICIATIVAS_CONSOLIDADA!$L1113-BASE_INICIATIVAS_CONSOLIDADA!$M1113</f>
        <v>400000</v>
      </c>
      <c r="O1113" s="37">
        <f>BASE_INICIATIVAS_CONSOLIDADA!$AC1113+BASE_INICIATIVAS_CONSOLIDADA!$AJ1113+BASE_INICIATIVAS_CONSOLIDADA!$AO1113+BASE_INICIATIVAS_CONSOLIDADA!$AV1113+BASE_INICIATIVAS_CONSOLIDADA!$AY1113+BASE_INICIATIVAS_CONSOLIDADA!$BA1113+BASE_INICIATIVAS_CONSOLIDADA!$BD1113</f>
        <v>0</v>
      </c>
      <c r="P1113" s="36">
        <f>IF(BASE_INICIATIVAS_CONSOLIDADA!$N1113-BASE_INICIATIVAS_CONSOLIDADA!$O1113&lt;0,0,BASE_INICIATIVAS_CONSOLIDADA!$N1113-BASE_INICIATIVAS_CONSOLIDADA!$O1113)</f>
        <v>400000</v>
      </c>
      <c r="Q1113" s="64">
        <v>0</v>
      </c>
      <c r="R1113" s="69">
        <v>0</v>
      </c>
      <c r="S1113" s="69">
        <v>0</v>
      </c>
      <c r="T1113" s="69">
        <v>0</v>
      </c>
      <c r="U1113" s="69">
        <v>0</v>
      </c>
      <c r="V1113" s="69">
        <v>0</v>
      </c>
      <c r="W1113" s="69">
        <v>0</v>
      </c>
      <c r="X1113" s="69">
        <v>0</v>
      </c>
      <c r="Y1113" s="69">
        <v>0</v>
      </c>
      <c r="Z1113" s="69">
        <v>0</v>
      </c>
      <c r="AA1113" s="69">
        <v>0</v>
      </c>
      <c r="AB1113" s="70">
        <v>0</v>
      </c>
      <c r="AC1113" s="37">
        <f>SUM(BASE_INICIATIVAS_CONSOLIDADA!$Q1113:$AB1113)</f>
        <v>0</v>
      </c>
      <c r="AD1113" s="37">
        <v>0</v>
      </c>
      <c r="AE1113" s="37">
        <v>0</v>
      </c>
      <c r="AF1113" s="37">
        <v>0</v>
      </c>
      <c r="AG1113" s="37">
        <v>0</v>
      </c>
      <c r="AH1113" s="37">
        <v>0</v>
      </c>
      <c r="AI1113" s="77">
        <v>0</v>
      </c>
      <c r="AJ1113" s="37">
        <f>SUM(BASE_INICIATIVAS_CONSOLIDADA!$AD1113:$AI1113)</f>
        <v>0</v>
      </c>
      <c r="AK1113" s="37">
        <v>0</v>
      </c>
      <c r="AL1113" s="37">
        <v>0</v>
      </c>
      <c r="AM1113" s="37">
        <v>0</v>
      </c>
      <c r="AN1113" s="37">
        <v>0</v>
      </c>
      <c r="AO1113" s="37">
        <f>SUM(BASE_INICIATIVAS_CONSOLIDADA!$AK1113:$AN1113)</f>
        <v>0</v>
      </c>
      <c r="AP1113" s="37">
        <v>0</v>
      </c>
      <c r="AQ1113" s="37">
        <v>0</v>
      </c>
      <c r="AR1113" s="37">
        <v>0</v>
      </c>
      <c r="AS1113" s="37">
        <v>0</v>
      </c>
      <c r="AT1113" s="37">
        <v>0</v>
      </c>
      <c r="AU1113" s="37">
        <v>0</v>
      </c>
      <c r="AV1113" s="37">
        <f>SUM(BASE_INICIATIVAS_CONSOLIDADA!$AP1113:$AU1113)</f>
        <v>0</v>
      </c>
      <c r="AW1113" s="39">
        <v>0</v>
      </c>
      <c r="AX1113" s="39">
        <v>0</v>
      </c>
      <c r="AY1113" s="40">
        <f>SUM(BASE_INICIATIVAS_CONSOLIDADA!$AW1113:$AX1113)</f>
        <v>0</v>
      </c>
      <c r="AZ1113" s="4">
        <v>0</v>
      </c>
      <c r="BA1113" s="4">
        <f>BASE_INICIATIVAS_CONSOLIDADA!$AZ1113</f>
        <v>0</v>
      </c>
      <c r="BB1113" s="4">
        <v>0</v>
      </c>
      <c r="BC1113" s="4">
        <v>0</v>
      </c>
      <c r="BD1113" s="4">
        <f>SUM(BASE_INICIATIVAS_CONSOLIDADA!$BB1113:$BC1113)</f>
        <v>0</v>
      </c>
    </row>
    <row r="1114" spans="1:56" ht="45" x14ac:dyDescent="0.25">
      <c r="A1114" s="29" t="s">
        <v>560</v>
      </c>
      <c r="B1114" s="29" t="s">
        <v>561</v>
      </c>
      <c r="C1114" s="29" t="s">
        <v>70</v>
      </c>
      <c r="D1114" s="29" t="s">
        <v>58</v>
      </c>
      <c r="E1114" s="29" t="str">
        <f>_xlfn.XLOOKUP(BASE_INICIATIVAS_CONSOLIDADA!$G1114,'[1]BASE DE DADOS'!A:A,'[1]BASE DE DADOS'!C:C)</f>
        <v>PARNA DO ITATIAIA</v>
      </c>
      <c r="F1114" s="29" t="str">
        <f>_xlfn.XLOOKUP(BASE_INICIATIVAS_CONSOLIDADA!$G1114,[1]!BASE_UCS[COD CNUC],[1]!BASE_UCS[CATEGORIA RESUMIDA])</f>
        <v>PARNA</v>
      </c>
      <c r="G1114" s="29" t="s">
        <v>101</v>
      </c>
      <c r="H1114" s="29" t="str">
        <f>_xlfn.XLOOKUP(BASE_INICIATIVAS_CONSOLIDADA!$G1114,[1]!BASE_UCS[COD CNUC],[1]!BASE_UCS[GERÊNCIA REGIONAL])</f>
        <v>GR4 - Sudeste</v>
      </c>
      <c r="I1114" s="29" t="str">
        <f>_xlfn.XLOOKUP(BASE_INICIATIVAS_CONSOLIDADA!$G1114,[1]!BASE_UCS[COD CNUC],[1]!BASE_UCS[BIOMAS])</f>
        <v>Mata Atlântica</v>
      </c>
      <c r="J1114" s="29" t="str">
        <f>_xlfn.XLOOKUP(BASE_INICIATIVAS_CONSOLIDADA!$G1114,[1]!BASE_UCS[COD CNUC],[1]!BASE_UCS[UF])</f>
        <v>MG/RJ</v>
      </c>
      <c r="K1114" s="29"/>
      <c r="L1114" s="30">
        <v>400000</v>
      </c>
      <c r="M1114" s="79">
        <v>0</v>
      </c>
      <c r="N1114" s="30">
        <f>BASE_INICIATIVAS_CONSOLIDADA!$L1114-BASE_INICIATIVAS_CONSOLIDADA!$M1114</f>
        <v>400000</v>
      </c>
      <c r="O1114" s="41">
        <f>BASE_INICIATIVAS_CONSOLIDADA!$AC1114+BASE_INICIATIVAS_CONSOLIDADA!$AJ1114+BASE_INICIATIVAS_CONSOLIDADA!$AO1114+BASE_INICIATIVAS_CONSOLIDADA!$AV1114+BASE_INICIATIVAS_CONSOLIDADA!$AY1114+BASE_INICIATIVAS_CONSOLIDADA!$BA1114+BASE_INICIATIVAS_CONSOLIDADA!$BD1114</f>
        <v>0</v>
      </c>
      <c r="P1114" s="30">
        <f>IF(BASE_INICIATIVAS_CONSOLIDADA!$N1114-BASE_INICIATIVAS_CONSOLIDADA!$O1114&lt;0,0,BASE_INICIATIVAS_CONSOLIDADA!$N1114-BASE_INICIATIVAS_CONSOLIDADA!$O1114)</f>
        <v>400000</v>
      </c>
      <c r="Q1114" s="66">
        <v>0</v>
      </c>
      <c r="R1114" s="71">
        <v>0</v>
      </c>
      <c r="S1114" s="71">
        <v>0</v>
      </c>
      <c r="T1114" s="71">
        <v>0</v>
      </c>
      <c r="U1114" s="71">
        <v>0</v>
      </c>
      <c r="V1114" s="71">
        <v>0</v>
      </c>
      <c r="W1114" s="71">
        <v>0</v>
      </c>
      <c r="X1114" s="71">
        <v>0</v>
      </c>
      <c r="Y1114" s="71">
        <v>0</v>
      </c>
      <c r="Z1114" s="71">
        <v>0</v>
      </c>
      <c r="AA1114" s="71">
        <v>0</v>
      </c>
      <c r="AB1114" s="68">
        <v>0</v>
      </c>
      <c r="AC1114" s="41">
        <f>SUM(BASE_INICIATIVAS_CONSOLIDADA!$Q1114:$AB1114)</f>
        <v>0</v>
      </c>
      <c r="AD1114" s="41">
        <v>0</v>
      </c>
      <c r="AE1114" s="41">
        <v>0</v>
      </c>
      <c r="AF1114" s="41">
        <v>0</v>
      </c>
      <c r="AG1114" s="41">
        <v>0</v>
      </c>
      <c r="AH1114" s="41">
        <v>0</v>
      </c>
      <c r="AI1114" s="82">
        <v>0</v>
      </c>
      <c r="AJ1114" s="41">
        <f>SUM(BASE_INICIATIVAS_CONSOLIDADA!$AD1114:$AI1114)</f>
        <v>0</v>
      </c>
      <c r="AK1114" s="41">
        <v>0</v>
      </c>
      <c r="AL1114" s="41">
        <v>0</v>
      </c>
      <c r="AM1114" s="41">
        <v>0</v>
      </c>
      <c r="AN1114" s="41">
        <v>0</v>
      </c>
      <c r="AO1114" s="41">
        <f>SUM(BASE_INICIATIVAS_CONSOLIDADA!$AK1114:$AN1114)</f>
        <v>0</v>
      </c>
      <c r="AP1114" s="41">
        <v>0</v>
      </c>
      <c r="AQ1114" s="41">
        <v>0</v>
      </c>
      <c r="AR1114" s="41">
        <v>0</v>
      </c>
      <c r="AS1114" s="41">
        <v>0</v>
      </c>
      <c r="AT1114" s="41">
        <v>0</v>
      </c>
      <c r="AU1114" s="41">
        <v>0</v>
      </c>
      <c r="AV1114" s="41">
        <f>SUM(BASE_INICIATIVAS_CONSOLIDADA!$AP1114:$AU1114)</f>
        <v>0</v>
      </c>
      <c r="AW1114" s="43">
        <v>0</v>
      </c>
      <c r="AX1114" s="43">
        <v>0</v>
      </c>
      <c r="AY1114" s="44">
        <f>SUM(BASE_INICIATIVAS_CONSOLIDADA!$AW1114:$AX1114)</f>
        <v>0</v>
      </c>
      <c r="AZ1114" s="45">
        <v>0</v>
      </c>
      <c r="BA1114" s="45">
        <f>BASE_INICIATIVAS_CONSOLIDADA!$AZ1114</f>
        <v>0</v>
      </c>
      <c r="BB1114" s="45">
        <v>0</v>
      </c>
      <c r="BC1114" s="45">
        <v>0</v>
      </c>
      <c r="BD1114" s="45">
        <f>SUM(BASE_INICIATIVAS_CONSOLIDADA!$BB1114:$BC1114)</f>
        <v>0</v>
      </c>
    </row>
    <row r="1115" spans="1:56" ht="45" x14ac:dyDescent="0.25">
      <c r="A1115" s="8" t="s">
        <v>560</v>
      </c>
      <c r="B1115" s="8" t="s">
        <v>561</v>
      </c>
      <c r="C1115" s="8" t="s">
        <v>70</v>
      </c>
      <c r="D1115" s="8" t="s">
        <v>58</v>
      </c>
      <c r="E1115" s="8" t="str">
        <f>_xlfn.XLOOKUP(BASE_INICIATIVAS_CONSOLIDADA!$G1115,'[1]BASE DE DADOS'!A:A,'[1]BASE DE DADOS'!C:C)</f>
        <v>PARNA DE SAINT-HILAIRE/LANGE</v>
      </c>
      <c r="F1115" s="8" t="str">
        <f>_xlfn.XLOOKUP(BASE_INICIATIVAS_CONSOLIDADA!$G1115,[1]!BASE_UCS[COD CNUC],[1]!BASE_UCS[CATEGORIA RESUMIDA])</f>
        <v>PARNA</v>
      </c>
      <c r="G1115" s="8" t="s">
        <v>222</v>
      </c>
      <c r="H1115" s="8" t="str">
        <f>_xlfn.XLOOKUP(BASE_INICIATIVAS_CONSOLIDADA!$G1115,[1]!BASE_UCS[COD CNUC],[1]!BASE_UCS[GERÊNCIA REGIONAL])</f>
        <v>GR5 - Sul</v>
      </c>
      <c r="I1115" s="8" t="str">
        <f>_xlfn.XLOOKUP(BASE_INICIATIVAS_CONSOLIDADA!$G1115,[1]!BASE_UCS[COD CNUC],[1]!BASE_UCS[BIOMAS])</f>
        <v>Mata Atlântica</v>
      </c>
      <c r="J1115" s="8" t="str">
        <f>_xlfn.XLOOKUP(BASE_INICIATIVAS_CONSOLIDADA!$G1115,[1]!BASE_UCS[COD CNUC],[1]!BASE_UCS[UF])</f>
        <v>PR</v>
      </c>
      <c r="K1115" s="8"/>
      <c r="L1115" s="36">
        <v>400000</v>
      </c>
      <c r="M1115" s="80">
        <v>0</v>
      </c>
      <c r="N1115" s="36">
        <f>BASE_INICIATIVAS_CONSOLIDADA!$L1115-BASE_INICIATIVAS_CONSOLIDADA!$M1115</f>
        <v>400000</v>
      </c>
      <c r="O1115" s="37">
        <f>BASE_INICIATIVAS_CONSOLIDADA!$AC1115+BASE_INICIATIVAS_CONSOLIDADA!$AJ1115+BASE_INICIATIVAS_CONSOLIDADA!$AO1115+BASE_INICIATIVAS_CONSOLIDADA!$AV1115+BASE_INICIATIVAS_CONSOLIDADA!$AY1115+BASE_INICIATIVAS_CONSOLIDADA!$BA1115+BASE_INICIATIVAS_CONSOLIDADA!$BD1115</f>
        <v>400000</v>
      </c>
      <c r="P1115" s="36">
        <f>IF(BASE_INICIATIVAS_CONSOLIDADA!$N1115-BASE_INICIATIVAS_CONSOLIDADA!$O1115&lt;0,0,BASE_INICIATIVAS_CONSOLIDADA!$N1115-BASE_INICIATIVAS_CONSOLIDADA!$O1115)</f>
        <v>0</v>
      </c>
      <c r="Q1115" s="64">
        <v>0</v>
      </c>
      <c r="R1115" s="69">
        <v>0</v>
      </c>
      <c r="S1115" s="69">
        <v>0</v>
      </c>
      <c r="T1115" s="69">
        <v>0</v>
      </c>
      <c r="U1115" s="69">
        <v>0</v>
      </c>
      <c r="V1115" s="69">
        <v>0</v>
      </c>
      <c r="W1115" s="69">
        <v>0</v>
      </c>
      <c r="X1115" s="69">
        <v>0</v>
      </c>
      <c r="Y1115" s="69">
        <v>0</v>
      </c>
      <c r="Z1115" s="69">
        <v>0</v>
      </c>
      <c r="AA1115" s="69">
        <v>0</v>
      </c>
      <c r="AB1115" s="70">
        <v>0</v>
      </c>
      <c r="AC1115" s="37">
        <f>SUM(BASE_INICIATIVAS_CONSOLIDADA!$Q1115:$AB1115)</f>
        <v>0</v>
      </c>
      <c r="AD1115" s="37">
        <v>0</v>
      </c>
      <c r="AE1115" s="37">
        <v>0</v>
      </c>
      <c r="AF1115" s="37">
        <v>0</v>
      </c>
      <c r="AG1115" s="37">
        <v>0</v>
      </c>
      <c r="AH1115" s="37">
        <v>0</v>
      </c>
      <c r="AI1115" s="77">
        <v>0</v>
      </c>
      <c r="AJ1115" s="37">
        <f>SUM(BASE_INICIATIVAS_CONSOLIDADA!$AD1115:$AI1115)</f>
        <v>0</v>
      </c>
      <c r="AK1115" s="37">
        <v>0</v>
      </c>
      <c r="AL1115" s="37">
        <v>0</v>
      </c>
      <c r="AM1115" s="37">
        <v>0</v>
      </c>
      <c r="AN1115" s="37">
        <v>0</v>
      </c>
      <c r="AO1115" s="37">
        <f>SUM(BASE_INICIATIVAS_CONSOLIDADA!$AK1115:$AN1115)</f>
        <v>0</v>
      </c>
      <c r="AP1115" s="37">
        <v>0</v>
      </c>
      <c r="AQ1115" s="37">
        <v>0</v>
      </c>
      <c r="AR1115" s="37">
        <v>0</v>
      </c>
      <c r="AS1115" s="37">
        <v>0</v>
      </c>
      <c r="AT1115" s="37">
        <v>0</v>
      </c>
      <c r="AU1115" s="37">
        <v>0</v>
      </c>
      <c r="AV1115" s="37">
        <f>SUM(BASE_INICIATIVAS_CONSOLIDADA!$AP1115:$AU1115)</f>
        <v>0</v>
      </c>
      <c r="AW1115" s="39">
        <v>0</v>
      </c>
      <c r="AX1115" s="39">
        <v>0</v>
      </c>
      <c r="AY1115" s="40">
        <f>SUM(BASE_INICIATIVAS_CONSOLIDADA!$AW1115:$AX1115)</f>
        <v>0</v>
      </c>
      <c r="AZ1115" s="4">
        <v>0</v>
      </c>
      <c r="BA1115" s="4">
        <f>BASE_INICIATIVAS_CONSOLIDADA!$AZ1115</f>
        <v>0</v>
      </c>
      <c r="BB1115" s="4">
        <v>400000</v>
      </c>
      <c r="BC1115" s="4">
        <v>0</v>
      </c>
      <c r="BD1115" s="4">
        <f>SUM(BASE_INICIATIVAS_CONSOLIDADA!$BB1115:$BC1115)</f>
        <v>400000</v>
      </c>
    </row>
    <row r="1116" spans="1:56" ht="45" x14ac:dyDescent="0.25">
      <c r="A1116" s="29" t="s">
        <v>560</v>
      </c>
      <c r="B1116" s="29" t="s">
        <v>561</v>
      </c>
      <c r="C1116" s="29" t="s">
        <v>70</v>
      </c>
      <c r="D1116" s="29" t="s">
        <v>58</v>
      </c>
      <c r="E1116" s="29" t="str">
        <f>_xlfn.XLOOKUP(BASE_INICIATIVAS_CONSOLIDADA!$G1116,'[1]BASE DE DADOS'!A:A,'[1]BASE DE DADOS'!C:C)</f>
        <v>PARNA DO DESCOBRIMENTO</v>
      </c>
      <c r="F1116" s="29" t="str">
        <f>_xlfn.XLOOKUP(BASE_INICIATIVAS_CONSOLIDADA!$G1116,[1]!BASE_UCS[COD CNUC],[1]!BASE_UCS[CATEGORIA RESUMIDA])</f>
        <v>PARNA</v>
      </c>
      <c r="G1116" s="29" t="s">
        <v>237</v>
      </c>
      <c r="H1116" s="29" t="str">
        <f>_xlfn.XLOOKUP(BASE_INICIATIVAS_CONSOLIDADA!$G1116,[1]!BASE_UCS[COD CNUC],[1]!BASE_UCS[GERÊNCIA REGIONAL])</f>
        <v>GR2 - Nordeste</v>
      </c>
      <c r="I1116" s="29" t="str">
        <f>_xlfn.XLOOKUP(BASE_INICIATIVAS_CONSOLIDADA!$G1116,[1]!BASE_UCS[COD CNUC],[1]!BASE_UCS[BIOMAS])</f>
        <v>Mata Atlântica</v>
      </c>
      <c r="J1116" s="29" t="str">
        <f>_xlfn.XLOOKUP(BASE_INICIATIVAS_CONSOLIDADA!$G1116,[1]!BASE_UCS[COD CNUC],[1]!BASE_UCS[UF])</f>
        <v>BA</v>
      </c>
      <c r="K1116" s="29"/>
      <c r="L1116" s="30">
        <v>400000</v>
      </c>
      <c r="M1116" s="79">
        <v>0</v>
      </c>
      <c r="N1116" s="30">
        <f>BASE_INICIATIVAS_CONSOLIDADA!$L1116-BASE_INICIATIVAS_CONSOLIDADA!$M1116</f>
        <v>400000</v>
      </c>
      <c r="O1116" s="41">
        <f>BASE_INICIATIVAS_CONSOLIDADA!$AC1116+BASE_INICIATIVAS_CONSOLIDADA!$AJ1116+BASE_INICIATIVAS_CONSOLIDADA!$AO1116+BASE_INICIATIVAS_CONSOLIDADA!$AV1116+BASE_INICIATIVAS_CONSOLIDADA!$AY1116+BASE_INICIATIVAS_CONSOLIDADA!$BA1116+BASE_INICIATIVAS_CONSOLIDADA!$BD1116</f>
        <v>0</v>
      </c>
      <c r="P1116" s="30">
        <f>IF(BASE_INICIATIVAS_CONSOLIDADA!$N1116-BASE_INICIATIVAS_CONSOLIDADA!$O1116&lt;0,0,BASE_INICIATIVAS_CONSOLIDADA!$N1116-BASE_INICIATIVAS_CONSOLIDADA!$O1116)</f>
        <v>400000</v>
      </c>
      <c r="Q1116" s="66">
        <v>0</v>
      </c>
      <c r="R1116" s="71">
        <v>0</v>
      </c>
      <c r="S1116" s="71">
        <v>0</v>
      </c>
      <c r="T1116" s="71">
        <v>0</v>
      </c>
      <c r="U1116" s="71">
        <v>0</v>
      </c>
      <c r="V1116" s="71">
        <v>0</v>
      </c>
      <c r="W1116" s="71">
        <v>0</v>
      </c>
      <c r="X1116" s="71">
        <v>0</v>
      </c>
      <c r="Y1116" s="71">
        <v>0</v>
      </c>
      <c r="Z1116" s="71">
        <v>0</v>
      </c>
      <c r="AA1116" s="71">
        <v>0</v>
      </c>
      <c r="AB1116" s="68">
        <v>0</v>
      </c>
      <c r="AC1116" s="41">
        <f>SUM(BASE_INICIATIVAS_CONSOLIDADA!$Q1116:$AB1116)</f>
        <v>0</v>
      </c>
      <c r="AD1116" s="41">
        <v>0</v>
      </c>
      <c r="AE1116" s="41">
        <v>0</v>
      </c>
      <c r="AF1116" s="41">
        <v>0</v>
      </c>
      <c r="AG1116" s="41">
        <v>0</v>
      </c>
      <c r="AH1116" s="41">
        <v>0</v>
      </c>
      <c r="AI1116" s="82">
        <v>0</v>
      </c>
      <c r="AJ1116" s="41">
        <f>SUM(BASE_INICIATIVAS_CONSOLIDADA!$AD1116:$AI1116)</f>
        <v>0</v>
      </c>
      <c r="AK1116" s="41">
        <v>0</v>
      </c>
      <c r="AL1116" s="41">
        <v>0</v>
      </c>
      <c r="AM1116" s="41">
        <v>0</v>
      </c>
      <c r="AN1116" s="41">
        <v>0</v>
      </c>
      <c r="AO1116" s="41">
        <f>SUM(BASE_INICIATIVAS_CONSOLIDADA!$AK1116:$AN1116)</f>
        <v>0</v>
      </c>
      <c r="AP1116" s="41">
        <v>0</v>
      </c>
      <c r="AQ1116" s="41">
        <v>0</v>
      </c>
      <c r="AR1116" s="41">
        <v>0</v>
      </c>
      <c r="AS1116" s="41">
        <v>0</v>
      </c>
      <c r="AT1116" s="41">
        <v>0</v>
      </c>
      <c r="AU1116" s="41">
        <v>0</v>
      </c>
      <c r="AV1116" s="41">
        <f>SUM(BASE_INICIATIVAS_CONSOLIDADA!$AP1116:$AU1116)</f>
        <v>0</v>
      </c>
      <c r="AW1116" s="43">
        <v>0</v>
      </c>
      <c r="AX1116" s="43">
        <v>0</v>
      </c>
      <c r="AY1116" s="44">
        <f>SUM(BASE_INICIATIVAS_CONSOLIDADA!$AW1116:$AX1116)</f>
        <v>0</v>
      </c>
      <c r="AZ1116" s="45">
        <v>0</v>
      </c>
      <c r="BA1116" s="45">
        <f>BASE_INICIATIVAS_CONSOLIDADA!$AZ1116</f>
        <v>0</v>
      </c>
      <c r="BB1116" s="45">
        <v>0</v>
      </c>
      <c r="BC1116" s="45">
        <v>0</v>
      </c>
      <c r="BD1116" s="45">
        <f>SUM(BASE_INICIATIVAS_CONSOLIDADA!$BB1116:$BC1116)</f>
        <v>0</v>
      </c>
    </row>
    <row r="1117" spans="1:56" ht="45" x14ac:dyDescent="0.25">
      <c r="A1117" s="8" t="s">
        <v>560</v>
      </c>
      <c r="B1117" s="8" t="s">
        <v>561</v>
      </c>
      <c r="C1117" s="8" t="s">
        <v>70</v>
      </c>
      <c r="D1117" s="8" t="s">
        <v>58</v>
      </c>
      <c r="E1117" s="8" t="str">
        <f>_xlfn.XLOOKUP(BASE_INICIATIVAS_CONSOLIDADA!$G1117,'[1]BASE DE DADOS'!A:A,'[1]BASE DE DADOS'!C:C)</f>
        <v>PARNA DO JAÚ</v>
      </c>
      <c r="F1117" s="8" t="str">
        <f>_xlfn.XLOOKUP(BASE_INICIATIVAS_CONSOLIDADA!$G1117,[1]!BASE_UCS[COD CNUC],[1]!BASE_UCS[CATEGORIA RESUMIDA])</f>
        <v>PARNA</v>
      </c>
      <c r="G1117" s="8" t="s">
        <v>197</v>
      </c>
      <c r="H1117" s="8" t="str">
        <f>_xlfn.XLOOKUP(BASE_INICIATIVAS_CONSOLIDADA!$G1117,[1]!BASE_UCS[COD CNUC],[1]!BASE_UCS[GERÊNCIA REGIONAL])</f>
        <v>GR1 - Norte</v>
      </c>
      <c r="I1117" s="8" t="str">
        <f>_xlfn.XLOOKUP(BASE_INICIATIVAS_CONSOLIDADA!$G1117,[1]!BASE_UCS[COD CNUC],[1]!BASE_UCS[BIOMAS])</f>
        <v>Amazônia</v>
      </c>
      <c r="J1117" s="8" t="str">
        <f>_xlfn.XLOOKUP(BASE_INICIATIVAS_CONSOLIDADA!$G1117,[1]!BASE_UCS[COD CNUC],[1]!BASE_UCS[UF])</f>
        <v>AM</v>
      </c>
      <c r="K1117" s="8"/>
      <c r="L1117" s="36">
        <v>400000</v>
      </c>
      <c r="M1117" s="80">
        <v>0</v>
      </c>
      <c r="N1117" s="36">
        <f>BASE_INICIATIVAS_CONSOLIDADA!$L1117-BASE_INICIATIVAS_CONSOLIDADA!$M1117</f>
        <v>400000</v>
      </c>
      <c r="O1117" s="37">
        <f>BASE_INICIATIVAS_CONSOLIDADA!$AC1117+BASE_INICIATIVAS_CONSOLIDADA!$AJ1117+BASE_INICIATIVAS_CONSOLIDADA!$AO1117+BASE_INICIATIVAS_CONSOLIDADA!$AV1117+BASE_INICIATIVAS_CONSOLIDADA!$AY1117+BASE_INICIATIVAS_CONSOLIDADA!$BA1117+BASE_INICIATIVAS_CONSOLIDADA!$BD1117</f>
        <v>0</v>
      </c>
      <c r="P1117" s="36">
        <f>IF(BASE_INICIATIVAS_CONSOLIDADA!$N1117-BASE_INICIATIVAS_CONSOLIDADA!$O1117&lt;0,0,BASE_INICIATIVAS_CONSOLIDADA!$N1117-BASE_INICIATIVAS_CONSOLIDADA!$O1117)</f>
        <v>400000</v>
      </c>
      <c r="Q1117" s="64">
        <v>0</v>
      </c>
      <c r="R1117" s="69">
        <v>0</v>
      </c>
      <c r="S1117" s="69">
        <v>0</v>
      </c>
      <c r="T1117" s="69">
        <v>0</v>
      </c>
      <c r="U1117" s="69">
        <v>0</v>
      </c>
      <c r="V1117" s="69">
        <v>0</v>
      </c>
      <c r="W1117" s="69">
        <v>0</v>
      </c>
      <c r="X1117" s="69">
        <v>0</v>
      </c>
      <c r="Y1117" s="69">
        <v>0</v>
      </c>
      <c r="Z1117" s="69">
        <v>0</v>
      </c>
      <c r="AA1117" s="69">
        <v>0</v>
      </c>
      <c r="AB1117" s="70">
        <v>0</v>
      </c>
      <c r="AC1117" s="37">
        <f>SUM(BASE_INICIATIVAS_CONSOLIDADA!$Q1117:$AB1117)</f>
        <v>0</v>
      </c>
      <c r="AD1117" s="37">
        <v>0</v>
      </c>
      <c r="AE1117" s="37">
        <v>0</v>
      </c>
      <c r="AF1117" s="37">
        <v>0</v>
      </c>
      <c r="AG1117" s="37">
        <v>0</v>
      </c>
      <c r="AH1117" s="37">
        <v>0</v>
      </c>
      <c r="AI1117" s="77">
        <v>0</v>
      </c>
      <c r="AJ1117" s="37">
        <f>SUM(BASE_INICIATIVAS_CONSOLIDADA!$AD1117:$AI1117)</f>
        <v>0</v>
      </c>
      <c r="AK1117" s="37">
        <v>0</v>
      </c>
      <c r="AL1117" s="37">
        <v>0</v>
      </c>
      <c r="AM1117" s="37">
        <v>0</v>
      </c>
      <c r="AN1117" s="37">
        <v>0</v>
      </c>
      <c r="AO1117" s="37">
        <f>SUM(BASE_INICIATIVAS_CONSOLIDADA!$AK1117:$AN1117)</f>
        <v>0</v>
      </c>
      <c r="AP1117" s="37">
        <v>0</v>
      </c>
      <c r="AQ1117" s="37">
        <v>0</v>
      </c>
      <c r="AR1117" s="37">
        <v>0</v>
      </c>
      <c r="AS1117" s="37">
        <v>0</v>
      </c>
      <c r="AT1117" s="37">
        <v>0</v>
      </c>
      <c r="AU1117" s="37">
        <v>0</v>
      </c>
      <c r="AV1117" s="37">
        <f>SUM(BASE_INICIATIVAS_CONSOLIDADA!$AP1117:$AU1117)</f>
        <v>0</v>
      </c>
      <c r="AW1117" s="39">
        <v>0</v>
      </c>
      <c r="AX1117" s="39">
        <v>0</v>
      </c>
      <c r="AY1117" s="40">
        <f>SUM(BASE_INICIATIVAS_CONSOLIDADA!$AW1117:$AX1117)</f>
        <v>0</v>
      </c>
      <c r="AZ1117" s="4">
        <v>0</v>
      </c>
      <c r="BA1117" s="4">
        <f>BASE_INICIATIVAS_CONSOLIDADA!$AZ1117</f>
        <v>0</v>
      </c>
      <c r="BB1117" s="4">
        <v>0</v>
      </c>
      <c r="BC1117" s="4">
        <v>0</v>
      </c>
      <c r="BD1117" s="4">
        <f>SUM(BASE_INICIATIVAS_CONSOLIDADA!$BB1117:$BC1117)</f>
        <v>0</v>
      </c>
    </row>
    <row r="1118" spans="1:56" ht="45" x14ac:dyDescent="0.25">
      <c r="A1118" s="29" t="s">
        <v>560</v>
      </c>
      <c r="B1118" s="29" t="s">
        <v>561</v>
      </c>
      <c r="C1118" s="29" t="s">
        <v>70</v>
      </c>
      <c r="D1118" s="29" t="s">
        <v>58</v>
      </c>
      <c r="E1118" s="29" t="str">
        <f>_xlfn.XLOOKUP(BASE_INICIATIVAS_CONSOLIDADA!$G1118,'[1]BASE DE DADOS'!A:A,'[1]BASE DE DADOS'!C:C)</f>
        <v>PARNA DO JURUENA</v>
      </c>
      <c r="F1118" s="29" t="str">
        <f>_xlfn.XLOOKUP(BASE_INICIATIVAS_CONSOLIDADA!$G1118,[1]!BASE_UCS[COD CNUC],[1]!BASE_UCS[CATEGORIA RESUMIDA])</f>
        <v>PARNA</v>
      </c>
      <c r="G1118" s="29" t="s">
        <v>266</v>
      </c>
      <c r="H1118" s="29" t="str">
        <f>_xlfn.XLOOKUP(BASE_INICIATIVAS_CONSOLIDADA!$G1118,[1]!BASE_UCS[COD CNUC],[1]!BASE_UCS[GERÊNCIA REGIONAL])</f>
        <v>GR3 - Centro-Oeste</v>
      </c>
      <c r="I1118" s="29" t="str">
        <f>_xlfn.XLOOKUP(BASE_INICIATIVAS_CONSOLIDADA!$G1118,[1]!BASE_UCS[COD CNUC],[1]!BASE_UCS[BIOMAS])</f>
        <v>Amazônia</v>
      </c>
      <c r="J1118" s="29" t="str">
        <f>_xlfn.XLOOKUP(BASE_INICIATIVAS_CONSOLIDADA!$G1118,[1]!BASE_UCS[COD CNUC],[1]!BASE_UCS[UF])</f>
        <v>AM/MT</v>
      </c>
      <c r="K1118" s="29"/>
      <c r="L1118" s="30">
        <v>400000</v>
      </c>
      <c r="M1118" s="79">
        <v>0</v>
      </c>
      <c r="N1118" s="30">
        <f>BASE_INICIATIVAS_CONSOLIDADA!$L1118-BASE_INICIATIVAS_CONSOLIDADA!$M1118</f>
        <v>400000</v>
      </c>
      <c r="O1118" s="41">
        <f>BASE_INICIATIVAS_CONSOLIDADA!$AC1118+BASE_INICIATIVAS_CONSOLIDADA!$AJ1118+BASE_INICIATIVAS_CONSOLIDADA!$AO1118+BASE_INICIATIVAS_CONSOLIDADA!$AV1118+BASE_INICIATIVAS_CONSOLIDADA!$AY1118+BASE_INICIATIVAS_CONSOLIDADA!$BA1118+BASE_INICIATIVAS_CONSOLIDADA!$BD1118</f>
        <v>0</v>
      </c>
      <c r="P1118" s="30">
        <f>IF(BASE_INICIATIVAS_CONSOLIDADA!$N1118-BASE_INICIATIVAS_CONSOLIDADA!$O1118&lt;0,0,BASE_INICIATIVAS_CONSOLIDADA!$N1118-BASE_INICIATIVAS_CONSOLIDADA!$O1118)</f>
        <v>400000</v>
      </c>
      <c r="Q1118" s="66">
        <v>0</v>
      </c>
      <c r="R1118" s="71">
        <v>0</v>
      </c>
      <c r="S1118" s="71">
        <v>0</v>
      </c>
      <c r="T1118" s="71">
        <v>0</v>
      </c>
      <c r="U1118" s="71">
        <v>0</v>
      </c>
      <c r="V1118" s="71">
        <v>0</v>
      </c>
      <c r="W1118" s="71">
        <v>0</v>
      </c>
      <c r="X1118" s="71">
        <v>0</v>
      </c>
      <c r="Y1118" s="71">
        <v>0</v>
      </c>
      <c r="Z1118" s="71">
        <v>0</v>
      </c>
      <c r="AA1118" s="71">
        <v>0</v>
      </c>
      <c r="AB1118" s="68">
        <v>0</v>
      </c>
      <c r="AC1118" s="41">
        <f>SUM(BASE_INICIATIVAS_CONSOLIDADA!$Q1118:$AB1118)</f>
        <v>0</v>
      </c>
      <c r="AD1118" s="41">
        <v>0</v>
      </c>
      <c r="AE1118" s="41">
        <v>0</v>
      </c>
      <c r="AF1118" s="41">
        <v>0</v>
      </c>
      <c r="AG1118" s="41">
        <v>0</v>
      </c>
      <c r="AH1118" s="41">
        <v>0</v>
      </c>
      <c r="AI1118" s="82">
        <v>0</v>
      </c>
      <c r="AJ1118" s="41">
        <f>SUM(BASE_INICIATIVAS_CONSOLIDADA!$AD1118:$AI1118)</f>
        <v>0</v>
      </c>
      <c r="AK1118" s="41">
        <v>0</v>
      </c>
      <c r="AL1118" s="41">
        <v>0</v>
      </c>
      <c r="AM1118" s="41">
        <v>0</v>
      </c>
      <c r="AN1118" s="41">
        <v>0</v>
      </c>
      <c r="AO1118" s="41">
        <f>SUM(BASE_INICIATIVAS_CONSOLIDADA!$AK1118:$AN1118)</f>
        <v>0</v>
      </c>
      <c r="AP1118" s="41">
        <v>0</v>
      </c>
      <c r="AQ1118" s="41">
        <v>0</v>
      </c>
      <c r="AR1118" s="41">
        <v>0</v>
      </c>
      <c r="AS1118" s="41">
        <v>0</v>
      </c>
      <c r="AT1118" s="41">
        <v>0</v>
      </c>
      <c r="AU1118" s="41">
        <v>0</v>
      </c>
      <c r="AV1118" s="41">
        <f>SUM(BASE_INICIATIVAS_CONSOLIDADA!$AP1118:$AU1118)</f>
        <v>0</v>
      </c>
      <c r="AW1118" s="43">
        <v>0</v>
      </c>
      <c r="AX1118" s="43">
        <v>0</v>
      </c>
      <c r="AY1118" s="44">
        <f>SUM(BASE_INICIATIVAS_CONSOLIDADA!$AW1118:$AX1118)</f>
        <v>0</v>
      </c>
      <c r="AZ1118" s="45">
        <v>0</v>
      </c>
      <c r="BA1118" s="45">
        <f>BASE_INICIATIVAS_CONSOLIDADA!$AZ1118</f>
        <v>0</v>
      </c>
      <c r="BB1118" s="45">
        <v>0</v>
      </c>
      <c r="BC1118" s="45">
        <v>0</v>
      </c>
      <c r="BD1118" s="45">
        <f>SUM(BASE_INICIATIVAS_CONSOLIDADA!$BB1118:$BC1118)</f>
        <v>0</v>
      </c>
    </row>
    <row r="1119" spans="1:56" ht="45" x14ac:dyDescent="0.25">
      <c r="A1119" s="8" t="s">
        <v>560</v>
      </c>
      <c r="B1119" s="8" t="s">
        <v>561</v>
      </c>
      <c r="C1119" s="8" t="s">
        <v>70</v>
      </c>
      <c r="D1119" s="8" t="s">
        <v>58</v>
      </c>
      <c r="E1119" s="8" t="str">
        <f>_xlfn.XLOOKUP(BASE_INICIATIVAS_CONSOLIDADA!$G1119,'[1]BASE DE DADOS'!A:A,'[1]BASE DE DADOS'!C:C)</f>
        <v>PARNA PAU BRASIL</v>
      </c>
      <c r="F1119" s="8" t="str">
        <f>_xlfn.XLOOKUP(BASE_INICIATIVAS_CONSOLIDADA!$G1119,[1]!BASE_UCS[COD CNUC],[1]!BASE_UCS[CATEGORIA RESUMIDA])</f>
        <v>PARNA</v>
      </c>
      <c r="G1119" s="8" t="s">
        <v>269</v>
      </c>
      <c r="H1119" s="8" t="str">
        <f>_xlfn.XLOOKUP(BASE_INICIATIVAS_CONSOLIDADA!$G1119,[1]!BASE_UCS[COD CNUC],[1]!BASE_UCS[GERÊNCIA REGIONAL])</f>
        <v>GR2 - Nordeste</v>
      </c>
      <c r="I1119" s="8" t="str">
        <f>_xlfn.XLOOKUP(BASE_INICIATIVAS_CONSOLIDADA!$G1119,[1]!BASE_UCS[COD CNUC],[1]!BASE_UCS[BIOMAS])</f>
        <v>Mata Atlântica</v>
      </c>
      <c r="J1119" s="8" t="str">
        <f>_xlfn.XLOOKUP(BASE_INICIATIVAS_CONSOLIDADA!$G1119,[1]!BASE_UCS[COD CNUC],[1]!BASE_UCS[UF])</f>
        <v>BA</v>
      </c>
      <c r="K1119" s="8"/>
      <c r="L1119" s="36">
        <v>400000</v>
      </c>
      <c r="M1119" s="80">
        <v>0</v>
      </c>
      <c r="N1119" s="36">
        <f>BASE_INICIATIVAS_CONSOLIDADA!$L1119-BASE_INICIATIVAS_CONSOLIDADA!$M1119</f>
        <v>400000</v>
      </c>
      <c r="O1119" s="37">
        <f>BASE_INICIATIVAS_CONSOLIDADA!$AC1119+BASE_INICIATIVAS_CONSOLIDADA!$AJ1119+BASE_INICIATIVAS_CONSOLIDADA!$AO1119+BASE_INICIATIVAS_CONSOLIDADA!$AV1119+BASE_INICIATIVAS_CONSOLIDADA!$AY1119+BASE_INICIATIVAS_CONSOLIDADA!$BA1119+BASE_INICIATIVAS_CONSOLIDADA!$BD1119</f>
        <v>0</v>
      </c>
      <c r="P1119" s="36">
        <f>IF(BASE_INICIATIVAS_CONSOLIDADA!$N1119-BASE_INICIATIVAS_CONSOLIDADA!$O1119&lt;0,0,BASE_INICIATIVAS_CONSOLIDADA!$N1119-BASE_INICIATIVAS_CONSOLIDADA!$O1119)</f>
        <v>400000</v>
      </c>
      <c r="Q1119" s="64">
        <v>0</v>
      </c>
      <c r="R1119" s="69">
        <v>0</v>
      </c>
      <c r="S1119" s="69">
        <v>0</v>
      </c>
      <c r="T1119" s="69">
        <v>0</v>
      </c>
      <c r="U1119" s="69">
        <v>0</v>
      </c>
      <c r="V1119" s="69">
        <v>0</v>
      </c>
      <c r="W1119" s="69">
        <v>0</v>
      </c>
      <c r="X1119" s="69">
        <v>0</v>
      </c>
      <c r="Y1119" s="69">
        <v>0</v>
      </c>
      <c r="Z1119" s="69">
        <v>0</v>
      </c>
      <c r="AA1119" s="69">
        <v>0</v>
      </c>
      <c r="AB1119" s="70">
        <v>0</v>
      </c>
      <c r="AC1119" s="37">
        <f>SUM(BASE_INICIATIVAS_CONSOLIDADA!$Q1119:$AB1119)</f>
        <v>0</v>
      </c>
      <c r="AD1119" s="37">
        <v>0</v>
      </c>
      <c r="AE1119" s="37">
        <v>0</v>
      </c>
      <c r="AF1119" s="37">
        <v>0</v>
      </c>
      <c r="AG1119" s="37">
        <v>0</v>
      </c>
      <c r="AH1119" s="37">
        <v>0</v>
      </c>
      <c r="AI1119" s="77">
        <v>0</v>
      </c>
      <c r="AJ1119" s="37">
        <f>SUM(BASE_INICIATIVAS_CONSOLIDADA!$AD1119:$AI1119)</f>
        <v>0</v>
      </c>
      <c r="AK1119" s="37">
        <v>0</v>
      </c>
      <c r="AL1119" s="37">
        <v>0</v>
      </c>
      <c r="AM1119" s="37">
        <v>0</v>
      </c>
      <c r="AN1119" s="37">
        <v>0</v>
      </c>
      <c r="AO1119" s="37">
        <f>SUM(BASE_INICIATIVAS_CONSOLIDADA!$AK1119:$AN1119)</f>
        <v>0</v>
      </c>
      <c r="AP1119" s="37">
        <v>0</v>
      </c>
      <c r="AQ1119" s="37">
        <v>0</v>
      </c>
      <c r="AR1119" s="37">
        <v>0</v>
      </c>
      <c r="AS1119" s="37">
        <v>0</v>
      </c>
      <c r="AT1119" s="37">
        <v>0</v>
      </c>
      <c r="AU1119" s="37">
        <v>0</v>
      </c>
      <c r="AV1119" s="37">
        <f>SUM(BASE_INICIATIVAS_CONSOLIDADA!$AP1119:$AU1119)</f>
        <v>0</v>
      </c>
      <c r="AW1119" s="39">
        <v>0</v>
      </c>
      <c r="AX1119" s="39">
        <v>0</v>
      </c>
      <c r="AY1119" s="40">
        <f>SUM(BASE_INICIATIVAS_CONSOLIDADA!$AW1119:$AX1119)</f>
        <v>0</v>
      </c>
      <c r="AZ1119" s="4">
        <v>0</v>
      </c>
      <c r="BA1119" s="4">
        <f>BASE_INICIATIVAS_CONSOLIDADA!$AZ1119</f>
        <v>0</v>
      </c>
      <c r="BB1119" s="4">
        <v>0</v>
      </c>
      <c r="BC1119" s="4">
        <v>0</v>
      </c>
      <c r="BD1119" s="4">
        <f>SUM(BASE_INICIATIVAS_CONSOLIDADA!$BB1119:$BC1119)</f>
        <v>0</v>
      </c>
    </row>
    <row r="1120" spans="1:56" ht="45" x14ac:dyDescent="0.25">
      <c r="A1120" s="29" t="s">
        <v>560</v>
      </c>
      <c r="B1120" s="29" t="s">
        <v>561</v>
      </c>
      <c r="C1120" s="29" t="s">
        <v>70</v>
      </c>
      <c r="D1120" s="29" t="s">
        <v>58</v>
      </c>
      <c r="E1120" s="29" t="str">
        <f>_xlfn.XLOOKUP(BASE_INICIATIVAS_CONSOLIDADA!$G1120,'[1]BASE DE DADOS'!A:A,'[1]BASE DE DADOS'!C:C)</f>
        <v>PARNA DO SUPERAGUI</v>
      </c>
      <c r="F1120" s="29" t="str">
        <f>_xlfn.XLOOKUP(BASE_INICIATIVAS_CONSOLIDADA!$G1120,[1]!BASE_UCS[COD CNUC],[1]!BASE_UCS[CATEGORIA RESUMIDA])</f>
        <v>PARNA</v>
      </c>
      <c r="G1120" s="29" t="s">
        <v>246</v>
      </c>
      <c r="H1120" s="29" t="str">
        <f>_xlfn.XLOOKUP(BASE_INICIATIVAS_CONSOLIDADA!$G1120,[1]!BASE_UCS[COD CNUC],[1]!BASE_UCS[GERÊNCIA REGIONAL])</f>
        <v>GR5 - Sul</v>
      </c>
      <c r="I1120" s="29" t="str">
        <f>_xlfn.XLOOKUP(BASE_INICIATIVAS_CONSOLIDADA!$G1120,[1]!BASE_UCS[COD CNUC],[1]!BASE_UCS[BIOMAS])</f>
        <v>Área Marinha - Mata Atlântica</v>
      </c>
      <c r="J1120" s="29" t="str">
        <f>_xlfn.XLOOKUP(BASE_INICIATIVAS_CONSOLIDADA!$G1120,[1]!BASE_UCS[COD CNUC],[1]!BASE_UCS[UF])</f>
        <v>PR</v>
      </c>
      <c r="K1120" s="29"/>
      <c r="L1120" s="30">
        <v>400000</v>
      </c>
      <c r="M1120" s="79">
        <v>0</v>
      </c>
      <c r="N1120" s="30">
        <f>BASE_INICIATIVAS_CONSOLIDADA!$L1120-BASE_INICIATIVAS_CONSOLIDADA!$M1120</f>
        <v>400000</v>
      </c>
      <c r="O1120" s="41">
        <f>BASE_INICIATIVAS_CONSOLIDADA!$AC1120+BASE_INICIATIVAS_CONSOLIDADA!$AJ1120+BASE_INICIATIVAS_CONSOLIDADA!$AO1120+BASE_INICIATIVAS_CONSOLIDADA!$AV1120+BASE_INICIATIVAS_CONSOLIDADA!$AY1120+BASE_INICIATIVAS_CONSOLIDADA!$BA1120+BASE_INICIATIVAS_CONSOLIDADA!$BD1120</f>
        <v>0</v>
      </c>
      <c r="P1120" s="30">
        <f>IF(BASE_INICIATIVAS_CONSOLIDADA!$N1120-BASE_INICIATIVAS_CONSOLIDADA!$O1120&lt;0,0,BASE_INICIATIVAS_CONSOLIDADA!$N1120-BASE_INICIATIVAS_CONSOLIDADA!$O1120)</f>
        <v>400000</v>
      </c>
      <c r="Q1120" s="66">
        <v>0</v>
      </c>
      <c r="R1120" s="71">
        <v>0</v>
      </c>
      <c r="S1120" s="71">
        <v>0</v>
      </c>
      <c r="T1120" s="71">
        <v>0</v>
      </c>
      <c r="U1120" s="71">
        <v>0</v>
      </c>
      <c r="V1120" s="71">
        <v>0</v>
      </c>
      <c r="W1120" s="71">
        <v>0</v>
      </c>
      <c r="X1120" s="71">
        <v>0</v>
      </c>
      <c r="Y1120" s="71">
        <v>0</v>
      </c>
      <c r="Z1120" s="71">
        <v>0</v>
      </c>
      <c r="AA1120" s="71">
        <v>0</v>
      </c>
      <c r="AB1120" s="68">
        <v>0</v>
      </c>
      <c r="AC1120" s="41">
        <f>SUM(BASE_INICIATIVAS_CONSOLIDADA!$Q1120:$AB1120)</f>
        <v>0</v>
      </c>
      <c r="AD1120" s="41">
        <v>0</v>
      </c>
      <c r="AE1120" s="41">
        <v>0</v>
      </c>
      <c r="AF1120" s="41">
        <v>0</v>
      </c>
      <c r="AG1120" s="41">
        <v>0</v>
      </c>
      <c r="AH1120" s="41">
        <v>0</v>
      </c>
      <c r="AI1120" s="82">
        <v>0</v>
      </c>
      <c r="AJ1120" s="41">
        <f>SUM(BASE_INICIATIVAS_CONSOLIDADA!$AD1120:$AI1120)</f>
        <v>0</v>
      </c>
      <c r="AK1120" s="41">
        <v>0</v>
      </c>
      <c r="AL1120" s="41">
        <v>0</v>
      </c>
      <c r="AM1120" s="41">
        <v>0</v>
      </c>
      <c r="AN1120" s="41">
        <v>0</v>
      </c>
      <c r="AO1120" s="41">
        <f>SUM(BASE_INICIATIVAS_CONSOLIDADA!$AK1120:$AN1120)</f>
        <v>0</v>
      </c>
      <c r="AP1120" s="41">
        <v>0</v>
      </c>
      <c r="AQ1120" s="41">
        <v>0</v>
      </c>
      <c r="AR1120" s="41">
        <v>0</v>
      </c>
      <c r="AS1120" s="41">
        <v>0</v>
      </c>
      <c r="AT1120" s="41">
        <v>0</v>
      </c>
      <c r="AU1120" s="41">
        <v>0</v>
      </c>
      <c r="AV1120" s="41">
        <f>SUM(BASE_INICIATIVAS_CONSOLIDADA!$AP1120:$AU1120)</f>
        <v>0</v>
      </c>
      <c r="AW1120" s="43">
        <v>0</v>
      </c>
      <c r="AX1120" s="43">
        <v>0</v>
      </c>
      <c r="AY1120" s="44">
        <f>SUM(BASE_INICIATIVAS_CONSOLIDADA!$AW1120:$AX1120)</f>
        <v>0</v>
      </c>
      <c r="AZ1120" s="45">
        <v>0</v>
      </c>
      <c r="BA1120" s="45">
        <f>BASE_INICIATIVAS_CONSOLIDADA!$AZ1120</f>
        <v>0</v>
      </c>
      <c r="BB1120" s="45">
        <v>0</v>
      </c>
      <c r="BC1120" s="45">
        <v>0</v>
      </c>
      <c r="BD1120" s="45">
        <f>SUM(BASE_INICIATIVAS_CONSOLIDADA!$BB1120:$BC1120)</f>
        <v>0</v>
      </c>
    </row>
    <row r="1121" spans="1:56" ht="45" x14ac:dyDescent="0.25">
      <c r="A1121" s="8" t="s">
        <v>560</v>
      </c>
      <c r="B1121" s="8" t="s">
        <v>561</v>
      </c>
      <c r="C1121" s="8" t="s">
        <v>70</v>
      </c>
      <c r="D1121" s="8" t="s">
        <v>58</v>
      </c>
      <c r="E1121" s="8" t="str">
        <f>_xlfn.XLOOKUP(BASE_INICIATIVAS_CONSOLIDADA!$G1121,'[1]BASE DE DADOS'!A:A,'[1]BASE DE DADOS'!C:C)</f>
        <v>PARNA DOS CAMPOS AMAZÔNICOS</v>
      </c>
      <c r="F1121" s="8" t="str">
        <f>_xlfn.XLOOKUP(BASE_INICIATIVAS_CONSOLIDADA!$G1121,[1]!BASE_UCS[COD CNUC],[1]!BASE_UCS[CATEGORIA RESUMIDA])</f>
        <v>PARNA</v>
      </c>
      <c r="G1121" s="8" t="s">
        <v>196</v>
      </c>
      <c r="H1121" s="8" t="str">
        <f>_xlfn.XLOOKUP(BASE_INICIATIVAS_CONSOLIDADA!$G1121,[1]!BASE_UCS[COD CNUC],[1]!BASE_UCS[GERÊNCIA REGIONAL])</f>
        <v>GR1 - Norte</v>
      </c>
      <c r="I1121" s="8" t="str">
        <f>_xlfn.XLOOKUP(BASE_INICIATIVAS_CONSOLIDADA!$G1121,[1]!BASE_UCS[COD CNUC],[1]!BASE_UCS[BIOMAS])</f>
        <v>Amazônia</v>
      </c>
      <c r="J1121" s="8" t="str">
        <f>_xlfn.XLOOKUP(BASE_INICIATIVAS_CONSOLIDADA!$G1121,[1]!BASE_UCS[COD CNUC],[1]!BASE_UCS[UF])</f>
        <v>AM/MT/RO</v>
      </c>
      <c r="K1121" s="8"/>
      <c r="L1121" s="36">
        <v>400000</v>
      </c>
      <c r="M1121" s="80">
        <v>0</v>
      </c>
      <c r="N1121" s="36">
        <f>BASE_INICIATIVAS_CONSOLIDADA!$L1121-BASE_INICIATIVAS_CONSOLIDADA!$M1121</f>
        <v>400000</v>
      </c>
      <c r="O1121" s="37">
        <f>BASE_INICIATIVAS_CONSOLIDADA!$AC1121+BASE_INICIATIVAS_CONSOLIDADA!$AJ1121+BASE_INICIATIVAS_CONSOLIDADA!$AO1121+BASE_INICIATIVAS_CONSOLIDADA!$AV1121+BASE_INICIATIVAS_CONSOLIDADA!$AY1121+BASE_INICIATIVAS_CONSOLIDADA!$BA1121+BASE_INICIATIVAS_CONSOLIDADA!$BD1121</f>
        <v>0</v>
      </c>
      <c r="P1121" s="36">
        <f>IF(BASE_INICIATIVAS_CONSOLIDADA!$N1121-BASE_INICIATIVAS_CONSOLIDADA!$O1121&lt;0,0,BASE_INICIATIVAS_CONSOLIDADA!$N1121-BASE_INICIATIVAS_CONSOLIDADA!$O1121)</f>
        <v>400000</v>
      </c>
      <c r="Q1121" s="64">
        <v>0</v>
      </c>
      <c r="R1121" s="69">
        <v>0</v>
      </c>
      <c r="S1121" s="69">
        <v>0</v>
      </c>
      <c r="T1121" s="69">
        <v>0</v>
      </c>
      <c r="U1121" s="69">
        <v>0</v>
      </c>
      <c r="V1121" s="69">
        <v>0</v>
      </c>
      <c r="W1121" s="69">
        <v>0</v>
      </c>
      <c r="X1121" s="69">
        <v>0</v>
      </c>
      <c r="Y1121" s="69">
        <v>0</v>
      </c>
      <c r="Z1121" s="69">
        <v>0</v>
      </c>
      <c r="AA1121" s="69">
        <v>0</v>
      </c>
      <c r="AB1121" s="70">
        <v>0</v>
      </c>
      <c r="AC1121" s="37">
        <f>SUM(BASE_INICIATIVAS_CONSOLIDADA!$Q1121:$AB1121)</f>
        <v>0</v>
      </c>
      <c r="AD1121" s="37">
        <v>0</v>
      </c>
      <c r="AE1121" s="37">
        <v>0</v>
      </c>
      <c r="AF1121" s="37">
        <v>0</v>
      </c>
      <c r="AG1121" s="37">
        <v>0</v>
      </c>
      <c r="AH1121" s="37">
        <v>0</v>
      </c>
      <c r="AI1121" s="77">
        <v>0</v>
      </c>
      <c r="AJ1121" s="37">
        <f>SUM(BASE_INICIATIVAS_CONSOLIDADA!$AD1121:$AI1121)</f>
        <v>0</v>
      </c>
      <c r="AK1121" s="37">
        <v>0</v>
      </c>
      <c r="AL1121" s="37">
        <v>0</v>
      </c>
      <c r="AM1121" s="37">
        <v>0</v>
      </c>
      <c r="AN1121" s="37">
        <v>0</v>
      </c>
      <c r="AO1121" s="37">
        <f>SUM(BASE_INICIATIVAS_CONSOLIDADA!$AK1121:$AN1121)</f>
        <v>0</v>
      </c>
      <c r="AP1121" s="37">
        <v>0</v>
      </c>
      <c r="AQ1121" s="37">
        <v>0</v>
      </c>
      <c r="AR1121" s="37">
        <v>0</v>
      </c>
      <c r="AS1121" s="37">
        <v>0</v>
      </c>
      <c r="AT1121" s="37">
        <v>0</v>
      </c>
      <c r="AU1121" s="37">
        <v>0</v>
      </c>
      <c r="AV1121" s="37">
        <f>SUM(BASE_INICIATIVAS_CONSOLIDADA!$AP1121:$AU1121)</f>
        <v>0</v>
      </c>
      <c r="AW1121" s="39">
        <v>0</v>
      </c>
      <c r="AX1121" s="39">
        <v>0</v>
      </c>
      <c r="AY1121" s="40">
        <f>SUM(BASE_INICIATIVAS_CONSOLIDADA!$AW1121:$AX1121)</f>
        <v>0</v>
      </c>
      <c r="AZ1121" s="4">
        <v>0</v>
      </c>
      <c r="BA1121" s="4">
        <f>BASE_INICIATIVAS_CONSOLIDADA!$AZ1121</f>
        <v>0</v>
      </c>
      <c r="BB1121" s="4">
        <v>0</v>
      </c>
      <c r="BC1121" s="4">
        <v>0</v>
      </c>
      <c r="BD1121" s="4">
        <f>SUM(BASE_INICIATIVAS_CONSOLIDADA!$BB1121:$BC1121)</f>
        <v>0</v>
      </c>
    </row>
    <row r="1122" spans="1:56" ht="45" x14ac:dyDescent="0.25">
      <c r="A1122" s="29" t="s">
        <v>560</v>
      </c>
      <c r="B1122" s="29" t="s">
        <v>561</v>
      </c>
      <c r="C1122" s="29" t="s">
        <v>70</v>
      </c>
      <c r="D1122" s="29" t="s">
        <v>58</v>
      </c>
      <c r="E1122" s="29" t="str">
        <f>_xlfn.XLOOKUP(BASE_INICIATIVAS_CONSOLIDADA!$G1122,'[1]BASE DE DADOS'!A:A,'[1]BASE DE DADOS'!C:C)</f>
        <v>PARNA DO MONTE PASCOAL</v>
      </c>
      <c r="F1122" s="29" t="str">
        <f>_xlfn.XLOOKUP(BASE_INICIATIVAS_CONSOLIDADA!$G1122,[1]!BASE_UCS[COD CNUC],[1]!BASE_UCS[CATEGORIA RESUMIDA])</f>
        <v>PARNA</v>
      </c>
      <c r="G1122" s="29" t="s">
        <v>252</v>
      </c>
      <c r="H1122" s="29" t="str">
        <f>_xlfn.XLOOKUP(BASE_INICIATIVAS_CONSOLIDADA!$G1122,[1]!BASE_UCS[COD CNUC],[1]!BASE_UCS[GERÊNCIA REGIONAL])</f>
        <v>GR2 - Nordeste</v>
      </c>
      <c r="I1122" s="29" t="str">
        <f>_xlfn.XLOOKUP(BASE_INICIATIVAS_CONSOLIDADA!$G1122,[1]!BASE_UCS[COD CNUC],[1]!BASE_UCS[BIOMAS])</f>
        <v>Área Marinha - Mata Atlântica</v>
      </c>
      <c r="J1122" s="29" t="str">
        <f>_xlfn.XLOOKUP(BASE_INICIATIVAS_CONSOLIDADA!$G1122,[1]!BASE_UCS[COD CNUC],[1]!BASE_UCS[UF])</f>
        <v>BA</v>
      </c>
      <c r="K1122" s="29"/>
      <c r="L1122" s="30">
        <v>400000</v>
      </c>
      <c r="M1122" s="79">
        <v>0</v>
      </c>
      <c r="N1122" s="30">
        <f>BASE_INICIATIVAS_CONSOLIDADA!$L1122-BASE_INICIATIVAS_CONSOLIDADA!$M1122</f>
        <v>400000</v>
      </c>
      <c r="O1122" s="41">
        <f>BASE_INICIATIVAS_CONSOLIDADA!$AC1122+BASE_INICIATIVAS_CONSOLIDADA!$AJ1122+BASE_INICIATIVAS_CONSOLIDADA!$AO1122+BASE_INICIATIVAS_CONSOLIDADA!$AV1122+BASE_INICIATIVAS_CONSOLIDADA!$AY1122+BASE_INICIATIVAS_CONSOLIDADA!$BA1122+BASE_INICIATIVAS_CONSOLIDADA!$BD1122</f>
        <v>400000</v>
      </c>
      <c r="P1122" s="30">
        <f>IF(BASE_INICIATIVAS_CONSOLIDADA!$N1122-BASE_INICIATIVAS_CONSOLIDADA!$O1122&lt;0,0,BASE_INICIATIVAS_CONSOLIDADA!$N1122-BASE_INICIATIVAS_CONSOLIDADA!$O1122)</f>
        <v>0</v>
      </c>
      <c r="Q1122" s="66">
        <v>0</v>
      </c>
      <c r="R1122" s="71">
        <v>0</v>
      </c>
      <c r="S1122" s="71">
        <v>0</v>
      </c>
      <c r="T1122" s="71">
        <v>0</v>
      </c>
      <c r="U1122" s="71">
        <v>0</v>
      </c>
      <c r="V1122" s="71">
        <v>0</v>
      </c>
      <c r="W1122" s="71">
        <v>0</v>
      </c>
      <c r="X1122" s="71">
        <v>0</v>
      </c>
      <c r="Y1122" s="71">
        <v>0</v>
      </c>
      <c r="Z1122" s="71">
        <v>0</v>
      </c>
      <c r="AA1122" s="71">
        <v>0</v>
      </c>
      <c r="AB1122" s="68">
        <v>0</v>
      </c>
      <c r="AC1122" s="41">
        <f>SUM(BASE_INICIATIVAS_CONSOLIDADA!$Q1122:$AB1122)</f>
        <v>0</v>
      </c>
      <c r="AD1122" s="41">
        <v>0</v>
      </c>
      <c r="AE1122" s="41">
        <v>0</v>
      </c>
      <c r="AF1122" s="41">
        <v>0</v>
      </c>
      <c r="AG1122" s="41">
        <v>0</v>
      </c>
      <c r="AH1122" s="41">
        <v>0</v>
      </c>
      <c r="AI1122" s="82">
        <v>0</v>
      </c>
      <c r="AJ1122" s="41">
        <f>SUM(BASE_INICIATIVAS_CONSOLIDADA!$AD1122:$AI1122)</f>
        <v>0</v>
      </c>
      <c r="AK1122" s="41">
        <v>0</v>
      </c>
      <c r="AL1122" s="41">
        <v>0</v>
      </c>
      <c r="AM1122" s="41">
        <v>0</v>
      </c>
      <c r="AN1122" s="41">
        <v>0</v>
      </c>
      <c r="AO1122" s="41">
        <f>SUM(BASE_INICIATIVAS_CONSOLIDADA!$AK1122:$AN1122)</f>
        <v>0</v>
      </c>
      <c r="AP1122" s="41">
        <v>0</v>
      </c>
      <c r="AQ1122" s="41">
        <v>0</v>
      </c>
      <c r="AR1122" s="41">
        <v>0</v>
      </c>
      <c r="AS1122" s="41">
        <v>0</v>
      </c>
      <c r="AT1122" s="41">
        <v>0</v>
      </c>
      <c r="AU1122" s="41">
        <v>0</v>
      </c>
      <c r="AV1122" s="41">
        <f>SUM(BASE_INICIATIVAS_CONSOLIDADA!$AP1122:$AU1122)</f>
        <v>0</v>
      </c>
      <c r="AW1122" s="43">
        <v>0</v>
      </c>
      <c r="AX1122" s="43">
        <v>0</v>
      </c>
      <c r="AY1122" s="44">
        <f>SUM(BASE_INICIATIVAS_CONSOLIDADA!$AW1122:$AX1122)</f>
        <v>0</v>
      </c>
      <c r="AZ1122" s="45">
        <v>0</v>
      </c>
      <c r="BA1122" s="45">
        <f>BASE_INICIATIVAS_CONSOLIDADA!$AZ1122</f>
        <v>0</v>
      </c>
      <c r="BB1122" s="45">
        <v>400000</v>
      </c>
      <c r="BC1122" s="45">
        <v>0</v>
      </c>
      <c r="BD1122" s="45">
        <f>SUM(BASE_INICIATIVAS_CONSOLIDADA!$BB1122:$BC1122)</f>
        <v>400000</v>
      </c>
    </row>
    <row r="1123" spans="1:56" ht="45" x14ac:dyDescent="0.25">
      <c r="A1123" s="8" t="s">
        <v>560</v>
      </c>
      <c r="B1123" s="8" t="s">
        <v>561</v>
      </c>
      <c r="C1123" s="8" t="s">
        <v>70</v>
      </c>
      <c r="D1123" s="8" t="s">
        <v>58</v>
      </c>
      <c r="E1123" s="8" t="str">
        <f>_xlfn.XLOOKUP(BASE_INICIATIVAS_CONSOLIDADA!$G1123,'[1]BASE DE DADOS'!A:A,'[1]BASE DE DADOS'!C:C)</f>
        <v>PARNA GRANDE SERTÃO VEREDAS</v>
      </c>
      <c r="F1123" s="8" t="str">
        <f>_xlfn.XLOOKUP(BASE_INICIATIVAS_CONSOLIDADA!$G1123,[1]!BASE_UCS[COD CNUC],[1]!BASE_UCS[CATEGORIA RESUMIDA])</f>
        <v>PARNA</v>
      </c>
      <c r="G1123" s="8" t="s">
        <v>233</v>
      </c>
      <c r="H1123" s="8" t="str">
        <f>_xlfn.XLOOKUP(BASE_INICIATIVAS_CONSOLIDADA!$G1123,[1]!BASE_UCS[COD CNUC],[1]!BASE_UCS[GERÊNCIA REGIONAL])</f>
        <v>GR4 - Sudeste</v>
      </c>
      <c r="I1123" s="8" t="str">
        <f>_xlfn.XLOOKUP(BASE_INICIATIVAS_CONSOLIDADA!$G1123,[1]!BASE_UCS[COD CNUC],[1]!BASE_UCS[BIOMAS])</f>
        <v>Cerrado</v>
      </c>
      <c r="J1123" s="8" t="str">
        <f>_xlfn.XLOOKUP(BASE_INICIATIVAS_CONSOLIDADA!$G1123,[1]!BASE_UCS[COD CNUC],[1]!BASE_UCS[UF])</f>
        <v>MG</v>
      </c>
      <c r="K1123" s="8"/>
      <c r="L1123" s="36">
        <v>400000</v>
      </c>
      <c r="M1123" s="80">
        <v>0</v>
      </c>
      <c r="N1123" s="36">
        <f>BASE_INICIATIVAS_CONSOLIDADA!$L1123-BASE_INICIATIVAS_CONSOLIDADA!$M1123</f>
        <v>400000</v>
      </c>
      <c r="O1123" s="37">
        <f>BASE_INICIATIVAS_CONSOLIDADA!$AC1123+BASE_INICIATIVAS_CONSOLIDADA!$AJ1123+BASE_INICIATIVAS_CONSOLIDADA!$AO1123+BASE_INICIATIVAS_CONSOLIDADA!$AV1123+BASE_INICIATIVAS_CONSOLIDADA!$AY1123+BASE_INICIATIVAS_CONSOLIDADA!$BA1123+BASE_INICIATIVAS_CONSOLIDADA!$BD1123</f>
        <v>0</v>
      </c>
      <c r="P1123" s="36">
        <f>IF(BASE_INICIATIVAS_CONSOLIDADA!$N1123-BASE_INICIATIVAS_CONSOLIDADA!$O1123&lt;0,0,BASE_INICIATIVAS_CONSOLIDADA!$N1123-BASE_INICIATIVAS_CONSOLIDADA!$O1123)</f>
        <v>400000</v>
      </c>
      <c r="Q1123" s="64">
        <v>0</v>
      </c>
      <c r="R1123" s="69">
        <v>0</v>
      </c>
      <c r="S1123" s="69">
        <v>0</v>
      </c>
      <c r="T1123" s="69">
        <v>0</v>
      </c>
      <c r="U1123" s="69">
        <v>0</v>
      </c>
      <c r="V1123" s="69">
        <v>0</v>
      </c>
      <c r="W1123" s="69">
        <v>0</v>
      </c>
      <c r="X1123" s="69">
        <v>0</v>
      </c>
      <c r="Y1123" s="69">
        <v>0</v>
      </c>
      <c r="Z1123" s="69">
        <v>0</v>
      </c>
      <c r="AA1123" s="69">
        <v>0</v>
      </c>
      <c r="AB1123" s="70">
        <v>0</v>
      </c>
      <c r="AC1123" s="37">
        <f>SUM(BASE_INICIATIVAS_CONSOLIDADA!$Q1123:$AB1123)</f>
        <v>0</v>
      </c>
      <c r="AD1123" s="37">
        <v>0</v>
      </c>
      <c r="AE1123" s="37">
        <v>0</v>
      </c>
      <c r="AF1123" s="37">
        <v>0</v>
      </c>
      <c r="AG1123" s="37">
        <v>0</v>
      </c>
      <c r="AH1123" s="37">
        <v>0</v>
      </c>
      <c r="AI1123" s="77">
        <v>0</v>
      </c>
      <c r="AJ1123" s="37">
        <f>SUM(BASE_INICIATIVAS_CONSOLIDADA!$AD1123:$AI1123)</f>
        <v>0</v>
      </c>
      <c r="AK1123" s="37">
        <v>0</v>
      </c>
      <c r="AL1123" s="37">
        <v>0</v>
      </c>
      <c r="AM1123" s="37">
        <v>0</v>
      </c>
      <c r="AN1123" s="37">
        <v>0</v>
      </c>
      <c r="AO1123" s="37">
        <f>SUM(BASE_INICIATIVAS_CONSOLIDADA!$AK1123:$AN1123)</f>
        <v>0</v>
      </c>
      <c r="AP1123" s="37">
        <v>0</v>
      </c>
      <c r="AQ1123" s="37">
        <v>0</v>
      </c>
      <c r="AR1123" s="37">
        <v>0</v>
      </c>
      <c r="AS1123" s="37">
        <v>0</v>
      </c>
      <c r="AT1123" s="37">
        <v>0</v>
      </c>
      <c r="AU1123" s="37">
        <v>0</v>
      </c>
      <c r="AV1123" s="37">
        <f>SUM(BASE_INICIATIVAS_CONSOLIDADA!$AP1123:$AU1123)</f>
        <v>0</v>
      </c>
      <c r="AW1123" s="39">
        <v>0</v>
      </c>
      <c r="AX1123" s="39">
        <v>0</v>
      </c>
      <c r="AY1123" s="40">
        <f>SUM(BASE_INICIATIVAS_CONSOLIDADA!$AW1123:$AX1123)</f>
        <v>0</v>
      </c>
      <c r="AZ1123" s="4">
        <v>0</v>
      </c>
      <c r="BA1123" s="4">
        <f>BASE_INICIATIVAS_CONSOLIDADA!$AZ1123</f>
        <v>0</v>
      </c>
      <c r="BB1123" s="4">
        <v>0</v>
      </c>
      <c r="BC1123" s="4">
        <v>0</v>
      </c>
      <c r="BD1123" s="4">
        <f>SUM(BASE_INICIATIVAS_CONSOLIDADA!$BB1123:$BC1123)</f>
        <v>0</v>
      </c>
    </row>
    <row r="1124" spans="1:56" ht="45" x14ac:dyDescent="0.25">
      <c r="A1124" s="29" t="s">
        <v>560</v>
      </c>
      <c r="B1124" s="29" t="s">
        <v>561</v>
      </c>
      <c r="C1124" s="29" t="s">
        <v>70</v>
      </c>
      <c r="D1124" s="29" t="s">
        <v>58</v>
      </c>
      <c r="E1124" s="29" t="str">
        <f>_xlfn.XLOOKUP(BASE_INICIATIVAS_CONSOLIDADA!$G1124,'[1]BASE DE DADOS'!A:A,'[1]BASE DE DADOS'!C:C)</f>
        <v>PARNA MONTANHAS DO TUMUCUMAQUE</v>
      </c>
      <c r="F1124" s="29" t="str">
        <f>_xlfn.XLOOKUP(BASE_INICIATIVAS_CONSOLIDADA!$G1124,[1]!BASE_UCS[COD CNUC],[1]!BASE_UCS[CATEGORIA RESUMIDA])</f>
        <v>PARNA</v>
      </c>
      <c r="G1124" s="29" t="s">
        <v>267</v>
      </c>
      <c r="H1124" s="29" t="str">
        <f>_xlfn.XLOOKUP(BASE_INICIATIVAS_CONSOLIDADA!$G1124,[1]!BASE_UCS[COD CNUC],[1]!BASE_UCS[GERÊNCIA REGIONAL])</f>
        <v>GR1 - Norte</v>
      </c>
      <c r="I1124" s="29" t="str">
        <f>_xlfn.XLOOKUP(BASE_INICIATIVAS_CONSOLIDADA!$G1124,[1]!BASE_UCS[COD CNUC],[1]!BASE_UCS[BIOMAS])</f>
        <v>Amazônia</v>
      </c>
      <c r="J1124" s="29" t="str">
        <f>_xlfn.XLOOKUP(BASE_INICIATIVAS_CONSOLIDADA!$G1124,[1]!BASE_UCS[COD CNUC],[1]!BASE_UCS[UF])</f>
        <v>AM/PA</v>
      </c>
      <c r="K1124" s="29"/>
      <c r="L1124" s="30">
        <v>400000</v>
      </c>
      <c r="M1124" s="79">
        <v>0</v>
      </c>
      <c r="N1124" s="30">
        <f>BASE_INICIATIVAS_CONSOLIDADA!$L1124-BASE_INICIATIVAS_CONSOLIDADA!$M1124</f>
        <v>400000</v>
      </c>
      <c r="O1124" s="41">
        <f>BASE_INICIATIVAS_CONSOLIDADA!$AC1124+BASE_INICIATIVAS_CONSOLIDADA!$AJ1124+BASE_INICIATIVAS_CONSOLIDADA!$AO1124+BASE_INICIATIVAS_CONSOLIDADA!$AV1124+BASE_INICIATIVAS_CONSOLIDADA!$AY1124+BASE_INICIATIVAS_CONSOLIDADA!$BA1124+BASE_INICIATIVAS_CONSOLIDADA!$BD1124</f>
        <v>0</v>
      </c>
      <c r="P1124" s="30">
        <f>IF(BASE_INICIATIVAS_CONSOLIDADA!$N1124-BASE_INICIATIVAS_CONSOLIDADA!$O1124&lt;0,0,BASE_INICIATIVAS_CONSOLIDADA!$N1124-BASE_INICIATIVAS_CONSOLIDADA!$O1124)</f>
        <v>400000</v>
      </c>
      <c r="Q1124" s="66">
        <v>0</v>
      </c>
      <c r="R1124" s="71">
        <v>0</v>
      </c>
      <c r="S1124" s="71">
        <v>0</v>
      </c>
      <c r="T1124" s="71">
        <v>0</v>
      </c>
      <c r="U1124" s="71">
        <v>0</v>
      </c>
      <c r="V1124" s="71">
        <v>0</v>
      </c>
      <c r="W1124" s="71">
        <v>0</v>
      </c>
      <c r="X1124" s="71">
        <v>0</v>
      </c>
      <c r="Y1124" s="71">
        <v>0</v>
      </c>
      <c r="Z1124" s="71">
        <v>0</v>
      </c>
      <c r="AA1124" s="71">
        <v>0</v>
      </c>
      <c r="AB1124" s="68">
        <v>0</v>
      </c>
      <c r="AC1124" s="41">
        <f>SUM(BASE_INICIATIVAS_CONSOLIDADA!$Q1124:$AB1124)</f>
        <v>0</v>
      </c>
      <c r="AD1124" s="41">
        <v>0</v>
      </c>
      <c r="AE1124" s="41">
        <v>0</v>
      </c>
      <c r="AF1124" s="41">
        <v>0</v>
      </c>
      <c r="AG1124" s="41">
        <v>0</v>
      </c>
      <c r="AH1124" s="41">
        <v>0</v>
      </c>
      <c r="AI1124" s="82">
        <v>0</v>
      </c>
      <c r="AJ1124" s="41">
        <f>SUM(BASE_INICIATIVAS_CONSOLIDADA!$AD1124:$AI1124)</f>
        <v>0</v>
      </c>
      <c r="AK1124" s="41">
        <v>0</v>
      </c>
      <c r="AL1124" s="41">
        <v>0</v>
      </c>
      <c r="AM1124" s="41">
        <v>0</v>
      </c>
      <c r="AN1124" s="41">
        <v>0</v>
      </c>
      <c r="AO1124" s="41">
        <f>SUM(BASE_INICIATIVAS_CONSOLIDADA!$AK1124:$AN1124)</f>
        <v>0</v>
      </c>
      <c r="AP1124" s="41">
        <v>0</v>
      </c>
      <c r="AQ1124" s="41">
        <v>0</v>
      </c>
      <c r="AR1124" s="41">
        <v>0</v>
      </c>
      <c r="AS1124" s="41">
        <v>0</v>
      </c>
      <c r="AT1124" s="41">
        <v>0</v>
      </c>
      <c r="AU1124" s="41">
        <v>0</v>
      </c>
      <c r="AV1124" s="41">
        <f>SUM(BASE_INICIATIVAS_CONSOLIDADA!$AP1124:$AU1124)</f>
        <v>0</v>
      </c>
      <c r="AW1124" s="43">
        <v>0</v>
      </c>
      <c r="AX1124" s="43">
        <v>0</v>
      </c>
      <c r="AY1124" s="44">
        <f>SUM(BASE_INICIATIVAS_CONSOLIDADA!$AW1124:$AX1124)</f>
        <v>0</v>
      </c>
      <c r="AZ1124" s="45">
        <v>0</v>
      </c>
      <c r="BA1124" s="45">
        <f>BASE_INICIATIVAS_CONSOLIDADA!$AZ1124</f>
        <v>0</v>
      </c>
      <c r="BB1124" s="45">
        <v>0</v>
      </c>
      <c r="BC1124" s="45">
        <v>0</v>
      </c>
      <c r="BD1124" s="45">
        <f>SUM(BASE_INICIATIVAS_CONSOLIDADA!$BB1124:$BC1124)</f>
        <v>0</v>
      </c>
    </row>
    <row r="1125" spans="1:56" ht="45" x14ac:dyDescent="0.25">
      <c r="A1125" s="8" t="s">
        <v>560</v>
      </c>
      <c r="B1125" s="8" t="s">
        <v>561</v>
      </c>
      <c r="C1125" s="8" t="s">
        <v>70</v>
      </c>
      <c r="D1125" s="8" t="s">
        <v>58</v>
      </c>
      <c r="E1125" s="8" t="str">
        <f>_xlfn.XLOOKUP(BASE_INICIATIVAS_CONSOLIDADA!$G1125,'[1]BASE DE DADOS'!A:A,'[1]BASE DE DADOS'!C:C)</f>
        <v>REBIO DE COMBOIOS</v>
      </c>
      <c r="F1125" s="8" t="str">
        <f>_xlfn.XLOOKUP(BASE_INICIATIVAS_CONSOLIDADA!$G1125,[1]!BASE_UCS[COD CNUC],[1]!BASE_UCS[CATEGORIA RESUMIDA])</f>
        <v>REBIO</v>
      </c>
      <c r="G1125" s="8" t="s">
        <v>344</v>
      </c>
      <c r="H1125" s="8" t="str">
        <f>_xlfn.XLOOKUP(BASE_INICIATIVAS_CONSOLIDADA!$G1125,[1]!BASE_UCS[COD CNUC],[1]!BASE_UCS[GERÊNCIA REGIONAL])</f>
        <v>GR4 - Sudeste</v>
      </c>
      <c r="I1125" s="8" t="str">
        <f>_xlfn.XLOOKUP(BASE_INICIATIVAS_CONSOLIDADA!$G1125,[1]!BASE_UCS[COD CNUC],[1]!BASE_UCS[BIOMAS])</f>
        <v>Área Marinha - Mata Atlântica</v>
      </c>
      <c r="J1125" s="8" t="str">
        <f>_xlfn.XLOOKUP(BASE_INICIATIVAS_CONSOLIDADA!$G1125,[1]!BASE_UCS[COD CNUC],[1]!BASE_UCS[UF])</f>
        <v>ES</v>
      </c>
      <c r="K1125" s="8"/>
      <c r="L1125" s="36">
        <v>400000</v>
      </c>
      <c r="M1125" s="80">
        <v>0</v>
      </c>
      <c r="N1125" s="36">
        <f>BASE_INICIATIVAS_CONSOLIDADA!$L1125-BASE_INICIATIVAS_CONSOLIDADA!$M1125</f>
        <v>400000</v>
      </c>
      <c r="O1125" s="37">
        <f>BASE_INICIATIVAS_CONSOLIDADA!$AC1125+BASE_INICIATIVAS_CONSOLIDADA!$AJ1125+BASE_INICIATIVAS_CONSOLIDADA!$AO1125+BASE_INICIATIVAS_CONSOLIDADA!$AV1125+BASE_INICIATIVAS_CONSOLIDADA!$AY1125+BASE_INICIATIVAS_CONSOLIDADA!$BA1125+BASE_INICIATIVAS_CONSOLIDADA!$BD1125</f>
        <v>400000</v>
      </c>
      <c r="P1125" s="36">
        <f>IF(BASE_INICIATIVAS_CONSOLIDADA!$N1125-BASE_INICIATIVAS_CONSOLIDADA!$O1125&lt;0,0,BASE_INICIATIVAS_CONSOLIDADA!$N1125-BASE_INICIATIVAS_CONSOLIDADA!$O1125)</f>
        <v>0</v>
      </c>
      <c r="Q1125" s="64">
        <v>0</v>
      </c>
      <c r="R1125" s="69">
        <v>0</v>
      </c>
      <c r="S1125" s="69">
        <v>0</v>
      </c>
      <c r="T1125" s="69">
        <v>0</v>
      </c>
      <c r="U1125" s="69">
        <v>0</v>
      </c>
      <c r="V1125" s="69">
        <v>0</v>
      </c>
      <c r="W1125" s="69">
        <v>0</v>
      </c>
      <c r="X1125" s="69">
        <v>0</v>
      </c>
      <c r="Y1125" s="69">
        <v>0</v>
      </c>
      <c r="Z1125" s="69">
        <v>0</v>
      </c>
      <c r="AA1125" s="69">
        <v>0</v>
      </c>
      <c r="AB1125" s="70">
        <v>0</v>
      </c>
      <c r="AC1125" s="37">
        <f>SUM(BASE_INICIATIVAS_CONSOLIDADA!$Q1125:$AB1125)</f>
        <v>0</v>
      </c>
      <c r="AD1125" s="37">
        <v>0</v>
      </c>
      <c r="AE1125" s="37">
        <v>0</v>
      </c>
      <c r="AF1125" s="37">
        <v>0</v>
      </c>
      <c r="AG1125" s="37">
        <v>0</v>
      </c>
      <c r="AH1125" s="37">
        <v>0</v>
      </c>
      <c r="AI1125" s="77">
        <v>0</v>
      </c>
      <c r="AJ1125" s="37">
        <f>SUM(BASE_INICIATIVAS_CONSOLIDADA!$AD1125:$AI1125)</f>
        <v>0</v>
      </c>
      <c r="AK1125" s="37">
        <v>0</v>
      </c>
      <c r="AL1125" s="37">
        <v>0</v>
      </c>
      <c r="AM1125" s="37">
        <v>0</v>
      </c>
      <c r="AN1125" s="37">
        <v>0</v>
      </c>
      <c r="AO1125" s="37">
        <f>SUM(BASE_INICIATIVAS_CONSOLIDADA!$AK1125:$AN1125)</f>
        <v>0</v>
      </c>
      <c r="AP1125" s="37">
        <v>0</v>
      </c>
      <c r="AQ1125" s="37">
        <v>0</v>
      </c>
      <c r="AR1125" s="37">
        <v>0</v>
      </c>
      <c r="AS1125" s="37">
        <v>0</v>
      </c>
      <c r="AT1125" s="37">
        <v>0</v>
      </c>
      <c r="AU1125" s="37">
        <v>0</v>
      </c>
      <c r="AV1125" s="37">
        <f>SUM(BASE_INICIATIVAS_CONSOLIDADA!$AP1125:$AU1125)</f>
        <v>0</v>
      </c>
      <c r="AW1125" s="39">
        <v>0</v>
      </c>
      <c r="AX1125" s="39">
        <v>0</v>
      </c>
      <c r="AY1125" s="40">
        <f>SUM(BASE_INICIATIVAS_CONSOLIDADA!$AW1125:$AX1125)</f>
        <v>0</v>
      </c>
      <c r="AZ1125" s="4">
        <v>0</v>
      </c>
      <c r="BA1125" s="4">
        <f>BASE_INICIATIVAS_CONSOLIDADA!$AZ1125</f>
        <v>0</v>
      </c>
      <c r="BB1125" s="4">
        <v>400000</v>
      </c>
      <c r="BC1125" s="4">
        <v>0</v>
      </c>
      <c r="BD1125" s="4">
        <f>SUM(BASE_INICIATIVAS_CONSOLIDADA!$BB1125:$BC1125)</f>
        <v>400000</v>
      </c>
    </row>
    <row r="1126" spans="1:56" ht="45" x14ac:dyDescent="0.25">
      <c r="A1126" s="29" t="s">
        <v>560</v>
      </c>
      <c r="B1126" s="29" t="s">
        <v>561</v>
      </c>
      <c r="C1126" s="29" t="s">
        <v>70</v>
      </c>
      <c r="D1126" s="29" t="s">
        <v>58</v>
      </c>
      <c r="E1126" s="29" t="str">
        <f>_xlfn.XLOOKUP(BASE_INICIATIVAS_CONSOLIDADA!$G1126,'[1]BASE DE DADOS'!A:A,'[1]BASE DE DADOS'!C:C)</f>
        <v>REBIO DE POÇO DAS ANTAS</v>
      </c>
      <c r="F1126" s="29" t="str">
        <f>_xlfn.XLOOKUP(BASE_INICIATIVAS_CONSOLIDADA!$G1126,[1]!BASE_UCS[COD CNUC],[1]!BASE_UCS[CATEGORIA RESUMIDA])</f>
        <v>REBIO</v>
      </c>
      <c r="G1126" s="29" t="s">
        <v>326</v>
      </c>
      <c r="H1126" s="29" t="str">
        <f>_xlfn.XLOOKUP(BASE_INICIATIVAS_CONSOLIDADA!$G1126,[1]!BASE_UCS[COD CNUC],[1]!BASE_UCS[GERÊNCIA REGIONAL])</f>
        <v>GR4 - Sudeste</v>
      </c>
      <c r="I1126" s="29" t="str">
        <f>_xlfn.XLOOKUP(BASE_INICIATIVAS_CONSOLIDADA!$G1126,[1]!BASE_UCS[COD CNUC],[1]!BASE_UCS[BIOMAS])</f>
        <v>Mata Atlântica</v>
      </c>
      <c r="J1126" s="29" t="str">
        <f>_xlfn.XLOOKUP(BASE_INICIATIVAS_CONSOLIDADA!$G1126,[1]!BASE_UCS[COD CNUC],[1]!BASE_UCS[UF])</f>
        <v>RJ</v>
      </c>
      <c r="K1126" s="29"/>
      <c r="L1126" s="30">
        <v>400000</v>
      </c>
      <c r="M1126" s="79">
        <v>0</v>
      </c>
      <c r="N1126" s="30">
        <f>BASE_INICIATIVAS_CONSOLIDADA!$L1126-BASE_INICIATIVAS_CONSOLIDADA!$M1126</f>
        <v>400000</v>
      </c>
      <c r="O1126" s="41">
        <f>BASE_INICIATIVAS_CONSOLIDADA!$AC1126+BASE_INICIATIVAS_CONSOLIDADA!$AJ1126+BASE_INICIATIVAS_CONSOLIDADA!$AO1126+BASE_INICIATIVAS_CONSOLIDADA!$AV1126+BASE_INICIATIVAS_CONSOLIDADA!$AY1126+BASE_INICIATIVAS_CONSOLIDADA!$BA1126+BASE_INICIATIVAS_CONSOLIDADA!$BD1126</f>
        <v>0</v>
      </c>
      <c r="P1126" s="30">
        <f>IF(BASE_INICIATIVAS_CONSOLIDADA!$N1126-BASE_INICIATIVAS_CONSOLIDADA!$O1126&lt;0,0,BASE_INICIATIVAS_CONSOLIDADA!$N1126-BASE_INICIATIVAS_CONSOLIDADA!$O1126)</f>
        <v>400000</v>
      </c>
      <c r="Q1126" s="66">
        <v>0</v>
      </c>
      <c r="R1126" s="71">
        <v>0</v>
      </c>
      <c r="S1126" s="71">
        <v>0</v>
      </c>
      <c r="T1126" s="71">
        <v>0</v>
      </c>
      <c r="U1126" s="71">
        <v>0</v>
      </c>
      <c r="V1126" s="71">
        <v>0</v>
      </c>
      <c r="W1126" s="71">
        <v>0</v>
      </c>
      <c r="X1126" s="71">
        <v>0</v>
      </c>
      <c r="Y1126" s="71">
        <v>0</v>
      </c>
      <c r="Z1126" s="71">
        <v>0</v>
      </c>
      <c r="AA1126" s="71">
        <v>0</v>
      </c>
      <c r="AB1126" s="68">
        <v>0</v>
      </c>
      <c r="AC1126" s="41">
        <f>SUM(BASE_INICIATIVAS_CONSOLIDADA!$Q1126:$AB1126)</f>
        <v>0</v>
      </c>
      <c r="AD1126" s="41">
        <v>0</v>
      </c>
      <c r="AE1126" s="41">
        <v>0</v>
      </c>
      <c r="AF1126" s="41">
        <v>0</v>
      </c>
      <c r="AG1126" s="41">
        <v>0</v>
      </c>
      <c r="AH1126" s="41">
        <v>0</v>
      </c>
      <c r="AI1126" s="82">
        <v>0</v>
      </c>
      <c r="AJ1126" s="41">
        <f>SUM(BASE_INICIATIVAS_CONSOLIDADA!$AD1126:$AI1126)</f>
        <v>0</v>
      </c>
      <c r="AK1126" s="41">
        <v>0</v>
      </c>
      <c r="AL1126" s="41">
        <v>0</v>
      </c>
      <c r="AM1126" s="41">
        <v>0</v>
      </c>
      <c r="AN1126" s="41">
        <v>0</v>
      </c>
      <c r="AO1126" s="41">
        <f>SUM(BASE_INICIATIVAS_CONSOLIDADA!$AK1126:$AN1126)</f>
        <v>0</v>
      </c>
      <c r="AP1126" s="41">
        <v>0</v>
      </c>
      <c r="AQ1126" s="41">
        <v>0</v>
      </c>
      <c r="AR1126" s="41">
        <v>0</v>
      </c>
      <c r="AS1126" s="41">
        <v>0</v>
      </c>
      <c r="AT1126" s="41">
        <v>0</v>
      </c>
      <c r="AU1126" s="41">
        <v>0</v>
      </c>
      <c r="AV1126" s="41">
        <f>SUM(BASE_INICIATIVAS_CONSOLIDADA!$AP1126:$AU1126)</f>
        <v>0</v>
      </c>
      <c r="AW1126" s="43">
        <v>0</v>
      </c>
      <c r="AX1126" s="43">
        <v>0</v>
      </c>
      <c r="AY1126" s="44">
        <f>SUM(BASE_INICIATIVAS_CONSOLIDADA!$AW1126:$AX1126)</f>
        <v>0</v>
      </c>
      <c r="AZ1126" s="45">
        <v>0</v>
      </c>
      <c r="BA1126" s="45">
        <f>BASE_INICIATIVAS_CONSOLIDADA!$AZ1126</f>
        <v>0</v>
      </c>
      <c r="BB1126" s="45">
        <v>0</v>
      </c>
      <c r="BC1126" s="45">
        <v>0</v>
      </c>
      <c r="BD1126" s="45">
        <f>SUM(BASE_INICIATIVAS_CONSOLIDADA!$BB1126:$BC1126)</f>
        <v>0</v>
      </c>
    </row>
    <row r="1127" spans="1:56" ht="45" x14ac:dyDescent="0.25">
      <c r="A1127" s="8" t="s">
        <v>560</v>
      </c>
      <c r="B1127" s="8" t="s">
        <v>561</v>
      </c>
      <c r="C1127" s="8" t="s">
        <v>70</v>
      </c>
      <c r="D1127" s="8" t="s">
        <v>58</v>
      </c>
      <c r="E1127" s="8" t="str">
        <f>_xlfn.XLOOKUP(BASE_INICIATIVAS_CONSOLIDADA!$G1127,'[1]BASE DE DADOS'!A:A,'[1]BASE DE DADOS'!C:C)</f>
        <v>REBIO DE SOORETAMA</v>
      </c>
      <c r="F1127" s="8" t="str">
        <f>_xlfn.XLOOKUP(BASE_INICIATIVAS_CONSOLIDADA!$G1127,[1]!BASE_UCS[COD CNUC],[1]!BASE_UCS[CATEGORIA RESUMIDA])</f>
        <v>REBIO</v>
      </c>
      <c r="G1127" s="8" t="s">
        <v>331</v>
      </c>
      <c r="H1127" s="8" t="str">
        <f>_xlfn.XLOOKUP(BASE_INICIATIVAS_CONSOLIDADA!$G1127,[1]!BASE_UCS[COD CNUC],[1]!BASE_UCS[GERÊNCIA REGIONAL])</f>
        <v>GR4 - Sudeste</v>
      </c>
      <c r="I1127" s="8" t="str">
        <f>_xlfn.XLOOKUP(BASE_INICIATIVAS_CONSOLIDADA!$G1127,[1]!BASE_UCS[COD CNUC],[1]!BASE_UCS[BIOMAS])</f>
        <v>Mata Atlântica</v>
      </c>
      <c r="J1127" s="8" t="str">
        <f>_xlfn.XLOOKUP(BASE_INICIATIVAS_CONSOLIDADA!$G1127,[1]!BASE_UCS[COD CNUC],[1]!BASE_UCS[UF])</f>
        <v>ES</v>
      </c>
      <c r="K1127" s="8"/>
      <c r="L1127" s="36">
        <v>400000</v>
      </c>
      <c r="M1127" s="80">
        <v>0</v>
      </c>
      <c r="N1127" s="36">
        <f>BASE_INICIATIVAS_CONSOLIDADA!$L1127-BASE_INICIATIVAS_CONSOLIDADA!$M1127</f>
        <v>400000</v>
      </c>
      <c r="O1127" s="37">
        <f>BASE_INICIATIVAS_CONSOLIDADA!$AC1127+BASE_INICIATIVAS_CONSOLIDADA!$AJ1127+BASE_INICIATIVAS_CONSOLIDADA!$AO1127+BASE_INICIATIVAS_CONSOLIDADA!$AV1127+BASE_INICIATIVAS_CONSOLIDADA!$AY1127+BASE_INICIATIVAS_CONSOLIDADA!$BA1127+BASE_INICIATIVAS_CONSOLIDADA!$BD1127</f>
        <v>400000</v>
      </c>
      <c r="P1127" s="36">
        <f>IF(BASE_INICIATIVAS_CONSOLIDADA!$N1127-BASE_INICIATIVAS_CONSOLIDADA!$O1127&lt;0,0,BASE_INICIATIVAS_CONSOLIDADA!$N1127-BASE_INICIATIVAS_CONSOLIDADA!$O1127)</f>
        <v>0</v>
      </c>
      <c r="Q1127" s="64">
        <v>0</v>
      </c>
      <c r="R1127" s="69">
        <v>0</v>
      </c>
      <c r="S1127" s="69">
        <v>0</v>
      </c>
      <c r="T1127" s="69">
        <v>0</v>
      </c>
      <c r="U1127" s="69">
        <v>0</v>
      </c>
      <c r="V1127" s="69">
        <v>0</v>
      </c>
      <c r="W1127" s="69">
        <v>0</v>
      </c>
      <c r="X1127" s="69">
        <v>0</v>
      </c>
      <c r="Y1127" s="69">
        <v>0</v>
      </c>
      <c r="Z1127" s="69">
        <v>0</v>
      </c>
      <c r="AA1127" s="69">
        <v>0</v>
      </c>
      <c r="AB1127" s="70">
        <v>0</v>
      </c>
      <c r="AC1127" s="37">
        <f>SUM(BASE_INICIATIVAS_CONSOLIDADA!$Q1127:$AB1127)</f>
        <v>0</v>
      </c>
      <c r="AD1127" s="37">
        <v>0</v>
      </c>
      <c r="AE1127" s="37">
        <v>0</v>
      </c>
      <c r="AF1127" s="37">
        <v>0</v>
      </c>
      <c r="AG1127" s="37">
        <v>0</v>
      </c>
      <c r="AH1127" s="37">
        <v>0</v>
      </c>
      <c r="AI1127" s="77">
        <v>0</v>
      </c>
      <c r="AJ1127" s="37">
        <f>SUM(BASE_INICIATIVAS_CONSOLIDADA!$AD1127:$AI1127)</f>
        <v>0</v>
      </c>
      <c r="AK1127" s="37">
        <v>0</v>
      </c>
      <c r="AL1127" s="37">
        <v>0</v>
      </c>
      <c r="AM1127" s="37">
        <v>0</v>
      </c>
      <c r="AN1127" s="37">
        <v>0</v>
      </c>
      <c r="AO1127" s="37">
        <f>SUM(BASE_INICIATIVAS_CONSOLIDADA!$AK1127:$AN1127)</f>
        <v>0</v>
      </c>
      <c r="AP1127" s="37">
        <v>0</v>
      </c>
      <c r="AQ1127" s="37">
        <v>0</v>
      </c>
      <c r="AR1127" s="37">
        <v>0</v>
      </c>
      <c r="AS1127" s="37">
        <v>0</v>
      </c>
      <c r="AT1127" s="37">
        <v>0</v>
      </c>
      <c r="AU1127" s="37">
        <v>0</v>
      </c>
      <c r="AV1127" s="37">
        <f>SUM(BASE_INICIATIVAS_CONSOLIDADA!$AP1127:$AU1127)</f>
        <v>0</v>
      </c>
      <c r="AW1127" s="39">
        <v>0</v>
      </c>
      <c r="AX1127" s="39">
        <v>0</v>
      </c>
      <c r="AY1127" s="40">
        <f>SUM(BASE_INICIATIVAS_CONSOLIDADA!$AW1127:$AX1127)</f>
        <v>0</v>
      </c>
      <c r="AZ1127" s="4">
        <v>0</v>
      </c>
      <c r="BA1127" s="4">
        <f>BASE_INICIATIVAS_CONSOLIDADA!$AZ1127</f>
        <v>0</v>
      </c>
      <c r="BB1127" s="4">
        <v>400000</v>
      </c>
      <c r="BC1127" s="4">
        <v>0</v>
      </c>
      <c r="BD1127" s="4">
        <f>SUM(BASE_INICIATIVAS_CONSOLIDADA!$BB1127:$BC1127)</f>
        <v>400000</v>
      </c>
    </row>
    <row r="1128" spans="1:56" ht="45" x14ac:dyDescent="0.25">
      <c r="A1128" s="29" t="s">
        <v>560</v>
      </c>
      <c r="B1128" s="29" t="s">
        <v>561</v>
      </c>
      <c r="C1128" s="29" t="s">
        <v>70</v>
      </c>
      <c r="D1128" s="29" t="s">
        <v>58</v>
      </c>
      <c r="E1128" s="29" t="str">
        <f>_xlfn.XLOOKUP(BASE_INICIATIVAS_CONSOLIDADA!$G1128,'[1]BASE DE DADOS'!A:A,'[1]BASE DE DADOS'!C:C)</f>
        <v>REBIO DO JARU</v>
      </c>
      <c r="F1128" s="29" t="str">
        <f>_xlfn.XLOOKUP(BASE_INICIATIVAS_CONSOLIDADA!$G1128,[1]!BASE_UCS[COD CNUC],[1]!BASE_UCS[CATEGORIA RESUMIDA])</f>
        <v>REBIO</v>
      </c>
      <c r="G1128" s="29" t="s">
        <v>199</v>
      </c>
      <c r="H1128" s="29" t="str">
        <f>_xlfn.XLOOKUP(BASE_INICIATIVAS_CONSOLIDADA!$G1128,[1]!BASE_UCS[COD CNUC],[1]!BASE_UCS[GERÊNCIA REGIONAL])</f>
        <v>GR1 - Norte</v>
      </c>
      <c r="I1128" s="29" t="str">
        <f>_xlfn.XLOOKUP(BASE_INICIATIVAS_CONSOLIDADA!$G1128,[1]!BASE_UCS[COD CNUC],[1]!BASE_UCS[BIOMAS])</f>
        <v>Amazônia</v>
      </c>
      <c r="J1128" s="29" t="str">
        <f>_xlfn.XLOOKUP(BASE_INICIATIVAS_CONSOLIDADA!$G1128,[1]!BASE_UCS[COD CNUC],[1]!BASE_UCS[UF])</f>
        <v>RO</v>
      </c>
      <c r="K1128" s="29"/>
      <c r="L1128" s="30">
        <v>400000</v>
      </c>
      <c r="M1128" s="79">
        <v>0</v>
      </c>
      <c r="N1128" s="30">
        <f>BASE_INICIATIVAS_CONSOLIDADA!$L1128-BASE_INICIATIVAS_CONSOLIDADA!$M1128</f>
        <v>400000</v>
      </c>
      <c r="O1128" s="41">
        <f>BASE_INICIATIVAS_CONSOLIDADA!$AC1128+BASE_INICIATIVAS_CONSOLIDADA!$AJ1128+BASE_INICIATIVAS_CONSOLIDADA!$AO1128+BASE_INICIATIVAS_CONSOLIDADA!$AV1128+BASE_INICIATIVAS_CONSOLIDADA!$AY1128+BASE_INICIATIVAS_CONSOLIDADA!$BA1128+BASE_INICIATIVAS_CONSOLIDADA!$BD1128</f>
        <v>0</v>
      </c>
      <c r="P1128" s="30">
        <f>IF(BASE_INICIATIVAS_CONSOLIDADA!$N1128-BASE_INICIATIVAS_CONSOLIDADA!$O1128&lt;0,0,BASE_INICIATIVAS_CONSOLIDADA!$N1128-BASE_INICIATIVAS_CONSOLIDADA!$O1128)</f>
        <v>400000</v>
      </c>
      <c r="Q1128" s="66">
        <v>0</v>
      </c>
      <c r="R1128" s="71">
        <v>0</v>
      </c>
      <c r="S1128" s="71">
        <v>0</v>
      </c>
      <c r="T1128" s="71">
        <v>0</v>
      </c>
      <c r="U1128" s="71">
        <v>0</v>
      </c>
      <c r="V1128" s="71">
        <v>0</v>
      </c>
      <c r="W1128" s="71">
        <v>0</v>
      </c>
      <c r="X1128" s="71">
        <v>0</v>
      </c>
      <c r="Y1128" s="71">
        <v>0</v>
      </c>
      <c r="Z1128" s="71">
        <v>0</v>
      </c>
      <c r="AA1128" s="71">
        <v>0</v>
      </c>
      <c r="AB1128" s="68">
        <v>0</v>
      </c>
      <c r="AC1128" s="41">
        <f>SUM(BASE_INICIATIVAS_CONSOLIDADA!$Q1128:$AB1128)</f>
        <v>0</v>
      </c>
      <c r="AD1128" s="41">
        <v>0</v>
      </c>
      <c r="AE1128" s="41">
        <v>0</v>
      </c>
      <c r="AF1128" s="41">
        <v>0</v>
      </c>
      <c r="AG1128" s="41">
        <v>0</v>
      </c>
      <c r="AH1128" s="41">
        <v>0</v>
      </c>
      <c r="AI1128" s="82">
        <v>0</v>
      </c>
      <c r="AJ1128" s="41">
        <f>SUM(BASE_INICIATIVAS_CONSOLIDADA!$AD1128:$AI1128)</f>
        <v>0</v>
      </c>
      <c r="AK1128" s="41">
        <v>0</v>
      </c>
      <c r="AL1128" s="41">
        <v>0</v>
      </c>
      <c r="AM1128" s="41">
        <v>0</v>
      </c>
      <c r="AN1128" s="41">
        <v>0</v>
      </c>
      <c r="AO1128" s="41">
        <f>SUM(BASE_INICIATIVAS_CONSOLIDADA!$AK1128:$AN1128)</f>
        <v>0</v>
      </c>
      <c r="AP1128" s="41">
        <v>0</v>
      </c>
      <c r="AQ1128" s="41">
        <v>0</v>
      </c>
      <c r="AR1128" s="41">
        <v>0</v>
      </c>
      <c r="AS1128" s="41">
        <v>0</v>
      </c>
      <c r="AT1128" s="41">
        <v>0</v>
      </c>
      <c r="AU1128" s="41">
        <v>0</v>
      </c>
      <c r="AV1128" s="41">
        <f>SUM(BASE_INICIATIVAS_CONSOLIDADA!$AP1128:$AU1128)</f>
        <v>0</v>
      </c>
      <c r="AW1128" s="43">
        <v>0</v>
      </c>
      <c r="AX1128" s="43">
        <v>0</v>
      </c>
      <c r="AY1128" s="44">
        <f>SUM(BASE_INICIATIVAS_CONSOLIDADA!$AW1128:$AX1128)</f>
        <v>0</v>
      </c>
      <c r="AZ1128" s="45">
        <v>0</v>
      </c>
      <c r="BA1128" s="45">
        <f>BASE_INICIATIVAS_CONSOLIDADA!$AZ1128</f>
        <v>0</v>
      </c>
      <c r="BB1128" s="45">
        <v>0</v>
      </c>
      <c r="BC1128" s="45">
        <v>0</v>
      </c>
      <c r="BD1128" s="45">
        <f>SUM(BASE_INICIATIVAS_CONSOLIDADA!$BB1128:$BC1128)</f>
        <v>0</v>
      </c>
    </row>
    <row r="1129" spans="1:56" ht="45" x14ac:dyDescent="0.25">
      <c r="A1129" s="8" t="s">
        <v>560</v>
      </c>
      <c r="B1129" s="8" t="s">
        <v>561</v>
      </c>
      <c r="C1129" s="8" t="s">
        <v>70</v>
      </c>
      <c r="D1129" s="8" t="s">
        <v>58</v>
      </c>
      <c r="E1129" s="8" t="str">
        <f>_xlfn.XLOOKUP(BASE_INICIATIVAS_CONSOLIDADA!$G1129,'[1]BASE DE DADOS'!A:A,'[1]BASE DE DADOS'!C:C)</f>
        <v>REBIO DO TINGUÁ</v>
      </c>
      <c r="F1129" s="8" t="str">
        <f>_xlfn.XLOOKUP(BASE_INICIATIVAS_CONSOLIDADA!$G1129,[1]!BASE_UCS[COD CNUC],[1]!BASE_UCS[CATEGORIA RESUMIDA])</f>
        <v>REBIO</v>
      </c>
      <c r="G1129" s="8" t="s">
        <v>401</v>
      </c>
      <c r="H1129" s="8" t="str">
        <f>_xlfn.XLOOKUP(BASE_INICIATIVAS_CONSOLIDADA!$G1129,[1]!BASE_UCS[COD CNUC],[1]!BASE_UCS[GERÊNCIA REGIONAL])</f>
        <v>GR4 - Sudeste</v>
      </c>
      <c r="I1129" s="8" t="str">
        <f>_xlfn.XLOOKUP(BASE_INICIATIVAS_CONSOLIDADA!$G1129,[1]!BASE_UCS[COD CNUC],[1]!BASE_UCS[BIOMAS])</f>
        <v>Mata Atlântica</v>
      </c>
      <c r="J1129" s="8" t="str">
        <f>_xlfn.XLOOKUP(BASE_INICIATIVAS_CONSOLIDADA!$G1129,[1]!BASE_UCS[COD CNUC],[1]!BASE_UCS[UF])</f>
        <v>RJ</v>
      </c>
      <c r="K1129" s="8"/>
      <c r="L1129" s="36">
        <v>400000</v>
      </c>
      <c r="M1129" s="80">
        <v>0</v>
      </c>
      <c r="N1129" s="36">
        <f>BASE_INICIATIVAS_CONSOLIDADA!$L1129-BASE_INICIATIVAS_CONSOLIDADA!$M1129</f>
        <v>400000</v>
      </c>
      <c r="O1129" s="37">
        <f>BASE_INICIATIVAS_CONSOLIDADA!$AC1129+BASE_INICIATIVAS_CONSOLIDADA!$AJ1129+BASE_INICIATIVAS_CONSOLIDADA!$AO1129+BASE_INICIATIVAS_CONSOLIDADA!$AV1129+BASE_INICIATIVAS_CONSOLIDADA!$AY1129+BASE_INICIATIVAS_CONSOLIDADA!$BA1129+BASE_INICIATIVAS_CONSOLIDADA!$BD1129</f>
        <v>400000</v>
      </c>
      <c r="P1129" s="36">
        <f>IF(BASE_INICIATIVAS_CONSOLIDADA!$N1129-BASE_INICIATIVAS_CONSOLIDADA!$O1129&lt;0,0,BASE_INICIATIVAS_CONSOLIDADA!$N1129-BASE_INICIATIVAS_CONSOLIDADA!$O1129)</f>
        <v>0</v>
      </c>
      <c r="Q1129" s="64">
        <v>0</v>
      </c>
      <c r="R1129" s="69">
        <v>0</v>
      </c>
      <c r="S1129" s="69">
        <v>0</v>
      </c>
      <c r="T1129" s="69">
        <v>0</v>
      </c>
      <c r="U1129" s="69">
        <v>0</v>
      </c>
      <c r="V1129" s="69">
        <v>0</v>
      </c>
      <c r="W1129" s="69">
        <v>0</v>
      </c>
      <c r="X1129" s="69">
        <v>0</v>
      </c>
      <c r="Y1129" s="69">
        <v>0</v>
      </c>
      <c r="Z1129" s="69">
        <v>0</v>
      </c>
      <c r="AA1129" s="69">
        <v>0</v>
      </c>
      <c r="AB1129" s="70">
        <v>0</v>
      </c>
      <c r="AC1129" s="37">
        <f>SUM(BASE_INICIATIVAS_CONSOLIDADA!$Q1129:$AB1129)</f>
        <v>0</v>
      </c>
      <c r="AD1129" s="37">
        <v>0</v>
      </c>
      <c r="AE1129" s="37">
        <v>0</v>
      </c>
      <c r="AF1129" s="37">
        <v>0</v>
      </c>
      <c r="AG1129" s="37">
        <v>0</v>
      </c>
      <c r="AH1129" s="37">
        <v>0</v>
      </c>
      <c r="AI1129" s="77">
        <v>0</v>
      </c>
      <c r="AJ1129" s="37">
        <f>SUM(BASE_INICIATIVAS_CONSOLIDADA!$AD1129:$AI1129)</f>
        <v>0</v>
      </c>
      <c r="AK1129" s="37">
        <v>0</v>
      </c>
      <c r="AL1129" s="37">
        <v>0</v>
      </c>
      <c r="AM1129" s="37">
        <v>0</v>
      </c>
      <c r="AN1129" s="37">
        <v>0</v>
      </c>
      <c r="AO1129" s="37">
        <f>SUM(BASE_INICIATIVAS_CONSOLIDADA!$AK1129:$AN1129)</f>
        <v>0</v>
      </c>
      <c r="AP1129" s="37">
        <v>0</v>
      </c>
      <c r="AQ1129" s="37">
        <v>0</v>
      </c>
      <c r="AR1129" s="37">
        <v>0</v>
      </c>
      <c r="AS1129" s="37">
        <v>0</v>
      </c>
      <c r="AT1129" s="37">
        <v>0</v>
      </c>
      <c r="AU1129" s="37">
        <v>0</v>
      </c>
      <c r="AV1129" s="37">
        <f>SUM(BASE_INICIATIVAS_CONSOLIDADA!$AP1129:$AU1129)</f>
        <v>0</v>
      </c>
      <c r="AW1129" s="39">
        <v>0</v>
      </c>
      <c r="AX1129" s="39">
        <v>0</v>
      </c>
      <c r="AY1129" s="40">
        <f>SUM(BASE_INICIATIVAS_CONSOLIDADA!$AW1129:$AX1129)</f>
        <v>0</v>
      </c>
      <c r="AZ1129" s="4">
        <v>0</v>
      </c>
      <c r="BA1129" s="4">
        <f>BASE_INICIATIVAS_CONSOLIDADA!$AZ1129</f>
        <v>0</v>
      </c>
      <c r="BB1129" s="4">
        <v>400000</v>
      </c>
      <c r="BC1129" s="4">
        <v>0</v>
      </c>
      <c r="BD1129" s="4">
        <f>SUM(BASE_INICIATIVAS_CONSOLIDADA!$BB1129:$BC1129)</f>
        <v>400000</v>
      </c>
    </row>
    <row r="1130" spans="1:56" ht="45" x14ac:dyDescent="0.25">
      <c r="A1130" s="29" t="s">
        <v>560</v>
      </c>
      <c r="B1130" s="29" t="s">
        <v>561</v>
      </c>
      <c r="C1130" s="29" t="s">
        <v>70</v>
      </c>
      <c r="D1130" s="29" t="s">
        <v>58</v>
      </c>
      <c r="E1130" s="29" t="str">
        <f>_xlfn.XLOOKUP(BASE_INICIATIVAS_CONSOLIDADA!$G1130,'[1]BASE DE DADOS'!A:A,'[1]BASE DE DADOS'!C:C)</f>
        <v>REBIO UNIÃO</v>
      </c>
      <c r="F1130" s="29" t="str">
        <f>_xlfn.XLOOKUP(BASE_INICIATIVAS_CONSOLIDADA!$G1130,[1]!BASE_UCS[COD CNUC],[1]!BASE_UCS[CATEGORIA RESUMIDA])</f>
        <v>REBIO</v>
      </c>
      <c r="G1130" s="29" t="s">
        <v>187</v>
      </c>
      <c r="H1130" s="29" t="str">
        <f>_xlfn.XLOOKUP(BASE_INICIATIVAS_CONSOLIDADA!$G1130,[1]!BASE_UCS[COD CNUC],[1]!BASE_UCS[GERÊNCIA REGIONAL])</f>
        <v>GR4 - Sudeste</v>
      </c>
      <c r="I1130" s="29" t="str">
        <f>_xlfn.XLOOKUP(BASE_INICIATIVAS_CONSOLIDADA!$G1130,[1]!BASE_UCS[COD CNUC],[1]!BASE_UCS[BIOMAS])</f>
        <v>Mata Atlântica</v>
      </c>
      <c r="J1130" s="29" t="str">
        <f>_xlfn.XLOOKUP(BASE_INICIATIVAS_CONSOLIDADA!$G1130,[1]!BASE_UCS[COD CNUC],[1]!BASE_UCS[UF])</f>
        <v>RJ</v>
      </c>
      <c r="K1130" s="29"/>
      <c r="L1130" s="30">
        <v>400000</v>
      </c>
      <c r="M1130" s="79">
        <v>0</v>
      </c>
      <c r="N1130" s="30">
        <f>BASE_INICIATIVAS_CONSOLIDADA!$L1130-BASE_INICIATIVAS_CONSOLIDADA!$M1130</f>
        <v>400000</v>
      </c>
      <c r="O1130" s="41">
        <f>BASE_INICIATIVAS_CONSOLIDADA!$AC1130+BASE_INICIATIVAS_CONSOLIDADA!$AJ1130+BASE_INICIATIVAS_CONSOLIDADA!$AO1130+BASE_INICIATIVAS_CONSOLIDADA!$AV1130+BASE_INICIATIVAS_CONSOLIDADA!$AY1130+BASE_INICIATIVAS_CONSOLIDADA!$BA1130+BASE_INICIATIVAS_CONSOLIDADA!$BD1130</f>
        <v>400000</v>
      </c>
      <c r="P1130" s="30">
        <f>IF(BASE_INICIATIVAS_CONSOLIDADA!$N1130-BASE_INICIATIVAS_CONSOLIDADA!$O1130&lt;0,0,BASE_INICIATIVAS_CONSOLIDADA!$N1130-BASE_INICIATIVAS_CONSOLIDADA!$O1130)</f>
        <v>0</v>
      </c>
      <c r="Q1130" s="66">
        <v>0</v>
      </c>
      <c r="R1130" s="71">
        <v>0</v>
      </c>
      <c r="S1130" s="71">
        <v>0</v>
      </c>
      <c r="T1130" s="71">
        <v>0</v>
      </c>
      <c r="U1130" s="71">
        <v>0</v>
      </c>
      <c r="V1130" s="71">
        <v>0</v>
      </c>
      <c r="W1130" s="71">
        <v>0</v>
      </c>
      <c r="X1130" s="71">
        <v>0</v>
      </c>
      <c r="Y1130" s="71">
        <v>0</v>
      </c>
      <c r="Z1130" s="71">
        <v>0</v>
      </c>
      <c r="AA1130" s="71">
        <v>0</v>
      </c>
      <c r="AB1130" s="68">
        <v>0</v>
      </c>
      <c r="AC1130" s="41">
        <f>SUM(BASE_INICIATIVAS_CONSOLIDADA!$Q1130:$AB1130)</f>
        <v>0</v>
      </c>
      <c r="AD1130" s="41">
        <v>0</v>
      </c>
      <c r="AE1130" s="41">
        <v>0</v>
      </c>
      <c r="AF1130" s="41">
        <v>0</v>
      </c>
      <c r="AG1130" s="41">
        <v>0</v>
      </c>
      <c r="AH1130" s="41">
        <v>0</v>
      </c>
      <c r="AI1130" s="82">
        <v>0</v>
      </c>
      <c r="AJ1130" s="41">
        <f>SUM(BASE_INICIATIVAS_CONSOLIDADA!$AD1130:$AI1130)</f>
        <v>0</v>
      </c>
      <c r="AK1130" s="41">
        <v>0</v>
      </c>
      <c r="AL1130" s="41">
        <v>0</v>
      </c>
      <c r="AM1130" s="41">
        <v>0</v>
      </c>
      <c r="AN1130" s="41">
        <v>0</v>
      </c>
      <c r="AO1130" s="41">
        <f>SUM(BASE_INICIATIVAS_CONSOLIDADA!$AK1130:$AN1130)</f>
        <v>0</v>
      </c>
      <c r="AP1130" s="41">
        <v>0</v>
      </c>
      <c r="AQ1130" s="41">
        <v>0</v>
      </c>
      <c r="AR1130" s="41">
        <v>0</v>
      </c>
      <c r="AS1130" s="41">
        <v>0</v>
      </c>
      <c r="AT1130" s="41">
        <v>0</v>
      </c>
      <c r="AU1130" s="41">
        <v>0</v>
      </c>
      <c r="AV1130" s="41">
        <f>SUM(BASE_INICIATIVAS_CONSOLIDADA!$AP1130:$AU1130)</f>
        <v>0</v>
      </c>
      <c r="AW1130" s="43">
        <v>0</v>
      </c>
      <c r="AX1130" s="43">
        <v>0</v>
      </c>
      <c r="AY1130" s="44">
        <f>SUM(BASE_INICIATIVAS_CONSOLIDADA!$AW1130:$AX1130)</f>
        <v>0</v>
      </c>
      <c r="AZ1130" s="45">
        <v>0</v>
      </c>
      <c r="BA1130" s="45">
        <f>BASE_INICIATIVAS_CONSOLIDADA!$AZ1130</f>
        <v>0</v>
      </c>
      <c r="BB1130" s="45">
        <v>400000</v>
      </c>
      <c r="BC1130" s="45">
        <v>0</v>
      </c>
      <c r="BD1130" s="45">
        <f>SUM(BASE_INICIATIVAS_CONSOLIDADA!$BB1130:$BC1130)</f>
        <v>400000</v>
      </c>
    </row>
    <row r="1131" spans="1:56" ht="45" x14ac:dyDescent="0.25">
      <c r="A1131" s="8" t="s">
        <v>560</v>
      </c>
      <c r="B1131" s="8" t="s">
        <v>561</v>
      </c>
      <c r="C1131" s="8" t="s">
        <v>70</v>
      </c>
      <c r="D1131" s="8" t="s">
        <v>58</v>
      </c>
      <c r="E1131" s="8" t="str">
        <f>_xlfn.XLOOKUP(BASE_INICIATIVAS_CONSOLIDADA!$G1131,'[1]BASE DE DADOS'!A:A,'[1]BASE DE DADOS'!C:C)</f>
        <v>RESEX MANDIRA</v>
      </c>
      <c r="F1131" s="8" t="str">
        <f>_xlfn.XLOOKUP(BASE_INICIATIVAS_CONSOLIDADA!$G1131,[1]!BASE_UCS[COD CNUC],[1]!BASE_UCS[CATEGORIA RESUMIDA])</f>
        <v>RESEX</v>
      </c>
      <c r="G1131" s="8" t="s">
        <v>406</v>
      </c>
      <c r="H1131" s="8" t="str">
        <f>_xlfn.XLOOKUP(BASE_INICIATIVAS_CONSOLIDADA!$G1131,[1]!BASE_UCS[COD CNUC],[1]!BASE_UCS[GERÊNCIA REGIONAL])</f>
        <v>GR4 - Sudeste</v>
      </c>
      <c r="I1131" s="8" t="str">
        <f>_xlfn.XLOOKUP(BASE_INICIATIVAS_CONSOLIDADA!$G1131,[1]!BASE_UCS[COD CNUC],[1]!BASE_UCS[BIOMAS])</f>
        <v>Mata Atlântica</v>
      </c>
      <c r="J1131" s="8" t="str">
        <f>_xlfn.XLOOKUP(BASE_INICIATIVAS_CONSOLIDADA!$G1131,[1]!BASE_UCS[COD CNUC],[1]!BASE_UCS[UF])</f>
        <v>SP</v>
      </c>
      <c r="K1131" s="8"/>
      <c r="L1131" s="36">
        <v>400000</v>
      </c>
      <c r="M1131" s="80">
        <v>0</v>
      </c>
      <c r="N1131" s="36">
        <f>BASE_INICIATIVAS_CONSOLIDADA!$L1131-BASE_INICIATIVAS_CONSOLIDADA!$M1131</f>
        <v>400000</v>
      </c>
      <c r="O1131" s="37">
        <f>BASE_INICIATIVAS_CONSOLIDADA!$AC1131+BASE_INICIATIVAS_CONSOLIDADA!$AJ1131+BASE_INICIATIVAS_CONSOLIDADA!$AO1131+BASE_INICIATIVAS_CONSOLIDADA!$AV1131+BASE_INICIATIVAS_CONSOLIDADA!$AY1131+BASE_INICIATIVAS_CONSOLIDADA!$BA1131+BASE_INICIATIVAS_CONSOLIDADA!$BD1131</f>
        <v>400000</v>
      </c>
      <c r="P1131" s="36">
        <f>IF(BASE_INICIATIVAS_CONSOLIDADA!$N1131-BASE_INICIATIVAS_CONSOLIDADA!$O1131&lt;0,0,BASE_INICIATIVAS_CONSOLIDADA!$N1131-BASE_INICIATIVAS_CONSOLIDADA!$O1131)</f>
        <v>0</v>
      </c>
      <c r="Q1131" s="64">
        <v>0</v>
      </c>
      <c r="R1131" s="69">
        <v>0</v>
      </c>
      <c r="S1131" s="69">
        <v>0</v>
      </c>
      <c r="T1131" s="69">
        <v>0</v>
      </c>
      <c r="U1131" s="69">
        <v>0</v>
      </c>
      <c r="V1131" s="69">
        <v>0</v>
      </c>
      <c r="W1131" s="69">
        <v>0</v>
      </c>
      <c r="X1131" s="69">
        <v>0</v>
      </c>
      <c r="Y1131" s="69">
        <v>0</v>
      </c>
      <c r="Z1131" s="69">
        <v>0</v>
      </c>
      <c r="AA1131" s="69">
        <v>0</v>
      </c>
      <c r="AB1131" s="70">
        <v>0</v>
      </c>
      <c r="AC1131" s="37">
        <f>SUM(BASE_INICIATIVAS_CONSOLIDADA!$Q1131:$AB1131)</f>
        <v>0</v>
      </c>
      <c r="AD1131" s="37">
        <v>0</v>
      </c>
      <c r="AE1131" s="37">
        <v>0</v>
      </c>
      <c r="AF1131" s="37">
        <v>0</v>
      </c>
      <c r="AG1131" s="37">
        <v>0</v>
      </c>
      <c r="AH1131" s="37">
        <v>0</v>
      </c>
      <c r="AI1131" s="77">
        <v>0</v>
      </c>
      <c r="AJ1131" s="37">
        <f>SUM(BASE_INICIATIVAS_CONSOLIDADA!$AD1131:$AI1131)</f>
        <v>0</v>
      </c>
      <c r="AK1131" s="37">
        <v>0</v>
      </c>
      <c r="AL1131" s="37">
        <v>0</v>
      </c>
      <c r="AM1131" s="37">
        <v>0</v>
      </c>
      <c r="AN1131" s="37">
        <v>0</v>
      </c>
      <c r="AO1131" s="37">
        <f>SUM(BASE_INICIATIVAS_CONSOLIDADA!$AK1131:$AN1131)</f>
        <v>0</v>
      </c>
      <c r="AP1131" s="37">
        <v>0</v>
      </c>
      <c r="AQ1131" s="37">
        <v>0</v>
      </c>
      <c r="AR1131" s="37">
        <v>0</v>
      </c>
      <c r="AS1131" s="37">
        <v>0</v>
      </c>
      <c r="AT1131" s="37">
        <v>0</v>
      </c>
      <c r="AU1131" s="37">
        <v>0</v>
      </c>
      <c r="AV1131" s="37">
        <f>SUM(BASE_INICIATIVAS_CONSOLIDADA!$AP1131:$AU1131)</f>
        <v>0</v>
      </c>
      <c r="AW1131" s="39">
        <v>0</v>
      </c>
      <c r="AX1131" s="39">
        <v>0</v>
      </c>
      <c r="AY1131" s="40">
        <f>SUM(BASE_INICIATIVAS_CONSOLIDADA!$AW1131:$AX1131)</f>
        <v>0</v>
      </c>
      <c r="AZ1131" s="4">
        <v>0</v>
      </c>
      <c r="BA1131" s="4">
        <f>BASE_INICIATIVAS_CONSOLIDADA!$AZ1131</f>
        <v>0</v>
      </c>
      <c r="BB1131" s="4">
        <v>0</v>
      </c>
      <c r="BC1131" s="4">
        <v>400000</v>
      </c>
      <c r="BD1131" s="4">
        <f>SUM(BASE_INICIATIVAS_CONSOLIDADA!$BB1131:$BC1131)</f>
        <v>400000</v>
      </c>
    </row>
    <row r="1132" spans="1:56" ht="45" x14ac:dyDescent="0.25">
      <c r="A1132" s="29" t="s">
        <v>560</v>
      </c>
      <c r="B1132" s="29" t="s">
        <v>561</v>
      </c>
      <c r="C1132" s="29" t="s">
        <v>70</v>
      </c>
      <c r="D1132" s="29" t="s">
        <v>58</v>
      </c>
      <c r="E1132" s="29" t="str">
        <f>_xlfn.XLOOKUP(BASE_INICIATIVAS_CONSOLIDADA!$G1132,'[1]BASE DE DADOS'!A:A,'[1]BASE DE DADOS'!C:C)</f>
        <v>RESEX CORUMBAU</v>
      </c>
      <c r="F1132" s="29" t="str">
        <f>_xlfn.XLOOKUP(BASE_INICIATIVAS_CONSOLIDADA!$G1132,[1]!BASE_UCS[COD CNUC],[1]!BASE_UCS[CATEGORIA RESUMIDA])</f>
        <v>RESEX</v>
      </c>
      <c r="G1132" s="29" t="s">
        <v>273</v>
      </c>
      <c r="H1132" s="29" t="str">
        <f>_xlfn.XLOOKUP(BASE_INICIATIVAS_CONSOLIDADA!$G1132,[1]!BASE_UCS[COD CNUC],[1]!BASE_UCS[GERÊNCIA REGIONAL])</f>
        <v>GR2 - Nordeste</v>
      </c>
      <c r="I1132" s="29" t="str">
        <f>_xlfn.XLOOKUP(BASE_INICIATIVAS_CONSOLIDADA!$G1132,[1]!BASE_UCS[COD CNUC],[1]!BASE_UCS[BIOMAS])</f>
        <v>Área Marinha - Mata Atlântica</v>
      </c>
      <c r="J1132" s="29" t="str">
        <f>_xlfn.XLOOKUP(BASE_INICIATIVAS_CONSOLIDADA!$G1132,[1]!BASE_UCS[COD CNUC],[1]!BASE_UCS[UF])</f>
        <v>BA</v>
      </c>
      <c r="K1132" s="29"/>
      <c r="L1132" s="30">
        <v>400000</v>
      </c>
      <c r="M1132" s="79">
        <v>0</v>
      </c>
      <c r="N1132" s="30">
        <f>BASE_INICIATIVAS_CONSOLIDADA!$L1132-BASE_INICIATIVAS_CONSOLIDADA!$M1132</f>
        <v>400000</v>
      </c>
      <c r="O1132" s="41">
        <f>BASE_INICIATIVAS_CONSOLIDADA!$AC1132+BASE_INICIATIVAS_CONSOLIDADA!$AJ1132+BASE_INICIATIVAS_CONSOLIDADA!$AO1132+BASE_INICIATIVAS_CONSOLIDADA!$AV1132+BASE_INICIATIVAS_CONSOLIDADA!$AY1132+BASE_INICIATIVAS_CONSOLIDADA!$BA1132+BASE_INICIATIVAS_CONSOLIDADA!$BD1132</f>
        <v>400000</v>
      </c>
      <c r="P1132" s="30">
        <f>IF(BASE_INICIATIVAS_CONSOLIDADA!$N1132-BASE_INICIATIVAS_CONSOLIDADA!$O1132&lt;0,0,BASE_INICIATIVAS_CONSOLIDADA!$N1132-BASE_INICIATIVAS_CONSOLIDADA!$O1132)</f>
        <v>0</v>
      </c>
      <c r="Q1132" s="66">
        <v>0</v>
      </c>
      <c r="R1132" s="71">
        <v>0</v>
      </c>
      <c r="S1132" s="71">
        <v>0</v>
      </c>
      <c r="T1132" s="71">
        <v>0</v>
      </c>
      <c r="U1132" s="71">
        <v>0</v>
      </c>
      <c r="V1132" s="71">
        <v>0</v>
      </c>
      <c r="W1132" s="71">
        <v>0</v>
      </c>
      <c r="X1132" s="71">
        <v>0</v>
      </c>
      <c r="Y1132" s="71">
        <v>0</v>
      </c>
      <c r="Z1132" s="71">
        <v>0</v>
      </c>
      <c r="AA1132" s="71">
        <v>0</v>
      </c>
      <c r="AB1132" s="68">
        <v>0</v>
      </c>
      <c r="AC1132" s="41">
        <f>SUM(BASE_INICIATIVAS_CONSOLIDADA!$Q1132:$AB1132)</f>
        <v>0</v>
      </c>
      <c r="AD1132" s="41">
        <v>0</v>
      </c>
      <c r="AE1132" s="41">
        <v>0</v>
      </c>
      <c r="AF1132" s="41">
        <v>0</v>
      </c>
      <c r="AG1132" s="41">
        <v>0</v>
      </c>
      <c r="AH1132" s="41">
        <v>0</v>
      </c>
      <c r="AI1132" s="82">
        <v>0</v>
      </c>
      <c r="AJ1132" s="41">
        <f>SUM(BASE_INICIATIVAS_CONSOLIDADA!$AD1132:$AI1132)</f>
        <v>0</v>
      </c>
      <c r="AK1132" s="41">
        <v>0</v>
      </c>
      <c r="AL1132" s="41">
        <v>0</v>
      </c>
      <c r="AM1132" s="41">
        <v>0</v>
      </c>
      <c r="AN1132" s="41">
        <v>0</v>
      </c>
      <c r="AO1132" s="41">
        <f>SUM(BASE_INICIATIVAS_CONSOLIDADA!$AK1132:$AN1132)</f>
        <v>0</v>
      </c>
      <c r="AP1132" s="41">
        <v>0</v>
      </c>
      <c r="AQ1132" s="41">
        <v>0</v>
      </c>
      <c r="AR1132" s="41">
        <v>0</v>
      </c>
      <c r="AS1132" s="41">
        <v>0</v>
      </c>
      <c r="AT1132" s="41">
        <v>0</v>
      </c>
      <c r="AU1132" s="41">
        <v>0</v>
      </c>
      <c r="AV1132" s="41">
        <f>SUM(BASE_INICIATIVAS_CONSOLIDADA!$AP1132:$AU1132)</f>
        <v>0</v>
      </c>
      <c r="AW1132" s="43">
        <v>0</v>
      </c>
      <c r="AX1132" s="43">
        <v>0</v>
      </c>
      <c r="AY1132" s="44">
        <f>SUM(BASE_INICIATIVAS_CONSOLIDADA!$AW1132:$AX1132)</f>
        <v>0</v>
      </c>
      <c r="AZ1132" s="45">
        <v>0</v>
      </c>
      <c r="BA1132" s="45">
        <f>BASE_INICIATIVAS_CONSOLIDADA!$AZ1132</f>
        <v>0</v>
      </c>
      <c r="BB1132" s="45">
        <v>0</v>
      </c>
      <c r="BC1132" s="45">
        <v>400000</v>
      </c>
      <c r="BD1132" s="45">
        <f>SUM(BASE_INICIATIVAS_CONSOLIDADA!$BB1132:$BC1132)</f>
        <v>400000</v>
      </c>
    </row>
    <row r="1133" spans="1:56" ht="45" x14ac:dyDescent="0.25">
      <c r="A1133" s="8" t="s">
        <v>560</v>
      </c>
      <c r="B1133" s="8" t="s">
        <v>561</v>
      </c>
      <c r="C1133" s="8" t="s">
        <v>70</v>
      </c>
      <c r="D1133" s="8" t="s">
        <v>58</v>
      </c>
      <c r="E1133" s="8" t="str">
        <f>_xlfn.XLOOKUP(BASE_INICIATIVAS_CONSOLIDADA!$G1133,'[1]BASE DE DADOS'!A:A,'[1]BASE DE DADOS'!C:C)</f>
        <v>RESEX DO RIO UNINI</v>
      </c>
      <c r="F1133" s="8" t="str">
        <f>_xlfn.XLOOKUP(BASE_INICIATIVAS_CONSOLIDADA!$G1133,[1]!BASE_UCS[COD CNUC],[1]!BASE_UCS[CATEGORIA RESUMIDA])</f>
        <v>RESEX</v>
      </c>
      <c r="G1133" s="8" t="s">
        <v>159</v>
      </c>
      <c r="H1133" s="8" t="str">
        <f>_xlfn.XLOOKUP(BASE_INICIATIVAS_CONSOLIDADA!$G1133,[1]!BASE_UCS[COD CNUC],[1]!BASE_UCS[GERÊNCIA REGIONAL])</f>
        <v>GR1 - Norte</v>
      </c>
      <c r="I1133" s="8" t="str">
        <f>_xlfn.XLOOKUP(BASE_INICIATIVAS_CONSOLIDADA!$G1133,[1]!BASE_UCS[COD CNUC],[1]!BASE_UCS[BIOMAS])</f>
        <v>Amazônia</v>
      </c>
      <c r="J1133" s="8" t="str">
        <f>_xlfn.XLOOKUP(BASE_INICIATIVAS_CONSOLIDADA!$G1133,[1]!BASE_UCS[COD CNUC],[1]!BASE_UCS[UF])</f>
        <v>AM</v>
      </c>
      <c r="K1133" s="8"/>
      <c r="L1133" s="36">
        <v>400000</v>
      </c>
      <c r="M1133" s="80">
        <v>0</v>
      </c>
      <c r="N1133" s="36">
        <f>BASE_INICIATIVAS_CONSOLIDADA!$L1133-BASE_INICIATIVAS_CONSOLIDADA!$M1133</f>
        <v>400000</v>
      </c>
      <c r="O1133" s="37">
        <f>BASE_INICIATIVAS_CONSOLIDADA!$AC1133+BASE_INICIATIVAS_CONSOLIDADA!$AJ1133+BASE_INICIATIVAS_CONSOLIDADA!$AO1133+BASE_INICIATIVAS_CONSOLIDADA!$AV1133+BASE_INICIATIVAS_CONSOLIDADA!$AY1133+BASE_INICIATIVAS_CONSOLIDADA!$BA1133+BASE_INICIATIVAS_CONSOLIDADA!$BD1133</f>
        <v>0</v>
      </c>
      <c r="P1133" s="36">
        <f>IF(BASE_INICIATIVAS_CONSOLIDADA!$N1133-BASE_INICIATIVAS_CONSOLIDADA!$O1133&lt;0,0,BASE_INICIATIVAS_CONSOLIDADA!$N1133-BASE_INICIATIVAS_CONSOLIDADA!$O1133)</f>
        <v>400000</v>
      </c>
      <c r="Q1133" s="64">
        <v>0</v>
      </c>
      <c r="R1133" s="69">
        <v>0</v>
      </c>
      <c r="S1133" s="69">
        <v>0</v>
      </c>
      <c r="T1133" s="69">
        <v>0</v>
      </c>
      <c r="U1133" s="69">
        <v>0</v>
      </c>
      <c r="V1133" s="69">
        <v>0</v>
      </c>
      <c r="W1133" s="69">
        <v>0</v>
      </c>
      <c r="X1133" s="69">
        <v>0</v>
      </c>
      <c r="Y1133" s="69">
        <v>0</v>
      </c>
      <c r="Z1133" s="69">
        <v>0</v>
      </c>
      <c r="AA1133" s="69">
        <v>0</v>
      </c>
      <c r="AB1133" s="70">
        <v>0</v>
      </c>
      <c r="AC1133" s="37">
        <f>SUM(BASE_INICIATIVAS_CONSOLIDADA!$Q1133:$AB1133)</f>
        <v>0</v>
      </c>
      <c r="AD1133" s="37">
        <v>0</v>
      </c>
      <c r="AE1133" s="37">
        <v>0</v>
      </c>
      <c r="AF1133" s="37">
        <v>0</v>
      </c>
      <c r="AG1133" s="37">
        <v>0</v>
      </c>
      <c r="AH1133" s="37">
        <v>0</v>
      </c>
      <c r="AI1133" s="77">
        <v>0</v>
      </c>
      <c r="AJ1133" s="37">
        <f>SUM(BASE_INICIATIVAS_CONSOLIDADA!$AD1133:$AI1133)</f>
        <v>0</v>
      </c>
      <c r="AK1133" s="37">
        <v>0</v>
      </c>
      <c r="AL1133" s="37">
        <v>0</v>
      </c>
      <c r="AM1133" s="37">
        <v>0</v>
      </c>
      <c r="AN1133" s="37">
        <v>0</v>
      </c>
      <c r="AO1133" s="37">
        <f>SUM(BASE_INICIATIVAS_CONSOLIDADA!$AK1133:$AN1133)</f>
        <v>0</v>
      </c>
      <c r="AP1133" s="37">
        <v>0</v>
      </c>
      <c r="AQ1133" s="37">
        <v>0</v>
      </c>
      <c r="AR1133" s="37">
        <v>0</v>
      </c>
      <c r="AS1133" s="37">
        <v>0</v>
      </c>
      <c r="AT1133" s="37">
        <v>0</v>
      </c>
      <c r="AU1133" s="37">
        <v>0</v>
      </c>
      <c r="AV1133" s="37">
        <f>SUM(BASE_INICIATIVAS_CONSOLIDADA!$AP1133:$AU1133)</f>
        <v>0</v>
      </c>
      <c r="AW1133" s="39">
        <v>0</v>
      </c>
      <c r="AX1133" s="39">
        <v>0</v>
      </c>
      <c r="AY1133" s="40">
        <f>SUM(BASE_INICIATIVAS_CONSOLIDADA!$AW1133:$AX1133)</f>
        <v>0</v>
      </c>
      <c r="AZ1133" s="4">
        <v>0</v>
      </c>
      <c r="BA1133" s="4">
        <f>BASE_INICIATIVAS_CONSOLIDADA!$AZ1133</f>
        <v>0</v>
      </c>
      <c r="BB1133" s="4">
        <v>0</v>
      </c>
      <c r="BC1133" s="4">
        <v>0</v>
      </c>
      <c r="BD1133" s="4">
        <f>SUM(BASE_INICIATIVAS_CONSOLIDADA!$BB1133:$BC1133)</f>
        <v>0</v>
      </c>
    </row>
    <row r="1134" spans="1:56" ht="45" x14ac:dyDescent="0.25">
      <c r="A1134" s="29" t="s">
        <v>560</v>
      </c>
      <c r="B1134" s="29" t="s">
        <v>561</v>
      </c>
      <c r="C1134" s="29" t="s">
        <v>70</v>
      </c>
      <c r="D1134" s="29" t="s">
        <v>58</v>
      </c>
      <c r="E1134" s="29" t="str">
        <f>_xlfn.XLOOKUP(BASE_INICIATIVAS_CONSOLIDADA!$G1134,'[1]BASE DE DADOS'!A:A,'[1]BASE DE DADOS'!C:C)</f>
        <v>REVIS DO RIO DOS FRADES</v>
      </c>
      <c r="F1134" s="29" t="str">
        <f>_xlfn.XLOOKUP(BASE_INICIATIVAS_CONSOLIDADA!$G1134,[1]!BASE_UCS[COD CNUC],[1]!BASE_UCS[CATEGORIA RESUMIDA])</f>
        <v>REVIS</v>
      </c>
      <c r="G1134" s="29" t="s">
        <v>347</v>
      </c>
      <c r="H1134" s="29" t="str">
        <f>_xlfn.XLOOKUP(BASE_INICIATIVAS_CONSOLIDADA!$G1134,[1]!BASE_UCS[COD CNUC],[1]!BASE_UCS[GERÊNCIA REGIONAL])</f>
        <v>GR2 - Nordeste</v>
      </c>
      <c r="I1134" s="29" t="str">
        <f>_xlfn.XLOOKUP(BASE_INICIATIVAS_CONSOLIDADA!$G1134,[1]!BASE_UCS[COD CNUC],[1]!BASE_UCS[BIOMAS])</f>
        <v>Área Marinha - Mata Atlântica</v>
      </c>
      <c r="J1134" s="29" t="str">
        <f>_xlfn.XLOOKUP(BASE_INICIATIVAS_CONSOLIDADA!$G1134,[1]!BASE_UCS[COD CNUC],[1]!BASE_UCS[UF])</f>
        <v>BA</v>
      </c>
      <c r="K1134" s="29"/>
      <c r="L1134" s="30">
        <v>400000</v>
      </c>
      <c r="M1134" s="79">
        <v>0</v>
      </c>
      <c r="N1134" s="30">
        <f>BASE_INICIATIVAS_CONSOLIDADA!$L1134-BASE_INICIATIVAS_CONSOLIDADA!$M1134</f>
        <v>400000</v>
      </c>
      <c r="O1134" s="41">
        <f>BASE_INICIATIVAS_CONSOLIDADA!$AC1134+BASE_INICIATIVAS_CONSOLIDADA!$AJ1134+BASE_INICIATIVAS_CONSOLIDADA!$AO1134+BASE_INICIATIVAS_CONSOLIDADA!$AV1134+BASE_INICIATIVAS_CONSOLIDADA!$AY1134+BASE_INICIATIVAS_CONSOLIDADA!$BA1134+BASE_INICIATIVAS_CONSOLIDADA!$BD1134</f>
        <v>400000</v>
      </c>
      <c r="P1134" s="30">
        <f>IF(BASE_INICIATIVAS_CONSOLIDADA!$N1134-BASE_INICIATIVAS_CONSOLIDADA!$O1134&lt;0,0,BASE_INICIATIVAS_CONSOLIDADA!$N1134-BASE_INICIATIVAS_CONSOLIDADA!$O1134)</f>
        <v>0</v>
      </c>
      <c r="Q1134" s="66">
        <v>0</v>
      </c>
      <c r="R1134" s="71">
        <v>0</v>
      </c>
      <c r="S1134" s="71">
        <v>0</v>
      </c>
      <c r="T1134" s="71">
        <v>0</v>
      </c>
      <c r="U1134" s="71">
        <v>0</v>
      </c>
      <c r="V1134" s="71">
        <v>0</v>
      </c>
      <c r="W1134" s="71">
        <v>0</v>
      </c>
      <c r="X1134" s="71">
        <v>0</v>
      </c>
      <c r="Y1134" s="71">
        <v>0</v>
      </c>
      <c r="Z1134" s="71">
        <v>0</v>
      </c>
      <c r="AA1134" s="71">
        <v>0</v>
      </c>
      <c r="AB1134" s="68">
        <v>0</v>
      </c>
      <c r="AC1134" s="41">
        <f>SUM(BASE_INICIATIVAS_CONSOLIDADA!$Q1134:$AB1134)</f>
        <v>0</v>
      </c>
      <c r="AD1134" s="41">
        <v>0</v>
      </c>
      <c r="AE1134" s="41">
        <v>0</v>
      </c>
      <c r="AF1134" s="41">
        <v>0</v>
      </c>
      <c r="AG1134" s="41">
        <v>0</v>
      </c>
      <c r="AH1134" s="41">
        <v>0</v>
      </c>
      <c r="AI1134" s="82">
        <v>0</v>
      </c>
      <c r="AJ1134" s="41">
        <f>SUM(BASE_INICIATIVAS_CONSOLIDADA!$AD1134:$AI1134)</f>
        <v>0</v>
      </c>
      <c r="AK1134" s="41">
        <v>0</v>
      </c>
      <c r="AL1134" s="41">
        <v>0</v>
      </c>
      <c r="AM1134" s="41">
        <v>0</v>
      </c>
      <c r="AN1134" s="41">
        <v>0</v>
      </c>
      <c r="AO1134" s="41">
        <f>SUM(BASE_INICIATIVAS_CONSOLIDADA!$AK1134:$AN1134)</f>
        <v>0</v>
      </c>
      <c r="AP1134" s="41">
        <v>0</v>
      </c>
      <c r="AQ1134" s="41">
        <v>0</v>
      </c>
      <c r="AR1134" s="41">
        <v>0</v>
      </c>
      <c r="AS1134" s="41">
        <v>0</v>
      </c>
      <c r="AT1134" s="41">
        <v>0</v>
      </c>
      <c r="AU1134" s="41">
        <v>0</v>
      </c>
      <c r="AV1134" s="41">
        <f>SUM(BASE_INICIATIVAS_CONSOLIDADA!$AP1134:$AU1134)</f>
        <v>0</v>
      </c>
      <c r="AW1134" s="43">
        <v>0</v>
      </c>
      <c r="AX1134" s="43">
        <v>0</v>
      </c>
      <c r="AY1134" s="44">
        <f>SUM(BASE_INICIATIVAS_CONSOLIDADA!$AW1134:$AX1134)</f>
        <v>0</v>
      </c>
      <c r="AZ1134" s="45">
        <v>0</v>
      </c>
      <c r="BA1134" s="45">
        <f>BASE_INICIATIVAS_CONSOLIDADA!$AZ1134</f>
        <v>0</v>
      </c>
      <c r="BB1134" s="45">
        <v>400000</v>
      </c>
      <c r="BC1134" s="45">
        <v>0</v>
      </c>
      <c r="BD1134" s="45">
        <f>SUM(BASE_INICIATIVAS_CONSOLIDADA!$BB1134:$BC1134)</f>
        <v>400000</v>
      </c>
    </row>
    <row r="1135" spans="1:56" ht="30" x14ac:dyDescent="0.25">
      <c r="A1135" s="8" t="s">
        <v>61</v>
      </c>
      <c r="B1135" s="8" t="s">
        <v>113</v>
      </c>
      <c r="C1135" s="8">
        <v>19874995</v>
      </c>
      <c r="D1135" s="8" t="s">
        <v>58</v>
      </c>
      <c r="E1135" s="8" t="str">
        <f>_xlfn.XLOOKUP(BASE_INICIATIVAS_CONSOLIDADA!$G1135,'[1]BASE DE DADOS'!A:A,'[1]BASE DE DADOS'!C:C)</f>
        <v>APA CHAPADA DO ARARIPE</v>
      </c>
      <c r="F1135" s="8" t="str">
        <f>_xlfn.XLOOKUP(BASE_INICIATIVAS_CONSOLIDADA!$G1135,[1]!BASE_UCS[COD CNUC],[1]!BASE_UCS[CATEGORIA RESUMIDA])</f>
        <v>APA</v>
      </c>
      <c r="G1135" s="8" t="s">
        <v>366</v>
      </c>
      <c r="H1135" s="8" t="str">
        <f>_xlfn.XLOOKUP(BASE_INICIATIVAS_CONSOLIDADA!$G1135,[1]!BASE_UCS[COD CNUC],[1]!BASE_UCS[GERÊNCIA REGIONAL])</f>
        <v>GR2 - Nordeste</v>
      </c>
      <c r="I1135" s="8" t="str">
        <f>_xlfn.XLOOKUP(BASE_INICIATIVAS_CONSOLIDADA!$G1135,[1]!BASE_UCS[COD CNUC],[1]!BASE_UCS[BIOMAS])</f>
        <v>Caatinga</v>
      </c>
      <c r="J1135" s="8" t="str">
        <f>_xlfn.XLOOKUP(BASE_INICIATIVAS_CONSOLIDADA!$G1135,[1]!BASE_UCS[COD CNUC],[1]!BASE_UCS[UF])</f>
        <v>CE/PE/PI</v>
      </c>
      <c r="K1135" s="8"/>
      <c r="L1135" s="36">
        <v>585000</v>
      </c>
      <c r="M1135" s="90"/>
      <c r="N1135" s="36">
        <f>BASE_INICIATIVAS_CONSOLIDADA!$L1135-BASE_INICIATIVAS_CONSOLIDADA!$M1135</f>
        <v>585000</v>
      </c>
      <c r="O1135" s="37">
        <f>BASE_INICIATIVAS_CONSOLIDADA!$AC1135+BASE_INICIATIVAS_CONSOLIDADA!$AJ1135+BASE_INICIATIVAS_CONSOLIDADA!$AO1135+BASE_INICIATIVAS_CONSOLIDADA!$AV1135+BASE_INICIATIVAS_CONSOLIDADA!$AY1135+BASE_INICIATIVAS_CONSOLIDADA!$BA1135+BASE_INICIATIVAS_CONSOLIDADA!$BD1135</f>
        <v>0</v>
      </c>
      <c r="P1135" s="36">
        <f>IF(BASE_INICIATIVAS_CONSOLIDADA!$N1135-BASE_INICIATIVAS_CONSOLIDADA!$O1135&lt;0,0,BASE_INICIATIVAS_CONSOLIDADA!$N1135-BASE_INICIATIVAS_CONSOLIDADA!$O1135)</f>
        <v>585000</v>
      </c>
      <c r="Q1135" s="64">
        <v>0</v>
      </c>
      <c r="R1135" s="69">
        <v>0</v>
      </c>
      <c r="S1135" s="69">
        <v>0</v>
      </c>
      <c r="T1135" s="69">
        <v>0</v>
      </c>
      <c r="U1135" s="69">
        <v>0</v>
      </c>
      <c r="V1135" s="69">
        <v>0</v>
      </c>
      <c r="W1135" s="69">
        <v>0</v>
      </c>
      <c r="X1135" s="69">
        <v>0</v>
      </c>
      <c r="Y1135" s="69">
        <v>0</v>
      </c>
      <c r="Z1135" s="69">
        <v>0</v>
      </c>
      <c r="AA1135" s="69">
        <v>0</v>
      </c>
      <c r="AB1135" s="70">
        <v>0</v>
      </c>
      <c r="AC1135" s="37">
        <f>SUM(BASE_INICIATIVAS_CONSOLIDADA!$Q1135:$AB1135)</f>
        <v>0</v>
      </c>
      <c r="AD1135" s="37">
        <v>0</v>
      </c>
      <c r="AE1135" s="37">
        <v>0</v>
      </c>
      <c r="AF1135" s="37">
        <v>0</v>
      </c>
      <c r="AG1135" s="37">
        <v>0</v>
      </c>
      <c r="AH1135" s="37">
        <v>0</v>
      </c>
      <c r="AI1135" s="77">
        <v>0</v>
      </c>
      <c r="AJ1135" s="37">
        <f>SUM(BASE_INICIATIVAS_CONSOLIDADA!$AD1135:$AI1135)</f>
        <v>0</v>
      </c>
      <c r="AK1135" s="37">
        <v>0</v>
      </c>
      <c r="AL1135" s="37">
        <v>0</v>
      </c>
      <c r="AM1135" s="37">
        <v>0</v>
      </c>
      <c r="AN1135" s="37">
        <v>0</v>
      </c>
      <c r="AO1135" s="37">
        <f>SUM(BASE_INICIATIVAS_CONSOLIDADA!$AK1135:$AN1135)</f>
        <v>0</v>
      </c>
      <c r="AP1135" s="37">
        <v>0</v>
      </c>
      <c r="AQ1135" s="37">
        <v>0</v>
      </c>
      <c r="AR1135" s="37">
        <v>0</v>
      </c>
      <c r="AS1135" s="37">
        <v>0</v>
      </c>
      <c r="AT1135" s="37">
        <v>0</v>
      </c>
      <c r="AU1135" s="37">
        <v>0</v>
      </c>
      <c r="AV1135" s="37">
        <f>SUM(BASE_INICIATIVAS_CONSOLIDADA!$AP1135:$AU1135)</f>
        <v>0</v>
      </c>
      <c r="AW1135" s="39">
        <v>0</v>
      </c>
      <c r="AX1135" s="39">
        <v>0</v>
      </c>
      <c r="AY1135" s="40">
        <f>SUM(BASE_INICIATIVAS_CONSOLIDADA!$AW1135:$AX1135)</f>
        <v>0</v>
      </c>
      <c r="AZ1135" s="4">
        <v>0</v>
      </c>
      <c r="BA1135" s="4">
        <f>BASE_INICIATIVAS_CONSOLIDADA!$AZ1135</f>
        <v>0</v>
      </c>
      <c r="BB1135" s="4">
        <v>0</v>
      </c>
      <c r="BC1135" s="4">
        <v>0</v>
      </c>
      <c r="BD1135" s="4">
        <f>SUM(BASE_INICIATIVAS_CONSOLIDADA!$BB1135:$BC1135)</f>
        <v>0</v>
      </c>
    </row>
    <row r="1136" spans="1:56" ht="30" x14ac:dyDescent="0.25">
      <c r="A1136" s="29" t="s">
        <v>61</v>
      </c>
      <c r="B1136" s="29" t="s">
        <v>113</v>
      </c>
      <c r="C1136" s="29">
        <v>19874995</v>
      </c>
      <c r="D1136" s="29" t="s">
        <v>58</v>
      </c>
      <c r="E1136" s="29" t="str">
        <f>_xlfn.XLOOKUP(BASE_INICIATIVAS_CONSOLIDADA!$G1136,'[1]BASE DE DADOS'!A:A,'[1]BASE DE DADOS'!C:C)</f>
        <v>APA COSTA DAS ALGAS</v>
      </c>
      <c r="F1136" s="29" t="str">
        <f>_xlfn.XLOOKUP(BASE_INICIATIVAS_CONSOLIDADA!$G1136,[1]!BASE_UCS[COD CNUC],[1]!BASE_UCS[CATEGORIA RESUMIDA])</f>
        <v>APA</v>
      </c>
      <c r="G1136" s="29" t="s">
        <v>504</v>
      </c>
      <c r="H1136" s="29" t="str">
        <f>_xlfn.XLOOKUP(BASE_INICIATIVAS_CONSOLIDADA!$G1136,[1]!BASE_UCS[COD CNUC],[1]!BASE_UCS[GERÊNCIA REGIONAL])</f>
        <v>GR4 - Sudeste</v>
      </c>
      <c r="I1136" s="29" t="str">
        <f>_xlfn.XLOOKUP(BASE_INICIATIVAS_CONSOLIDADA!$G1136,[1]!BASE_UCS[COD CNUC],[1]!BASE_UCS[BIOMAS])</f>
        <v>Área Marinha - Mata Atlântica</v>
      </c>
      <c r="J1136" s="29" t="str">
        <f>_xlfn.XLOOKUP(BASE_INICIATIVAS_CONSOLIDADA!$G1136,[1]!BASE_UCS[COD CNUC],[1]!BASE_UCS[UF])</f>
        <v>ES</v>
      </c>
      <c r="K1136" s="29"/>
      <c r="L1136" s="30">
        <v>330000</v>
      </c>
      <c r="M1136" s="91"/>
      <c r="N1136" s="30">
        <f>BASE_INICIATIVAS_CONSOLIDADA!$L1136-BASE_INICIATIVAS_CONSOLIDADA!$M1136</f>
        <v>330000</v>
      </c>
      <c r="O1136" s="41">
        <f>BASE_INICIATIVAS_CONSOLIDADA!$AC1136+BASE_INICIATIVAS_CONSOLIDADA!$AJ1136+BASE_INICIATIVAS_CONSOLIDADA!$AO1136+BASE_INICIATIVAS_CONSOLIDADA!$AV1136+BASE_INICIATIVAS_CONSOLIDADA!$AY1136+BASE_INICIATIVAS_CONSOLIDADA!$BA1136+BASE_INICIATIVAS_CONSOLIDADA!$BD1136</f>
        <v>0</v>
      </c>
      <c r="P1136" s="30">
        <f>IF(BASE_INICIATIVAS_CONSOLIDADA!$N1136-BASE_INICIATIVAS_CONSOLIDADA!$O1136&lt;0,0,BASE_INICIATIVAS_CONSOLIDADA!$N1136-BASE_INICIATIVAS_CONSOLIDADA!$O1136)</f>
        <v>330000</v>
      </c>
      <c r="Q1136" s="66">
        <v>0</v>
      </c>
      <c r="R1136" s="71">
        <v>0</v>
      </c>
      <c r="S1136" s="71">
        <v>0</v>
      </c>
      <c r="T1136" s="71">
        <v>0</v>
      </c>
      <c r="U1136" s="71">
        <v>0</v>
      </c>
      <c r="V1136" s="71">
        <v>0</v>
      </c>
      <c r="W1136" s="71">
        <v>0</v>
      </c>
      <c r="X1136" s="71">
        <v>0</v>
      </c>
      <c r="Y1136" s="71">
        <v>0</v>
      </c>
      <c r="Z1136" s="71">
        <v>0</v>
      </c>
      <c r="AA1136" s="71">
        <v>0</v>
      </c>
      <c r="AB1136" s="68">
        <v>0</v>
      </c>
      <c r="AC1136" s="41">
        <f>SUM(BASE_INICIATIVAS_CONSOLIDADA!$Q1136:$AB1136)</f>
        <v>0</v>
      </c>
      <c r="AD1136" s="41">
        <v>0</v>
      </c>
      <c r="AE1136" s="41">
        <v>0</v>
      </c>
      <c r="AF1136" s="41">
        <v>0</v>
      </c>
      <c r="AG1136" s="41">
        <v>0</v>
      </c>
      <c r="AH1136" s="41">
        <v>0</v>
      </c>
      <c r="AI1136" s="82">
        <v>0</v>
      </c>
      <c r="AJ1136" s="41">
        <f>SUM(BASE_INICIATIVAS_CONSOLIDADA!$AD1136:$AI1136)</f>
        <v>0</v>
      </c>
      <c r="AK1136" s="41">
        <v>0</v>
      </c>
      <c r="AL1136" s="41">
        <v>0</v>
      </c>
      <c r="AM1136" s="41">
        <v>0</v>
      </c>
      <c r="AN1136" s="41">
        <v>0</v>
      </c>
      <c r="AO1136" s="41">
        <f>SUM(BASE_INICIATIVAS_CONSOLIDADA!$AK1136:$AN1136)</f>
        <v>0</v>
      </c>
      <c r="AP1136" s="41">
        <v>0</v>
      </c>
      <c r="AQ1136" s="41">
        <v>0</v>
      </c>
      <c r="AR1136" s="41">
        <v>0</v>
      </c>
      <c r="AS1136" s="41">
        <v>0</v>
      </c>
      <c r="AT1136" s="41">
        <v>0</v>
      </c>
      <c r="AU1136" s="41">
        <v>0</v>
      </c>
      <c r="AV1136" s="41">
        <f>SUM(BASE_INICIATIVAS_CONSOLIDADA!$AP1136:$AU1136)</f>
        <v>0</v>
      </c>
      <c r="AW1136" s="43">
        <v>0</v>
      </c>
      <c r="AX1136" s="43">
        <v>0</v>
      </c>
      <c r="AY1136" s="44">
        <f>SUM(BASE_INICIATIVAS_CONSOLIDADA!$AW1136:$AX1136)</f>
        <v>0</v>
      </c>
      <c r="AZ1136" s="45">
        <v>0</v>
      </c>
      <c r="BA1136" s="45">
        <f>BASE_INICIATIVAS_CONSOLIDADA!$AZ1136</f>
        <v>0</v>
      </c>
      <c r="BB1136" s="45">
        <v>0</v>
      </c>
      <c r="BC1136" s="45">
        <v>0</v>
      </c>
      <c r="BD1136" s="45">
        <f>SUM(BASE_INICIATIVAS_CONSOLIDADA!$BB1136:$BC1136)</f>
        <v>0</v>
      </c>
    </row>
    <row r="1137" spans="1:56" ht="30" x14ac:dyDescent="0.25">
      <c r="A1137" s="8" t="s">
        <v>61</v>
      </c>
      <c r="B1137" s="8" t="s">
        <v>113</v>
      </c>
      <c r="C1137" s="8">
        <v>19874995</v>
      </c>
      <c r="D1137" s="8" t="s">
        <v>58</v>
      </c>
      <c r="E1137" s="8" t="str">
        <f>_xlfn.XLOOKUP(BASE_INICIATIVAS_CONSOLIDADA!$G1137,'[1]BASE DE DADOS'!A:A,'[1]BASE DE DADOS'!C:C)</f>
        <v>APA DA BACIA DO RIO SÃO JOÃO - MICO LEÃO</v>
      </c>
      <c r="F1137" s="8" t="str">
        <f>_xlfn.XLOOKUP(BASE_INICIATIVAS_CONSOLIDADA!$G1137,[1]!BASE_UCS[COD CNUC],[1]!BASE_UCS[CATEGORIA RESUMIDA])</f>
        <v>APA</v>
      </c>
      <c r="G1137" s="8" t="s">
        <v>532</v>
      </c>
      <c r="H1137" s="8" t="str">
        <f>_xlfn.XLOOKUP(BASE_INICIATIVAS_CONSOLIDADA!$G1137,[1]!BASE_UCS[COD CNUC],[1]!BASE_UCS[GERÊNCIA REGIONAL])</f>
        <v>GR4 - Sudeste</v>
      </c>
      <c r="I1137" s="8" t="str">
        <f>_xlfn.XLOOKUP(BASE_INICIATIVAS_CONSOLIDADA!$G1137,[1]!BASE_UCS[COD CNUC],[1]!BASE_UCS[BIOMAS])</f>
        <v>Mata Atlântica</v>
      </c>
      <c r="J1137" s="8" t="str">
        <f>_xlfn.XLOOKUP(BASE_INICIATIVAS_CONSOLIDADA!$G1137,[1]!BASE_UCS[COD CNUC],[1]!BASE_UCS[UF])</f>
        <v>RJ</v>
      </c>
      <c r="K1137" s="8"/>
      <c r="L1137" s="36">
        <v>330000</v>
      </c>
      <c r="M1137" s="90"/>
      <c r="N1137" s="36">
        <f>BASE_INICIATIVAS_CONSOLIDADA!$L1137-BASE_INICIATIVAS_CONSOLIDADA!$M1137</f>
        <v>330000</v>
      </c>
      <c r="O1137" s="37">
        <f>BASE_INICIATIVAS_CONSOLIDADA!$AC1137+BASE_INICIATIVAS_CONSOLIDADA!$AJ1137+BASE_INICIATIVAS_CONSOLIDADA!$AO1137+BASE_INICIATIVAS_CONSOLIDADA!$AV1137+BASE_INICIATIVAS_CONSOLIDADA!$AY1137+BASE_INICIATIVAS_CONSOLIDADA!$BA1137+BASE_INICIATIVAS_CONSOLIDADA!$BD1137</f>
        <v>0</v>
      </c>
      <c r="P1137" s="36">
        <f>IF(BASE_INICIATIVAS_CONSOLIDADA!$N1137-BASE_INICIATIVAS_CONSOLIDADA!$O1137&lt;0,0,BASE_INICIATIVAS_CONSOLIDADA!$N1137-BASE_INICIATIVAS_CONSOLIDADA!$O1137)</f>
        <v>330000</v>
      </c>
      <c r="Q1137" s="64">
        <v>0</v>
      </c>
      <c r="R1137" s="69">
        <v>0</v>
      </c>
      <c r="S1137" s="69">
        <v>0</v>
      </c>
      <c r="T1137" s="69">
        <v>0</v>
      </c>
      <c r="U1137" s="69">
        <v>0</v>
      </c>
      <c r="V1137" s="69">
        <v>0</v>
      </c>
      <c r="W1137" s="69">
        <v>0</v>
      </c>
      <c r="X1137" s="69">
        <v>0</v>
      </c>
      <c r="Y1137" s="69">
        <v>0</v>
      </c>
      <c r="Z1137" s="69">
        <v>0</v>
      </c>
      <c r="AA1137" s="69">
        <v>0</v>
      </c>
      <c r="AB1137" s="70">
        <v>0</v>
      </c>
      <c r="AC1137" s="37">
        <f>SUM(BASE_INICIATIVAS_CONSOLIDADA!$Q1137:$AB1137)</f>
        <v>0</v>
      </c>
      <c r="AD1137" s="37">
        <v>0</v>
      </c>
      <c r="AE1137" s="37">
        <v>0</v>
      </c>
      <c r="AF1137" s="37">
        <v>0</v>
      </c>
      <c r="AG1137" s="37">
        <v>0</v>
      </c>
      <c r="AH1137" s="37">
        <v>0</v>
      </c>
      <c r="AI1137" s="77">
        <v>0</v>
      </c>
      <c r="AJ1137" s="37">
        <f>SUM(BASE_INICIATIVAS_CONSOLIDADA!$AD1137:$AI1137)</f>
        <v>0</v>
      </c>
      <c r="AK1137" s="37">
        <v>0</v>
      </c>
      <c r="AL1137" s="37">
        <v>0</v>
      </c>
      <c r="AM1137" s="37">
        <v>0</v>
      </c>
      <c r="AN1137" s="37">
        <v>0</v>
      </c>
      <c r="AO1137" s="37">
        <f>SUM(BASE_INICIATIVAS_CONSOLIDADA!$AK1137:$AN1137)</f>
        <v>0</v>
      </c>
      <c r="AP1137" s="37">
        <v>0</v>
      </c>
      <c r="AQ1137" s="37">
        <v>0</v>
      </c>
      <c r="AR1137" s="37">
        <v>0</v>
      </c>
      <c r="AS1137" s="37">
        <v>0</v>
      </c>
      <c r="AT1137" s="37">
        <v>0</v>
      </c>
      <c r="AU1137" s="37">
        <v>0</v>
      </c>
      <c r="AV1137" s="37">
        <f>SUM(BASE_INICIATIVAS_CONSOLIDADA!$AP1137:$AU1137)</f>
        <v>0</v>
      </c>
      <c r="AW1137" s="39">
        <v>0</v>
      </c>
      <c r="AX1137" s="39">
        <v>0</v>
      </c>
      <c r="AY1137" s="40">
        <f>SUM(BASE_INICIATIVAS_CONSOLIDADA!$AW1137:$AX1137)</f>
        <v>0</v>
      </c>
      <c r="AZ1137" s="4">
        <v>0</v>
      </c>
      <c r="BA1137" s="4">
        <f>BASE_INICIATIVAS_CONSOLIDADA!$AZ1137</f>
        <v>0</v>
      </c>
      <c r="BB1137" s="4">
        <v>0</v>
      </c>
      <c r="BC1137" s="4">
        <v>0</v>
      </c>
      <c r="BD1137" s="4">
        <f>SUM(BASE_INICIATIVAS_CONSOLIDADA!$BB1137:$BC1137)</f>
        <v>0</v>
      </c>
    </row>
    <row r="1138" spans="1:56" ht="30" x14ac:dyDescent="0.25">
      <c r="A1138" s="29" t="s">
        <v>61</v>
      </c>
      <c r="B1138" s="29" t="s">
        <v>113</v>
      </c>
      <c r="C1138" s="29">
        <v>19874995</v>
      </c>
      <c r="D1138" s="29" t="s">
        <v>58</v>
      </c>
      <c r="E1138" s="29" t="str">
        <f>_xlfn.XLOOKUP(BASE_INICIATIVAS_CONSOLIDADA!$G1138,'[1]BASE DE DADOS'!A:A,'[1]BASE DE DADOS'!C:C)</f>
        <v>APA DE CANANÉIA-IGUAPÉ-PERUÍBE</v>
      </c>
      <c r="F1138" s="29" t="str">
        <f>_xlfn.XLOOKUP(BASE_INICIATIVAS_CONSOLIDADA!$G1138,[1]!BASE_UCS[COD CNUC],[1]!BASE_UCS[CATEGORIA RESUMIDA])</f>
        <v>APA</v>
      </c>
      <c r="G1138" s="29" t="s">
        <v>534</v>
      </c>
      <c r="H1138" s="29" t="str">
        <f>_xlfn.XLOOKUP(BASE_INICIATIVAS_CONSOLIDADA!$G1138,[1]!BASE_UCS[COD CNUC],[1]!BASE_UCS[GERÊNCIA REGIONAL])</f>
        <v>GR4 - Sudeste</v>
      </c>
      <c r="I1138" s="29" t="str">
        <f>_xlfn.XLOOKUP(BASE_INICIATIVAS_CONSOLIDADA!$G1138,[1]!BASE_UCS[COD CNUC],[1]!BASE_UCS[BIOMAS])</f>
        <v>Área Marinha - Mata Atlântica</v>
      </c>
      <c r="J1138" s="29" t="str">
        <f>_xlfn.XLOOKUP(BASE_INICIATIVAS_CONSOLIDADA!$G1138,[1]!BASE_UCS[COD CNUC],[1]!BASE_UCS[UF])</f>
        <v>SP</v>
      </c>
      <c r="K1138" s="29"/>
      <c r="L1138" s="30">
        <v>330000</v>
      </c>
      <c r="M1138" s="91"/>
      <c r="N1138" s="30">
        <f>BASE_INICIATIVAS_CONSOLIDADA!$L1138-BASE_INICIATIVAS_CONSOLIDADA!$M1138</f>
        <v>330000</v>
      </c>
      <c r="O1138" s="41">
        <f>BASE_INICIATIVAS_CONSOLIDADA!$AC1138+BASE_INICIATIVAS_CONSOLIDADA!$AJ1138+BASE_INICIATIVAS_CONSOLIDADA!$AO1138+BASE_INICIATIVAS_CONSOLIDADA!$AV1138+BASE_INICIATIVAS_CONSOLIDADA!$AY1138+BASE_INICIATIVAS_CONSOLIDADA!$BA1138+BASE_INICIATIVAS_CONSOLIDADA!$BD1138</f>
        <v>0</v>
      </c>
      <c r="P1138" s="30">
        <f>IF(BASE_INICIATIVAS_CONSOLIDADA!$N1138-BASE_INICIATIVAS_CONSOLIDADA!$O1138&lt;0,0,BASE_INICIATIVAS_CONSOLIDADA!$N1138-BASE_INICIATIVAS_CONSOLIDADA!$O1138)</f>
        <v>330000</v>
      </c>
      <c r="Q1138" s="66">
        <v>0</v>
      </c>
      <c r="R1138" s="71">
        <v>0</v>
      </c>
      <c r="S1138" s="71">
        <v>0</v>
      </c>
      <c r="T1138" s="71">
        <v>0</v>
      </c>
      <c r="U1138" s="71">
        <v>0</v>
      </c>
      <c r="V1138" s="71">
        <v>0</v>
      </c>
      <c r="W1138" s="71">
        <v>0</v>
      </c>
      <c r="X1138" s="71">
        <v>0</v>
      </c>
      <c r="Y1138" s="71">
        <v>0</v>
      </c>
      <c r="Z1138" s="71">
        <v>0</v>
      </c>
      <c r="AA1138" s="71">
        <v>0</v>
      </c>
      <c r="AB1138" s="68">
        <v>0</v>
      </c>
      <c r="AC1138" s="41">
        <f>SUM(BASE_INICIATIVAS_CONSOLIDADA!$Q1138:$AB1138)</f>
        <v>0</v>
      </c>
      <c r="AD1138" s="41">
        <v>0</v>
      </c>
      <c r="AE1138" s="41">
        <v>0</v>
      </c>
      <c r="AF1138" s="41">
        <v>0</v>
      </c>
      <c r="AG1138" s="41">
        <v>0</v>
      </c>
      <c r="AH1138" s="41">
        <v>0</v>
      </c>
      <c r="AI1138" s="82">
        <v>0</v>
      </c>
      <c r="AJ1138" s="41">
        <f>SUM(BASE_INICIATIVAS_CONSOLIDADA!$AD1138:$AI1138)</f>
        <v>0</v>
      </c>
      <c r="AK1138" s="41">
        <v>0</v>
      </c>
      <c r="AL1138" s="41">
        <v>0</v>
      </c>
      <c r="AM1138" s="41">
        <v>0</v>
      </c>
      <c r="AN1138" s="41">
        <v>0</v>
      </c>
      <c r="AO1138" s="41">
        <f>SUM(BASE_INICIATIVAS_CONSOLIDADA!$AK1138:$AN1138)</f>
        <v>0</v>
      </c>
      <c r="AP1138" s="41">
        <v>0</v>
      </c>
      <c r="AQ1138" s="41">
        <v>0</v>
      </c>
      <c r="AR1138" s="41">
        <v>0</v>
      </c>
      <c r="AS1138" s="41">
        <v>0</v>
      </c>
      <c r="AT1138" s="41">
        <v>0</v>
      </c>
      <c r="AU1138" s="41">
        <v>0</v>
      </c>
      <c r="AV1138" s="41">
        <f>SUM(BASE_INICIATIVAS_CONSOLIDADA!$AP1138:$AU1138)</f>
        <v>0</v>
      </c>
      <c r="AW1138" s="43">
        <v>0</v>
      </c>
      <c r="AX1138" s="43">
        <v>0</v>
      </c>
      <c r="AY1138" s="44">
        <f>SUM(BASE_INICIATIVAS_CONSOLIDADA!$AW1138:$AX1138)</f>
        <v>0</v>
      </c>
      <c r="AZ1138" s="45">
        <v>0</v>
      </c>
      <c r="BA1138" s="45">
        <f>BASE_INICIATIVAS_CONSOLIDADA!$AZ1138</f>
        <v>0</v>
      </c>
      <c r="BB1138" s="45">
        <v>0</v>
      </c>
      <c r="BC1138" s="45">
        <v>0</v>
      </c>
      <c r="BD1138" s="45">
        <f>SUM(BASE_INICIATIVAS_CONSOLIDADA!$BB1138:$BC1138)</f>
        <v>0</v>
      </c>
    </row>
    <row r="1139" spans="1:56" ht="30" x14ac:dyDescent="0.25">
      <c r="A1139" s="8" t="s">
        <v>61</v>
      </c>
      <c r="B1139" s="8" t="s">
        <v>113</v>
      </c>
      <c r="C1139" s="8">
        <v>19874995</v>
      </c>
      <c r="D1139" s="8" t="s">
        <v>58</v>
      </c>
      <c r="E1139" s="8" t="str">
        <f>_xlfn.XLOOKUP(BASE_INICIATIVAS_CONSOLIDADA!$G1139,'[1]BASE DE DADOS'!A:A,'[1]BASE DE DADOS'!C:C)</f>
        <v>APA DE GUAPI-MIRIM</v>
      </c>
      <c r="F1139" s="8" t="str">
        <f>_xlfn.XLOOKUP(BASE_INICIATIVAS_CONSOLIDADA!$G1139,[1]!BASE_UCS[COD CNUC],[1]!BASE_UCS[CATEGORIA RESUMIDA])</f>
        <v>APA</v>
      </c>
      <c r="G1139" s="8" t="s">
        <v>506</v>
      </c>
      <c r="H1139" s="8" t="str">
        <f>_xlfn.XLOOKUP(BASE_INICIATIVAS_CONSOLIDADA!$G1139,[1]!BASE_UCS[COD CNUC],[1]!BASE_UCS[GERÊNCIA REGIONAL])</f>
        <v>GR4 - Sudeste</v>
      </c>
      <c r="I1139" s="8" t="str">
        <f>_xlfn.XLOOKUP(BASE_INICIATIVAS_CONSOLIDADA!$G1139,[1]!BASE_UCS[COD CNUC],[1]!BASE_UCS[BIOMAS])</f>
        <v>Área Marinha - Mata Atlântica</v>
      </c>
      <c r="J1139" s="8" t="str">
        <f>_xlfn.XLOOKUP(BASE_INICIATIVAS_CONSOLIDADA!$G1139,[1]!BASE_UCS[COD CNUC],[1]!BASE_UCS[UF])</f>
        <v>RJ</v>
      </c>
      <c r="K1139" s="8"/>
      <c r="L1139" s="36">
        <v>330000</v>
      </c>
      <c r="M1139" s="90"/>
      <c r="N1139" s="36">
        <f>BASE_INICIATIVAS_CONSOLIDADA!$L1139-BASE_INICIATIVAS_CONSOLIDADA!$M1139</f>
        <v>330000</v>
      </c>
      <c r="O1139" s="37">
        <f>BASE_INICIATIVAS_CONSOLIDADA!$AC1139+BASE_INICIATIVAS_CONSOLIDADA!$AJ1139+BASE_INICIATIVAS_CONSOLIDADA!$AO1139+BASE_INICIATIVAS_CONSOLIDADA!$AV1139+BASE_INICIATIVAS_CONSOLIDADA!$AY1139+BASE_INICIATIVAS_CONSOLIDADA!$BA1139+BASE_INICIATIVAS_CONSOLIDADA!$BD1139</f>
        <v>0</v>
      </c>
      <c r="P1139" s="36">
        <f>IF(BASE_INICIATIVAS_CONSOLIDADA!$N1139-BASE_INICIATIVAS_CONSOLIDADA!$O1139&lt;0,0,BASE_INICIATIVAS_CONSOLIDADA!$N1139-BASE_INICIATIVAS_CONSOLIDADA!$O1139)</f>
        <v>330000</v>
      </c>
      <c r="Q1139" s="64">
        <v>0</v>
      </c>
      <c r="R1139" s="69">
        <v>0</v>
      </c>
      <c r="S1139" s="69">
        <v>0</v>
      </c>
      <c r="T1139" s="69">
        <v>0</v>
      </c>
      <c r="U1139" s="69">
        <v>0</v>
      </c>
      <c r="V1139" s="69">
        <v>0</v>
      </c>
      <c r="W1139" s="69">
        <v>0</v>
      </c>
      <c r="X1139" s="69">
        <v>0</v>
      </c>
      <c r="Y1139" s="69">
        <v>0</v>
      </c>
      <c r="Z1139" s="69">
        <v>0</v>
      </c>
      <c r="AA1139" s="69">
        <v>0</v>
      </c>
      <c r="AB1139" s="70">
        <v>0</v>
      </c>
      <c r="AC1139" s="37">
        <f>SUM(BASE_INICIATIVAS_CONSOLIDADA!$Q1139:$AB1139)</f>
        <v>0</v>
      </c>
      <c r="AD1139" s="37">
        <v>0</v>
      </c>
      <c r="AE1139" s="37">
        <v>0</v>
      </c>
      <c r="AF1139" s="37">
        <v>0</v>
      </c>
      <c r="AG1139" s="37">
        <v>0</v>
      </c>
      <c r="AH1139" s="37">
        <v>0</v>
      </c>
      <c r="AI1139" s="77">
        <v>0</v>
      </c>
      <c r="AJ1139" s="37">
        <f>SUM(BASE_INICIATIVAS_CONSOLIDADA!$AD1139:$AI1139)</f>
        <v>0</v>
      </c>
      <c r="AK1139" s="37">
        <v>0</v>
      </c>
      <c r="AL1139" s="37">
        <v>0</v>
      </c>
      <c r="AM1139" s="37">
        <v>0</v>
      </c>
      <c r="AN1139" s="37">
        <v>0</v>
      </c>
      <c r="AO1139" s="37">
        <f>SUM(BASE_INICIATIVAS_CONSOLIDADA!$AK1139:$AN1139)</f>
        <v>0</v>
      </c>
      <c r="AP1139" s="37">
        <v>0</v>
      </c>
      <c r="AQ1139" s="37">
        <v>0</v>
      </c>
      <c r="AR1139" s="37">
        <v>0</v>
      </c>
      <c r="AS1139" s="37">
        <v>0</v>
      </c>
      <c r="AT1139" s="37">
        <v>0</v>
      </c>
      <c r="AU1139" s="37">
        <v>0</v>
      </c>
      <c r="AV1139" s="37">
        <f>SUM(BASE_INICIATIVAS_CONSOLIDADA!$AP1139:$AU1139)</f>
        <v>0</v>
      </c>
      <c r="AW1139" s="39">
        <v>0</v>
      </c>
      <c r="AX1139" s="39">
        <v>0</v>
      </c>
      <c r="AY1139" s="40">
        <f>SUM(BASE_INICIATIVAS_CONSOLIDADA!$AW1139:$AX1139)</f>
        <v>0</v>
      </c>
      <c r="AZ1139" s="4">
        <v>0</v>
      </c>
      <c r="BA1139" s="4">
        <f>BASE_INICIATIVAS_CONSOLIDADA!$AZ1139</f>
        <v>0</v>
      </c>
      <c r="BB1139" s="4">
        <v>0</v>
      </c>
      <c r="BC1139" s="4">
        <v>0</v>
      </c>
      <c r="BD1139" s="4">
        <f>SUM(BASE_INICIATIVAS_CONSOLIDADA!$BB1139:$BC1139)</f>
        <v>0</v>
      </c>
    </row>
    <row r="1140" spans="1:56" ht="30" x14ac:dyDescent="0.25">
      <c r="A1140" s="29" t="s">
        <v>61</v>
      </c>
      <c r="B1140" s="29" t="s">
        <v>113</v>
      </c>
      <c r="C1140" s="29">
        <v>19874995</v>
      </c>
      <c r="D1140" s="29" t="s">
        <v>58</v>
      </c>
      <c r="E1140" s="29" t="str">
        <f>_xlfn.XLOOKUP(BASE_INICIATIVAS_CONSOLIDADA!$G1140,'[1]BASE DE DADOS'!A:A,'[1]BASE DE DADOS'!C:C)</f>
        <v>APA DE GUARAQUEÇABA</v>
      </c>
      <c r="F1140" s="29" t="str">
        <f>_xlfn.XLOOKUP(BASE_INICIATIVAS_CONSOLIDADA!$G1140,[1]!BASE_UCS[COD CNUC],[1]!BASE_UCS[CATEGORIA RESUMIDA])</f>
        <v>APA</v>
      </c>
      <c r="G1140" s="29" t="s">
        <v>318</v>
      </c>
      <c r="H1140" s="29" t="str">
        <f>_xlfn.XLOOKUP(BASE_INICIATIVAS_CONSOLIDADA!$G1140,[1]!BASE_UCS[COD CNUC],[1]!BASE_UCS[GERÊNCIA REGIONAL])</f>
        <v>GR5 - Sul</v>
      </c>
      <c r="I1140" s="29" t="str">
        <f>_xlfn.XLOOKUP(BASE_INICIATIVAS_CONSOLIDADA!$G1140,[1]!BASE_UCS[COD CNUC],[1]!BASE_UCS[BIOMAS])</f>
        <v>Área Marinha - Mata Atlântica</v>
      </c>
      <c r="J1140" s="29" t="str">
        <f>_xlfn.XLOOKUP(BASE_INICIATIVAS_CONSOLIDADA!$G1140,[1]!BASE_UCS[COD CNUC],[1]!BASE_UCS[UF])</f>
        <v>PR</v>
      </c>
      <c r="K1140" s="29"/>
      <c r="L1140" s="30">
        <v>330000</v>
      </c>
      <c r="M1140" s="91"/>
      <c r="N1140" s="30">
        <f>BASE_INICIATIVAS_CONSOLIDADA!$L1140-BASE_INICIATIVAS_CONSOLIDADA!$M1140</f>
        <v>330000</v>
      </c>
      <c r="O1140" s="41">
        <f>BASE_INICIATIVAS_CONSOLIDADA!$AC1140+BASE_INICIATIVAS_CONSOLIDADA!$AJ1140+BASE_INICIATIVAS_CONSOLIDADA!$AO1140+BASE_INICIATIVAS_CONSOLIDADA!$AV1140+BASE_INICIATIVAS_CONSOLIDADA!$AY1140+BASE_INICIATIVAS_CONSOLIDADA!$BA1140+BASE_INICIATIVAS_CONSOLIDADA!$BD1140</f>
        <v>0</v>
      </c>
      <c r="P1140" s="30">
        <f>IF(BASE_INICIATIVAS_CONSOLIDADA!$N1140-BASE_INICIATIVAS_CONSOLIDADA!$O1140&lt;0,0,BASE_INICIATIVAS_CONSOLIDADA!$N1140-BASE_INICIATIVAS_CONSOLIDADA!$O1140)</f>
        <v>330000</v>
      </c>
      <c r="Q1140" s="66">
        <v>0</v>
      </c>
      <c r="R1140" s="71">
        <v>0</v>
      </c>
      <c r="S1140" s="71">
        <v>0</v>
      </c>
      <c r="T1140" s="71">
        <v>0</v>
      </c>
      <c r="U1140" s="71">
        <v>0</v>
      </c>
      <c r="V1140" s="71">
        <v>0</v>
      </c>
      <c r="W1140" s="71">
        <v>0</v>
      </c>
      <c r="X1140" s="71">
        <v>0</v>
      </c>
      <c r="Y1140" s="71">
        <v>0</v>
      </c>
      <c r="Z1140" s="71">
        <v>0</v>
      </c>
      <c r="AA1140" s="71">
        <v>0</v>
      </c>
      <c r="AB1140" s="68">
        <v>0</v>
      </c>
      <c r="AC1140" s="41">
        <f>SUM(BASE_INICIATIVAS_CONSOLIDADA!$Q1140:$AB1140)</f>
        <v>0</v>
      </c>
      <c r="AD1140" s="41">
        <v>0</v>
      </c>
      <c r="AE1140" s="41">
        <v>0</v>
      </c>
      <c r="AF1140" s="41">
        <v>0</v>
      </c>
      <c r="AG1140" s="41">
        <v>0</v>
      </c>
      <c r="AH1140" s="41">
        <v>0</v>
      </c>
      <c r="AI1140" s="82">
        <v>0</v>
      </c>
      <c r="AJ1140" s="41">
        <f>SUM(BASE_INICIATIVAS_CONSOLIDADA!$AD1140:$AI1140)</f>
        <v>0</v>
      </c>
      <c r="AK1140" s="41">
        <v>0</v>
      </c>
      <c r="AL1140" s="41">
        <v>0</v>
      </c>
      <c r="AM1140" s="41">
        <v>0</v>
      </c>
      <c r="AN1140" s="41">
        <v>0</v>
      </c>
      <c r="AO1140" s="41">
        <f>SUM(BASE_INICIATIVAS_CONSOLIDADA!$AK1140:$AN1140)</f>
        <v>0</v>
      </c>
      <c r="AP1140" s="41">
        <v>0</v>
      </c>
      <c r="AQ1140" s="41">
        <v>0</v>
      </c>
      <c r="AR1140" s="41">
        <v>0</v>
      </c>
      <c r="AS1140" s="41">
        <v>0</v>
      </c>
      <c r="AT1140" s="41">
        <v>0</v>
      </c>
      <c r="AU1140" s="41">
        <v>0</v>
      </c>
      <c r="AV1140" s="41">
        <f>SUM(BASE_INICIATIVAS_CONSOLIDADA!$AP1140:$AU1140)</f>
        <v>0</v>
      </c>
      <c r="AW1140" s="43">
        <v>0</v>
      </c>
      <c r="AX1140" s="43">
        <v>0</v>
      </c>
      <c r="AY1140" s="44">
        <f>SUM(BASE_INICIATIVAS_CONSOLIDADA!$AW1140:$AX1140)</f>
        <v>0</v>
      </c>
      <c r="AZ1140" s="45">
        <v>0</v>
      </c>
      <c r="BA1140" s="45">
        <f>BASE_INICIATIVAS_CONSOLIDADA!$AZ1140</f>
        <v>0</v>
      </c>
      <c r="BB1140" s="45">
        <v>0</v>
      </c>
      <c r="BC1140" s="45">
        <v>0</v>
      </c>
      <c r="BD1140" s="45">
        <f>SUM(BASE_INICIATIVAS_CONSOLIDADA!$BB1140:$BC1140)</f>
        <v>0</v>
      </c>
    </row>
    <row r="1141" spans="1:56" ht="30" x14ac:dyDescent="0.25">
      <c r="A1141" s="8" t="s">
        <v>61</v>
      </c>
      <c r="B1141" s="8" t="s">
        <v>113</v>
      </c>
      <c r="C1141" s="8">
        <v>19874995</v>
      </c>
      <c r="D1141" s="8" t="s">
        <v>58</v>
      </c>
      <c r="E1141" s="8" t="str">
        <f>_xlfn.XLOOKUP(BASE_INICIATIVAS_CONSOLIDADA!$G1141,'[1]BASE DE DADOS'!A:A,'[1]BASE DE DADOS'!C:C)</f>
        <v>APA IBIRAPUITÃ</v>
      </c>
      <c r="F1141" s="8" t="str">
        <f>_xlfn.XLOOKUP(BASE_INICIATIVAS_CONSOLIDADA!$G1141,[1]!BASE_UCS[COD CNUC],[1]!BASE_UCS[CATEGORIA RESUMIDA])</f>
        <v>APA</v>
      </c>
      <c r="G1141" s="8" t="s">
        <v>489</v>
      </c>
      <c r="H1141" s="8" t="str">
        <f>_xlfn.XLOOKUP(BASE_INICIATIVAS_CONSOLIDADA!$G1141,[1]!BASE_UCS[COD CNUC],[1]!BASE_UCS[GERÊNCIA REGIONAL])</f>
        <v>GR5 - Sul</v>
      </c>
      <c r="I1141" s="8" t="str">
        <f>_xlfn.XLOOKUP(BASE_INICIATIVAS_CONSOLIDADA!$G1141,[1]!BASE_UCS[COD CNUC],[1]!BASE_UCS[BIOMAS])</f>
        <v>Pampa</v>
      </c>
      <c r="J1141" s="8" t="str">
        <f>_xlfn.XLOOKUP(BASE_INICIATIVAS_CONSOLIDADA!$G1141,[1]!BASE_UCS[COD CNUC],[1]!BASE_UCS[UF])</f>
        <v>RS</v>
      </c>
      <c r="K1141" s="8"/>
      <c r="L1141" s="36">
        <v>585000</v>
      </c>
      <c r="M1141" s="90"/>
      <c r="N1141" s="36">
        <f>BASE_INICIATIVAS_CONSOLIDADA!$L1141-BASE_INICIATIVAS_CONSOLIDADA!$M1141</f>
        <v>585000</v>
      </c>
      <c r="O1141" s="37">
        <f>BASE_INICIATIVAS_CONSOLIDADA!$AC1141+BASE_INICIATIVAS_CONSOLIDADA!$AJ1141+BASE_INICIATIVAS_CONSOLIDADA!$AO1141+BASE_INICIATIVAS_CONSOLIDADA!$AV1141+BASE_INICIATIVAS_CONSOLIDADA!$AY1141+BASE_INICIATIVAS_CONSOLIDADA!$BA1141+BASE_INICIATIVAS_CONSOLIDADA!$BD1141</f>
        <v>0</v>
      </c>
      <c r="P1141" s="36">
        <f>IF(BASE_INICIATIVAS_CONSOLIDADA!$N1141-BASE_INICIATIVAS_CONSOLIDADA!$O1141&lt;0,0,BASE_INICIATIVAS_CONSOLIDADA!$N1141-BASE_INICIATIVAS_CONSOLIDADA!$O1141)</f>
        <v>585000</v>
      </c>
      <c r="Q1141" s="64">
        <v>0</v>
      </c>
      <c r="R1141" s="69">
        <v>0</v>
      </c>
      <c r="S1141" s="69">
        <v>0</v>
      </c>
      <c r="T1141" s="69">
        <v>0</v>
      </c>
      <c r="U1141" s="69">
        <v>0</v>
      </c>
      <c r="V1141" s="69">
        <v>0</v>
      </c>
      <c r="W1141" s="69">
        <v>0</v>
      </c>
      <c r="X1141" s="69">
        <v>0</v>
      </c>
      <c r="Y1141" s="69">
        <v>0</v>
      </c>
      <c r="Z1141" s="69">
        <v>0</v>
      </c>
      <c r="AA1141" s="69">
        <v>0</v>
      </c>
      <c r="AB1141" s="70">
        <v>0</v>
      </c>
      <c r="AC1141" s="37">
        <f>SUM(BASE_INICIATIVAS_CONSOLIDADA!$Q1141:$AB1141)</f>
        <v>0</v>
      </c>
      <c r="AD1141" s="37">
        <v>0</v>
      </c>
      <c r="AE1141" s="37">
        <v>0</v>
      </c>
      <c r="AF1141" s="37">
        <v>0</v>
      </c>
      <c r="AG1141" s="37">
        <v>0</v>
      </c>
      <c r="AH1141" s="37">
        <v>0</v>
      </c>
      <c r="AI1141" s="77">
        <v>0</v>
      </c>
      <c r="AJ1141" s="37">
        <f>SUM(BASE_INICIATIVAS_CONSOLIDADA!$AD1141:$AI1141)</f>
        <v>0</v>
      </c>
      <c r="AK1141" s="37">
        <v>0</v>
      </c>
      <c r="AL1141" s="37">
        <v>0</v>
      </c>
      <c r="AM1141" s="37">
        <v>0</v>
      </c>
      <c r="AN1141" s="37">
        <v>0</v>
      </c>
      <c r="AO1141" s="37">
        <f>SUM(BASE_INICIATIVAS_CONSOLIDADA!$AK1141:$AN1141)</f>
        <v>0</v>
      </c>
      <c r="AP1141" s="37">
        <v>0</v>
      </c>
      <c r="AQ1141" s="37">
        <v>0</v>
      </c>
      <c r="AR1141" s="37">
        <v>0</v>
      </c>
      <c r="AS1141" s="37">
        <v>0</v>
      </c>
      <c r="AT1141" s="37">
        <v>0</v>
      </c>
      <c r="AU1141" s="37">
        <v>0</v>
      </c>
      <c r="AV1141" s="37">
        <f>SUM(BASE_INICIATIVAS_CONSOLIDADA!$AP1141:$AU1141)</f>
        <v>0</v>
      </c>
      <c r="AW1141" s="39">
        <v>0</v>
      </c>
      <c r="AX1141" s="39">
        <v>0</v>
      </c>
      <c r="AY1141" s="40">
        <f>SUM(BASE_INICIATIVAS_CONSOLIDADA!$AW1141:$AX1141)</f>
        <v>0</v>
      </c>
      <c r="AZ1141" s="4">
        <v>0</v>
      </c>
      <c r="BA1141" s="4">
        <f>BASE_INICIATIVAS_CONSOLIDADA!$AZ1141</f>
        <v>0</v>
      </c>
      <c r="BB1141" s="4">
        <v>0</v>
      </c>
      <c r="BC1141" s="4">
        <v>0</v>
      </c>
      <c r="BD1141" s="4">
        <f>SUM(BASE_INICIATIVAS_CONSOLIDADA!$BB1141:$BC1141)</f>
        <v>0</v>
      </c>
    </row>
    <row r="1142" spans="1:56" ht="45" x14ac:dyDescent="0.25">
      <c r="A1142" s="29" t="s">
        <v>61</v>
      </c>
      <c r="B1142" s="29" t="s">
        <v>113</v>
      </c>
      <c r="C1142" s="29">
        <v>19874995</v>
      </c>
      <c r="D1142" s="29" t="s">
        <v>58</v>
      </c>
      <c r="E1142" s="29" t="str">
        <f>_xlfn.XLOOKUP(BASE_INICIATIVAS_CONSOLIDADA!$G1142,'[1]BASE DE DADOS'!A:A,'[1]BASE DE DADOS'!C:C)</f>
        <v>ARIE PROJETO DINÂMICA BIOLÓGICA DE FRAGMENTOS FLORESTAIS</v>
      </c>
      <c r="F1142" s="29" t="str">
        <f>_xlfn.XLOOKUP(BASE_INICIATIVAS_CONSOLIDADA!$G1142,[1]!BASE_UCS[COD CNUC],[1]!BASE_UCS[CATEGORIA RESUMIDA])</f>
        <v>ARIE</v>
      </c>
      <c r="G1142" s="29" t="s">
        <v>490</v>
      </c>
      <c r="H1142" s="29" t="str">
        <f>_xlfn.XLOOKUP(BASE_INICIATIVAS_CONSOLIDADA!$G1142,[1]!BASE_UCS[COD CNUC],[1]!BASE_UCS[GERÊNCIA REGIONAL])</f>
        <v>GR1 - Norte</v>
      </c>
      <c r="I1142" s="29" t="str">
        <f>_xlfn.XLOOKUP(BASE_INICIATIVAS_CONSOLIDADA!$G1142,[1]!BASE_UCS[COD CNUC],[1]!BASE_UCS[BIOMAS])</f>
        <v>Amazônia</v>
      </c>
      <c r="J1142" s="29" t="str">
        <f>_xlfn.XLOOKUP(BASE_INICIATIVAS_CONSOLIDADA!$G1142,[1]!BASE_UCS[COD CNUC],[1]!BASE_UCS[UF])</f>
        <v>AM</v>
      </c>
      <c r="K1142" s="29"/>
      <c r="L1142" s="30">
        <v>585000</v>
      </c>
      <c r="M1142" s="91"/>
      <c r="N1142" s="30">
        <f>BASE_INICIATIVAS_CONSOLIDADA!$L1142-BASE_INICIATIVAS_CONSOLIDADA!$M1142</f>
        <v>585000</v>
      </c>
      <c r="O1142" s="41">
        <f>BASE_INICIATIVAS_CONSOLIDADA!$AC1142+BASE_INICIATIVAS_CONSOLIDADA!$AJ1142+BASE_INICIATIVAS_CONSOLIDADA!$AO1142+BASE_INICIATIVAS_CONSOLIDADA!$AV1142+BASE_INICIATIVAS_CONSOLIDADA!$AY1142+BASE_INICIATIVAS_CONSOLIDADA!$BA1142+BASE_INICIATIVAS_CONSOLIDADA!$BD1142</f>
        <v>0</v>
      </c>
      <c r="P1142" s="30">
        <f>IF(BASE_INICIATIVAS_CONSOLIDADA!$N1142-BASE_INICIATIVAS_CONSOLIDADA!$O1142&lt;0,0,BASE_INICIATIVAS_CONSOLIDADA!$N1142-BASE_INICIATIVAS_CONSOLIDADA!$O1142)</f>
        <v>585000</v>
      </c>
      <c r="Q1142" s="66">
        <v>0</v>
      </c>
      <c r="R1142" s="71">
        <v>0</v>
      </c>
      <c r="S1142" s="71">
        <v>0</v>
      </c>
      <c r="T1142" s="71">
        <v>0</v>
      </c>
      <c r="U1142" s="71">
        <v>0</v>
      </c>
      <c r="V1142" s="71">
        <v>0</v>
      </c>
      <c r="W1142" s="71">
        <v>0</v>
      </c>
      <c r="X1142" s="71">
        <v>0</v>
      </c>
      <c r="Y1142" s="71">
        <v>0</v>
      </c>
      <c r="Z1142" s="71">
        <v>0</v>
      </c>
      <c r="AA1142" s="71">
        <v>0</v>
      </c>
      <c r="AB1142" s="68">
        <v>0</v>
      </c>
      <c r="AC1142" s="41">
        <f>SUM(BASE_INICIATIVAS_CONSOLIDADA!$Q1142:$AB1142)</f>
        <v>0</v>
      </c>
      <c r="AD1142" s="41">
        <v>0</v>
      </c>
      <c r="AE1142" s="41">
        <v>0</v>
      </c>
      <c r="AF1142" s="41">
        <v>0</v>
      </c>
      <c r="AG1142" s="41">
        <v>0</v>
      </c>
      <c r="AH1142" s="41">
        <v>0</v>
      </c>
      <c r="AI1142" s="82">
        <v>0</v>
      </c>
      <c r="AJ1142" s="41">
        <f>SUM(BASE_INICIATIVAS_CONSOLIDADA!$AD1142:$AI1142)</f>
        <v>0</v>
      </c>
      <c r="AK1142" s="41">
        <v>0</v>
      </c>
      <c r="AL1142" s="41">
        <v>0</v>
      </c>
      <c r="AM1142" s="41">
        <v>0</v>
      </c>
      <c r="AN1142" s="41">
        <v>0</v>
      </c>
      <c r="AO1142" s="41">
        <f>SUM(BASE_INICIATIVAS_CONSOLIDADA!$AK1142:$AN1142)</f>
        <v>0</v>
      </c>
      <c r="AP1142" s="41">
        <v>0</v>
      </c>
      <c r="AQ1142" s="41">
        <v>0</v>
      </c>
      <c r="AR1142" s="41">
        <v>0</v>
      </c>
      <c r="AS1142" s="41">
        <v>0</v>
      </c>
      <c r="AT1142" s="41">
        <v>0</v>
      </c>
      <c r="AU1142" s="41">
        <v>0</v>
      </c>
      <c r="AV1142" s="41">
        <f>SUM(BASE_INICIATIVAS_CONSOLIDADA!$AP1142:$AU1142)</f>
        <v>0</v>
      </c>
      <c r="AW1142" s="43">
        <v>0</v>
      </c>
      <c r="AX1142" s="43">
        <v>0</v>
      </c>
      <c r="AY1142" s="44">
        <f>SUM(BASE_INICIATIVAS_CONSOLIDADA!$AW1142:$AX1142)</f>
        <v>0</v>
      </c>
      <c r="AZ1142" s="45">
        <v>0</v>
      </c>
      <c r="BA1142" s="45">
        <f>BASE_INICIATIVAS_CONSOLIDADA!$AZ1142</f>
        <v>0</v>
      </c>
      <c r="BB1142" s="45">
        <v>0</v>
      </c>
      <c r="BC1142" s="45">
        <v>0</v>
      </c>
      <c r="BD1142" s="45">
        <f>SUM(BASE_INICIATIVAS_CONSOLIDADA!$BB1142:$BC1142)</f>
        <v>0</v>
      </c>
    </row>
    <row r="1143" spans="1:56" ht="30" x14ac:dyDescent="0.25">
      <c r="A1143" s="8" t="s">
        <v>61</v>
      </c>
      <c r="B1143" s="8" t="s">
        <v>113</v>
      </c>
      <c r="C1143" s="8">
        <v>19874995</v>
      </c>
      <c r="D1143" s="8" t="s">
        <v>58</v>
      </c>
      <c r="E1143" s="8" t="str">
        <f>_xlfn.XLOOKUP(BASE_INICIATIVAS_CONSOLIDADA!$G1143,'[1]BASE DE DADOS'!A:A,'[1]BASE DE DADOS'!C:C)</f>
        <v>ESEC DA GUANABARA</v>
      </c>
      <c r="F1143" s="8" t="str">
        <f>_xlfn.XLOOKUP(BASE_INICIATIVAS_CONSOLIDADA!$G1143,[1]!BASE_UCS[COD CNUC],[1]!BASE_UCS[CATEGORIA RESUMIDA])</f>
        <v>ESEC</v>
      </c>
      <c r="G1143" s="8" t="s">
        <v>433</v>
      </c>
      <c r="H1143" s="8" t="str">
        <f>_xlfn.XLOOKUP(BASE_INICIATIVAS_CONSOLIDADA!$G1143,[1]!BASE_UCS[COD CNUC],[1]!BASE_UCS[GERÊNCIA REGIONAL])</f>
        <v>GR4 - Sudeste</v>
      </c>
      <c r="I1143" s="8" t="str">
        <f>_xlfn.XLOOKUP(BASE_INICIATIVAS_CONSOLIDADA!$G1143,[1]!BASE_UCS[COD CNUC],[1]!BASE_UCS[BIOMAS])</f>
        <v>Área Marinha - Mata Atlântica</v>
      </c>
      <c r="J1143" s="8" t="str">
        <f>_xlfn.XLOOKUP(BASE_INICIATIVAS_CONSOLIDADA!$G1143,[1]!BASE_UCS[COD CNUC],[1]!BASE_UCS[UF])</f>
        <v>RJ</v>
      </c>
      <c r="K1143" s="8"/>
      <c r="L1143" s="36">
        <v>330000</v>
      </c>
      <c r="M1143" s="90"/>
      <c r="N1143" s="36">
        <f>BASE_INICIATIVAS_CONSOLIDADA!$L1143-BASE_INICIATIVAS_CONSOLIDADA!$M1143</f>
        <v>330000</v>
      </c>
      <c r="O1143" s="37">
        <f>BASE_INICIATIVAS_CONSOLIDADA!$AC1143+BASE_INICIATIVAS_CONSOLIDADA!$AJ1143+BASE_INICIATIVAS_CONSOLIDADA!$AO1143+BASE_INICIATIVAS_CONSOLIDADA!$AV1143+BASE_INICIATIVAS_CONSOLIDADA!$AY1143+BASE_INICIATIVAS_CONSOLIDADA!$BA1143+BASE_INICIATIVAS_CONSOLIDADA!$BD1143</f>
        <v>330000</v>
      </c>
      <c r="P1143" s="36">
        <f>IF(BASE_INICIATIVAS_CONSOLIDADA!$N1143-BASE_INICIATIVAS_CONSOLIDADA!$O1143&lt;0,0,BASE_INICIATIVAS_CONSOLIDADA!$N1143-BASE_INICIATIVAS_CONSOLIDADA!$O1143)</f>
        <v>0</v>
      </c>
      <c r="Q1143" s="64">
        <v>0</v>
      </c>
      <c r="R1143" s="69">
        <v>0</v>
      </c>
      <c r="S1143" s="69">
        <v>0</v>
      </c>
      <c r="T1143" s="69">
        <v>0</v>
      </c>
      <c r="U1143" s="69">
        <v>0</v>
      </c>
      <c r="V1143" s="69">
        <v>0</v>
      </c>
      <c r="W1143" s="69">
        <v>0</v>
      </c>
      <c r="X1143" s="69">
        <v>0</v>
      </c>
      <c r="Y1143" s="69">
        <v>0</v>
      </c>
      <c r="Z1143" s="69">
        <v>0</v>
      </c>
      <c r="AA1143" s="69">
        <v>0</v>
      </c>
      <c r="AB1143" s="70">
        <v>0</v>
      </c>
      <c r="AC1143" s="37">
        <f>SUM(BASE_INICIATIVAS_CONSOLIDADA!$Q1143:$AB1143)</f>
        <v>0</v>
      </c>
      <c r="AD1143" s="37">
        <v>0</v>
      </c>
      <c r="AE1143" s="37">
        <v>0</v>
      </c>
      <c r="AF1143" s="37">
        <v>0</v>
      </c>
      <c r="AG1143" s="37">
        <v>0</v>
      </c>
      <c r="AH1143" s="37">
        <v>0</v>
      </c>
      <c r="AI1143" s="77">
        <v>0</v>
      </c>
      <c r="AJ1143" s="37">
        <f>SUM(BASE_INICIATIVAS_CONSOLIDADA!$AD1143:$AI1143)</f>
        <v>0</v>
      </c>
      <c r="AK1143" s="37">
        <v>0</v>
      </c>
      <c r="AL1143" s="37">
        <v>0</v>
      </c>
      <c r="AM1143" s="37">
        <v>0</v>
      </c>
      <c r="AN1143" s="37">
        <v>0</v>
      </c>
      <c r="AO1143" s="37">
        <f>SUM(BASE_INICIATIVAS_CONSOLIDADA!$AK1143:$AN1143)</f>
        <v>0</v>
      </c>
      <c r="AP1143" s="37">
        <v>0</v>
      </c>
      <c r="AQ1143" s="37">
        <v>0</v>
      </c>
      <c r="AR1143" s="37">
        <v>0</v>
      </c>
      <c r="AS1143" s="37">
        <v>0</v>
      </c>
      <c r="AT1143" s="37">
        <v>0</v>
      </c>
      <c r="AU1143" s="37">
        <v>0</v>
      </c>
      <c r="AV1143" s="37">
        <f>SUM(BASE_INICIATIVAS_CONSOLIDADA!$AP1143:$AU1143)</f>
        <v>0</v>
      </c>
      <c r="AW1143" s="39">
        <v>0</v>
      </c>
      <c r="AX1143" s="39">
        <v>0</v>
      </c>
      <c r="AY1143" s="40">
        <f>SUM(BASE_INICIATIVAS_CONSOLIDADA!$AW1143:$AX1143)</f>
        <v>0</v>
      </c>
      <c r="AZ1143" s="4">
        <v>0</v>
      </c>
      <c r="BA1143" s="4">
        <f>BASE_INICIATIVAS_CONSOLIDADA!$AZ1143</f>
        <v>0</v>
      </c>
      <c r="BB1143" s="4">
        <v>330000</v>
      </c>
      <c r="BC1143" s="4">
        <v>0</v>
      </c>
      <c r="BD1143" s="4">
        <f>SUM(BASE_INICIATIVAS_CONSOLIDADA!$BB1143:$BC1143)</f>
        <v>330000</v>
      </c>
    </row>
    <row r="1144" spans="1:56" ht="30" x14ac:dyDescent="0.25">
      <c r="A1144" s="29" t="s">
        <v>61</v>
      </c>
      <c r="B1144" s="29" t="s">
        <v>113</v>
      </c>
      <c r="C1144" s="29">
        <v>19874995</v>
      </c>
      <c r="D1144" s="29" t="s">
        <v>58</v>
      </c>
      <c r="E1144" s="29" t="str">
        <f>_xlfn.XLOOKUP(BASE_INICIATIVAS_CONSOLIDADA!$G1144,'[1]BASE DE DADOS'!A:A,'[1]BASE DE DADOS'!C:C)</f>
        <v>ESEC DE CARIJÓS</v>
      </c>
      <c r="F1144" s="29" t="str">
        <f>_xlfn.XLOOKUP(BASE_INICIATIVAS_CONSOLIDADA!$G1144,[1]!BASE_UCS[COD CNUC],[1]!BASE_UCS[CATEGORIA RESUMIDA])</f>
        <v>ESEC</v>
      </c>
      <c r="G1144" s="29" t="s">
        <v>416</v>
      </c>
      <c r="H1144" s="29" t="str">
        <f>_xlfn.XLOOKUP(BASE_INICIATIVAS_CONSOLIDADA!$G1144,[1]!BASE_UCS[COD CNUC],[1]!BASE_UCS[GERÊNCIA REGIONAL])</f>
        <v>GR5 - Sul</v>
      </c>
      <c r="I1144" s="29" t="str">
        <f>_xlfn.XLOOKUP(BASE_INICIATIVAS_CONSOLIDADA!$G1144,[1]!BASE_UCS[COD CNUC],[1]!BASE_UCS[BIOMAS])</f>
        <v>Área Marinha - Mata Atlântica</v>
      </c>
      <c r="J1144" s="29" t="str">
        <f>_xlfn.XLOOKUP(BASE_INICIATIVAS_CONSOLIDADA!$G1144,[1]!BASE_UCS[COD CNUC],[1]!BASE_UCS[UF])</f>
        <v>SC</v>
      </c>
      <c r="K1144" s="29"/>
      <c r="L1144" s="30">
        <v>330000</v>
      </c>
      <c r="M1144" s="91"/>
      <c r="N1144" s="30">
        <f>BASE_INICIATIVAS_CONSOLIDADA!$L1144-BASE_INICIATIVAS_CONSOLIDADA!$M1144</f>
        <v>330000</v>
      </c>
      <c r="O1144" s="41">
        <f>BASE_INICIATIVAS_CONSOLIDADA!$AC1144+BASE_INICIATIVAS_CONSOLIDADA!$AJ1144+BASE_INICIATIVAS_CONSOLIDADA!$AO1144+BASE_INICIATIVAS_CONSOLIDADA!$AV1144+BASE_INICIATIVAS_CONSOLIDADA!$AY1144+BASE_INICIATIVAS_CONSOLIDADA!$BA1144+BASE_INICIATIVAS_CONSOLIDADA!$BD1144</f>
        <v>330000</v>
      </c>
      <c r="P1144" s="30">
        <f>IF(BASE_INICIATIVAS_CONSOLIDADA!$N1144-BASE_INICIATIVAS_CONSOLIDADA!$O1144&lt;0,0,BASE_INICIATIVAS_CONSOLIDADA!$N1144-BASE_INICIATIVAS_CONSOLIDADA!$O1144)</f>
        <v>0</v>
      </c>
      <c r="Q1144" s="66">
        <v>0</v>
      </c>
      <c r="R1144" s="71">
        <v>0</v>
      </c>
      <c r="S1144" s="71">
        <v>0</v>
      </c>
      <c r="T1144" s="71">
        <v>0</v>
      </c>
      <c r="U1144" s="71">
        <v>0</v>
      </c>
      <c r="V1144" s="71">
        <v>0</v>
      </c>
      <c r="W1144" s="71">
        <v>0</v>
      </c>
      <c r="X1144" s="71">
        <v>0</v>
      </c>
      <c r="Y1144" s="71">
        <v>0</v>
      </c>
      <c r="Z1144" s="71">
        <v>0</v>
      </c>
      <c r="AA1144" s="71">
        <v>0</v>
      </c>
      <c r="AB1144" s="68">
        <v>0</v>
      </c>
      <c r="AC1144" s="41">
        <f>SUM(BASE_INICIATIVAS_CONSOLIDADA!$Q1144:$AB1144)</f>
        <v>0</v>
      </c>
      <c r="AD1144" s="41">
        <v>0</v>
      </c>
      <c r="AE1144" s="41">
        <v>0</v>
      </c>
      <c r="AF1144" s="41">
        <v>0</v>
      </c>
      <c r="AG1144" s="41">
        <v>0</v>
      </c>
      <c r="AH1144" s="41">
        <v>0</v>
      </c>
      <c r="AI1144" s="82">
        <v>0</v>
      </c>
      <c r="AJ1144" s="41">
        <f>SUM(BASE_INICIATIVAS_CONSOLIDADA!$AD1144:$AI1144)</f>
        <v>0</v>
      </c>
      <c r="AK1144" s="41">
        <v>0</v>
      </c>
      <c r="AL1144" s="41">
        <v>0</v>
      </c>
      <c r="AM1144" s="41">
        <v>0</v>
      </c>
      <c r="AN1144" s="41">
        <v>0</v>
      </c>
      <c r="AO1144" s="41">
        <f>SUM(BASE_INICIATIVAS_CONSOLIDADA!$AK1144:$AN1144)</f>
        <v>0</v>
      </c>
      <c r="AP1144" s="41">
        <v>0</v>
      </c>
      <c r="AQ1144" s="41">
        <v>0</v>
      </c>
      <c r="AR1144" s="41">
        <v>0</v>
      </c>
      <c r="AS1144" s="41">
        <v>0</v>
      </c>
      <c r="AT1144" s="41">
        <v>0</v>
      </c>
      <c r="AU1144" s="41">
        <v>0</v>
      </c>
      <c r="AV1144" s="41">
        <f>SUM(BASE_INICIATIVAS_CONSOLIDADA!$AP1144:$AU1144)</f>
        <v>0</v>
      </c>
      <c r="AW1144" s="43">
        <v>0</v>
      </c>
      <c r="AX1144" s="43">
        <v>0</v>
      </c>
      <c r="AY1144" s="44">
        <f>SUM(BASE_INICIATIVAS_CONSOLIDADA!$AW1144:$AX1144)</f>
        <v>0</v>
      </c>
      <c r="AZ1144" s="45">
        <v>0</v>
      </c>
      <c r="BA1144" s="45">
        <f>BASE_INICIATIVAS_CONSOLIDADA!$AZ1144</f>
        <v>0</v>
      </c>
      <c r="BB1144" s="45">
        <v>330000</v>
      </c>
      <c r="BC1144" s="45">
        <v>0</v>
      </c>
      <c r="BD1144" s="45">
        <f>SUM(BASE_INICIATIVAS_CONSOLIDADA!$BB1144:$BC1144)</f>
        <v>330000</v>
      </c>
    </row>
    <row r="1145" spans="1:56" ht="30" x14ac:dyDescent="0.25">
      <c r="A1145" s="8" t="s">
        <v>61</v>
      </c>
      <c r="B1145" s="8" t="s">
        <v>113</v>
      </c>
      <c r="C1145" s="8">
        <v>19874995</v>
      </c>
      <c r="D1145" s="8" t="s">
        <v>58</v>
      </c>
      <c r="E1145" s="8" t="str">
        <f>_xlfn.XLOOKUP(BASE_INICIATIVAS_CONSOLIDADA!$G1145,'[1]BASE DE DADOS'!A:A,'[1]BASE DE DADOS'!C:C)</f>
        <v>ESEC DE CUNIÃ</v>
      </c>
      <c r="F1145" s="8" t="str">
        <f>_xlfn.XLOOKUP(BASE_INICIATIVAS_CONSOLIDADA!$G1145,[1]!BASE_UCS[COD CNUC],[1]!BASE_UCS[CATEGORIA RESUMIDA])</f>
        <v>ESEC</v>
      </c>
      <c r="G1145" s="8" t="s">
        <v>185</v>
      </c>
      <c r="H1145" s="8" t="str">
        <f>_xlfn.XLOOKUP(BASE_INICIATIVAS_CONSOLIDADA!$G1145,[1]!BASE_UCS[COD CNUC],[1]!BASE_UCS[GERÊNCIA REGIONAL])</f>
        <v>GR1 - Norte</v>
      </c>
      <c r="I1145" s="8" t="str">
        <f>_xlfn.XLOOKUP(BASE_INICIATIVAS_CONSOLIDADA!$G1145,[1]!BASE_UCS[COD CNUC],[1]!BASE_UCS[BIOMAS])</f>
        <v>Amazônia</v>
      </c>
      <c r="J1145" s="8" t="str">
        <f>_xlfn.XLOOKUP(BASE_INICIATIVAS_CONSOLIDADA!$G1145,[1]!BASE_UCS[COD CNUC],[1]!BASE_UCS[UF])</f>
        <v>AM/RO</v>
      </c>
      <c r="K1145" s="8"/>
      <c r="L1145" s="36">
        <v>585000</v>
      </c>
      <c r="M1145" s="90"/>
      <c r="N1145" s="36">
        <f>BASE_INICIATIVAS_CONSOLIDADA!$L1145-BASE_INICIATIVAS_CONSOLIDADA!$M1145</f>
        <v>585000</v>
      </c>
      <c r="O1145" s="37">
        <f>BASE_INICIATIVAS_CONSOLIDADA!$AC1145+BASE_INICIATIVAS_CONSOLIDADA!$AJ1145+BASE_INICIATIVAS_CONSOLIDADA!$AO1145+BASE_INICIATIVAS_CONSOLIDADA!$AV1145+BASE_INICIATIVAS_CONSOLIDADA!$AY1145+BASE_INICIATIVAS_CONSOLIDADA!$BA1145+BASE_INICIATIVAS_CONSOLIDADA!$BD1145</f>
        <v>0</v>
      </c>
      <c r="P1145" s="36">
        <f>IF(BASE_INICIATIVAS_CONSOLIDADA!$N1145-BASE_INICIATIVAS_CONSOLIDADA!$O1145&lt;0,0,BASE_INICIATIVAS_CONSOLIDADA!$N1145-BASE_INICIATIVAS_CONSOLIDADA!$O1145)</f>
        <v>585000</v>
      </c>
      <c r="Q1145" s="64">
        <v>0</v>
      </c>
      <c r="R1145" s="69">
        <v>0</v>
      </c>
      <c r="S1145" s="69">
        <v>0</v>
      </c>
      <c r="T1145" s="69">
        <v>0</v>
      </c>
      <c r="U1145" s="69">
        <v>0</v>
      </c>
      <c r="V1145" s="69">
        <v>0</v>
      </c>
      <c r="W1145" s="69">
        <v>0</v>
      </c>
      <c r="X1145" s="69">
        <v>0</v>
      </c>
      <c r="Y1145" s="69">
        <v>0</v>
      </c>
      <c r="Z1145" s="69">
        <v>0</v>
      </c>
      <c r="AA1145" s="69">
        <v>0</v>
      </c>
      <c r="AB1145" s="70">
        <v>0</v>
      </c>
      <c r="AC1145" s="37">
        <f>SUM(BASE_INICIATIVAS_CONSOLIDADA!$Q1145:$AB1145)</f>
        <v>0</v>
      </c>
      <c r="AD1145" s="37">
        <v>0</v>
      </c>
      <c r="AE1145" s="37">
        <v>0</v>
      </c>
      <c r="AF1145" s="37">
        <v>0</v>
      </c>
      <c r="AG1145" s="37">
        <v>0</v>
      </c>
      <c r="AH1145" s="37">
        <v>0</v>
      </c>
      <c r="AI1145" s="77">
        <v>0</v>
      </c>
      <c r="AJ1145" s="37">
        <f>SUM(BASE_INICIATIVAS_CONSOLIDADA!$AD1145:$AI1145)</f>
        <v>0</v>
      </c>
      <c r="AK1145" s="37">
        <v>0</v>
      </c>
      <c r="AL1145" s="37">
        <v>0</v>
      </c>
      <c r="AM1145" s="37">
        <v>0</v>
      </c>
      <c r="AN1145" s="37">
        <v>0</v>
      </c>
      <c r="AO1145" s="37">
        <f>SUM(BASE_INICIATIVAS_CONSOLIDADA!$AK1145:$AN1145)</f>
        <v>0</v>
      </c>
      <c r="AP1145" s="37">
        <v>0</v>
      </c>
      <c r="AQ1145" s="37">
        <v>0</v>
      </c>
      <c r="AR1145" s="37">
        <v>0</v>
      </c>
      <c r="AS1145" s="37">
        <v>0</v>
      </c>
      <c r="AT1145" s="37">
        <v>0</v>
      </c>
      <c r="AU1145" s="37">
        <v>0</v>
      </c>
      <c r="AV1145" s="37">
        <f>SUM(BASE_INICIATIVAS_CONSOLIDADA!$AP1145:$AU1145)</f>
        <v>0</v>
      </c>
      <c r="AW1145" s="39">
        <v>0</v>
      </c>
      <c r="AX1145" s="39">
        <v>0</v>
      </c>
      <c r="AY1145" s="40">
        <f>SUM(BASE_INICIATIVAS_CONSOLIDADA!$AW1145:$AX1145)</f>
        <v>0</v>
      </c>
      <c r="AZ1145" s="4">
        <v>0</v>
      </c>
      <c r="BA1145" s="4">
        <f>BASE_INICIATIVAS_CONSOLIDADA!$AZ1145</f>
        <v>0</v>
      </c>
      <c r="BB1145" s="4">
        <v>0</v>
      </c>
      <c r="BC1145" s="4">
        <v>0</v>
      </c>
      <c r="BD1145" s="4">
        <f>SUM(BASE_INICIATIVAS_CONSOLIDADA!$BB1145:$BC1145)</f>
        <v>0</v>
      </c>
    </row>
    <row r="1146" spans="1:56" ht="30" x14ac:dyDescent="0.25">
      <c r="A1146" s="29" t="s">
        <v>61</v>
      </c>
      <c r="B1146" s="29" t="s">
        <v>113</v>
      </c>
      <c r="C1146" s="29">
        <v>19874995</v>
      </c>
      <c r="D1146" s="29" t="s">
        <v>58</v>
      </c>
      <c r="E1146" s="29" t="str">
        <f>_xlfn.XLOOKUP(BASE_INICIATIVAS_CONSOLIDADA!$G1146,'[1]BASE DE DADOS'!A:A,'[1]BASE DE DADOS'!C:C)</f>
        <v>ESEC DE PIRAPITINGA</v>
      </c>
      <c r="F1146" s="29" t="str">
        <f>_xlfn.XLOOKUP(BASE_INICIATIVAS_CONSOLIDADA!$G1146,[1]!BASE_UCS[COD CNUC],[1]!BASE_UCS[CATEGORIA RESUMIDA])</f>
        <v>ESEC</v>
      </c>
      <c r="G1146" s="29" t="s">
        <v>423</v>
      </c>
      <c r="H1146" s="29" t="str">
        <f>_xlfn.XLOOKUP(BASE_INICIATIVAS_CONSOLIDADA!$G1146,[1]!BASE_UCS[COD CNUC],[1]!BASE_UCS[GERÊNCIA REGIONAL])</f>
        <v>GR4 - Sudeste</v>
      </c>
      <c r="I1146" s="29" t="str">
        <f>_xlfn.XLOOKUP(BASE_INICIATIVAS_CONSOLIDADA!$G1146,[1]!BASE_UCS[COD CNUC],[1]!BASE_UCS[BIOMAS])</f>
        <v>Cerrado</v>
      </c>
      <c r="J1146" s="29" t="str">
        <f>_xlfn.XLOOKUP(BASE_INICIATIVAS_CONSOLIDADA!$G1146,[1]!BASE_UCS[COD CNUC],[1]!BASE_UCS[UF])</f>
        <v>MG</v>
      </c>
      <c r="K1146" s="29"/>
      <c r="L1146" s="30">
        <v>585000</v>
      </c>
      <c r="M1146" s="91"/>
      <c r="N1146" s="30">
        <f>BASE_INICIATIVAS_CONSOLIDADA!$L1146-BASE_INICIATIVAS_CONSOLIDADA!$M1146</f>
        <v>585000</v>
      </c>
      <c r="O1146" s="41">
        <f>BASE_INICIATIVAS_CONSOLIDADA!$AC1146+BASE_INICIATIVAS_CONSOLIDADA!$AJ1146+BASE_INICIATIVAS_CONSOLIDADA!$AO1146+BASE_INICIATIVAS_CONSOLIDADA!$AV1146+BASE_INICIATIVAS_CONSOLIDADA!$AY1146+BASE_INICIATIVAS_CONSOLIDADA!$BA1146+BASE_INICIATIVAS_CONSOLIDADA!$BD1146</f>
        <v>0</v>
      </c>
      <c r="P1146" s="30">
        <f>IF(BASE_INICIATIVAS_CONSOLIDADA!$N1146-BASE_INICIATIVAS_CONSOLIDADA!$O1146&lt;0,0,BASE_INICIATIVAS_CONSOLIDADA!$N1146-BASE_INICIATIVAS_CONSOLIDADA!$O1146)</f>
        <v>585000</v>
      </c>
      <c r="Q1146" s="66">
        <v>0</v>
      </c>
      <c r="R1146" s="71">
        <v>0</v>
      </c>
      <c r="S1146" s="71">
        <v>0</v>
      </c>
      <c r="T1146" s="71">
        <v>0</v>
      </c>
      <c r="U1146" s="71">
        <v>0</v>
      </c>
      <c r="V1146" s="71">
        <v>0</v>
      </c>
      <c r="W1146" s="71">
        <v>0</v>
      </c>
      <c r="X1146" s="71">
        <v>0</v>
      </c>
      <c r="Y1146" s="71">
        <v>0</v>
      </c>
      <c r="Z1146" s="71">
        <v>0</v>
      </c>
      <c r="AA1146" s="71">
        <v>0</v>
      </c>
      <c r="AB1146" s="68">
        <v>0</v>
      </c>
      <c r="AC1146" s="41">
        <f>SUM(BASE_INICIATIVAS_CONSOLIDADA!$Q1146:$AB1146)</f>
        <v>0</v>
      </c>
      <c r="AD1146" s="41">
        <v>0</v>
      </c>
      <c r="AE1146" s="41">
        <v>0</v>
      </c>
      <c r="AF1146" s="41">
        <v>0</v>
      </c>
      <c r="AG1146" s="41">
        <v>0</v>
      </c>
      <c r="AH1146" s="41">
        <v>0</v>
      </c>
      <c r="AI1146" s="82">
        <v>0</v>
      </c>
      <c r="AJ1146" s="41">
        <f>SUM(BASE_INICIATIVAS_CONSOLIDADA!$AD1146:$AI1146)</f>
        <v>0</v>
      </c>
      <c r="AK1146" s="41">
        <v>0</v>
      </c>
      <c r="AL1146" s="41">
        <v>0</v>
      </c>
      <c r="AM1146" s="41">
        <v>0</v>
      </c>
      <c r="AN1146" s="41">
        <v>0</v>
      </c>
      <c r="AO1146" s="41">
        <f>SUM(BASE_INICIATIVAS_CONSOLIDADA!$AK1146:$AN1146)</f>
        <v>0</v>
      </c>
      <c r="AP1146" s="41">
        <v>0</v>
      </c>
      <c r="AQ1146" s="41">
        <v>0</v>
      </c>
      <c r="AR1146" s="41">
        <v>0</v>
      </c>
      <c r="AS1146" s="41">
        <v>0</v>
      </c>
      <c r="AT1146" s="41">
        <v>0</v>
      </c>
      <c r="AU1146" s="41">
        <v>0</v>
      </c>
      <c r="AV1146" s="41">
        <f>SUM(BASE_INICIATIVAS_CONSOLIDADA!$AP1146:$AU1146)</f>
        <v>0</v>
      </c>
      <c r="AW1146" s="43">
        <v>0</v>
      </c>
      <c r="AX1146" s="43">
        <v>0</v>
      </c>
      <c r="AY1146" s="44">
        <f>SUM(BASE_INICIATIVAS_CONSOLIDADA!$AW1146:$AX1146)</f>
        <v>0</v>
      </c>
      <c r="AZ1146" s="45">
        <v>0</v>
      </c>
      <c r="BA1146" s="45">
        <f>BASE_INICIATIVAS_CONSOLIDADA!$AZ1146</f>
        <v>0</v>
      </c>
      <c r="BB1146" s="45">
        <v>0</v>
      </c>
      <c r="BC1146" s="45">
        <v>0</v>
      </c>
      <c r="BD1146" s="45">
        <f>SUM(BASE_INICIATIVAS_CONSOLIDADA!$BB1146:$BC1146)</f>
        <v>0</v>
      </c>
    </row>
    <row r="1147" spans="1:56" ht="30" x14ac:dyDescent="0.25">
      <c r="A1147" s="8" t="s">
        <v>61</v>
      </c>
      <c r="B1147" s="8" t="s">
        <v>113</v>
      </c>
      <c r="C1147" s="8">
        <v>19874995</v>
      </c>
      <c r="D1147" s="8" t="s">
        <v>58</v>
      </c>
      <c r="E1147" s="8" t="str">
        <f>_xlfn.XLOOKUP(BASE_INICIATIVAS_CONSOLIDADA!$G1147,'[1]BASE DE DADOS'!A:A,'[1]BASE DE DADOS'!C:C)</f>
        <v>ESEC DOS TUPINIQUINS</v>
      </c>
      <c r="F1147" s="8" t="str">
        <f>_xlfn.XLOOKUP(BASE_INICIATIVAS_CONSOLIDADA!$G1147,[1]!BASE_UCS[COD CNUC],[1]!BASE_UCS[CATEGORIA RESUMIDA])</f>
        <v>ESEC</v>
      </c>
      <c r="G1147" s="8" t="s">
        <v>431</v>
      </c>
      <c r="H1147" s="8" t="str">
        <f>_xlfn.XLOOKUP(BASE_INICIATIVAS_CONSOLIDADA!$G1147,[1]!BASE_UCS[COD CNUC],[1]!BASE_UCS[GERÊNCIA REGIONAL])</f>
        <v>GR4 - Sudeste</v>
      </c>
      <c r="I1147" s="8" t="str">
        <f>_xlfn.XLOOKUP(BASE_INICIATIVAS_CONSOLIDADA!$G1147,[1]!BASE_UCS[COD CNUC],[1]!BASE_UCS[BIOMAS])</f>
        <v>Área Marinha - Mata Atlântica</v>
      </c>
      <c r="J1147" s="8" t="str">
        <f>_xlfn.XLOOKUP(BASE_INICIATIVAS_CONSOLIDADA!$G1147,[1]!BASE_UCS[COD CNUC],[1]!BASE_UCS[UF])</f>
        <v>SP</v>
      </c>
      <c r="K1147" s="8"/>
      <c r="L1147" s="36">
        <v>330000</v>
      </c>
      <c r="M1147" s="90"/>
      <c r="N1147" s="36">
        <f>BASE_INICIATIVAS_CONSOLIDADA!$L1147-BASE_INICIATIVAS_CONSOLIDADA!$M1147</f>
        <v>330000</v>
      </c>
      <c r="O1147" s="37">
        <f>BASE_INICIATIVAS_CONSOLIDADA!$AC1147+BASE_INICIATIVAS_CONSOLIDADA!$AJ1147+BASE_INICIATIVAS_CONSOLIDADA!$AO1147+BASE_INICIATIVAS_CONSOLIDADA!$AV1147+BASE_INICIATIVAS_CONSOLIDADA!$AY1147+BASE_INICIATIVAS_CONSOLIDADA!$BA1147+BASE_INICIATIVAS_CONSOLIDADA!$BD1147</f>
        <v>330000</v>
      </c>
      <c r="P1147" s="36">
        <f>IF(BASE_INICIATIVAS_CONSOLIDADA!$N1147-BASE_INICIATIVAS_CONSOLIDADA!$O1147&lt;0,0,BASE_INICIATIVAS_CONSOLIDADA!$N1147-BASE_INICIATIVAS_CONSOLIDADA!$O1147)</f>
        <v>0</v>
      </c>
      <c r="Q1147" s="64">
        <v>0</v>
      </c>
      <c r="R1147" s="69">
        <v>0</v>
      </c>
      <c r="S1147" s="69">
        <v>0</v>
      </c>
      <c r="T1147" s="69">
        <v>0</v>
      </c>
      <c r="U1147" s="69">
        <v>0</v>
      </c>
      <c r="V1147" s="69">
        <v>0</v>
      </c>
      <c r="W1147" s="69">
        <v>0</v>
      </c>
      <c r="X1147" s="69">
        <v>0</v>
      </c>
      <c r="Y1147" s="69">
        <v>0</v>
      </c>
      <c r="Z1147" s="69">
        <v>0</v>
      </c>
      <c r="AA1147" s="69">
        <v>0</v>
      </c>
      <c r="AB1147" s="70">
        <v>0</v>
      </c>
      <c r="AC1147" s="37">
        <f>SUM(BASE_INICIATIVAS_CONSOLIDADA!$Q1147:$AB1147)</f>
        <v>0</v>
      </c>
      <c r="AD1147" s="37">
        <v>0</v>
      </c>
      <c r="AE1147" s="37">
        <v>0</v>
      </c>
      <c r="AF1147" s="37">
        <v>0</v>
      </c>
      <c r="AG1147" s="37">
        <v>0</v>
      </c>
      <c r="AH1147" s="37">
        <v>0</v>
      </c>
      <c r="AI1147" s="77">
        <v>0</v>
      </c>
      <c r="AJ1147" s="37">
        <f>SUM(BASE_INICIATIVAS_CONSOLIDADA!$AD1147:$AI1147)</f>
        <v>0</v>
      </c>
      <c r="AK1147" s="37">
        <v>0</v>
      </c>
      <c r="AL1147" s="37">
        <v>0</v>
      </c>
      <c r="AM1147" s="37">
        <v>0</v>
      </c>
      <c r="AN1147" s="37">
        <v>0</v>
      </c>
      <c r="AO1147" s="37">
        <f>SUM(BASE_INICIATIVAS_CONSOLIDADA!$AK1147:$AN1147)</f>
        <v>0</v>
      </c>
      <c r="AP1147" s="37">
        <v>0</v>
      </c>
      <c r="AQ1147" s="37">
        <v>0</v>
      </c>
      <c r="AR1147" s="37">
        <v>0</v>
      </c>
      <c r="AS1147" s="37">
        <v>0</v>
      </c>
      <c r="AT1147" s="37">
        <v>0</v>
      </c>
      <c r="AU1147" s="37">
        <v>0</v>
      </c>
      <c r="AV1147" s="37">
        <f>SUM(BASE_INICIATIVAS_CONSOLIDADA!$AP1147:$AU1147)</f>
        <v>0</v>
      </c>
      <c r="AW1147" s="39">
        <v>0</v>
      </c>
      <c r="AX1147" s="39">
        <v>0</v>
      </c>
      <c r="AY1147" s="40">
        <f>SUM(BASE_INICIATIVAS_CONSOLIDADA!$AW1147:$AX1147)</f>
        <v>0</v>
      </c>
      <c r="AZ1147" s="4">
        <v>0</v>
      </c>
      <c r="BA1147" s="4">
        <f>BASE_INICIATIVAS_CONSOLIDADA!$AZ1147</f>
        <v>0</v>
      </c>
      <c r="BB1147" s="4">
        <v>330000</v>
      </c>
      <c r="BC1147" s="4">
        <v>0</v>
      </c>
      <c r="BD1147" s="4">
        <f>SUM(BASE_INICIATIVAS_CONSOLIDADA!$BB1147:$BC1147)</f>
        <v>330000</v>
      </c>
    </row>
    <row r="1148" spans="1:56" ht="30" x14ac:dyDescent="0.25">
      <c r="A1148" s="29" t="s">
        <v>61</v>
      </c>
      <c r="B1148" s="29" t="s">
        <v>113</v>
      </c>
      <c r="C1148" s="29">
        <v>19874995</v>
      </c>
      <c r="D1148" s="29" t="s">
        <v>58</v>
      </c>
      <c r="E1148" s="29" t="str">
        <f>_xlfn.XLOOKUP(BASE_INICIATIVAS_CONSOLIDADA!$G1148,'[1]BASE DE DADOS'!A:A,'[1]BASE DE DADOS'!C:C)</f>
        <v>ESTACAO ECOLOGICA SERRA GERAL DO TOCANTINS</v>
      </c>
      <c r="F1148" s="29" t="str">
        <f>_xlfn.XLOOKUP(BASE_INICIATIVAS_CONSOLIDADA!$G1148,[1]!BASE_UCS[COD CNUC],[1]!BASE_UCS[CATEGORIA RESUMIDA])</f>
        <v>ESEC</v>
      </c>
      <c r="G1148" s="29" t="s">
        <v>225</v>
      </c>
      <c r="H1148" s="29" t="str">
        <f>_xlfn.XLOOKUP(BASE_INICIATIVAS_CONSOLIDADA!$G1148,[1]!BASE_UCS[COD CNUC],[1]!BASE_UCS[GERÊNCIA REGIONAL])</f>
        <v>GR3 - Centro-Oeste</v>
      </c>
      <c r="I1148" s="29" t="str">
        <f>_xlfn.XLOOKUP(BASE_INICIATIVAS_CONSOLIDADA!$G1148,[1]!BASE_UCS[COD CNUC],[1]!BASE_UCS[BIOMAS])</f>
        <v>Cerrado</v>
      </c>
      <c r="J1148" s="29" t="str">
        <f>_xlfn.XLOOKUP(BASE_INICIATIVAS_CONSOLIDADA!$G1148,[1]!BASE_UCS[COD CNUC],[1]!BASE_UCS[UF])</f>
        <v>BA/TO</v>
      </c>
      <c r="K1148" s="29"/>
      <c r="L1148" s="30">
        <v>585000</v>
      </c>
      <c r="M1148" s="91"/>
      <c r="N1148" s="30">
        <f>BASE_INICIATIVAS_CONSOLIDADA!$L1148-BASE_INICIATIVAS_CONSOLIDADA!$M1148</f>
        <v>585000</v>
      </c>
      <c r="O1148" s="41">
        <f>BASE_INICIATIVAS_CONSOLIDADA!$AC1148+BASE_INICIATIVAS_CONSOLIDADA!$AJ1148+BASE_INICIATIVAS_CONSOLIDADA!$AO1148+BASE_INICIATIVAS_CONSOLIDADA!$AV1148+BASE_INICIATIVAS_CONSOLIDADA!$AY1148+BASE_INICIATIVAS_CONSOLIDADA!$BA1148+BASE_INICIATIVAS_CONSOLIDADA!$BD1148</f>
        <v>0</v>
      </c>
      <c r="P1148" s="30">
        <f>IF(BASE_INICIATIVAS_CONSOLIDADA!$N1148-BASE_INICIATIVAS_CONSOLIDADA!$O1148&lt;0,0,BASE_INICIATIVAS_CONSOLIDADA!$N1148-BASE_INICIATIVAS_CONSOLIDADA!$O1148)</f>
        <v>585000</v>
      </c>
      <c r="Q1148" s="66">
        <v>0</v>
      </c>
      <c r="R1148" s="71">
        <v>0</v>
      </c>
      <c r="S1148" s="71">
        <v>0</v>
      </c>
      <c r="T1148" s="71">
        <v>0</v>
      </c>
      <c r="U1148" s="71">
        <v>0</v>
      </c>
      <c r="V1148" s="71">
        <v>0</v>
      </c>
      <c r="W1148" s="71">
        <v>0</v>
      </c>
      <c r="X1148" s="71">
        <v>0</v>
      </c>
      <c r="Y1148" s="71">
        <v>0</v>
      </c>
      <c r="Z1148" s="71">
        <v>0</v>
      </c>
      <c r="AA1148" s="71">
        <v>0</v>
      </c>
      <c r="AB1148" s="68">
        <v>0</v>
      </c>
      <c r="AC1148" s="41">
        <f>SUM(BASE_INICIATIVAS_CONSOLIDADA!$Q1148:$AB1148)</f>
        <v>0</v>
      </c>
      <c r="AD1148" s="41">
        <v>0</v>
      </c>
      <c r="AE1148" s="41">
        <v>0</v>
      </c>
      <c r="AF1148" s="41">
        <v>0</v>
      </c>
      <c r="AG1148" s="41">
        <v>0</v>
      </c>
      <c r="AH1148" s="41">
        <v>0</v>
      </c>
      <c r="AI1148" s="82">
        <v>0</v>
      </c>
      <c r="AJ1148" s="41">
        <f>SUM(BASE_INICIATIVAS_CONSOLIDADA!$AD1148:$AI1148)</f>
        <v>0</v>
      </c>
      <c r="AK1148" s="41">
        <v>0</v>
      </c>
      <c r="AL1148" s="41">
        <v>0</v>
      </c>
      <c r="AM1148" s="41">
        <v>0</v>
      </c>
      <c r="AN1148" s="41">
        <v>0</v>
      </c>
      <c r="AO1148" s="41">
        <f>SUM(BASE_INICIATIVAS_CONSOLIDADA!$AK1148:$AN1148)</f>
        <v>0</v>
      </c>
      <c r="AP1148" s="41">
        <v>0</v>
      </c>
      <c r="AQ1148" s="41">
        <v>0</v>
      </c>
      <c r="AR1148" s="41">
        <v>0</v>
      </c>
      <c r="AS1148" s="41">
        <v>0</v>
      </c>
      <c r="AT1148" s="41">
        <v>0</v>
      </c>
      <c r="AU1148" s="41">
        <v>0</v>
      </c>
      <c r="AV1148" s="41">
        <f>SUM(BASE_INICIATIVAS_CONSOLIDADA!$AP1148:$AU1148)</f>
        <v>0</v>
      </c>
      <c r="AW1148" s="43">
        <v>0</v>
      </c>
      <c r="AX1148" s="43">
        <v>0</v>
      </c>
      <c r="AY1148" s="44">
        <f>SUM(BASE_INICIATIVAS_CONSOLIDADA!$AW1148:$AX1148)</f>
        <v>0</v>
      </c>
      <c r="AZ1148" s="45">
        <v>0</v>
      </c>
      <c r="BA1148" s="45">
        <f>BASE_INICIATIVAS_CONSOLIDADA!$AZ1148</f>
        <v>0</v>
      </c>
      <c r="BB1148" s="45">
        <v>0</v>
      </c>
      <c r="BC1148" s="45">
        <v>0</v>
      </c>
      <c r="BD1148" s="45">
        <f>SUM(BASE_INICIATIVAS_CONSOLIDADA!$BB1148:$BC1148)</f>
        <v>0</v>
      </c>
    </row>
    <row r="1149" spans="1:56" ht="30" x14ac:dyDescent="0.25">
      <c r="A1149" s="8" t="s">
        <v>61</v>
      </c>
      <c r="B1149" s="8" t="s">
        <v>113</v>
      </c>
      <c r="C1149" s="8">
        <v>19874995</v>
      </c>
      <c r="D1149" s="8" t="s">
        <v>58</v>
      </c>
      <c r="E1149" s="8" t="str">
        <f>_xlfn.XLOOKUP(BASE_INICIATIVAS_CONSOLIDADA!$G1149,'[1]BASE DE DADOS'!A:A,'[1]BASE DE DADOS'!C:C)</f>
        <v>FLONA DE BRASÍLIA</v>
      </c>
      <c r="F1149" s="8" t="str">
        <f>_xlfn.XLOOKUP(BASE_INICIATIVAS_CONSOLIDADA!$G1149,[1]!BASE_UCS[COD CNUC],[1]!BASE_UCS[CATEGORIA RESUMIDA])</f>
        <v>FLONA</v>
      </c>
      <c r="G1149" s="8" t="s">
        <v>226</v>
      </c>
      <c r="H1149" s="8" t="str">
        <f>_xlfn.XLOOKUP(BASE_INICIATIVAS_CONSOLIDADA!$G1149,[1]!BASE_UCS[COD CNUC],[1]!BASE_UCS[GERÊNCIA REGIONAL])</f>
        <v>GR3 - Centro-Oeste</v>
      </c>
      <c r="I1149" s="8" t="str">
        <f>_xlfn.XLOOKUP(BASE_INICIATIVAS_CONSOLIDADA!$G1149,[1]!BASE_UCS[COD CNUC],[1]!BASE_UCS[BIOMAS])</f>
        <v>Cerrado</v>
      </c>
      <c r="J1149" s="8" t="str">
        <f>_xlfn.XLOOKUP(BASE_INICIATIVAS_CONSOLIDADA!$G1149,[1]!BASE_UCS[COD CNUC],[1]!BASE_UCS[UF])</f>
        <v>DF/GO</v>
      </c>
      <c r="K1149" s="8"/>
      <c r="L1149" s="36">
        <v>585000</v>
      </c>
      <c r="M1149" s="90"/>
      <c r="N1149" s="36">
        <f>BASE_INICIATIVAS_CONSOLIDADA!$L1149-BASE_INICIATIVAS_CONSOLIDADA!$M1149</f>
        <v>585000</v>
      </c>
      <c r="O1149" s="37">
        <f>BASE_INICIATIVAS_CONSOLIDADA!$AC1149+BASE_INICIATIVAS_CONSOLIDADA!$AJ1149+BASE_INICIATIVAS_CONSOLIDADA!$AO1149+BASE_INICIATIVAS_CONSOLIDADA!$AV1149+BASE_INICIATIVAS_CONSOLIDADA!$AY1149+BASE_INICIATIVAS_CONSOLIDADA!$BA1149+BASE_INICIATIVAS_CONSOLIDADA!$BD1149</f>
        <v>0</v>
      </c>
      <c r="P1149" s="36">
        <f>IF(BASE_INICIATIVAS_CONSOLIDADA!$N1149-BASE_INICIATIVAS_CONSOLIDADA!$O1149&lt;0,0,BASE_INICIATIVAS_CONSOLIDADA!$N1149-BASE_INICIATIVAS_CONSOLIDADA!$O1149)</f>
        <v>585000</v>
      </c>
      <c r="Q1149" s="64">
        <v>0</v>
      </c>
      <c r="R1149" s="69">
        <v>0</v>
      </c>
      <c r="S1149" s="69">
        <v>0</v>
      </c>
      <c r="T1149" s="69">
        <v>0</v>
      </c>
      <c r="U1149" s="69">
        <v>0</v>
      </c>
      <c r="V1149" s="69">
        <v>0</v>
      </c>
      <c r="W1149" s="69">
        <v>0</v>
      </c>
      <c r="X1149" s="69">
        <v>0</v>
      </c>
      <c r="Y1149" s="69">
        <v>0</v>
      </c>
      <c r="Z1149" s="69">
        <v>0</v>
      </c>
      <c r="AA1149" s="69">
        <v>0</v>
      </c>
      <c r="AB1149" s="70">
        <v>0</v>
      </c>
      <c r="AC1149" s="37">
        <f>SUM(BASE_INICIATIVAS_CONSOLIDADA!$Q1149:$AB1149)</f>
        <v>0</v>
      </c>
      <c r="AD1149" s="37">
        <v>0</v>
      </c>
      <c r="AE1149" s="37">
        <v>0</v>
      </c>
      <c r="AF1149" s="37">
        <v>0</v>
      </c>
      <c r="AG1149" s="37">
        <v>0</v>
      </c>
      <c r="AH1149" s="37">
        <v>0</v>
      </c>
      <c r="AI1149" s="77">
        <v>0</v>
      </c>
      <c r="AJ1149" s="37">
        <f>SUM(BASE_INICIATIVAS_CONSOLIDADA!$AD1149:$AI1149)</f>
        <v>0</v>
      </c>
      <c r="AK1149" s="37">
        <v>0</v>
      </c>
      <c r="AL1149" s="37">
        <v>0</v>
      </c>
      <c r="AM1149" s="37">
        <v>0</v>
      </c>
      <c r="AN1149" s="37">
        <v>0</v>
      </c>
      <c r="AO1149" s="37">
        <f>SUM(BASE_INICIATIVAS_CONSOLIDADA!$AK1149:$AN1149)</f>
        <v>0</v>
      </c>
      <c r="AP1149" s="37">
        <v>0</v>
      </c>
      <c r="AQ1149" s="37">
        <v>0</v>
      </c>
      <c r="AR1149" s="37">
        <v>0</v>
      </c>
      <c r="AS1149" s="37">
        <v>0</v>
      </c>
      <c r="AT1149" s="37">
        <v>0</v>
      </c>
      <c r="AU1149" s="37">
        <v>0</v>
      </c>
      <c r="AV1149" s="37">
        <f>SUM(BASE_INICIATIVAS_CONSOLIDADA!$AP1149:$AU1149)</f>
        <v>0</v>
      </c>
      <c r="AW1149" s="39">
        <v>0</v>
      </c>
      <c r="AX1149" s="39">
        <v>0</v>
      </c>
      <c r="AY1149" s="40">
        <f>SUM(BASE_INICIATIVAS_CONSOLIDADA!$AW1149:$AX1149)</f>
        <v>0</v>
      </c>
      <c r="AZ1149" s="4">
        <v>0</v>
      </c>
      <c r="BA1149" s="4">
        <f>BASE_INICIATIVAS_CONSOLIDADA!$AZ1149</f>
        <v>0</v>
      </c>
      <c r="BB1149" s="4">
        <v>0</v>
      </c>
      <c r="BC1149" s="4">
        <v>0</v>
      </c>
      <c r="BD1149" s="4">
        <f>SUM(BASE_INICIATIVAS_CONSOLIDADA!$BB1149:$BC1149)</f>
        <v>0</v>
      </c>
    </row>
    <row r="1150" spans="1:56" ht="30" x14ac:dyDescent="0.25">
      <c r="A1150" s="29" t="s">
        <v>61</v>
      </c>
      <c r="B1150" s="29" t="s">
        <v>113</v>
      </c>
      <c r="C1150" s="29">
        <v>19874995</v>
      </c>
      <c r="D1150" s="29" t="s">
        <v>58</v>
      </c>
      <c r="E1150" s="29" t="str">
        <f>_xlfn.XLOOKUP(BASE_INICIATIVAS_CONSOLIDADA!$G1150,'[1]BASE DE DADOS'!A:A,'[1]BASE DE DADOS'!C:C)</f>
        <v>FLONA DE CAPÃO BONITO</v>
      </c>
      <c r="F1150" s="29" t="str">
        <f>_xlfn.XLOOKUP(BASE_INICIATIVAS_CONSOLIDADA!$G1150,[1]!BASE_UCS[COD CNUC],[1]!BASE_UCS[CATEGORIA RESUMIDA])</f>
        <v>FLONA</v>
      </c>
      <c r="G1150" s="29" t="s">
        <v>519</v>
      </c>
      <c r="H1150" s="29" t="str">
        <f>_xlfn.XLOOKUP(BASE_INICIATIVAS_CONSOLIDADA!$G1150,[1]!BASE_UCS[COD CNUC],[1]!BASE_UCS[GERÊNCIA REGIONAL])</f>
        <v>GR4 - Sudeste</v>
      </c>
      <c r="I1150" s="29" t="str">
        <f>_xlfn.XLOOKUP(BASE_INICIATIVAS_CONSOLIDADA!$G1150,[1]!BASE_UCS[COD CNUC],[1]!BASE_UCS[BIOMAS])</f>
        <v>Cerrado - Mata Atlântica</v>
      </c>
      <c r="J1150" s="29" t="str">
        <f>_xlfn.XLOOKUP(BASE_INICIATIVAS_CONSOLIDADA!$G1150,[1]!BASE_UCS[COD CNUC],[1]!BASE_UCS[UF])</f>
        <v>SP</v>
      </c>
      <c r="K1150" s="29"/>
      <c r="L1150" s="30">
        <v>585000</v>
      </c>
      <c r="M1150" s="91"/>
      <c r="N1150" s="30">
        <f>BASE_INICIATIVAS_CONSOLIDADA!$L1150-BASE_INICIATIVAS_CONSOLIDADA!$M1150</f>
        <v>585000</v>
      </c>
      <c r="O1150" s="41">
        <f>BASE_INICIATIVAS_CONSOLIDADA!$AC1150+BASE_INICIATIVAS_CONSOLIDADA!$AJ1150+BASE_INICIATIVAS_CONSOLIDADA!$AO1150+BASE_INICIATIVAS_CONSOLIDADA!$AV1150+BASE_INICIATIVAS_CONSOLIDADA!$AY1150+BASE_INICIATIVAS_CONSOLIDADA!$BA1150+BASE_INICIATIVAS_CONSOLIDADA!$BD1150</f>
        <v>0</v>
      </c>
      <c r="P1150" s="30">
        <f>IF(BASE_INICIATIVAS_CONSOLIDADA!$N1150-BASE_INICIATIVAS_CONSOLIDADA!$O1150&lt;0,0,BASE_INICIATIVAS_CONSOLIDADA!$N1150-BASE_INICIATIVAS_CONSOLIDADA!$O1150)</f>
        <v>585000</v>
      </c>
      <c r="Q1150" s="66">
        <v>0</v>
      </c>
      <c r="R1150" s="71">
        <v>0</v>
      </c>
      <c r="S1150" s="71">
        <v>0</v>
      </c>
      <c r="T1150" s="71">
        <v>0</v>
      </c>
      <c r="U1150" s="71">
        <v>0</v>
      </c>
      <c r="V1150" s="71">
        <v>0</v>
      </c>
      <c r="W1150" s="71">
        <v>0</v>
      </c>
      <c r="X1150" s="71">
        <v>0</v>
      </c>
      <c r="Y1150" s="71">
        <v>0</v>
      </c>
      <c r="Z1150" s="71">
        <v>0</v>
      </c>
      <c r="AA1150" s="71">
        <v>0</v>
      </c>
      <c r="AB1150" s="68">
        <v>0</v>
      </c>
      <c r="AC1150" s="41">
        <f>SUM(BASE_INICIATIVAS_CONSOLIDADA!$Q1150:$AB1150)</f>
        <v>0</v>
      </c>
      <c r="AD1150" s="41">
        <v>0</v>
      </c>
      <c r="AE1150" s="41">
        <v>0</v>
      </c>
      <c r="AF1150" s="41">
        <v>0</v>
      </c>
      <c r="AG1150" s="41">
        <v>0</v>
      </c>
      <c r="AH1150" s="41">
        <v>0</v>
      </c>
      <c r="AI1150" s="82">
        <v>0</v>
      </c>
      <c r="AJ1150" s="41">
        <f>SUM(BASE_INICIATIVAS_CONSOLIDADA!$AD1150:$AI1150)</f>
        <v>0</v>
      </c>
      <c r="AK1150" s="41">
        <v>0</v>
      </c>
      <c r="AL1150" s="41">
        <v>0</v>
      </c>
      <c r="AM1150" s="41">
        <v>0</v>
      </c>
      <c r="AN1150" s="41">
        <v>0</v>
      </c>
      <c r="AO1150" s="41">
        <f>SUM(BASE_INICIATIVAS_CONSOLIDADA!$AK1150:$AN1150)</f>
        <v>0</v>
      </c>
      <c r="AP1150" s="41">
        <v>0</v>
      </c>
      <c r="AQ1150" s="41">
        <v>0</v>
      </c>
      <c r="AR1150" s="41">
        <v>0</v>
      </c>
      <c r="AS1150" s="41">
        <v>0</v>
      </c>
      <c r="AT1150" s="41">
        <v>0</v>
      </c>
      <c r="AU1150" s="41">
        <v>0</v>
      </c>
      <c r="AV1150" s="41">
        <f>SUM(BASE_INICIATIVAS_CONSOLIDADA!$AP1150:$AU1150)</f>
        <v>0</v>
      </c>
      <c r="AW1150" s="43">
        <v>0</v>
      </c>
      <c r="AX1150" s="43">
        <v>0</v>
      </c>
      <c r="AY1150" s="44">
        <f>SUM(BASE_INICIATIVAS_CONSOLIDADA!$AW1150:$AX1150)</f>
        <v>0</v>
      </c>
      <c r="AZ1150" s="45">
        <v>0</v>
      </c>
      <c r="BA1150" s="45">
        <f>BASE_INICIATIVAS_CONSOLIDADA!$AZ1150</f>
        <v>0</v>
      </c>
      <c r="BB1150" s="45">
        <v>0</v>
      </c>
      <c r="BC1150" s="45">
        <v>0</v>
      </c>
      <c r="BD1150" s="45">
        <f>SUM(BASE_INICIATIVAS_CONSOLIDADA!$BB1150:$BC1150)</f>
        <v>0</v>
      </c>
    </row>
    <row r="1151" spans="1:56" ht="30" x14ac:dyDescent="0.25">
      <c r="A1151" s="8" t="s">
        <v>61</v>
      </c>
      <c r="B1151" s="8" t="s">
        <v>113</v>
      </c>
      <c r="C1151" s="8">
        <v>19874995</v>
      </c>
      <c r="D1151" s="8" t="s">
        <v>58</v>
      </c>
      <c r="E1151" s="8" t="str">
        <f>_xlfn.XLOOKUP(BASE_INICIATIVAS_CONSOLIDADA!$G1151,'[1]BASE DE DADOS'!A:A,'[1]BASE DE DADOS'!C:C)</f>
        <v>FLONA DE CAXIUANÃ</v>
      </c>
      <c r="F1151" s="8" t="str">
        <f>_xlfn.XLOOKUP(BASE_INICIATIVAS_CONSOLIDADA!$G1151,[1]!BASE_UCS[COD CNUC],[1]!BASE_UCS[CATEGORIA RESUMIDA])</f>
        <v>FLONA</v>
      </c>
      <c r="G1151" s="8" t="s">
        <v>541</v>
      </c>
      <c r="H1151" s="8" t="str">
        <f>_xlfn.XLOOKUP(BASE_INICIATIVAS_CONSOLIDADA!$G1151,[1]!BASE_UCS[COD CNUC],[1]!BASE_UCS[GERÊNCIA REGIONAL])</f>
        <v>GR1 - Norte</v>
      </c>
      <c r="I1151" s="8" t="str">
        <f>_xlfn.XLOOKUP(BASE_INICIATIVAS_CONSOLIDADA!$G1151,[1]!BASE_UCS[COD CNUC],[1]!BASE_UCS[BIOMAS])</f>
        <v>Amazônia</v>
      </c>
      <c r="J1151" s="8" t="str">
        <f>_xlfn.XLOOKUP(BASE_INICIATIVAS_CONSOLIDADA!$G1151,[1]!BASE_UCS[COD CNUC],[1]!BASE_UCS[UF])</f>
        <v>PA</v>
      </c>
      <c r="K1151" s="8"/>
      <c r="L1151" s="36">
        <v>585000</v>
      </c>
      <c r="M1151" s="90"/>
      <c r="N1151" s="36">
        <f>BASE_INICIATIVAS_CONSOLIDADA!$L1151-BASE_INICIATIVAS_CONSOLIDADA!$M1151</f>
        <v>585000</v>
      </c>
      <c r="O1151" s="37">
        <f>BASE_INICIATIVAS_CONSOLIDADA!$AC1151+BASE_INICIATIVAS_CONSOLIDADA!$AJ1151+BASE_INICIATIVAS_CONSOLIDADA!$AO1151+BASE_INICIATIVAS_CONSOLIDADA!$AV1151+BASE_INICIATIVAS_CONSOLIDADA!$AY1151+BASE_INICIATIVAS_CONSOLIDADA!$BA1151+BASE_INICIATIVAS_CONSOLIDADA!$BD1151</f>
        <v>0</v>
      </c>
      <c r="P1151" s="36">
        <f>IF(BASE_INICIATIVAS_CONSOLIDADA!$N1151-BASE_INICIATIVAS_CONSOLIDADA!$O1151&lt;0,0,BASE_INICIATIVAS_CONSOLIDADA!$N1151-BASE_INICIATIVAS_CONSOLIDADA!$O1151)</f>
        <v>585000</v>
      </c>
      <c r="Q1151" s="64">
        <v>0</v>
      </c>
      <c r="R1151" s="69">
        <v>0</v>
      </c>
      <c r="S1151" s="69">
        <v>0</v>
      </c>
      <c r="T1151" s="69">
        <v>0</v>
      </c>
      <c r="U1151" s="69">
        <v>0</v>
      </c>
      <c r="V1151" s="69">
        <v>0</v>
      </c>
      <c r="W1151" s="69">
        <v>0</v>
      </c>
      <c r="X1151" s="69">
        <v>0</v>
      </c>
      <c r="Y1151" s="69">
        <v>0</v>
      </c>
      <c r="Z1151" s="69">
        <v>0</v>
      </c>
      <c r="AA1151" s="69">
        <v>0</v>
      </c>
      <c r="AB1151" s="70">
        <v>0</v>
      </c>
      <c r="AC1151" s="37">
        <f>SUM(BASE_INICIATIVAS_CONSOLIDADA!$Q1151:$AB1151)</f>
        <v>0</v>
      </c>
      <c r="AD1151" s="37">
        <v>0</v>
      </c>
      <c r="AE1151" s="37">
        <v>0</v>
      </c>
      <c r="AF1151" s="37">
        <v>0</v>
      </c>
      <c r="AG1151" s="37">
        <v>0</v>
      </c>
      <c r="AH1151" s="37">
        <v>0</v>
      </c>
      <c r="AI1151" s="77">
        <v>0</v>
      </c>
      <c r="AJ1151" s="37">
        <f>SUM(BASE_INICIATIVAS_CONSOLIDADA!$AD1151:$AI1151)</f>
        <v>0</v>
      </c>
      <c r="AK1151" s="37">
        <v>0</v>
      </c>
      <c r="AL1151" s="37">
        <v>0</v>
      </c>
      <c r="AM1151" s="37">
        <v>0</v>
      </c>
      <c r="AN1151" s="37">
        <v>0</v>
      </c>
      <c r="AO1151" s="37">
        <f>SUM(BASE_INICIATIVAS_CONSOLIDADA!$AK1151:$AN1151)</f>
        <v>0</v>
      </c>
      <c r="AP1151" s="37">
        <v>0</v>
      </c>
      <c r="AQ1151" s="37">
        <v>0</v>
      </c>
      <c r="AR1151" s="37">
        <v>0</v>
      </c>
      <c r="AS1151" s="37">
        <v>0</v>
      </c>
      <c r="AT1151" s="37">
        <v>0</v>
      </c>
      <c r="AU1151" s="37">
        <v>0</v>
      </c>
      <c r="AV1151" s="37">
        <f>SUM(BASE_INICIATIVAS_CONSOLIDADA!$AP1151:$AU1151)</f>
        <v>0</v>
      </c>
      <c r="AW1151" s="39">
        <v>0</v>
      </c>
      <c r="AX1151" s="39">
        <v>0</v>
      </c>
      <c r="AY1151" s="40">
        <f>SUM(BASE_INICIATIVAS_CONSOLIDADA!$AW1151:$AX1151)</f>
        <v>0</v>
      </c>
      <c r="AZ1151" s="4">
        <v>0</v>
      </c>
      <c r="BA1151" s="4">
        <f>BASE_INICIATIVAS_CONSOLIDADA!$AZ1151</f>
        <v>0</v>
      </c>
      <c r="BB1151" s="4">
        <v>0</v>
      </c>
      <c r="BC1151" s="4">
        <v>0</v>
      </c>
      <c r="BD1151" s="4">
        <f>SUM(BASE_INICIATIVAS_CONSOLIDADA!$BB1151:$BC1151)</f>
        <v>0</v>
      </c>
    </row>
    <row r="1152" spans="1:56" ht="30" x14ac:dyDescent="0.25">
      <c r="A1152" s="29" t="s">
        <v>61</v>
      </c>
      <c r="B1152" s="29" t="s">
        <v>113</v>
      </c>
      <c r="C1152" s="29">
        <v>19874995</v>
      </c>
      <c r="D1152" s="29" t="s">
        <v>58</v>
      </c>
      <c r="E1152" s="29" t="str">
        <f>_xlfn.XLOOKUP(BASE_INICIATIVAS_CONSOLIDADA!$G1152,'[1]BASE DE DADOS'!A:A,'[1]BASE DE DADOS'!C:C)</f>
        <v>FLONA DE CONTENDAS DO SINCORÁ</v>
      </c>
      <c r="F1152" s="29" t="str">
        <f>_xlfn.XLOOKUP(BASE_INICIATIVAS_CONSOLIDADA!$G1152,[1]!BASE_UCS[COD CNUC],[1]!BASE_UCS[CATEGORIA RESUMIDA])</f>
        <v>FLONA</v>
      </c>
      <c r="G1152" s="29" t="s">
        <v>202</v>
      </c>
      <c r="H1152" s="29" t="str">
        <f>_xlfn.XLOOKUP(BASE_INICIATIVAS_CONSOLIDADA!$G1152,[1]!BASE_UCS[COD CNUC],[1]!BASE_UCS[GERÊNCIA REGIONAL])</f>
        <v>GR2 - Nordeste</v>
      </c>
      <c r="I1152" s="29" t="str">
        <f>_xlfn.XLOOKUP(BASE_INICIATIVAS_CONSOLIDADA!$G1152,[1]!BASE_UCS[COD CNUC],[1]!BASE_UCS[BIOMAS])</f>
        <v>Caatinga</v>
      </c>
      <c r="J1152" s="29" t="str">
        <f>_xlfn.XLOOKUP(BASE_INICIATIVAS_CONSOLIDADA!$G1152,[1]!BASE_UCS[COD CNUC],[1]!BASE_UCS[UF])</f>
        <v>BA</v>
      </c>
      <c r="K1152" s="29"/>
      <c r="L1152" s="30">
        <v>585000</v>
      </c>
      <c r="M1152" s="91"/>
      <c r="N1152" s="30">
        <f>BASE_INICIATIVAS_CONSOLIDADA!$L1152-BASE_INICIATIVAS_CONSOLIDADA!$M1152</f>
        <v>585000</v>
      </c>
      <c r="O1152" s="41">
        <f>BASE_INICIATIVAS_CONSOLIDADA!$AC1152+BASE_INICIATIVAS_CONSOLIDADA!$AJ1152+BASE_INICIATIVAS_CONSOLIDADA!$AO1152+BASE_INICIATIVAS_CONSOLIDADA!$AV1152+BASE_INICIATIVAS_CONSOLIDADA!$AY1152+BASE_INICIATIVAS_CONSOLIDADA!$BA1152+BASE_INICIATIVAS_CONSOLIDADA!$BD1152</f>
        <v>0</v>
      </c>
      <c r="P1152" s="30">
        <f>IF(BASE_INICIATIVAS_CONSOLIDADA!$N1152-BASE_INICIATIVAS_CONSOLIDADA!$O1152&lt;0,0,BASE_INICIATIVAS_CONSOLIDADA!$N1152-BASE_INICIATIVAS_CONSOLIDADA!$O1152)</f>
        <v>585000</v>
      </c>
      <c r="Q1152" s="66">
        <v>0</v>
      </c>
      <c r="R1152" s="71">
        <v>0</v>
      </c>
      <c r="S1152" s="71">
        <v>0</v>
      </c>
      <c r="T1152" s="71">
        <v>0</v>
      </c>
      <c r="U1152" s="71">
        <v>0</v>
      </c>
      <c r="V1152" s="71">
        <v>0</v>
      </c>
      <c r="W1152" s="71">
        <v>0</v>
      </c>
      <c r="X1152" s="71">
        <v>0</v>
      </c>
      <c r="Y1152" s="71">
        <v>0</v>
      </c>
      <c r="Z1152" s="71">
        <v>0</v>
      </c>
      <c r="AA1152" s="71">
        <v>0</v>
      </c>
      <c r="AB1152" s="68">
        <v>0</v>
      </c>
      <c r="AC1152" s="41">
        <f>SUM(BASE_INICIATIVAS_CONSOLIDADA!$Q1152:$AB1152)</f>
        <v>0</v>
      </c>
      <c r="AD1152" s="41">
        <v>0</v>
      </c>
      <c r="AE1152" s="41">
        <v>0</v>
      </c>
      <c r="AF1152" s="41">
        <v>0</v>
      </c>
      <c r="AG1152" s="41">
        <v>0</v>
      </c>
      <c r="AH1152" s="41">
        <v>0</v>
      </c>
      <c r="AI1152" s="82">
        <v>0</v>
      </c>
      <c r="AJ1152" s="41">
        <f>SUM(BASE_INICIATIVAS_CONSOLIDADA!$AD1152:$AI1152)</f>
        <v>0</v>
      </c>
      <c r="AK1152" s="41">
        <v>0</v>
      </c>
      <c r="AL1152" s="41">
        <v>0</v>
      </c>
      <c r="AM1152" s="41">
        <v>0</v>
      </c>
      <c r="AN1152" s="41">
        <v>0</v>
      </c>
      <c r="AO1152" s="41">
        <f>SUM(BASE_INICIATIVAS_CONSOLIDADA!$AK1152:$AN1152)</f>
        <v>0</v>
      </c>
      <c r="AP1152" s="41">
        <v>0</v>
      </c>
      <c r="AQ1152" s="41">
        <v>0</v>
      </c>
      <c r="AR1152" s="41">
        <v>0</v>
      </c>
      <c r="AS1152" s="41">
        <v>0</v>
      </c>
      <c r="AT1152" s="41">
        <v>0</v>
      </c>
      <c r="AU1152" s="41">
        <v>0</v>
      </c>
      <c r="AV1152" s="41">
        <f>SUM(BASE_INICIATIVAS_CONSOLIDADA!$AP1152:$AU1152)</f>
        <v>0</v>
      </c>
      <c r="AW1152" s="43">
        <v>0</v>
      </c>
      <c r="AX1152" s="43">
        <v>0</v>
      </c>
      <c r="AY1152" s="44">
        <f>SUM(BASE_INICIATIVAS_CONSOLIDADA!$AW1152:$AX1152)</f>
        <v>0</v>
      </c>
      <c r="AZ1152" s="45">
        <v>0</v>
      </c>
      <c r="BA1152" s="45">
        <f>BASE_INICIATIVAS_CONSOLIDADA!$AZ1152</f>
        <v>0</v>
      </c>
      <c r="BB1152" s="45">
        <v>0</v>
      </c>
      <c r="BC1152" s="45">
        <v>0</v>
      </c>
      <c r="BD1152" s="45">
        <f>SUM(BASE_INICIATIVAS_CONSOLIDADA!$BB1152:$BC1152)</f>
        <v>0</v>
      </c>
    </row>
    <row r="1153" spans="1:56" ht="30" x14ac:dyDescent="0.25">
      <c r="A1153" s="8" t="s">
        <v>61</v>
      </c>
      <c r="B1153" s="8" t="s">
        <v>113</v>
      </c>
      <c r="C1153" s="8">
        <v>19874995</v>
      </c>
      <c r="D1153" s="8" t="s">
        <v>58</v>
      </c>
      <c r="E1153" s="8" t="str">
        <f>_xlfn.XLOOKUP(BASE_INICIATIVAS_CONSOLIDADA!$G1153,'[1]BASE DE DADOS'!A:A,'[1]BASE DE DADOS'!C:C)</f>
        <v>FLONA DE JACUNDÁ</v>
      </c>
      <c r="F1153" s="8" t="str">
        <f>_xlfn.XLOOKUP(BASE_INICIATIVAS_CONSOLIDADA!$G1153,[1]!BASE_UCS[COD CNUC],[1]!BASE_UCS[CATEGORIA RESUMIDA])</f>
        <v>FLONA</v>
      </c>
      <c r="G1153" s="8" t="s">
        <v>188</v>
      </c>
      <c r="H1153" s="8" t="str">
        <f>_xlfn.XLOOKUP(BASE_INICIATIVAS_CONSOLIDADA!$G1153,[1]!BASE_UCS[COD CNUC],[1]!BASE_UCS[GERÊNCIA REGIONAL])</f>
        <v>GR1 - Norte</v>
      </c>
      <c r="I1153" s="8" t="str">
        <f>_xlfn.XLOOKUP(BASE_INICIATIVAS_CONSOLIDADA!$G1153,[1]!BASE_UCS[COD CNUC],[1]!BASE_UCS[BIOMAS])</f>
        <v>Amazônia</v>
      </c>
      <c r="J1153" s="8" t="str">
        <f>_xlfn.XLOOKUP(BASE_INICIATIVAS_CONSOLIDADA!$G1153,[1]!BASE_UCS[COD CNUC],[1]!BASE_UCS[UF])</f>
        <v>RO</v>
      </c>
      <c r="K1153" s="8"/>
      <c r="L1153" s="36">
        <v>585000</v>
      </c>
      <c r="M1153" s="90"/>
      <c r="N1153" s="36">
        <f>BASE_INICIATIVAS_CONSOLIDADA!$L1153-BASE_INICIATIVAS_CONSOLIDADA!$M1153</f>
        <v>585000</v>
      </c>
      <c r="O1153" s="37">
        <f>BASE_INICIATIVAS_CONSOLIDADA!$AC1153+BASE_INICIATIVAS_CONSOLIDADA!$AJ1153+BASE_INICIATIVAS_CONSOLIDADA!$AO1153+BASE_INICIATIVAS_CONSOLIDADA!$AV1153+BASE_INICIATIVAS_CONSOLIDADA!$AY1153+BASE_INICIATIVAS_CONSOLIDADA!$BA1153+BASE_INICIATIVAS_CONSOLIDADA!$BD1153</f>
        <v>0</v>
      </c>
      <c r="P1153" s="36">
        <f>IF(BASE_INICIATIVAS_CONSOLIDADA!$N1153-BASE_INICIATIVAS_CONSOLIDADA!$O1153&lt;0,0,BASE_INICIATIVAS_CONSOLIDADA!$N1153-BASE_INICIATIVAS_CONSOLIDADA!$O1153)</f>
        <v>585000</v>
      </c>
      <c r="Q1153" s="64">
        <v>0</v>
      </c>
      <c r="R1153" s="69">
        <v>0</v>
      </c>
      <c r="S1153" s="69">
        <v>0</v>
      </c>
      <c r="T1153" s="69">
        <v>0</v>
      </c>
      <c r="U1153" s="69">
        <v>0</v>
      </c>
      <c r="V1153" s="69">
        <v>0</v>
      </c>
      <c r="W1153" s="69">
        <v>0</v>
      </c>
      <c r="X1153" s="69">
        <v>0</v>
      </c>
      <c r="Y1153" s="69">
        <v>0</v>
      </c>
      <c r="Z1153" s="69">
        <v>0</v>
      </c>
      <c r="AA1153" s="69">
        <v>0</v>
      </c>
      <c r="AB1153" s="70">
        <v>0</v>
      </c>
      <c r="AC1153" s="37">
        <f>SUM(BASE_INICIATIVAS_CONSOLIDADA!$Q1153:$AB1153)</f>
        <v>0</v>
      </c>
      <c r="AD1153" s="37">
        <v>0</v>
      </c>
      <c r="AE1153" s="37">
        <v>0</v>
      </c>
      <c r="AF1153" s="37">
        <v>0</v>
      </c>
      <c r="AG1153" s="37">
        <v>0</v>
      </c>
      <c r="AH1153" s="37">
        <v>0</v>
      </c>
      <c r="AI1153" s="77">
        <v>0</v>
      </c>
      <c r="AJ1153" s="37">
        <f>SUM(BASE_INICIATIVAS_CONSOLIDADA!$AD1153:$AI1153)</f>
        <v>0</v>
      </c>
      <c r="AK1153" s="37">
        <v>0</v>
      </c>
      <c r="AL1153" s="37">
        <v>0</v>
      </c>
      <c r="AM1153" s="37">
        <v>0</v>
      </c>
      <c r="AN1153" s="37">
        <v>0</v>
      </c>
      <c r="AO1153" s="37">
        <f>SUM(BASE_INICIATIVAS_CONSOLIDADA!$AK1153:$AN1153)</f>
        <v>0</v>
      </c>
      <c r="AP1153" s="37">
        <v>0</v>
      </c>
      <c r="AQ1153" s="37">
        <v>0</v>
      </c>
      <c r="AR1153" s="37">
        <v>0</v>
      </c>
      <c r="AS1153" s="37">
        <v>0</v>
      </c>
      <c r="AT1153" s="37">
        <v>0</v>
      </c>
      <c r="AU1153" s="37">
        <v>0</v>
      </c>
      <c r="AV1153" s="37">
        <f>SUM(BASE_INICIATIVAS_CONSOLIDADA!$AP1153:$AU1153)</f>
        <v>0</v>
      </c>
      <c r="AW1153" s="39">
        <v>0</v>
      </c>
      <c r="AX1153" s="39">
        <v>0</v>
      </c>
      <c r="AY1153" s="40">
        <f>SUM(BASE_INICIATIVAS_CONSOLIDADA!$AW1153:$AX1153)</f>
        <v>0</v>
      </c>
      <c r="AZ1153" s="4">
        <v>0</v>
      </c>
      <c r="BA1153" s="4">
        <f>BASE_INICIATIVAS_CONSOLIDADA!$AZ1153</f>
        <v>0</v>
      </c>
      <c r="BB1153" s="4">
        <v>0</v>
      </c>
      <c r="BC1153" s="4">
        <v>0</v>
      </c>
      <c r="BD1153" s="4">
        <f>SUM(BASE_INICIATIVAS_CONSOLIDADA!$BB1153:$BC1153)</f>
        <v>0</v>
      </c>
    </row>
    <row r="1154" spans="1:56" ht="30" x14ac:dyDescent="0.25">
      <c r="A1154" s="29" t="s">
        <v>61</v>
      </c>
      <c r="B1154" s="29" t="s">
        <v>113</v>
      </c>
      <c r="C1154" s="29">
        <v>19874995</v>
      </c>
      <c r="D1154" s="29" t="s">
        <v>58</v>
      </c>
      <c r="E1154" s="29" t="str">
        <f>_xlfn.XLOOKUP(BASE_INICIATIVAS_CONSOLIDADA!$G1154,'[1]BASE DE DADOS'!A:A,'[1]BASE DE DADOS'!C:C)</f>
        <v>FLONA DE MULATA</v>
      </c>
      <c r="F1154" s="29" t="str">
        <f>_xlfn.XLOOKUP(BASE_INICIATIVAS_CONSOLIDADA!$G1154,[1]!BASE_UCS[COD CNUC],[1]!BASE_UCS[CATEGORIA RESUMIDA])</f>
        <v>FLONA</v>
      </c>
      <c r="G1154" s="29" t="s">
        <v>492</v>
      </c>
      <c r="H1154" s="29" t="str">
        <f>_xlfn.XLOOKUP(BASE_INICIATIVAS_CONSOLIDADA!$G1154,[1]!BASE_UCS[COD CNUC],[1]!BASE_UCS[GERÊNCIA REGIONAL])</f>
        <v>GR1 - Norte</v>
      </c>
      <c r="I1154" s="29" t="str">
        <f>_xlfn.XLOOKUP(BASE_INICIATIVAS_CONSOLIDADA!$G1154,[1]!BASE_UCS[COD CNUC],[1]!BASE_UCS[BIOMAS])</f>
        <v>Amazônia</v>
      </c>
      <c r="J1154" s="29" t="str">
        <f>_xlfn.XLOOKUP(BASE_INICIATIVAS_CONSOLIDADA!$G1154,[1]!BASE_UCS[COD CNUC],[1]!BASE_UCS[UF])</f>
        <v>PA</v>
      </c>
      <c r="K1154" s="29"/>
      <c r="L1154" s="30">
        <v>585000</v>
      </c>
      <c r="M1154" s="91"/>
      <c r="N1154" s="30">
        <f>BASE_INICIATIVAS_CONSOLIDADA!$L1154-BASE_INICIATIVAS_CONSOLIDADA!$M1154</f>
        <v>585000</v>
      </c>
      <c r="O1154" s="41">
        <f>BASE_INICIATIVAS_CONSOLIDADA!$AC1154+BASE_INICIATIVAS_CONSOLIDADA!$AJ1154+BASE_INICIATIVAS_CONSOLIDADA!$AO1154+BASE_INICIATIVAS_CONSOLIDADA!$AV1154+BASE_INICIATIVAS_CONSOLIDADA!$AY1154+BASE_INICIATIVAS_CONSOLIDADA!$BA1154+BASE_INICIATIVAS_CONSOLIDADA!$BD1154</f>
        <v>0</v>
      </c>
      <c r="P1154" s="30">
        <f>IF(BASE_INICIATIVAS_CONSOLIDADA!$N1154-BASE_INICIATIVAS_CONSOLIDADA!$O1154&lt;0,0,BASE_INICIATIVAS_CONSOLIDADA!$N1154-BASE_INICIATIVAS_CONSOLIDADA!$O1154)</f>
        <v>585000</v>
      </c>
      <c r="Q1154" s="66">
        <v>0</v>
      </c>
      <c r="R1154" s="71">
        <v>0</v>
      </c>
      <c r="S1154" s="71">
        <v>0</v>
      </c>
      <c r="T1154" s="71">
        <v>0</v>
      </c>
      <c r="U1154" s="71">
        <v>0</v>
      </c>
      <c r="V1154" s="71">
        <v>0</v>
      </c>
      <c r="W1154" s="71">
        <v>0</v>
      </c>
      <c r="X1154" s="71">
        <v>0</v>
      </c>
      <c r="Y1154" s="71">
        <v>0</v>
      </c>
      <c r="Z1154" s="71">
        <v>0</v>
      </c>
      <c r="AA1154" s="71">
        <v>0</v>
      </c>
      <c r="AB1154" s="68">
        <v>0</v>
      </c>
      <c r="AC1154" s="41">
        <f>SUM(BASE_INICIATIVAS_CONSOLIDADA!$Q1154:$AB1154)</f>
        <v>0</v>
      </c>
      <c r="AD1154" s="41">
        <v>0</v>
      </c>
      <c r="AE1154" s="41">
        <v>0</v>
      </c>
      <c r="AF1154" s="41">
        <v>0</v>
      </c>
      <c r="AG1154" s="41">
        <v>0</v>
      </c>
      <c r="AH1154" s="41">
        <v>0</v>
      </c>
      <c r="AI1154" s="82">
        <v>0</v>
      </c>
      <c r="AJ1154" s="41">
        <f>SUM(BASE_INICIATIVAS_CONSOLIDADA!$AD1154:$AI1154)</f>
        <v>0</v>
      </c>
      <c r="AK1154" s="41">
        <v>0</v>
      </c>
      <c r="AL1154" s="41">
        <v>0</v>
      </c>
      <c r="AM1154" s="41">
        <v>0</v>
      </c>
      <c r="AN1154" s="41">
        <v>0</v>
      </c>
      <c r="AO1154" s="41">
        <f>SUM(BASE_INICIATIVAS_CONSOLIDADA!$AK1154:$AN1154)</f>
        <v>0</v>
      </c>
      <c r="AP1154" s="41">
        <v>0</v>
      </c>
      <c r="AQ1154" s="41">
        <v>0</v>
      </c>
      <c r="AR1154" s="41">
        <v>0</v>
      </c>
      <c r="AS1154" s="41">
        <v>0</v>
      </c>
      <c r="AT1154" s="41">
        <v>0</v>
      </c>
      <c r="AU1154" s="41">
        <v>0</v>
      </c>
      <c r="AV1154" s="41">
        <f>SUM(BASE_INICIATIVAS_CONSOLIDADA!$AP1154:$AU1154)</f>
        <v>0</v>
      </c>
      <c r="AW1154" s="43">
        <v>0</v>
      </c>
      <c r="AX1154" s="43">
        <v>0</v>
      </c>
      <c r="AY1154" s="44">
        <f>SUM(BASE_INICIATIVAS_CONSOLIDADA!$AW1154:$AX1154)</f>
        <v>0</v>
      </c>
      <c r="AZ1154" s="45">
        <v>0</v>
      </c>
      <c r="BA1154" s="45">
        <f>BASE_INICIATIVAS_CONSOLIDADA!$AZ1154</f>
        <v>0</v>
      </c>
      <c r="BB1154" s="45">
        <v>0</v>
      </c>
      <c r="BC1154" s="45">
        <v>0</v>
      </c>
      <c r="BD1154" s="45">
        <f>SUM(BASE_INICIATIVAS_CONSOLIDADA!$BB1154:$BC1154)</f>
        <v>0</v>
      </c>
    </row>
    <row r="1155" spans="1:56" ht="30" x14ac:dyDescent="0.25">
      <c r="A1155" s="8" t="s">
        <v>61</v>
      </c>
      <c r="B1155" s="8" t="s">
        <v>113</v>
      </c>
      <c r="C1155" s="8">
        <v>19874995</v>
      </c>
      <c r="D1155" s="8" t="s">
        <v>58</v>
      </c>
      <c r="E1155" s="8" t="str">
        <f>_xlfn.XLOOKUP(BASE_INICIATIVAS_CONSOLIDADA!$G1155,'[1]BASE DE DADOS'!A:A,'[1]BASE DE DADOS'!C:C)</f>
        <v>FLONA DE SÃO FRANCISCO DE PAULA</v>
      </c>
      <c r="F1155" s="8" t="str">
        <f>_xlfn.XLOOKUP(BASE_INICIATIVAS_CONSOLIDADA!$G1155,[1]!BASE_UCS[COD CNUC],[1]!BASE_UCS[CATEGORIA RESUMIDA])</f>
        <v>FLONA</v>
      </c>
      <c r="G1155" s="8" t="s">
        <v>527</v>
      </c>
      <c r="H1155" s="8" t="str">
        <f>_xlfn.XLOOKUP(BASE_INICIATIVAS_CONSOLIDADA!$G1155,[1]!BASE_UCS[COD CNUC],[1]!BASE_UCS[GERÊNCIA REGIONAL])</f>
        <v>GR5 - Sul</v>
      </c>
      <c r="I1155" s="8" t="str">
        <f>_xlfn.XLOOKUP(BASE_INICIATIVAS_CONSOLIDADA!$G1155,[1]!BASE_UCS[COD CNUC],[1]!BASE_UCS[BIOMAS])</f>
        <v>Mata Atlântica</v>
      </c>
      <c r="J1155" s="8" t="str">
        <f>_xlfn.XLOOKUP(BASE_INICIATIVAS_CONSOLIDADA!$G1155,[1]!BASE_UCS[COD CNUC],[1]!BASE_UCS[UF])</f>
        <v>RS</v>
      </c>
      <c r="K1155" s="8"/>
      <c r="L1155" s="36">
        <v>585000</v>
      </c>
      <c r="M1155" s="90"/>
      <c r="N1155" s="36">
        <f>BASE_INICIATIVAS_CONSOLIDADA!$L1155-BASE_INICIATIVAS_CONSOLIDADA!$M1155</f>
        <v>585000</v>
      </c>
      <c r="O1155" s="37">
        <f>BASE_INICIATIVAS_CONSOLIDADA!$AC1155+BASE_INICIATIVAS_CONSOLIDADA!$AJ1155+BASE_INICIATIVAS_CONSOLIDADA!$AO1155+BASE_INICIATIVAS_CONSOLIDADA!$AV1155+BASE_INICIATIVAS_CONSOLIDADA!$AY1155+BASE_INICIATIVAS_CONSOLIDADA!$BA1155+BASE_INICIATIVAS_CONSOLIDADA!$BD1155</f>
        <v>0</v>
      </c>
      <c r="P1155" s="36">
        <f>IF(BASE_INICIATIVAS_CONSOLIDADA!$N1155-BASE_INICIATIVAS_CONSOLIDADA!$O1155&lt;0,0,BASE_INICIATIVAS_CONSOLIDADA!$N1155-BASE_INICIATIVAS_CONSOLIDADA!$O1155)</f>
        <v>585000</v>
      </c>
      <c r="Q1155" s="64">
        <v>0</v>
      </c>
      <c r="R1155" s="69">
        <v>0</v>
      </c>
      <c r="S1155" s="69">
        <v>0</v>
      </c>
      <c r="T1155" s="69">
        <v>0</v>
      </c>
      <c r="U1155" s="69">
        <v>0</v>
      </c>
      <c r="V1155" s="69">
        <v>0</v>
      </c>
      <c r="W1155" s="69">
        <v>0</v>
      </c>
      <c r="X1155" s="69">
        <v>0</v>
      </c>
      <c r="Y1155" s="69">
        <v>0</v>
      </c>
      <c r="Z1155" s="69">
        <v>0</v>
      </c>
      <c r="AA1155" s="69">
        <v>0</v>
      </c>
      <c r="AB1155" s="70">
        <v>0</v>
      </c>
      <c r="AC1155" s="37">
        <f>SUM(BASE_INICIATIVAS_CONSOLIDADA!$Q1155:$AB1155)</f>
        <v>0</v>
      </c>
      <c r="AD1155" s="37">
        <v>0</v>
      </c>
      <c r="AE1155" s="37">
        <v>0</v>
      </c>
      <c r="AF1155" s="37">
        <v>0</v>
      </c>
      <c r="AG1155" s="37">
        <v>0</v>
      </c>
      <c r="AH1155" s="37">
        <v>0</v>
      </c>
      <c r="AI1155" s="77">
        <v>0</v>
      </c>
      <c r="AJ1155" s="37">
        <f>SUM(BASE_INICIATIVAS_CONSOLIDADA!$AD1155:$AI1155)</f>
        <v>0</v>
      </c>
      <c r="AK1155" s="37">
        <v>0</v>
      </c>
      <c r="AL1155" s="37">
        <v>0</v>
      </c>
      <c r="AM1155" s="37">
        <v>0</v>
      </c>
      <c r="AN1155" s="37">
        <v>0</v>
      </c>
      <c r="AO1155" s="37">
        <f>SUM(BASE_INICIATIVAS_CONSOLIDADA!$AK1155:$AN1155)</f>
        <v>0</v>
      </c>
      <c r="AP1155" s="37">
        <v>0</v>
      </c>
      <c r="AQ1155" s="37">
        <v>0</v>
      </c>
      <c r="AR1155" s="37">
        <v>0</v>
      </c>
      <c r="AS1155" s="37">
        <v>0</v>
      </c>
      <c r="AT1155" s="37">
        <v>0</v>
      </c>
      <c r="AU1155" s="37">
        <v>0</v>
      </c>
      <c r="AV1155" s="37">
        <f>SUM(BASE_INICIATIVAS_CONSOLIDADA!$AP1155:$AU1155)</f>
        <v>0</v>
      </c>
      <c r="AW1155" s="39">
        <v>0</v>
      </c>
      <c r="AX1155" s="39">
        <v>0</v>
      </c>
      <c r="AY1155" s="40">
        <f>SUM(BASE_INICIATIVAS_CONSOLIDADA!$AW1155:$AX1155)</f>
        <v>0</v>
      </c>
      <c r="AZ1155" s="4">
        <v>0</v>
      </c>
      <c r="BA1155" s="4">
        <f>BASE_INICIATIVAS_CONSOLIDADA!$AZ1155</f>
        <v>0</v>
      </c>
      <c r="BB1155" s="4">
        <v>0</v>
      </c>
      <c r="BC1155" s="4">
        <v>0</v>
      </c>
      <c r="BD1155" s="4">
        <f>SUM(BASE_INICIATIVAS_CONSOLIDADA!$BB1155:$BC1155)</f>
        <v>0</v>
      </c>
    </row>
    <row r="1156" spans="1:56" ht="30" x14ac:dyDescent="0.25">
      <c r="A1156" s="29" t="s">
        <v>61</v>
      </c>
      <c r="B1156" s="29" t="s">
        <v>113</v>
      </c>
      <c r="C1156" s="29">
        <v>19874995</v>
      </c>
      <c r="D1156" s="29" t="s">
        <v>58</v>
      </c>
      <c r="E1156" s="29" t="str">
        <f>_xlfn.XLOOKUP(BASE_INICIATIVAS_CONSOLIDADA!$G1156,'[1]BASE DE DADOS'!A:A,'[1]BASE DE DADOS'!C:C)</f>
        <v>FLONA DE TEFÉ</v>
      </c>
      <c r="F1156" s="29" t="str">
        <f>_xlfn.XLOOKUP(BASE_INICIATIVAS_CONSOLIDADA!$G1156,[1]!BASE_UCS[COD CNUC],[1]!BASE_UCS[CATEGORIA RESUMIDA])</f>
        <v>FLONA</v>
      </c>
      <c r="G1156" s="29" t="s">
        <v>306</v>
      </c>
      <c r="H1156" s="29" t="str">
        <f>_xlfn.XLOOKUP(BASE_INICIATIVAS_CONSOLIDADA!$G1156,[1]!BASE_UCS[COD CNUC],[1]!BASE_UCS[GERÊNCIA REGIONAL])</f>
        <v>GR1 - Norte</v>
      </c>
      <c r="I1156" s="29" t="str">
        <f>_xlfn.XLOOKUP(BASE_INICIATIVAS_CONSOLIDADA!$G1156,[1]!BASE_UCS[COD CNUC],[1]!BASE_UCS[BIOMAS])</f>
        <v>Amazônia</v>
      </c>
      <c r="J1156" s="29" t="str">
        <f>_xlfn.XLOOKUP(BASE_INICIATIVAS_CONSOLIDADA!$G1156,[1]!BASE_UCS[COD CNUC],[1]!BASE_UCS[UF])</f>
        <v>AM</v>
      </c>
      <c r="K1156" s="29"/>
      <c r="L1156" s="30">
        <v>585000</v>
      </c>
      <c r="M1156" s="91"/>
      <c r="N1156" s="30">
        <f>BASE_INICIATIVAS_CONSOLIDADA!$L1156-BASE_INICIATIVAS_CONSOLIDADA!$M1156</f>
        <v>585000</v>
      </c>
      <c r="O1156" s="41">
        <f>BASE_INICIATIVAS_CONSOLIDADA!$AC1156+BASE_INICIATIVAS_CONSOLIDADA!$AJ1156+BASE_INICIATIVAS_CONSOLIDADA!$AO1156+BASE_INICIATIVAS_CONSOLIDADA!$AV1156+BASE_INICIATIVAS_CONSOLIDADA!$AY1156+BASE_INICIATIVAS_CONSOLIDADA!$BA1156+BASE_INICIATIVAS_CONSOLIDADA!$BD1156</f>
        <v>0</v>
      </c>
      <c r="P1156" s="30">
        <f>IF(BASE_INICIATIVAS_CONSOLIDADA!$N1156-BASE_INICIATIVAS_CONSOLIDADA!$O1156&lt;0,0,BASE_INICIATIVAS_CONSOLIDADA!$N1156-BASE_INICIATIVAS_CONSOLIDADA!$O1156)</f>
        <v>585000</v>
      </c>
      <c r="Q1156" s="66">
        <v>0</v>
      </c>
      <c r="R1156" s="71">
        <v>0</v>
      </c>
      <c r="S1156" s="71">
        <v>0</v>
      </c>
      <c r="T1156" s="71">
        <v>0</v>
      </c>
      <c r="U1156" s="71">
        <v>0</v>
      </c>
      <c r="V1156" s="71">
        <v>0</v>
      </c>
      <c r="W1156" s="71">
        <v>0</v>
      </c>
      <c r="X1156" s="71">
        <v>0</v>
      </c>
      <c r="Y1156" s="71">
        <v>0</v>
      </c>
      <c r="Z1156" s="71">
        <v>0</v>
      </c>
      <c r="AA1156" s="71">
        <v>0</v>
      </c>
      <c r="AB1156" s="68">
        <v>0</v>
      </c>
      <c r="AC1156" s="41">
        <f>SUM(BASE_INICIATIVAS_CONSOLIDADA!$Q1156:$AB1156)</f>
        <v>0</v>
      </c>
      <c r="AD1156" s="41">
        <v>0</v>
      </c>
      <c r="AE1156" s="41">
        <v>0</v>
      </c>
      <c r="AF1156" s="41">
        <v>0</v>
      </c>
      <c r="AG1156" s="41">
        <v>0</v>
      </c>
      <c r="AH1156" s="41">
        <v>0</v>
      </c>
      <c r="AI1156" s="82">
        <v>0</v>
      </c>
      <c r="AJ1156" s="41">
        <f>SUM(BASE_INICIATIVAS_CONSOLIDADA!$AD1156:$AI1156)</f>
        <v>0</v>
      </c>
      <c r="AK1156" s="41">
        <v>0</v>
      </c>
      <c r="AL1156" s="41">
        <v>0</v>
      </c>
      <c r="AM1156" s="41">
        <v>0</v>
      </c>
      <c r="AN1156" s="41">
        <v>0</v>
      </c>
      <c r="AO1156" s="41">
        <f>SUM(BASE_INICIATIVAS_CONSOLIDADA!$AK1156:$AN1156)</f>
        <v>0</v>
      </c>
      <c r="AP1156" s="41">
        <v>0</v>
      </c>
      <c r="AQ1156" s="41">
        <v>0</v>
      </c>
      <c r="AR1156" s="41">
        <v>0</v>
      </c>
      <c r="AS1156" s="41">
        <v>0</v>
      </c>
      <c r="AT1156" s="41">
        <v>0</v>
      </c>
      <c r="AU1156" s="41">
        <v>0</v>
      </c>
      <c r="AV1156" s="41">
        <f>SUM(BASE_INICIATIVAS_CONSOLIDADA!$AP1156:$AU1156)</f>
        <v>0</v>
      </c>
      <c r="AW1156" s="43">
        <v>0</v>
      </c>
      <c r="AX1156" s="43">
        <v>0</v>
      </c>
      <c r="AY1156" s="44">
        <f>SUM(BASE_INICIATIVAS_CONSOLIDADA!$AW1156:$AX1156)</f>
        <v>0</v>
      </c>
      <c r="AZ1156" s="45">
        <v>0</v>
      </c>
      <c r="BA1156" s="45">
        <f>BASE_INICIATIVAS_CONSOLIDADA!$AZ1156</f>
        <v>0</v>
      </c>
      <c r="BB1156" s="45">
        <v>0</v>
      </c>
      <c r="BC1156" s="45">
        <v>0</v>
      </c>
      <c r="BD1156" s="45">
        <f>SUM(BASE_INICIATIVAS_CONSOLIDADA!$BB1156:$BC1156)</f>
        <v>0</v>
      </c>
    </row>
    <row r="1157" spans="1:56" ht="30" x14ac:dyDescent="0.25">
      <c r="A1157" s="8" t="s">
        <v>61</v>
      </c>
      <c r="B1157" s="8" t="s">
        <v>113</v>
      </c>
      <c r="C1157" s="8">
        <v>19874995</v>
      </c>
      <c r="D1157" s="8" t="s">
        <v>58</v>
      </c>
      <c r="E1157" s="8" t="str">
        <f>_xlfn.XLOOKUP(BASE_INICIATIVAS_CONSOLIDADA!$G1157,'[1]BASE DE DADOS'!A:A,'[1]BASE DE DADOS'!C:C)</f>
        <v>FLONA DE AMAPÁ</v>
      </c>
      <c r="F1157" s="8" t="str">
        <f>_xlfn.XLOOKUP(BASE_INICIATIVAS_CONSOLIDADA!$G1157,[1]!BASE_UCS[COD CNUC],[1]!BASE_UCS[CATEGORIA RESUMIDA])</f>
        <v>FLONA</v>
      </c>
      <c r="G1157" s="8" t="s">
        <v>430</v>
      </c>
      <c r="H1157" s="8" t="str">
        <f>_xlfn.XLOOKUP(BASE_INICIATIVAS_CONSOLIDADA!$G1157,[1]!BASE_UCS[COD CNUC],[1]!BASE_UCS[GERÊNCIA REGIONAL])</f>
        <v>GR1 - Norte</v>
      </c>
      <c r="I1157" s="8" t="str">
        <f>_xlfn.XLOOKUP(BASE_INICIATIVAS_CONSOLIDADA!$G1157,[1]!BASE_UCS[COD CNUC],[1]!BASE_UCS[BIOMAS])</f>
        <v>Amazônia</v>
      </c>
      <c r="J1157" s="8" t="str">
        <f>_xlfn.XLOOKUP(BASE_INICIATIVAS_CONSOLIDADA!$G1157,[1]!BASE_UCS[COD CNUC],[1]!BASE_UCS[UF])</f>
        <v>AP</v>
      </c>
      <c r="K1157" s="8"/>
      <c r="L1157" s="36">
        <v>585000</v>
      </c>
      <c r="M1157" s="90"/>
      <c r="N1157" s="36">
        <f>BASE_INICIATIVAS_CONSOLIDADA!$L1157-BASE_INICIATIVAS_CONSOLIDADA!$M1157</f>
        <v>585000</v>
      </c>
      <c r="O1157" s="37">
        <f>BASE_INICIATIVAS_CONSOLIDADA!$AC1157+BASE_INICIATIVAS_CONSOLIDADA!$AJ1157+BASE_INICIATIVAS_CONSOLIDADA!$AO1157+BASE_INICIATIVAS_CONSOLIDADA!$AV1157+BASE_INICIATIVAS_CONSOLIDADA!$AY1157+BASE_INICIATIVAS_CONSOLIDADA!$BA1157+BASE_INICIATIVAS_CONSOLIDADA!$BD1157</f>
        <v>0</v>
      </c>
      <c r="P1157" s="36">
        <f>IF(BASE_INICIATIVAS_CONSOLIDADA!$N1157-BASE_INICIATIVAS_CONSOLIDADA!$O1157&lt;0,0,BASE_INICIATIVAS_CONSOLIDADA!$N1157-BASE_INICIATIVAS_CONSOLIDADA!$O1157)</f>
        <v>585000</v>
      </c>
      <c r="Q1157" s="64">
        <v>0</v>
      </c>
      <c r="R1157" s="69">
        <v>0</v>
      </c>
      <c r="S1157" s="69">
        <v>0</v>
      </c>
      <c r="T1157" s="69">
        <v>0</v>
      </c>
      <c r="U1157" s="69">
        <v>0</v>
      </c>
      <c r="V1157" s="69">
        <v>0</v>
      </c>
      <c r="W1157" s="69">
        <v>0</v>
      </c>
      <c r="X1157" s="69">
        <v>0</v>
      </c>
      <c r="Y1157" s="69">
        <v>0</v>
      </c>
      <c r="Z1157" s="69">
        <v>0</v>
      </c>
      <c r="AA1157" s="69">
        <v>0</v>
      </c>
      <c r="AB1157" s="70">
        <v>0</v>
      </c>
      <c r="AC1157" s="37">
        <f>SUM(BASE_INICIATIVAS_CONSOLIDADA!$Q1157:$AB1157)</f>
        <v>0</v>
      </c>
      <c r="AD1157" s="37">
        <v>0</v>
      </c>
      <c r="AE1157" s="37">
        <v>0</v>
      </c>
      <c r="AF1157" s="37">
        <v>0</v>
      </c>
      <c r="AG1157" s="37">
        <v>0</v>
      </c>
      <c r="AH1157" s="37">
        <v>0</v>
      </c>
      <c r="AI1157" s="77">
        <v>0</v>
      </c>
      <c r="AJ1157" s="37">
        <f>SUM(BASE_INICIATIVAS_CONSOLIDADA!$AD1157:$AI1157)</f>
        <v>0</v>
      </c>
      <c r="AK1157" s="37">
        <v>0</v>
      </c>
      <c r="AL1157" s="37">
        <v>0</v>
      </c>
      <c r="AM1157" s="37">
        <v>0</v>
      </c>
      <c r="AN1157" s="37">
        <v>0</v>
      </c>
      <c r="AO1157" s="37">
        <f>SUM(BASE_INICIATIVAS_CONSOLIDADA!$AK1157:$AN1157)</f>
        <v>0</v>
      </c>
      <c r="AP1157" s="37">
        <v>0</v>
      </c>
      <c r="AQ1157" s="37">
        <v>0</v>
      </c>
      <c r="AR1157" s="37">
        <v>0</v>
      </c>
      <c r="AS1157" s="37">
        <v>0</v>
      </c>
      <c r="AT1157" s="37">
        <v>0</v>
      </c>
      <c r="AU1157" s="37">
        <v>0</v>
      </c>
      <c r="AV1157" s="37">
        <f>SUM(BASE_INICIATIVAS_CONSOLIDADA!$AP1157:$AU1157)</f>
        <v>0</v>
      </c>
      <c r="AW1157" s="39">
        <v>0</v>
      </c>
      <c r="AX1157" s="39">
        <v>0</v>
      </c>
      <c r="AY1157" s="40">
        <f>SUM(BASE_INICIATIVAS_CONSOLIDADA!$AW1157:$AX1157)</f>
        <v>0</v>
      </c>
      <c r="AZ1157" s="4">
        <v>0</v>
      </c>
      <c r="BA1157" s="4">
        <f>BASE_INICIATIVAS_CONSOLIDADA!$AZ1157</f>
        <v>0</v>
      </c>
      <c r="BB1157" s="4">
        <v>0</v>
      </c>
      <c r="BC1157" s="4">
        <v>0</v>
      </c>
      <c r="BD1157" s="4">
        <f>SUM(BASE_INICIATIVAS_CONSOLIDADA!$BB1157:$BC1157)</f>
        <v>0</v>
      </c>
    </row>
    <row r="1158" spans="1:56" ht="30" x14ac:dyDescent="0.25">
      <c r="A1158" s="29" t="s">
        <v>61</v>
      </c>
      <c r="B1158" s="29" t="s">
        <v>113</v>
      </c>
      <c r="C1158" s="29">
        <v>19874995</v>
      </c>
      <c r="D1158" s="29" t="s">
        <v>58</v>
      </c>
      <c r="E1158" s="29" t="str">
        <f>_xlfn.XLOOKUP(BASE_INICIATIVAS_CONSOLIDADA!$G1158,'[1]BASE DE DADOS'!A:A,'[1]BASE DE DADOS'!C:C)</f>
        <v>FLONA DO IQUIRI</v>
      </c>
      <c r="F1158" s="29" t="str">
        <f>_xlfn.XLOOKUP(BASE_INICIATIVAS_CONSOLIDADA!$G1158,[1]!BASE_UCS[COD CNUC],[1]!BASE_UCS[CATEGORIA RESUMIDA])</f>
        <v>FLONA</v>
      </c>
      <c r="G1158" s="29" t="s">
        <v>155</v>
      </c>
      <c r="H1158" s="29" t="str">
        <f>_xlfn.XLOOKUP(BASE_INICIATIVAS_CONSOLIDADA!$G1158,[1]!BASE_UCS[COD CNUC],[1]!BASE_UCS[GERÊNCIA REGIONAL])</f>
        <v>GR1 - Norte</v>
      </c>
      <c r="I1158" s="29" t="str">
        <f>_xlfn.XLOOKUP(BASE_INICIATIVAS_CONSOLIDADA!$G1158,[1]!BASE_UCS[COD CNUC],[1]!BASE_UCS[BIOMAS])</f>
        <v>Amazônia</v>
      </c>
      <c r="J1158" s="29" t="str">
        <f>_xlfn.XLOOKUP(BASE_INICIATIVAS_CONSOLIDADA!$G1158,[1]!BASE_UCS[COD CNUC],[1]!BASE_UCS[UF])</f>
        <v>AM</v>
      </c>
      <c r="K1158" s="29"/>
      <c r="L1158" s="30">
        <v>585000</v>
      </c>
      <c r="M1158" s="91"/>
      <c r="N1158" s="30">
        <f>BASE_INICIATIVAS_CONSOLIDADA!$L1158-BASE_INICIATIVAS_CONSOLIDADA!$M1158</f>
        <v>585000</v>
      </c>
      <c r="O1158" s="41">
        <f>BASE_INICIATIVAS_CONSOLIDADA!$AC1158+BASE_INICIATIVAS_CONSOLIDADA!$AJ1158+BASE_INICIATIVAS_CONSOLIDADA!$AO1158+BASE_INICIATIVAS_CONSOLIDADA!$AV1158+BASE_INICIATIVAS_CONSOLIDADA!$AY1158+BASE_INICIATIVAS_CONSOLIDADA!$BA1158+BASE_INICIATIVAS_CONSOLIDADA!$BD1158</f>
        <v>0</v>
      </c>
      <c r="P1158" s="30">
        <f>IF(BASE_INICIATIVAS_CONSOLIDADA!$N1158-BASE_INICIATIVAS_CONSOLIDADA!$O1158&lt;0,0,BASE_INICIATIVAS_CONSOLIDADA!$N1158-BASE_INICIATIVAS_CONSOLIDADA!$O1158)</f>
        <v>585000</v>
      </c>
      <c r="Q1158" s="66">
        <v>0</v>
      </c>
      <c r="R1158" s="71">
        <v>0</v>
      </c>
      <c r="S1158" s="71">
        <v>0</v>
      </c>
      <c r="T1158" s="71">
        <v>0</v>
      </c>
      <c r="U1158" s="71">
        <v>0</v>
      </c>
      <c r="V1158" s="71">
        <v>0</v>
      </c>
      <c r="W1158" s="71">
        <v>0</v>
      </c>
      <c r="X1158" s="71">
        <v>0</v>
      </c>
      <c r="Y1158" s="71">
        <v>0</v>
      </c>
      <c r="Z1158" s="71">
        <v>0</v>
      </c>
      <c r="AA1158" s="71">
        <v>0</v>
      </c>
      <c r="AB1158" s="68">
        <v>0</v>
      </c>
      <c r="AC1158" s="41">
        <f>SUM(BASE_INICIATIVAS_CONSOLIDADA!$Q1158:$AB1158)</f>
        <v>0</v>
      </c>
      <c r="AD1158" s="41">
        <v>0</v>
      </c>
      <c r="AE1158" s="41">
        <v>0</v>
      </c>
      <c r="AF1158" s="41">
        <v>0</v>
      </c>
      <c r="AG1158" s="41">
        <v>0</v>
      </c>
      <c r="AH1158" s="41">
        <v>0</v>
      </c>
      <c r="AI1158" s="82">
        <v>0</v>
      </c>
      <c r="AJ1158" s="41">
        <f>SUM(BASE_INICIATIVAS_CONSOLIDADA!$AD1158:$AI1158)</f>
        <v>0</v>
      </c>
      <c r="AK1158" s="41">
        <v>0</v>
      </c>
      <c r="AL1158" s="41">
        <v>0</v>
      </c>
      <c r="AM1158" s="41">
        <v>0</v>
      </c>
      <c r="AN1158" s="41">
        <v>0</v>
      </c>
      <c r="AO1158" s="41">
        <f>SUM(BASE_INICIATIVAS_CONSOLIDADA!$AK1158:$AN1158)</f>
        <v>0</v>
      </c>
      <c r="AP1158" s="41">
        <v>0</v>
      </c>
      <c r="AQ1158" s="41">
        <v>0</v>
      </c>
      <c r="AR1158" s="41">
        <v>0</v>
      </c>
      <c r="AS1158" s="41">
        <v>0</v>
      </c>
      <c r="AT1158" s="41">
        <v>0</v>
      </c>
      <c r="AU1158" s="41">
        <v>0</v>
      </c>
      <c r="AV1158" s="41">
        <f>SUM(BASE_INICIATIVAS_CONSOLIDADA!$AP1158:$AU1158)</f>
        <v>0</v>
      </c>
      <c r="AW1158" s="43">
        <v>0</v>
      </c>
      <c r="AX1158" s="43">
        <v>0</v>
      </c>
      <c r="AY1158" s="44">
        <f>SUM(BASE_INICIATIVAS_CONSOLIDADA!$AW1158:$AX1158)</f>
        <v>0</v>
      </c>
      <c r="AZ1158" s="45">
        <v>0</v>
      </c>
      <c r="BA1158" s="45">
        <f>BASE_INICIATIVAS_CONSOLIDADA!$AZ1158</f>
        <v>0</v>
      </c>
      <c r="BB1158" s="45">
        <v>0</v>
      </c>
      <c r="BC1158" s="45">
        <v>0</v>
      </c>
      <c r="BD1158" s="45">
        <f>SUM(BASE_INICIATIVAS_CONSOLIDADA!$BB1158:$BC1158)</f>
        <v>0</v>
      </c>
    </row>
    <row r="1159" spans="1:56" ht="30" x14ac:dyDescent="0.25">
      <c r="A1159" s="8" t="s">
        <v>61</v>
      </c>
      <c r="B1159" s="8" t="s">
        <v>113</v>
      </c>
      <c r="C1159" s="8">
        <v>19874995</v>
      </c>
      <c r="D1159" s="8" t="s">
        <v>58</v>
      </c>
      <c r="E1159" s="8" t="str">
        <f>_xlfn.XLOOKUP(BASE_INICIATIVAS_CONSOLIDADA!$G1159,'[1]BASE DE DADOS'!A:A,'[1]BASE DE DADOS'!C:C)</f>
        <v>FLONA DO JAMANXIM</v>
      </c>
      <c r="F1159" s="8" t="str">
        <f>_xlfn.XLOOKUP(BASE_INICIATIVAS_CONSOLIDADA!$G1159,[1]!BASE_UCS[COD CNUC],[1]!BASE_UCS[CATEGORIA RESUMIDA])</f>
        <v>FLONA</v>
      </c>
      <c r="G1159" s="8" t="s">
        <v>279</v>
      </c>
      <c r="H1159" s="8" t="str">
        <f>_xlfn.XLOOKUP(BASE_INICIATIVAS_CONSOLIDADA!$G1159,[1]!BASE_UCS[COD CNUC],[1]!BASE_UCS[GERÊNCIA REGIONAL])</f>
        <v>GR1 - Norte</v>
      </c>
      <c r="I1159" s="8" t="str">
        <f>_xlfn.XLOOKUP(BASE_INICIATIVAS_CONSOLIDADA!$G1159,[1]!BASE_UCS[COD CNUC],[1]!BASE_UCS[BIOMAS])</f>
        <v>Amazônia</v>
      </c>
      <c r="J1159" s="8" t="str">
        <f>_xlfn.XLOOKUP(BASE_INICIATIVAS_CONSOLIDADA!$G1159,[1]!BASE_UCS[COD CNUC],[1]!BASE_UCS[UF])</f>
        <v>PA</v>
      </c>
      <c r="K1159" s="8"/>
      <c r="L1159" s="36">
        <v>585000</v>
      </c>
      <c r="M1159" s="90"/>
      <c r="N1159" s="36">
        <f>BASE_INICIATIVAS_CONSOLIDADA!$L1159-BASE_INICIATIVAS_CONSOLIDADA!$M1159</f>
        <v>585000</v>
      </c>
      <c r="O1159" s="37">
        <f>BASE_INICIATIVAS_CONSOLIDADA!$AC1159+BASE_INICIATIVAS_CONSOLIDADA!$AJ1159+BASE_INICIATIVAS_CONSOLIDADA!$AO1159+BASE_INICIATIVAS_CONSOLIDADA!$AV1159+BASE_INICIATIVAS_CONSOLIDADA!$AY1159+BASE_INICIATIVAS_CONSOLIDADA!$BA1159+BASE_INICIATIVAS_CONSOLIDADA!$BD1159</f>
        <v>0</v>
      </c>
      <c r="P1159" s="36">
        <f>IF(BASE_INICIATIVAS_CONSOLIDADA!$N1159-BASE_INICIATIVAS_CONSOLIDADA!$O1159&lt;0,0,BASE_INICIATIVAS_CONSOLIDADA!$N1159-BASE_INICIATIVAS_CONSOLIDADA!$O1159)</f>
        <v>585000</v>
      </c>
      <c r="Q1159" s="64">
        <v>0</v>
      </c>
      <c r="R1159" s="69">
        <v>0</v>
      </c>
      <c r="S1159" s="69">
        <v>0</v>
      </c>
      <c r="T1159" s="69">
        <v>0</v>
      </c>
      <c r="U1159" s="69">
        <v>0</v>
      </c>
      <c r="V1159" s="69">
        <v>0</v>
      </c>
      <c r="W1159" s="69">
        <v>0</v>
      </c>
      <c r="X1159" s="69">
        <v>0</v>
      </c>
      <c r="Y1159" s="69">
        <v>0</v>
      </c>
      <c r="Z1159" s="69">
        <v>0</v>
      </c>
      <c r="AA1159" s="69">
        <v>0</v>
      </c>
      <c r="AB1159" s="70">
        <v>0</v>
      </c>
      <c r="AC1159" s="37">
        <f>SUM(BASE_INICIATIVAS_CONSOLIDADA!$Q1159:$AB1159)</f>
        <v>0</v>
      </c>
      <c r="AD1159" s="37">
        <v>0</v>
      </c>
      <c r="AE1159" s="37">
        <v>0</v>
      </c>
      <c r="AF1159" s="37">
        <v>0</v>
      </c>
      <c r="AG1159" s="37">
        <v>0</v>
      </c>
      <c r="AH1159" s="37">
        <v>0</v>
      </c>
      <c r="AI1159" s="77">
        <v>0</v>
      </c>
      <c r="AJ1159" s="37">
        <f>SUM(BASE_INICIATIVAS_CONSOLIDADA!$AD1159:$AI1159)</f>
        <v>0</v>
      </c>
      <c r="AK1159" s="37">
        <v>0</v>
      </c>
      <c r="AL1159" s="37">
        <v>0</v>
      </c>
      <c r="AM1159" s="37">
        <v>0</v>
      </c>
      <c r="AN1159" s="37">
        <v>0</v>
      </c>
      <c r="AO1159" s="37">
        <f>SUM(BASE_INICIATIVAS_CONSOLIDADA!$AK1159:$AN1159)</f>
        <v>0</v>
      </c>
      <c r="AP1159" s="37">
        <v>0</v>
      </c>
      <c r="AQ1159" s="37">
        <v>0</v>
      </c>
      <c r="AR1159" s="37">
        <v>0</v>
      </c>
      <c r="AS1159" s="37">
        <v>0</v>
      </c>
      <c r="AT1159" s="37">
        <v>0</v>
      </c>
      <c r="AU1159" s="37">
        <v>0</v>
      </c>
      <c r="AV1159" s="37">
        <f>SUM(BASE_INICIATIVAS_CONSOLIDADA!$AP1159:$AU1159)</f>
        <v>0</v>
      </c>
      <c r="AW1159" s="39">
        <v>0</v>
      </c>
      <c r="AX1159" s="39">
        <v>0</v>
      </c>
      <c r="AY1159" s="40">
        <f>SUM(BASE_INICIATIVAS_CONSOLIDADA!$AW1159:$AX1159)</f>
        <v>0</v>
      </c>
      <c r="AZ1159" s="4">
        <v>0</v>
      </c>
      <c r="BA1159" s="4">
        <f>BASE_INICIATIVAS_CONSOLIDADA!$AZ1159</f>
        <v>0</v>
      </c>
      <c r="BB1159" s="4">
        <v>0</v>
      </c>
      <c r="BC1159" s="4">
        <v>0</v>
      </c>
      <c r="BD1159" s="4">
        <f>SUM(BASE_INICIATIVAS_CONSOLIDADA!$BB1159:$BC1159)</f>
        <v>0</v>
      </c>
    </row>
    <row r="1160" spans="1:56" ht="30" x14ac:dyDescent="0.25">
      <c r="A1160" s="29" t="s">
        <v>61</v>
      </c>
      <c r="B1160" s="29" t="s">
        <v>113</v>
      </c>
      <c r="C1160" s="29">
        <v>19874995</v>
      </c>
      <c r="D1160" s="29" t="s">
        <v>58</v>
      </c>
      <c r="E1160" s="29" t="str">
        <f>_xlfn.XLOOKUP(BASE_INICIATIVAS_CONSOLIDADA!$G1160,'[1]BASE DE DADOS'!A:A,'[1]BASE DE DADOS'!C:C)</f>
        <v>FLONA DO JAMARI</v>
      </c>
      <c r="F1160" s="29" t="str">
        <f>_xlfn.XLOOKUP(BASE_INICIATIVAS_CONSOLIDADA!$G1160,[1]!BASE_UCS[COD CNUC],[1]!BASE_UCS[CATEGORIA RESUMIDA])</f>
        <v>FLONA</v>
      </c>
      <c r="G1160" s="29" t="s">
        <v>189</v>
      </c>
      <c r="H1160" s="29" t="str">
        <f>_xlfn.XLOOKUP(BASE_INICIATIVAS_CONSOLIDADA!$G1160,[1]!BASE_UCS[COD CNUC],[1]!BASE_UCS[GERÊNCIA REGIONAL])</f>
        <v>GR1 - Norte</v>
      </c>
      <c r="I1160" s="29" t="str">
        <f>_xlfn.XLOOKUP(BASE_INICIATIVAS_CONSOLIDADA!$G1160,[1]!BASE_UCS[COD CNUC],[1]!BASE_UCS[BIOMAS])</f>
        <v>Amazônia</v>
      </c>
      <c r="J1160" s="29" t="str">
        <f>_xlfn.XLOOKUP(BASE_INICIATIVAS_CONSOLIDADA!$G1160,[1]!BASE_UCS[COD CNUC],[1]!BASE_UCS[UF])</f>
        <v>RO</v>
      </c>
      <c r="K1160" s="29"/>
      <c r="L1160" s="30">
        <v>585000</v>
      </c>
      <c r="M1160" s="91"/>
      <c r="N1160" s="30">
        <f>BASE_INICIATIVAS_CONSOLIDADA!$L1160-BASE_INICIATIVAS_CONSOLIDADA!$M1160</f>
        <v>585000</v>
      </c>
      <c r="O1160" s="41">
        <f>BASE_INICIATIVAS_CONSOLIDADA!$AC1160+BASE_INICIATIVAS_CONSOLIDADA!$AJ1160+BASE_INICIATIVAS_CONSOLIDADA!$AO1160+BASE_INICIATIVAS_CONSOLIDADA!$AV1160+BASE_INICIATIVAS_CONSOLIDADA!$AY1160+BASE_INICIATIVAS_CONSOLIDADA!$BA1160+BASE_INICIATIVAS_CONSOLIDADA!$BD1160</f>
        <v>0</v>
      </c>
      <c r="P1160" s="30">
        <f>IF(BASE_INICIATIVAS_CONSOLIDADA!$N1160-BASE_INICIATIVAS_CONSOLIDADA!$O1160&lt;0,0,BASE_INICIATIVAS_CONSOLIDADA!$N1160-BASE_INICIATIVAS_CONSOLIDADA!$O1160)</f>
        <v>585000</v>
      </c>
      <c r="Q1160" s="66">
        <v>0</v>
      </c>
      <c r="R1160" s="71">
        <v>0</v>
      </c>
      <c r="S1160" s="71">
        <v>0</v>
      </c>
      <c r="T1160" s="71">
        <v>0</v>
      </c>
      <c r="U1160" s="71">
        <v>0</v>
      </c>
      <c r="V1160" s="71">
        <v>0</v>
      </c>
      <c r="W1160" s="71">
        <v>0</v>
      </c>
      <c r="X1160" s="71">
        <v>0</v>
      </c>
      <c r="Y1160" s="71">
        <v>0</v>
      </c>
      <c r="Z1160" s="71">
        <v>0</v>
      </c>
      <c r="AA1160" s="71">
        <v>0</v>
      </c>
      <c r="AB1160" s="68">
        <v>0</v>
      </c>
      <c r="AC1160" s="41">
        <f>SUM(BASE_INICIATIVAS_CONSOLIDADA!$Q1160:$AB1160)</f>
        <v>0</v>
      </c>
      <c r="AD1160" s="41">
        <v>0</v>
      </c>
      <c r="AE1160" s="41">
        <v>0</v>
      </c>
      <c r="AF1160" s="41">
        <v>0</v>
      </c>
      <c r="AG1160" s="41">
        <v>0</v>
      </c>
      <c r="AH1160" s="41">
        <v>0</v>
      </c>
      <c r="AI1160" s="82">
        <v>0</v>
      </c>
      <c r="AJ1160" s="41">
        <f>SUM(BASE_INICIATIVAS_CONSOLIDADA!$AD1160:$AI1160)</f>
        <v>0</v>
      </c>
      <c r="AK1160" s="41">
        <v>0</v>
      </c>
      <c r="AL1160" s="41">
        <v>0</v>
      </c>
      <c r="AM1160" s="41">
        <v>0</v>
      </c>
      <c r="AN1160" s="41">
        <v>0</v>
      </c>
      <c r="AO1160" s="41">
        <f>SUM(BASE_INICIATIVAS_CONSOLIDADA!$AK1160:$AN1160)</f>
        <v>0</v>
      </c>
      <c r="AP1160" s="41">
        <v>0</v>
      </c>
      <c r="AQ1160" s="41">
        <v>0</v>
      </c>
      <c r="AR1160" s="41">
        <v>0</v>
      </c>
      <c r="AS1160" s="41">
        <v>0</v>
      </c>
      <c r="AT1160" s="41">
        <v>0</v>
      </c>
      <c r="AU1160" s="41">
        <v>0</v>
      </c>
      <c r="AV1160" s="41">
        <f>SUM(BASE_INICIATIVAS_CONSOLIDADA!$AP1160:$AU1160)</f>
        <v>0</v>
      </c>
      <c r="AW1160" s="43">
        <v>0</v>
      </c>
      <c r="AX1160" s="43">
        <v>0</v>
      </c>
      <c r="AY1160" s="44">
        <f>SUM(BASE_INICIATIVAS_CONSOLIDADA!$AW1160:$AX1160)</f>
        <v>0</v>
      </c>
      <c r="AZ1160" s="45">
        <v>0</v>
      </c>
      <c r="BA1160" s="45">
        <f>BASE_INICIATIVAS_CONSOLIDADA!$AZ1160</f>
        <v>0</v>
      </c>
      <c r="BB1160" s="45">
        <v>0</v>
      </c>
      <c r="BC1160" s="45">
        <v>0</v>
      </c>
      <c r="BD1160" s="45">
        <f>SUM(BASE_INICIATIVAS_CONSOLIDADA!$BB1160:$BC1160)</f>
        <v>0</v>
      </c>
    </row>
    <row r="1161" spans="1:56" ht="30" x14ac:dyDescent="0.25">
      <c r="A1161" s="8" t="s">
        <v>61</v>
      </c>
      <c r="B1161" s="8" t="s">
        <v>113</v>
      </c>
      <c r="C1161" s="8">
        <v>19874995</v>
      </c>
      <c r="D1161" s="8" t="s">
        <v>58</v>
      </c>
      <c r="E1161" s="8" t="str">
        <f>_xlfn.XLOOKUP(BASE_INICIATIVAS_CONSOLIDADA!$G1161,'[1]BASE DE DADOS'!A:A,'[1]BASE DE DADOS'!C:C)</f>
        <v>FLONA DE TAPAJÓS</v>
      </c>
      <c r="F1161" s="8" t="str">
        <f>_xlfn.XLOOKUP(BASE_INICIATIVAS_CONSOLIDADA!$G1161,[1]!BASE_UCS[COD CNUC],[1]!BASE_UCS[CATEGORIA RESUMIDA])</f>
        <v>FLONA</v>
      </c>
      <c r="G1161" s="8" t="s">
        <v>190</v>
      </c>
      <c r="H1161" s="8" t="str">
        <f>_xlfn.XLOOKUP(BASE_INICIATIVAS_CONSOLIDADA!$G1161,[1]!BASE_UCS[COD CNUC],[1]!BASE_UCS[GERÊNCIA REGIONAL])</f>
        <v>GR1 - Norte</v>
      </c>
      <c r="I1161" s="8" t="str">
        <f>_xlfn.XLOOKUP(BASE_INICIATIVAS_CONSOLIDADA!$G1161,[1]!BASE_UCS[COD CNUC],[1]!BASE_UCS[BIOMAS])</f>
        <v>Amazônia</v>
      </c>
      <c r="J1161" s="8" t="str">
        <f>_xlfn.XLOOKUP(BASE_INICIATIVAS_CONSOLIDADA!$G1161,[1]!BASE_UCS[COD CNUC],[1]!BASE_UCS[UF])</f>
        <v>PA</v>
      </c>
      <c r="K1161" s="8"/>
      <c r="L1161" s="36">
        <v>585000</v>
      </c>
      <c r="M1161" s="90"/>
      <c r="N1161" s="36">
        <f>BASE_INICIATIVAS_CONSOLIDADA!$L1161-BASE_INICIATIVAS_CONSOLIDADA!$M1161</f>
        <v>585000</v>
      </c>
      <c r="O1161" s="37">
        <f>BASE_INICIATIVAS_CONSOLIDADA!$AC1161+BASE_INICIATIVAS_CONSOLIDADA!$AJ1161+BASE_INICIATIVAS_CONSOLIDADA!$AO1161+BASE_INICIATIVAS_CONSOLIDADA!$AV1161+BASE_INICIATIVAS_CONSOLIDADA!$AY1161+BASE_INICIATIVAS_CONSOLIDADA!$BA1161+BASE_INICIATIVAS_CONSOLIDADA!$BD1161</f>
        <v>0</v>
      </c>
      <c r="P1161" s="36">
        <f>IF(BASE_INICIATIVAS_CONSOLIDADA!$N1161-BASE_INICIATIVAS_CONSOLIDADA!$O1161&lt;0,0,BASE_INICIATIVAS_CONSOLIDADA!$N1161-BASE_INICIATIVAS_CONSOLIDADA!$O1161)</f>
        <v>585000</v>
      </c>
      <c r="Q1161" s="64">
        <v>0</v>
      </c>
      <c r="R1161" s="69">
        <v>0</v>
      </c>
      <c r="S1161" s="69">
        <v>0</v>
      </c>
      <c r="T1161" s="69">
        <v>0</v>
      </c>
      <c r="U1161" s="69">
        <v>0</v>
      </c>
      <c r="V1161" s="69">
        <v>0</v>
      </c>
      <c r="W1161" s="69">
        <v>0</v>
      </c>
      <c r="X1161" s="69">
        <v>0</v>
      </c>
      <c r="Y1161" s="69">
        <v>0</v>
      </c>
      <c r="Z1161" s="69">
        <v>0</v>
      </c>
      <c r="AA1161" s="69">
        <v>0</v>
      </c>
      <c r="AB1161" s="70">
        <v>0</v>
      </c>
      <c r="AC1161" s="37">
        <f>SUM(BASE_INICIATIVAS_CONSOLIDADA!$Q1161:$AB1161)</f>
        <v>0</v>
      </c>
      <c r="AD1161" s="37">
        <v>0</v>
      </c>
      <c r="AE1161" s="37">
        <v>0</v>
      </c>
      <c r="AF1161" s="37">
        <v>0</v>
      </c>
      <c r="AG1161" s="37">
        <v>0</v>
      </c>
      <c r="AH1161" s="37">
        <v>0</v>
      </c>
      <c r="AI1161" s="77">
        <v>0</v>
      </c>
      <c r="AJ1161" s="37">
        <f>SUM(BASE_INICIATIVAS_CONSOLIDADA!$AD1161:$AI1161)</f>
        <v>0</v>
      </c>
      <c r="AK1161" s="37">
        <v>0</v>
      </c>
      <c r="AL1161" s="37">
        <v>0</v>
      </c>
      <c r="AM1161" s="37">
        <v>0</v>
      </c>
      <c r="AN1161" s="37">
        <v>0</v>
      </c>
      <c r="AO1161" s="37">
        <f>SUM(BASE_INICIATIVAS_CONSOLIDADA!$AK1161:$AN1161)</f>
        <v>0</v>
      </c>
      <c r="AP1161" s="37">
        <v>0</v>
      </c>
      <c r="AQ1161" s="37">
        <v>0</v>
      </c>
      <c r="AR1161" s="37">
        <v>0</v>
      </c>
      <c r="AS1161" s="37">
        <v>0</v>
      </c>
      <c r="AT1161" s="37">
        <v>0</v>
      </c>
      <c r="AU1161" s="37">
        <v>0</v>
      </c>
      <c r="AV1161" s="37">
        <f>SUM(BASE_INICIATIVAS_CONSOLIDADA!$AP1161:$AU1161)</f>
        <v>0</v>
      </c>
      <c r="AW1161" s="39">
        <v>0</v>
      </c>
      <c r="AX1161" s="39">
        <v>0</v>
      </c>
      <c r="AY1161" s="40">
        <f>SUM(BASE_INICIATIVAS_CONSOLIDADA!$AW1161:$AX1161)</f>
        <v>0</v>
      </c>
      <c r="AZ1161" s="4">
        <v>0</v>
      </c>
      <c r="BA1161" s="4">
        <f>BASE_INICIATIVAS_CONSOLIDADA!$AZ1161</f>
        <v>0</v>
      </c>
      <c r="BB1161" s="4">
        <v>0</v>
      </c>
      <c r="BC1161" s="4">
        <v>0</v>
      </c>
      <c r="BD1161" s="4">
        <f>SUM(BASE_INICIATIVAS_CONSOLIDADA!$BB1161:$BC1161)</f>
        <v>0</v>
      </c>
    </row>
    <row r="1162" spans="1:56" ht="30" x14ac:dyDescent="0.25">
      <c r="A1162" s="29" t="s">
        <v>61</v>
      </c>
      <c r="B1162" s="29" t="s">
        <v>113</v>
      </c>
      <c r="C1162" s="29">
        <v>19874995</v>
      </c>
      <c r="D1162" s="29" t="s">
        <v>58</v>
      </c>
      <c r="E1162" s="29" t="str">
        <f>_xlfn.XLOOKUP(BASE_INICIATIVAS_CONSOLIDADA!$G1162,'[1]BASE DE DADOS'!A:A,'[1]BASE DE DADOS'!C:C)</f>
        <v>PARNA DA CHAPADA DOS GUIMARÃES</v>
      </c>
      <c r="F1162" s="29" t="str">
        <f>_xlfn.XLOOKUP(BASE_INICIATIVAS_CONSOLIDADA!$G1162,[1]!BASE_UCS[COD CNUC],[1]!BASE_UCS[CATEGORIA RESUMIDA])</f>
        <v>PARNA</v>
      </c>
      <c r="G1162" s="29" t="s">
        <v>245</v>
      </c>
      <c r="H1162" s="29" t="str">
        <f>_xlfn.XLOOKUP(BASE_INICIATIVAS_CONSOLIDADA!$G1162,[1]!BASE_UCS[COD CNUC],[1]!BASE_UCS[GERÊNCIA REGIONAL])</f>
        <v>GR3 - Centro-Oeste</v>
      </c>
      <c r="I1162" s="29" t="str">
        <f>_xlfn.XLOOKUP(BASE_INICIATIVAS_CONSOLIDADA!$G1162,[1]!BASE_UCS[COD CNUC],[1]!BASE_UCS[BIOMAS])</f>
        <v>Cerrado</v>
      </c>
      <c r="J1162" s="29" t="str">
        <f>_xlfn.XLOOKUP(BASE_INICIATIVAS_CONSOLIDADA!$G1162,[1]!BASE_UCS[COD CNUC],[1]!BASE_UCS[UF])</f>
        <v>MT</v>
      </c>
      <c r="K1162" s="29"/>
      <c r="L1162" s="30">
        <v>585000</v>
      </c>
      <c r="M1162" s="91"/>
      <c r="N1162" s="30">
        <f>BASE_INICIATIVAS_CONSOLIDADA!$L1162-BASE_INICIATIVAS_CONSOLIDADA!$M1162</f>
        <v>585000</v>
      </c>
      <c r="O1162" s="41">
        <f>BASE_INICIATIVAS_CONSOLIDADA!$AC1162+BASE_INICIATIVAS_CONSOLIDADA!$AJ1162+BASE_INICIATIVAS_CONSOLIDADA!$AO1162+BASE_INICIATIVAS_CONSOLIDADA!$AV1162+BASE_INICIATIVAS_CONSOLIDADA!$AY1162+BASE_INICIATIVAS_CONSOLIDADA!$BA1162+BASE_INICIATIVAS_CONSOLIDADA!$BD1162</f>
        <v>0</v>
      </c>
      <c r="P1162" s="30">
        <f>IF(BASE_INICIATIVAS_CONSOLIDADA!$N1162-BASE_INICIATIVAS_CONSOLIDADA!$O1162&lt;0,0,BASE_INICIATIVAS_CONSOLIDADA!$N1162-BASE_INICIATIVAS_CONSOLIDADA!$O1162)</f>
        <v>585000</v>
      </c>
      <c r="Q1162" s="66">
        <v>0</v>
      </c>
      <c r="R1162" s="71">
        <v>0</v>
      </c>
      <c r="S1162" s="71">
        <v>0</v>
      </c>
      <c r="T1162" s="71">
        <v>0</v>
      </c>
      <c r="U1162" s="71">
        <v>0</v>
      </c>
      <c r="V1162" s="71">
        <v>0</v>
      </c>
      <c r="W1162" s="71">
        <v>0</v>
      </c>
      <c r="X1162" s="71">
        <v>0</v>
      </c>
      <c r="Y1162" s="71">
        <v>0</v>
      </c>
      <c r="Z1162" s="71">
        <v>0</v>
      </c>
      <c r="AA1162" s="71">
        <v>0</v>
      </c>
      <c r="AB1162" s="68">
        <v>0</v>
      </c>
      <c r="AC1162" s="41">
        <f>SUM(BASE_INICIATIVAS_CONSOLIDADA!$Q1162:$AB1162)</f>
        <v>0</v>
      </c>
      <c r="AD1162" s="41">
        <v>0</v>
      </c>
      <c r="AE1162" s="41">
        <v>0</v>
      </c>
      <c r="AF1162" s="41">
        <v>0</v>
      </c>
      <c r="AG1162" s="41">
        <v>0</v>
      </c>
      <c r="AH1162" s="41">
        <v>0</v>
      </c>
      <c r="AI1162" s="82">
        <v>0</v>
      </c>
      <c r="AJ1162" s="41">
        <f>SUM(BASE_INICIATIVAS_CONSOLIDADA!$AD1162:$AI1162)</f>
        <v>0</v>
      </c>
      <c r="AK1162" s="41">
        <v>0</v>
      </c>
      <c r="AL1162" s="41">
        <v>0</v>
      </c>
      <c r="AM1162" s="41">
        <v>0</v>
      </c>
      <c r="AN1162" s="41">
        <v>0</v>
      </c>
      <c r="AO1162" s="41">
        <f>SUM(BASE_INICIATIVAS_CONSOLIDADA!$AK1162:$AN1162)</f>
        <v>0</v>
      </c>
      <c r="AP1162" s="41">
        <v>0</v>
      </c>
      <c r="AQ1162" s="41">
        <v>0</v>
      </c>
      <c r="AR1162" s="41">
        <v>0</v>
      </c>
      <c r="AS1162" s="41">
        <v>0</v>
      </c>
      <c r="AT1162" s="41">
        <v>0</v>
      </c>
      <c r="AU1162" s="41">
        <v>0</v>
      </c>
      <c r="AV1162" s="41">
        <f>SUM(BASE_INICIATIVAS_CONSOLIDADA!$AP1162:$AU1162)</f>
        <v>0</v>
      </c>
      <c r="AW1162" s="43">
        <v>0</v>
      </c>
      <c r="AX1162" s="43">
        <v>0</v>
      </c>
      <c r="AY1162" s="44">
        <f>SUM(BASE_INICIATIVAS_CONSOLIDADA!$AW1162:$AX1162)</f>
        <v>0</v>
      </c>
      <c r="AZ1162" s="45">
        <v>0</v>
      </c>
      <c r="BA1162" s="45">
        <f>BASE_INICIATIVAS_CONSOLIDADA!$AZ1162</f>
        <v>0</v>
      </c>
      <c r="BB1162" s="45">
        <v>0</v>
      </c>
      <c r="BC1162" s="45">
        <v>0</v>
      </c>
      <c r="BD1162" s="45">
        <f>SUM(BASE_INICIATIVAS_CONSOLIDADA!$BB1162:$BC1162)</f>
        <v>0</v>
      </c>
    </row>
    <row r="1163" spans="1:56" ht="30" x14ac:dyDescent="0.25">
      <c r="A1163" s="8" t="s">
        <v>61</v>
      </c>
      <c r="B1163" s="8" t="s">
        <v>113</v>
      </c>
      <c r="C1163" s="8">
        <v>19874995</v>
      </c>
      <c r="D1163" s="8" t="s">
        <v>58</v>
      </c>
      <c r="E1163" s="8" t="str">
        <f>_xlfn.XLOOKUP(BASE_INICIATIVAS_CONSOLIDADA!$G1163,'[1]BASE DE DADOS'!A:A,'[1]BASE DE DADOS'!C:C)</f>
        <v>PARNA DA SERRA DA BODOQUENA</v>
      </c>
      <c r="F1163" s="8" t="str">
        <f>_xlfn.XLOOKUP(BASE_INICIATIVAS_CONSOLIDADA!$G1163,[1]!BASE_UCS[COD CNUC],[1]!BASE_UCS[CATEGORIA RESUMIDA])</f>
        <v>PARNA</v>
      </c>
      <c r="G1163" s="8" t="s">
        <v>75</v>
      </c>
      <c r="H1163" s="8" t="str">
        <f>_xlfn.XLOOKUP(BASE_INICIATIVAS_CONSOLIDADA!$G1163,[1]!BASE_UCS[COD CNUC],[1]!BASE_UCS[GERÊNCIA REGIONAL])</f>
        <v>GR3 - Centro-Oeste</v>
      </c>
      <c r="I1163" s="8" t="str">
        <f>_xlfn.XLOOKUP(BASE_INICIATIVAS_CONSOLIDADA!$G1163,[1]!BASE_UCS[COD CNUC],[1]!BASE_UCS[BIOMAS])</f>
        <v>Cerrado</v>
      </c>
      <c r="J1163" s="8" t="str">
        <f>_xlfn.XLOOKUP(BASE_INICIATIVAS_CONSOLIDADA!$G1163,[1]!BASE_UCS[COD CNUC],[1]!BASE_UCS[UF])</f>
        <v>MS</v>
      </c>
      <c r="K1163" s="8"/>
      <c r="L1163" s="36">
        <v>585000</v>
      </c>
      <c r="M1163" s="90"/>
      <c r="N1163" s="36">
        <f>BASE_INICIATIVAS_CONSOLIDADA!$L1163-BASE_INICIATIVAS_CONSOLIDADA!$M1163</f>
        <v>585000</v>
      </c>
      <c r="O1163" s="37">
        <f>BASE_INICIATIVAS_CONSOLIDADA!$AC1163+BASE_INICIATIVAS_CONSOLIDADA!$AJ1163+BASE_INICIATIVAS_CONSOLIDADA!$AO1163+BASE_INICIATIVAS_CONSOLIDADA!$AV1163+BASE_INICIATIVAS_CONSOLIDADA!$AY1163+BASE_INICIATIVAS_CONSOLIDADA!$BA1163+BASE_INICIATIVAS_CONSOLIDADA!$BD1163</f>
        <v>0</v>
      </c>
      <c r="P1163" s="36">
        <f>IF(BASE_INICIATIVAS_CONSOLIDADA!$N1163-BASE_INICIATIVAS_CONSOLIDADA!$O1163&lt;0,0,BASE_INICIATIVAS_CONSOLIDADA!$N1163-BASE_INICIATIVAS_CONSOLIDADA!$O1163)</f>
        <v>585000</v>
      </c>
      <c r="Q1163" s="64">
        <v>0</v>
      </c>
      <c r="R1163" s="69">
        <v>0</v>
      </c>
      <c r="S1163" s="69">
        <v>0</v>
      </c>
      <c r="T1163" s="69">
        <v>0</v>
      </c>
      <c r="U1163" s="69">
        <v>0</v>
      </c>
      <c r="V1163" s="69">
        <v>0</v>
      </c>
      <c r="W1163" s="69">
        <v>0</v>
      </c>
      <c r="X1163" s="69">
        <v>0</v>
      </c>
      <c r="Y1163" s="69">
        <v>0</v>
      </c>
      <c r="Z1163" s="69">
        <v>0</v>
      </c>
      <c r="AA1163" s="69">
        <v>0</v>
      </c>
      <c r="AB1163" s="70">
        <v>0</v>
      </c>
      <c r="AC1163" s="37">
        <f>SUM(BASE_INICIATIVAS_CONSOLIDADA!$Q1163:$AB1163)</f>
        <v>0</v>
      </c>
      <c r="AD1163" s="37">
        <v>0</v>
      </c>
      <c r="AE1163" s="37">
        <v>0</v>
      </c>
      <c r="AF1163" s="37">
        <v>0</v>
      </c>
      <c r="AG1163" s="37">
        <v>0</v>
      </c>
      <c r="AH1163" s="37">
        <v>0</v>
      </c>
      <c r="AI1163" s="77">
        <v>0</v>
      </c>
      <c r="AJ1163" s="37">
        <f>SUM(BASE_INICIATIVAS_CONSOLIDADA!$AD1163:$AI1163)</f>
        <v>0</v>
      </c>
      <c r="AK1163" s="37">
        <v>0</v>
      </c>
      <c r="AL1163" s="37">
        <v>0</v>
      </c>
      <c r="AM1163" s="37">
        <v>0</v>
      </c>
      <c r="AN1163" s="37">
        <v>0</v>
      </c>
      <c r="AO1163" s="37">
        <f>SUM(BASE_INICIATIVAS_CONSOLIDADA!$AK1163:$AN1163)</f>
        <v>0</v>
      </c>
      <c r="AP1163" s="37">
        <v>0</v>
      </c>
      <c r="AQ1163" s="37">
        <v>0</v>
      </c>
      <c r="AR1163" s="37">
        <v>0</v>
      </c>
      <c r="AS1163" s="37">
        <v>0</v>
      </c>
      <c r="AT1163" s="37">
        <v>0</v>
      </c>
      <c r="AU1163" s="37">
        <v>0</v>
      </c>
      <c r="AV1163" s="37">
        <f>SUM(BASE_INICIATIVAS_CONSOLIDADA!$AP1163:$AU1163)</f>
        <v>0</v>
      </c>
      <c r="AW1163" s="39">
        <v>0</v>
      </c>
      <c r="AX1163" s="39">
        <v>0</v>
      </c>
      <c r="AY1163" s="40">
        <f>SUM(BASE_INICIATIVAS_CONSOLIDADA!$AW1163:$AX1163)</f>
        <v>0</v>
      </c>
      <c r="AZ1163" s="4">
        <v>0</v>
      </c>
      <c r="BA1163" s="4">
        <f>BASE_INICIATIVAS_CONSOLIDADA!$AZ1163</f>
        <v>0</v>
      </c>
      <c r="BB1163" s="4">
        <v>0</v>
      </c>
      <c r="BC1163" s="4">
        <v>0</v>
      </c>
      <c r="BD1163" s="4">
        <f>SUM(BASE_INICIATIVAS_CONSOLIDADA!$BB1163:$BC1163)</f>
        <v>0</v>
      </c>
    </row>
    <row r="1164" spans="1:56" ht="30" x14ac:dyDescent="0.25">
      <c r="A1164" s="29" t="s">
        <v>61</v>
      </c>
      <c r="B1164" s="29" t="s">
        <v>113</v>
      </c>
      <c r="C1164" s="29">
        <v>19874995</v>
      </c>
      <c r="D1164" s="29" t="s">
        <v>58</v>
      </c>
      <c r="E1164" s="29" t="str">
        <f>_xlfn.XLOOKUP(BASE_INICIATIVAS_CONSOLIDADA!$G1164,'[1]BASE DE DADOS'!A:A,'[1]BASE DE DADOS'!C:C)</f>
        <v>PARNA DA SERRA GERAL</v>
      </c>
      <c r="F1164" s="29" t="str">
        <f>_xlfn.XLOOKUP(BASE_INICIATIVAS_CONSOLIDADA!$G1164,[1]!BASE_UCS[COD CNUC],[1]!BASE_UCS[CATEGORIA RESUMIDA])</f>
        <v>PARNA</v>
      </c>
      <c r="G1164" s="29" t="s">
        <v>207</v>
      </c>
      <c r="H1164" s="29" t="str">
        <f>_xlfn.XLOOKUP(BASE_INICIATIVAS_CONSOLIDADA!$G1164,[1]!BASE_UCS[COD CNUC],[1]!BASE_UCS[GERÊNCIA REGIONAL])</f>
        <v>GR5 - Sul</v>
      </c>
      <c r="I1164" s="29" t="str">
        <f>_xlfn.XLOOKUP(BASE_INICIATIVAS_CONSOLIDADA!$G1164,[1]!BASE_UCS[COD CNUC],[1]!BASE_UCS[BIOMAS])</f>
        <v>Mata Atlântica</v>
      </c>
      <c r="J1164" s="29" t="str">
        <f>_xlfn.XLOOKUP(BASE_INICIATIVAS_CONSOLIDADA!$G1164,[1]!BASE_UCS[COD CNUC],[1]!BASE_UCS[UF])</f>
        <v>RS/SC</v>
      </c>
      <c r="K1164" s="29"/>
      <c r="L1164" s="30">
        <v>585000</v>
      </c>
      <c r="M1164" s="91"/>
      <c r="N1164" s="30">
        <f>BASE_INICIATIVAS_CONSOLIDADA!$L1164-BASE_INICIATIVAS_CONSOLIDADA!$M1164</f>
        <v>585000</v>
      </c>
      <c r="O1164" s="41">
        <f>BASE_INICIATIVAS_CONSOLIDADA!$AC1164+BASE_INICIATIVAS_CONSOLIDADA!$AJ1164+BASE_INICIATIVAS_CONSOLIDADA!$AO1164+BASE_INICIATIVAS_CONSOLIDADA!$AV1164+BASE_INICIATIVAS_CONSOLIDADA!$AY1164+BASE_INICIATIVAS_CONSOLIDADA!$BA1164+BASE_INICIATIVAS_CONSOLIDADA!$BD1164</f>
        <v>0</v>
      </c>
      <c r="P1164" s="30">
        <f>IF(BASE_INICIATIVAS_CONSOLIDADA!$N1164-BASE_INICIATIVAS_CONSOLIDADA!$O1164&lt;0,0,BASE_INICIATIVAS_CONSOLIDADA!$N1164-BASE_INICIATIVAS_CONSOLIDADA!$O1164)</f>
        <v>585000</v>
      </c>
      <c r="Q1164" s="66">
        <v>0</v>
      </c>
      <c r="R1164" s="71">
        <v>0</v>
      </c>
      <c r="S1164" s="71">
        <v>0</v>
      </c>
      <c r="T1164" s="71">
        <v>0</v>
      </c>
      <c r="U1164" s="71">
        <v>0</v>
      </c>
      <c r="V1164" s="71">
        <v>0</v>
      </c>
      <c r="W1164" s="71">
        <v>0</v>
      </c>
      <c r="X1164" s="71">
        <v>0</v>
      </c>
      <c r="Y1164" s="71">
        <v>0</v>
      </c>
      <c r="Z1164" s="71">
        <v>0</v>
      </c>
      <c r="AA1164" s="71">
        <v>0</v>
      </c>
      <c r="AB1164" s="68">
        <v>0</v>
      </c>
      <c r="AC1164" s="41">
        <f>SUM(BASE_INICIATIVAS_CONSOLIDADA!$Q1164:$AB1164)</f>
        <v>0</v>
      </c>
      <c r="AD1164" s="41">
        <v>0</v>
      </c>
      <c r="AE1164" s="41">
        <v>0</v>
      </c>
      <c r="AF1164" s="41">
        <v>0</v>
      </c>
      <c r="AG1164" s="41">
        <v>0</v>
      </c>
      <c r="AH1164" s="41">
        <v>0</v>
      </c>
      <c r="AI1164" s="82">
        <v>0</v>
      </c>
      <c r="AJ1164" s="41">
        <f>SUM(BASE_INICIATIVAS_CONSOLIDADA!$AD1164:$AI1164)</f>
        <v>0</v>
      </c>
      <c r="AK1164" s="41">
        <v>0</v>
      </c>
      <c r="AL1164" s="41">
        <v>0</v>
      </c>
      <c r="AM1164" s="41">
        <v>0</v>
      </c>
      <c r="AN1164" s="41">
        <v>0</v>
      </c>
      <c r="AO1164" s="41">
        <f>SUM(BASE_INICIATIVAS_CONSOLIDADA!$AK1164:$AN1164)</f>
        <v>0</v>
      </c>
      <c r="AP1164" s="41">
        <v>0</v>
      </c>
      <c r="AQ1164" s="41">
        <v>0</v>
      </c>
      <c r="AR1164" s="41">
        <v>0</v>
      </c>
      <c r="AS1164" s="41">
        <v>0</v>
      </c>
      <c r="AT1164" s="41">
        <v>0</v>
      </c>
      <c r="AU1164" s="41">
        <v>0</v>
      </c>
      <c r="AV1164" s="41">
        <f>SUM(BASE_INICIATIVAS_CONSOLIDADA!$AP1164:$AU1164)</f>
        <v>0</v>
      </c>
      <c r="AW1164" s="43">
        <v>0</v>
      </c>
      <c r="AX1164" s="43">
        <v>0</v>
      </c>
      <c r="AY1164" s="44">
        <f>SUM(BASE_INICIATIVAS_CONSOLIDADA!$AW1164:$AX1164)</f>
        <v>0</v>
      </c>
      <c r="AZ1164" s="45">
        <v>0</v>
      </c>
      <c r="BA1164" s="45">
        <f>BASE_INICIATIVAS_CONSOLIDADA!$AZ1164</f>
        <v>0</v>
      </c>
      <c r="BB1164" s="45">
        <v>0</v>
      </c>
      <c r="BC1164" s="45">
        <v>0</v>
      </c>
      <c r="BD1164" s="45">
        <f>SUM(BASE_INICIATIVAS_CONSOLIDADA!$BB1164:$BC1164)</f>
        <v>0</v>
      </c>
    </row>
    <row r="1165" spans="1:56" ht="30" x14ac:dyDescent="0.25">
      <c r="A1165" s="8" t="s">
        <v>61</v>
      </c>
      <c r="B1165" s="8" t="s">
        <v>113</v>
      </c>
      <c r="C1165" s="8">
        <v>19874995</v>
      </c>
      <c r="D1165" s="8" t="s">
        <v>58</v>
      </c>
      <c r="E1165" s="8" t="str">
        <f>_xlfn.XLOOKUP(BASE_INICIATIVAS_CONSOLIDADA!$G1165,'[1]BASE DE DADOS'!A:A,'[1]BASE DE DADOS'!C:C)</f>
        <v>PARNA DAS EMAS</v>
      </c>
      <c r="F1165" s="8" t="str">
        <f>_xlfn.XLOOKUP(BASE_INICIATIVAS_CONSOLIDADA!$G1165,[1]!BASE_UCS[COD CNUC],[1]!BASE_UCS[CATEGORIA RESUMIDA])</f>
        <v>PARNA</v>
      </c>
      <c r="G1165" s="8" t="s">
        <v>86</v>
      </c>
      <c r="H1165" s="8" t="str">
        <f>_xlfn.XLOOKUP(BASE_INICIATIVAS_CONSOLIDADA!$G1165,[1]!BASE_UCS[COD CNUC],[1]!BASE_UCS[GERÊNCIA REGIONAL])</f>
        <v>GR3 - Centro-Oeste</v>
      </c>
      <c r="I1165" s="8" t="str">
        <f>_xlfn.XLOOKUP(BASE_INICIATIVAS_CONSOLIDADA!$G1165,[1]!BASE_UCS[COD CNUC],[1]!BASE_UCS[BIOMAS])</f>
        <v>Cerrado</v>
      </c>
      <c r="J1165" s="8" t="str">
        <f>_xlfn.XLOOKUP(BASE_INICIATIVAS_CONSOLIDADA!$G1165,[1]!BASE_UCS[COD CNUC],[1]!BASE_UCS[UF])</f>
        <v>GO</v>
      </c>
      <c r="K1165" s="8"/>
      <c r="L1165" s="36">
        <v>585000</v>
      </c>
      <c r="M1165" s="90"/>
      <c r="N1165" s="36">
        <f>BASE_INICIATIVAS_CONSOLIDADA!$L1165-BASE_INICIATIVAS_CONSOLIDADA!$M1165</f>
        <v>585000</v>
      </c>
      <c r="O1165" s="37">
        <f>BASE_INICIATIVAS_CONSOLIDADA!$AC1165+BASE_INICIATIVAS_CONSOLIDADA!$AJ1165+BASE_INICIATIVAS_CONSOLIDADA!$AO1165+BASE_INICIATIVAS_CONSOLIDADA!$AV1165+BASE_INICIATIVAS_CONSOLIDADA!$AY1165+BASE_INICIATIVAS_CONSOLIDADA!$BA1165+BASE_INICIATIVAS_CONSOLIDADA!$BD1165</f>
        <v>0</v>
      </c>
      <c r="P1165" s="36">
        <f>IF(BASE_INICIATIVAS_CONSOLIDADA!$N1165-BASE_INICIATIVAS_CONSOLIDADA!$O1165&lt;0,0,BASE_INICIATIVAS_CONSOLIDADA!$N1165-BASE_INICIATIVAS_CONSOLIDADA!$O1165)</f>
        <v>585000</v>
      </c>
      <c r="Q1165" s="64">
        <v>0</v>
      </c>
      <c r="R1165" s="69">
        <v>0</v>
      </c>
      <c r="S1165" s="69">
        <v>0</v>
      </c>
      <c r="T1165" s="69">
        <v>0</v>
      </c>
      <c r="U1165" s="69">
        <v>0</v>
      </c>
      <c r="V1165" s="69">
        <v>0</v>
      </c>
      <c r="W1165" s="69">
        <v>0</v>
      </c>
      <c r="X1165" s="69">
        <v>0</v>
      </c>
      <c r="Y1165" s="69">
        <v>0</v>
      </c>
      <c r="Z1165" s="69">
        <v>0</v>
      </c>
      <c r="AA1165" s="69">
        <v>0</v>
      </c>
      <c r="AB1165" s="70">
        <v>0</v>
      </c>
      <c r="AC1165" s="37">
        <f>SUM(BASE_INICIATIVAS_CONSOLIDADA!$Q1165:$AB1165)</f>
        <v>0</v>
      </c>
      <c r="AD1165" s="37">
        <v>0</v>
      </c>
      <c r="AE1165" s="37">
        <v>0</v>
      </c>
      <c r="AF1165" s="37">
        <v>0</v>
      </c>
      <c r="AG1165" s="37">
        <v>0</v>
      </c>
      <c r="AH1165" s="37">
        <v>0</v>
      </c>
      <c r="AI1165" s="77">
        <v>0</v>
      </c>
      <c r="AJ1165" s="37">
        <f>SUM(BASE_INICIATIVAS_CONSOLIDADA!$AD1165:$AI1165)</f>
        <v>0</v>
      </c>
      <c r="AK1165" s="37">
        <v>0</v>
      </c>
      <c r="AL1165" s="37">
        <v>0</v>
      </c>
      <c r="AM1165" s="37">
        <v>0</v>
      </c>
      <c r="AN1165" s="37">
        <v>0</v>
      </c>
      <c r="AO1165" s="37">
        <f>SUM(BASE_INICIATIVAS_CONSOLIDADA!$AK1165:$AN1165)</f>
        <v>0</v>
      </c>
      <c r="AP1165" s="37">
        <v>0</v>
      </c>
      <c r="AQ1165" s="37">
        <v>0</v>
      </c>
      <c r="AR1165" s="37">
        <v>0</v>
      </c>
      <c r="AS1165" s="37">
        <v>0</v>
      </c>
      <c r="AT1165" s="37">
        <v>0</v>
      </c>
      <c r="AU1165" s="37">
        <v>0</v>
      </c>
      <c r="AV1165" s="37">
        <f>SUM(BASE_INICIATIVAS_CONSOLIDADA!$AP1165:$AU1165)</f>
        <v>0</v>
      </c>
      <c r="AW1165" s="39">
        <v>0</v>
      </c>
      <c r="AX1165" s="39">
        <v>0</v>
      </c>
      <c r="AY1165" s="40">
        <f>SUM(BASE_INICIATIVAS_CONSOLIDADA!$AW1165:$AX1165)</f>
        <v>0</v>
      </c>
      <c r="AZ1165" s="4">
        <v>0</v>
      </c>
      <c r="BA1165" s="4">
        <f>BASE_INICIATIVAS_CONSOLIDADA!$AZ1165</f>
        <v>0</v>
      </c>
      <c r="BB1165" s="4">
        <v>0</v>
      </c>
      <c r="BC1165" s="4">
        <v>0</v>
      </c>
      <c r="BD1165" s="4">
        <f>SUM(BASE_INICIATIVAS_CONSOLIDADA!$BB1165:$BC1165)</f>
        <v>0</v>
      </c>
    </row>
    <row r="1166" spans="1:56" ht="30" x14ac:dyDescent="0.25">
      <c r="A1166" s="29" t="s">
        <v>61</v>
      </c>
      <c r="B1166" s="29" t="s">
        <v>113</v>
      </c>
      <c r="C1166" s="29">
        <v>19874995</v>
      </c>
      <c r="D1166" s="29" t="s">
        <v>58</v>
      </c>
      <c r="E1166" s="29" t="str">
        <f>_xlfn.XLOOKUP(BASE_INICIATIVAS_CONSOLIDADA!$G1166,'[1]BASE DE DADOS'!A:A,'[1]BASE DE DADOS'!C:C)</f>
        <v>PARNA DAS SEMPRE VIVAS</v>
      </c>
      <c r="F1166" s="29" t="str">
        <f>_xlfn.XLOOKUP(BASE_INICIATIVAS_CONSOLIDADA!$G1166,[1]!BASE_UCS[COD CNUC],[1]!BASE_UCS[CATEGORIA RESUMIDA])</f>
        <v>PARNA</v>
      </c>
      <c r="G1166" s="29" t="s">
        <v>234</v>
      </c>
      <c r="H1166" s="29" t="str">
        <f>_xlfn.XLOOKUP(BASE_INICIATIVAS_CONSOLIDADA!$G1166,[1]!BASE_UCS[COD CNUC],[1]!BASE_UCS[GERÊNCIA REGIONAL])</f>
        <v>GR4 - Sudeste</v>
      </c>
      <c r="I1166" s="29" t="str">
        <f>_xlfn.XLOOKUP(BASE_INICIATIVAS_CONSOLIDADA!$G1166,[1]!BASE_UCS[COD CNUC],[1]!BASE_UCS[BIOMAS])</f>
        <v>Cerrado</v>
      </c>
      <c r="J1166" s="29" t="str">
        <f>_xlfn.XLOOKUP(BASE_INICIATIVAS_CONSOLIDADA!$G1166,[1]!BASE_UCS[COD CNUC],[1]!BASE_UCS[UF])</f>
        <v>MG</v>
      </c>
      <c r="K1166" s="29"/>
      <c r="L1166" s="30">
        <v>585000</v>
      </c>
      <c r="M1166" s="91"/>
      <c r="N1166" s="30">
        <f>BASE_INICIATIVAS_CONSOLIDADA!$L1166-BASE_INICIATIVAS_CONSOLIDADA!$M1166</f>
        <v>585000</v>
      </c>
      <c r="O1166" s="41">
        <f>BASE_INICIATIVAS_CONSOLIDADA!$AC1166+BASE_INICIATIVAS_CONSOLIDADA!$AJ1166+BASE_INICIATIVAS_CONSOLIDADA!$AO1166+BASE_INICIATIVAS_CONSOLIDADA!$AV1166+BASE_INICIATIVAS_CONSOLIDADA!$AY1166+BASE_INICIATIVAS_CONSOLIDADA!$BA1166+BASE_INICIATIVAS_CONSOLIDADA!$BD1166</f>
        <v>0</v>
      </c>
      <c r="P1166" s="30">
        <f>IF(BASE_INICIATIVAS_CONSOLIDADA!$N1166-BASE_INICIATIVAS_CONSOLIDADA!$O1166&lt;0,0,BASE_INICIATIVAS_CONSOLIDADA!$N1166-BASE_INICIATIVAS_CONSOLIDADA!$O1166)</f>
        <v>585000</v>
      </c>
      <c r="Q1166" s="66">
        <v>0</v>
      </c>
      <c r="R1166" s="71">
        <v>0</v>
      </c>
      <c r="S1166" s="71">
        <v>0</v>
      </c>
      <c r="T1166" s="71">
        <v>0</v>
      </c>
      <c r="U1166" s="71">
        <v>0</v>
      </c>
      <c r="V1166" s="71">
        <v>0</v>
      </c>
      <c r="W1166" s="71">
        <v>0</v>
      </c>
      <c r="X1166" s="71">
        <v>0</v>
      </c>
      <c r="Y1166" s="71">
        <v>0</v>
      </c>
      <c r="Z1166" s="71">
        <v>0</v>
      </c>
      <c r="AA1166" s="71">
        <v>0</v>
      </c>
      <c r="AB1166" s="68">
        <v>0</v>
      </c>
      <c r="AC1166" s="41">
        <f>SUM(BASE_INICIATIVAS_CONSOLIDADA!$Q1166:$AB1166)</f>
        <v>0</v>
      </c>
      <c r="AD1166" s="41">
        <v>0</v>
      </c>
      <c r="AE1166" s="41">
        <v>0</v>
      </c>
      <c r="AF1166" s="41">
        <v>0</v>
      </c>
      <c r="AG1166" s="41">
        <v>0</v>
      </c>
      <c r="AH1166" s="41">
        <v>0</v>
      </c>
      <c r="AI1166" s="82">
        <v>0</v>
      </c>
      <c r="AJ1166" s="41">
        <f>SUM(BASE_INICIATIVAS_CONSOLIDADA!$AD1166:$AI1166)</f>
        <v>0</v>
      </c>
      <c r="AK1166" s="41">
        <v>0</v>
      </c>
      <c r="AL1166" s="41">
        <v>0</v>
      </c>
      <c r="AM1166" s="41">
        <v>0</v>
      </c>
      <c r="AN1166" s="41">
        <v>0</v>
      </c>
      <c r="AO1166" s="41">
        <f>SUM(BASE_INICIATIVAS_CONSOLIDADA!$AK1166:$AN1166)</f>
        <v>0</v>
      </c>
      <c r="AP1166" s="41">
        <v>0</v>
      </c>
      <c r="AQ1166" s="41">
        <v>0</v>
      </c>
      <c r="AR1166" s="41">
        <v>0</v>
      </c>
      <c r="AS1166" s="41">
        <v>0</v>
      </c>
      <c r="AT1166" s="41">
        <v>0</v>
      </c>
      <c r="AU1166" s="41">
        <v>0</v>
      </c>
      <c r="AV1166" s="41">
        <f>SUM(BASE_INICIATIVAS_CONSOLIDADA!$AP1166:$AU1166)</f>
        <v>0</v>
      </c>
      <c r="AW1166" s="43">
        <v>0</v>
      </c>
      <c r="AX1166" s="43">
        <v>0</v>
      </c>
      <c r="AY1166" s="44">
        <f>SUM(BASE_INICIATIVAS_CONSOLIDADA!$AW1166:$AX1166)</f>
        <v>0</v>
      </c>
      <c r="AZ1166" s="45">
        <v>0</v>
      </c>
      <c r="BA1166" s="45">
        <f>BASE_INICIATIVAS_CONSOLIDADA!$AZ1166</f>
        <v>0</v>
      </c>
      <c r="BB1166" s="45">
        <v>0</v>
      </c>
      <c r="BC1166" s="45">
        <v>0</v>
      </c>
      <c r="BD1166" s="45">
        <f>SUM(BASE_INICIATIVAS_CONSOLIDADA!$BB1166:$BC1166)</f>
        <v>0</v>
      </c>
    </row>
    <row r="1167" spans="1:56" ht="30" x14ac:dyDescent="0.25">
      <c r="A1167" s="8" t="s">
        <v>61</v>
      </c>
      <c r="B1167" s="8" t="s">
        <v>113</v>
      </c>
      <c r="C1167" s="8">
        <v>19874995</v>
      </c>
      <c r="D1167" s="8" t="s">
        <v>58</v>
      </c>
      <c r="E1167" s="8" t="str">
        <f>_xlfn.XLOOKUP(BASE_INICIATIVAS_CONSOLIDADA!$G1167,'[1]BASE DE DADOS'!A:A,'[1]BASE DE DADOS'!C:C)</f>
        <v>PARNA DE APARADOS DA SERRA</v>
      </c>
      <c r="F1167" s="8" t="str">
        <f>_xlfn.XLOOKUP(BASE_INICIATIVAS_CONSOLIDADA!$G1167,[1]!BASE_UCS[COD CNUC],[1]!BASE_UCS[CATEGORIA RESUMIDA])</f>
        <v>PARNA</v>
      </c>
      <c r="G1167" s="8" t="s">
        <v>244</v>
      </c>
      <c r="H1167" s="8" t="str">
        <f>_xlfn.XLOOKUP(BASE_INICIATIVAS_CONSOLIDADA!$G1167,[1]!BASE_UCS[COD CNUC],[1]!BASE_UCS[GERÊNCIA REGIONAL])</f>
        <v>GR5 - Sul</v>
      </c>
      <c r="I1167" s="8" t="str">
        <f>_xlfn.XLOOKUP(BASE_INICIATIVAS_CONSOLIDADA!$G1167,[1]!BASE_UCS[COD CNUC],[1]!BASE_UCS[BIOMAS])</f>
        <v>Mata Atlântica</v>
      </c>
      <c r="J1167" s="8" t="str">
        <f>_xlfn.XLOOKUP(BASE_INICIATIVAS_CONSOLIDADA!$G1167,[1]!BASE_UCS[COD CNUC],[1]!BASE_UCS[UF])</f>
        <v>RS/SC</v>
      </c>
      <c r="K1167" s="8"/>
      <c r="L1167" s="36">
        <v>585000</v>
      </c>
      <c r="M1167" s="90"/>
      <c r="N1167" s="36">
        <f>BASE_INICIATIVAS_CONSOLIDADA!$L1167-BASE_INICIATIVAS_CONSOLIDADA!$M1167</f>
        <v>585000</v>
      </c>
      <c r="O1167" s="37">
        <f>BASE_INICIATIVAS_CONSOLIDADA!$AC1167+BASE_INICIATIVAS_CONSOLIDADA!$AJ1167+BASE_INICIATIVAS_CONSOLIDADA!$AO1167+BASE_INICIATIVAS_CONSOLIDADA!$AV1167+BASE_INICIATIVAS_CONSOLIDADA!$AY1167+BASE_INICIATIVAS_CONSOLIDADA!$BA1167+BASE_INICIATIVAS_CONSOLIDADA!$BD1167</f>
        <v>0</v>
      </c>
      <c r="P1167" s="36">
        <f>IF(BASE_INICIATIVAS_CONSOLIDADA!$N1167-BASE_INICIATIVAS_CONSOLIDADA!$O1167&lt;0,0,BASE_INICIATIVAS_CONSOLIDADA!$N1167-BASE_INICIATIVAS_CONSOLIDADA!$O1167)</f>
        <v>585000</v>
      </c>
      <c r="Q1167" s="64">
        <v>0</v>
      </c>
      <c r="R1167" s="69">
        <v>0</v>
      </c>
      <c r="S1167" s="69">
        <v>0</v>
      </c>
      <c r="T1167" s="69">
        <v>0</v>
      </c>
      <c r="U1167" s="69">
        <v>0</v>
      </c>
      <c r="V1167" s="69">
        <v>0</v>
      </c>
      <c r="W1167" s="69">
        <v>0</v>
      </c>
      <c r="X1167" s="69">
        <v>0</v>
      </c>
      <c r="Y1167" s="69">
        <v>0</v>
      </c>
      <c r="Z1167" s="69">
        <v>0</v>
      </c>
      <c r="AA1167" s="69">
        <v>0</v>
      </c>
      <c r="AB1167" s="70">
        <v>0</v>
      </c>
      <c r="AC1167" s="37">
        <f>SUM(BASE_INICIATIVAS_CONSOLIDADA!$Q1167:$AB1167)</f>
        <v>0</v>
      </c>
      <c r="AD1167" s="37">
        <v>0</v>
      </c>
      <c r="AE1167" s="37">
        <v>0</v>
      </c>
      <c r="AF1167" s="37">
        <v>0</v>
      </c>
      <c r="AG1167" s="37">
        <v>0</v>
      </c>
      <c r="AH1167" s="37">
        <v>0</v>
      </c>
      <c r="AI1167" s="77">
        <v>0</v>
      </c>
      <c r="AJ1167" s="37">
        <f>SUM(BASE_INICIATIVAS_CONSOLIDADA!$AD1167:$AI1167)</f>
        <v>0</v>
      </c>
      <c r="AK1167" s="37">
        <v>0</v>
      </c>
      <c r="AL1167" s="37">
        <v>0</v>
      </c>
      <c r="AM1167" s="37">
        <v>0</v>
      </c>
      <c r="AN1167" s="37">
        <v>0</v>
      </c>
      <c r="AO1167" s="37">
        <f>SUM(BASE_INICIATIVAS_CONSOLIDADA!$AK1167:$AN1167)</f>
        <v>0</v>
      </c>
      <c r="AP1167" s="37">
        <v>0</v>
      </c>
      <c r="AQ1167" s="37">
        <v>0</v>
      </c>
      <c r="AR1167" s="37">
        <v>0</v>
      </c>
      <c r="AS1167" s="37">
        <v>0</v>
      </c>
      <c r="AT1167" s="37">
        <v>0</v>
      </c>
      <c r="AU1167" s="37">
        <v>0</v>
      </c>
      <c r="AV1167" s="37">
        <f>SUM(BASE_INICIATIVAS_CONSOLIDADA!$AP1167:$AU1167)</f>
        <v>0</v>
      </c>
      <c r="AW1167" s="39">
        <v>0</v>
      </c>
      <c r="AX1167" s="39">
        <v>0</v>
      </c>
      <c r="AY1167" s="40">
        <f>SUM(BASE_INICIATIVAS_CONSOLIDADA!$AW1167:$AX1167)</f>
        <v>0</v>
      </c>
      <c r="AZ1167" s="4">
        <v>0</v>
      </c>
      <c r="BA1167" s="4">
        <f>BASE_INICIATIVAS_CONSOLIDADA!$AZ1167</f>
        <v>0</v>
      </c>
      <c r="BB1167" s="4">
        <v>0</v>
      </c>
      <c r="BC1167" s="4">
        <v>0</v>
      </c>
      <c r="BD1167" s="4">
        <f>SUM(BASE_INICIATIVAS_CONSOLIDADA!$BB1167:$BC1167)</f>
        <v>0</v>
      </c>
    </row>
    <row r="1168" spans="1:56" ht="30" x14ac:dyDescent="0.25">
      <c r="A1168" s="29" t="s">
        <v>61</v>
      </c>
      <c r="B1168" s="29" t="s">
        <v>113</v>
      </c>
      <c r="C1168" s="29">
        <v>19874995</v>
      </c>
      <c r="D1168" s="29" t="s">
        <v>58</v>
      </c>
      <c r="E1168" s="29" t="str">
        <f>_xlfn.XLOOKUP(BASE_INICIATIVAS_CONSOLIDADA!$G1168,'[1]BASE DE DADOS'!A:A,'[1]BASE DE DADOS'!C:C)</f>
        <v>PARNA DE BRASÍLIA</v>
      </c>
      <c r="F1168" s="29" t="str">
        <f>_xlfn.XLOOKUP(BASE_INICIATIVAS_CONSOLIDADA!$G1168,[1]!BASE_UCS[COD CNUC],[1]!BASE_UCS[CATEGORIA RESUMIDA])</f>
        <v>PARNA</v>
      </c>
      <c r="G1168" s="29" t="s">
        <v>227</v>
      </c>
      <c r="H1168" s="29" t="str">
        <f>_xlfn.XLOOKUP(BASE_INICIATIVAS_CONSOLIDADA!$G1168,[1]!BASE_UCS[COD CNUC],[1]!BASE_UCS[GERÊNCIA REGIONAL])</f>
        <v>GR3 - Centro-Oeste</v>
      </c>
      <c r="I1168" s="29" t="str">
        <f>_xlfn.XLOOKUP(BASE_INICIATIVAS_CONSOLIDADA!$G1168,[1]!BASE_UCS[COD CNUC],[1]!BASE_UCS[BIOMAS])</f>
        <v>Cerrado</v>
      </c>
      <c r="J1168" s="29" t="str">
        <f>_xlfn.XLOOKUP(BASE_INICIATIVAS_CONSOLIDADA!$G1168,[1]!BASE_UCS[COD CNUC],[1]!BASE_UCS[UF])</f>
        <v>DF/GO</v>
      </c>
      <c r="K1168" s="29"/>
      <c r="L1168" s="30">
        <v>585000</v>
      </c>
      <c r="M1168" s="91"/>
      <c r="N1168" s="30">
        <f>BASE_INICIATIVAS_CONSOLIDADA!$L1168-BASE_INICIATIVAS_CONSOLIDADA!$M1168</f>
        <v>585000</v>
      </c>
      <c r="O1168" s="41">
        <f>BASE_INICIATIVAS_CONSOLIDADA!$AC1168+BASE_INICIATIVAS_CONSOLIDADA!$AJ1168+BASE_INICIATIVAS_CONSOLIDADA!$AO1168+BASE_INICIATIVAS_CONSOLIDADA!$AV1168+BASE_INICIATIVAS_CONSOLIDADA!$AY1168+BASE_INICIATIVAS_CONSOLIDADA!$BA1168+BASE_INICIATIVAS_CONSOLIDADA!$BD1168</f>
        <v>0</v>
      </c>
      <c r="P1168" s="30">
        <f>IF(BASE_INICIATIVAS_CONSOLIDADA!$N1168-BASE_INICIATIVAS_CONSOLIDADA!$O1168&lt;0,0,BASE_INICIATIVAS_CONSOLIDADA!$N1168-BASE_INICIATIVAS_CONSOLIDADA!$O1168)</f>
        <v>585000</v>
      </c>
      <c r="Q1168" s="66">
        <v>0</v>
      </c>
      <c r="R1168" s="71">
        <v>0</v>
      </c>
      <c r="S1168" s="71">
        <v>0</v>
      </c>
      <c r="T1168" s="71">
        <v>0</v>
      </c>
      <c r="U1168" s="71">
        <v>0</v>
      </c>
      <c r="V1168" s="71">
        <v>0</v>
      </c>
      <c r="W1168" s="71">
        <v>0</v>
      </c>
      <c r="X1168" s="71">
        <v>0</v>
      </c>
      <c r="Y1168" s="71">
        <v>0</v>
      </c>
      <c r="Z1168" s="71">
        <v>0</v>
      </c>
      <c r="AA1168" s="71">
        <v>0</v>
      </c>
      <c r="AB1168" s="68">
        <v>0</v>
      </c>
      <c r="AC1168" s="41">
        <f>SUM(BASE_INICIATIVAS_CONSOLIDADA!$Q1168:$AB1168)</f>
        <v>0</v>
      </c>
      <c r="AD1168" s="41">
        <v>0</v>
      </c>
      <c r="AE1168" s="41">
        <v>0</v>
      </c>
      <c r="AF1168" s="41">
        <v>0</v>
      </c>
      <c r="AG1168" s="41">
        <v>0</v>
      </c>
      <c r="AH1168" s="41">
        <v>0</v>
      </c>
      <c r="AI1168" s="82">
        <v>0</v>
      </c>
      <c r="AJ1168" s="41">
        <f>SUM(BASE_INICIATIVAS_CONSOLIDADA!$AD1168:$AI1168)</f>
        <v>0</v>
      </c>
      <c r="AK1168" s="41">
        <v>0</v>
      </c>
      <c r="AL1168" s="41">
        <v>0</v>
      </c>
      <c r="AM1168" s="41">
        <v>0</v>
      </c>
      <c r="AN1168" s="41">
        <v>0</v>
      </c>
      <c r="AO1168" s="41">
        <f>SUM(BASE_INICIATIVAS_CONSOLIDADA!$AK1168:$AN1168)</f>
        <v>0</v>
      </c>
      <c r="AP1168" s="41">
        <v>0</v>
      </c>
      <c r="AQ1168" s="41">
        <v>0</v>
      </c>
      <c r="AR1168" s="41">
        <v>0</v>
      </c>
      <c r="AS1168" s="41">
        <v>0</v>
      </c>
      <c r="AT1168" s="41">
        <v>0</v>
      </c>
      <c r="AU1168" s="41">
        <v>0</v>
      </c>
      <c r="AV1168" s="41">
        <f>SUM(BASE_INICIATIVAS_CONSOLIDADA!$AP1168:$AU1168)</f>
        <v>0</v>
      </c>
      <c r="AW1168" s="43">
        <v>0</v>
      </c>
      <c r="AX1168" s="43">
        <v>0</v>
      </c>
      <c r="AY1168" s="44">
        <f>SUM(BASE_INICIATIVAS_CONSOLIDADA!$AW1168:$AX1168)</f>
        <v>0</v>
      </c>
      <c r="AZ1168" s="45">
        <v>0</v>
      </c>
      <c r="BA1168" s="45">
        <f>BASE_INICIATIVAS_CONSOLIDADA!$AZ1168</f>
        <v>0</v>
      </c>
      <c r="BB1168" s="45">
        <v>0</v>
      </c>
      <c r="BC1168" s="45">
        <v>0</v>
      </c>
      <c r="BD1168" s="45">
        <f>SUM(BASE_INICIATIVAS_CONSOLIDADA!$BB1168:$BC1168)</f>
        <v>0</v>
      </c>
    </row>
    <row r="1169" spans="1:56" ht="30" x14ac:dyDescent="0.25">
      <c r="A1169" s="8" t="s">
        <v>61</v>
      </c>
      <c r="B1169" s="8" t="s">
        <v>113</v>
      </c>
      <c r="C1169" s="8">
        <v>19874995</v>
      </c>
      <c r="D1169" s="8" t="s">
        <v>58</v>
      </c>
      <c r="E1169" s="8" t="str">
        <f>_xlfn.XLOOKUP(BASE_INICIATIVAS_CONSOLIDADA!$G1169,'[1]BASE DE DADOS'!A:A,'[1]BASE DE DADOS'!C:C)</f>
        <v>PARNA DE UBAJARA</v>
      </c>
      <c r="F1169" s="8" t="str">
        <f>_xlfn.XLOOKUP(BASE_INICIATIVAS_CONSOLIDADA!$G1169,[1]!BASE_UCS[COD CNUC],[1]!BASE_UCS[CATEGORIA RESUMIDA])</f>
        <v>PARNA</v>
      </c>
      <c r="G1169" s="8" t="s">
        <v>221</v>
      </c>
      <c r="H1169" s="8" t="str">
        <f>_xlfn.XLOOKUP(BASE_INICIATIVAS_CONSOLIDADA!$G1169,[1]!BASE_UCS[COD CNUC],[1]!BASE_UCS[GERÊNCIA REGIONAL])</f>
        <v>GR2 - Nordeste</v>
      </c>
      <c r="I1169" s="8" t="str">
        <f>_xlfn.XLOOKUP(BASE_INICIATIVAS_CONSOLIDADA!$G1169,[1]!BASE_UCS[COD CNUC],[1]!BASE_UCS[BIOMAS])</f>
        <v>Caatinga</v>
      </c>
      <c r="J1169" s="8" t="str">
        <f>_xlfn.XLOOKUP(BASE_INICIATIVAS_CONSOLIDADA!$G1169,[1]!BASE_UCS[COD CNUC],[1]!BASE_UCS[UF])</f>
        <v>CE</v>
      </c>
      <c r="K1169" s="8"/>
      <c r="L1169" s="36">
        <v>585000</v>
      </c>
      <c r="M1169" s="90"/>
      <c r="N1169" s="36">
        <f>BASE_INICIATIVAS_CONSOLIDADA!$L1169-BASE_INICIATIVAS_CONSOLIDADA!$M1169</f>
        <v>585000</v>
      </c>
      <c r="O1169" s="37">
        <f>BASE_INICIATIVAS_CONSOLIDADA!$AC1169+BASE_INICIATIVAS_CONSOLIDADA!$AJ1169+BASE_INICIATIVAS_CONSOLIDADA!$AO1169+BASE_INICIATIVAS_CONSOLIDADA!$AV1169+BASE_INICIATIVAS_CONSOLIDADA!$AY1169+BASE_INICIATIVAS_CONSOLIDADA!$BA1169+BASE_INICIATIVAS_CONSOLIDADA!$BD1169</f>
        <v>0</v>
      </c>
      <c r="P1169" s="36">
        <f>IF(BASE_INICIATIVAS_CONSOLIDADA!$N1169-BASE_INICIATIVAS_CONSOLIDADA!$O1169&lt;0,0,BASE_INICIATIVAS_CONSOLIDADA!$N1169-BASE_INICIATIVAS_CONSOLIDADA!$O1169)</f>
        <v>585000</v>
      </c>
      <c r="Q1169" s="64">
        <v>0</v>
      </c>
      <c r="R1169" s="69">
        <v>0</v>
      </c>
      <c r="S1169" s="69">
        <v>0</v>
      </c>
      <c r="T1169" s="69">
        <v>0</v>
      </c>
      <c r="U1169" s="69">
        <v>0</v>
      </c>
      <c r="V1169" s="69">
        <v>0</v>
      </c>
      <c r="W1169" s="69">
        <v>0</v>
      </c>
      <c r="X1169" s="69">
        <v>0</v>
      </c>
      <c r="Y1169" s="69">
        <v>0</v>
      </c>
      <c r="Z1169" s="69">
        <v>0</v>
      </c>
      <c r="AA1169" s="69">
        <v>0</v>
      </c>
      <c r="AB1169" s="70">
        <v>0</v>
      </c>
      <c r="AC1169" s="37">
        <f>SUM(BASE_INICIATIVAS_CONSOLIDADA!$Q1169:$AB1169)</f>
        <v>0</v>
      </c>
      <c r="AD1169" s="37">
        <v>0</v>
      </c>
      <c r="AE1169" s="37">
        <v>0</v>
      </c>
      <c r="AF1169" s="37">
        <v>0</v>
      </c>
      <c r="AG1169" s="37">
        <v>0</v>
      </c>
      <c r="AH1169" s="37">
        <v>0</v>
      </c>
      <c r="AI1169" s="77">
        <v>0</v>
      </c>
      <c r="AJ1169" s="37">
        <f>SUM(BASE_INICIATIVAS_CONSOLIDADA!$AD1169:$AI1169)</f>
        <v>0</v>
      </c>
      <c r="AK1169" s="37">
        <v>0</v>
      </c>
      <c r="AL1169" s="37">
        <v>0</v>
      </c>
      <c r="AM1169" s="37">
        <v>0</v>
      </c>
      <c r="AN1169" s="37">
        <v>0</v>
      </c>
      <c r="AO1169" s="37">
        <f>SUM(BASE_INICIATIVAS_CONSOLIDADA!$AK1169:$AN1169)</f>
        <v>0</v>
      </c>
      <c r="AP1169" s="37">
        <v>0</v>
      </c>
      <c r="AQ1169" s="37">
        <v>0</v>
      </c>
      <c r="AR1169" s="37">
        <v>0</v>
      </c>
      <c r="AS1169" s="37">
        <v>0</v>
      </c>
      <c r="AT1169" s="37">
        <v>0</v>
      </c>
      <c r="AU1169" s="37">
        <v>0</v>
      </c>
      <c r="AV1169" s="37">
        <f>SUM(BASE_INICIATIVAS_CONSOLIDADA!$AP1169:$AU1169)</f>
        <v>0</v>
      </c>
      <c r="AW1169" s="39">
        <v>0</v>
      </c>
      <c r="AX1169" s="39">
        <v>0</v>
      </c>
      <c r="AY1169" s="40">
        <f>SUM(BASE_INICIATIVAS_CONSOLIDADA!$AW1169:$AX1169)</f>
        <v>0</v>
      </c>
      <c r="AZ1169" s="4">
        <v>0</v>
      </c>
      <c r="BA1169" s="4">
        <f>BASE_INICIATIVAS_CONSOLIDADA!$AZ1169</f>
        <v>0</v>
      </c>
      <c r="BB1169" s="4">
        <v>0</v>
      </c>
      <c r="BC1169" s="4">
        <v>0</v>
      </c>
      <c r="BD1169" s="4">
        <f>SUM(BASE_INICIATIVAS_CONSOLIDADA!$BB1169:$BC1169)</f>
        <v>0</v>
      </c>
    </row>
    <row r="1170" spans="1:56" ht="30" x14ac:dyDescent="0.25">
      <c r="A1170" s="29" t="s">
        <v>61</v>
      </c>
      <c r="B1170" s="29" t="s">
        <v>113</v>
      </c>
      <c r="C1170" s="29">
        <v>19874995</v>
      </c>
      <c r="D1170" s="29" t="s">
        <v>58</v>
      </c>
      <c r="E1170" s="29" t="str">
        <f>_xlfn.XLOOKUP(BASE_INICIATIVAS_CONSOLIDADA!$G1170,'[1]BASE DE DADOS'!A:A,'[1]BASE DE DADOS'!C:C)</f>
        <v>PARNA DO DESCOBRIMENTO</v>
      </c>
      <c r="F1170" s="29" t="str">
        <f>_xlfn.XLOOKUP(BASE_INICIATIVAS_CONSOLIDADA!$G1170,[1]!BASE_UCS[COD CNUC],[1]!BASE_UCS[CATEGORIA RESUMIDA])</f>
        <v>PARNA</v>
      </c>
      <c r="G1170" s="29" t="s">
        <v>237</v>
      </c>
      <c r="H1170" s="29" t="str">
        <f>_xlfn.XLOOKUP(BASE_INICIATIVAS_CONSOLIDADA!$G1170,[1]!BASE_UCS[COD CNUC],[1]!BASE_UCS[GERÊNCIA REGIONAL])</f>
        <v>GR2 - Nordeste</v>
      </c>
      <c r="I1170" s="29" t="str">
        <f>_xlfn.XLOOKUP(BASE_INICIATIVAS_CONSOLIDADA!$G1170,[1]!BASE_UCS[COD CNUC],[1]!BASE_UCS[BIOMAS])</f>
        <v>Mata Atlântica</v>
      </c>
      <c r="J1170" s="29" t="str">
        <f>_xlfn.XLOOKUP(BASE_INICIATIVAS_CONSOLIDADA!$G1170,[1]!BASE_UCS[COD CNUC],[1]!BASE_UCS[UF])</f>
        <v>BA</v>
      </c>
      <c r="K1170" s="29"/>
      <c r="L1170" s="30">
        <v>585000</v>
      </c>
      <c r="M1170" s="91"/>
      <c r="N1170" s="30">
        <f>BASE_INICIATIVAS_CONSOLIDADA!$L1170-BASE_INICIATIVAS_CONSOLIDADA!$M1170</f>
        <v>585000</v>
      </c>
      <c r="O1170" s="41">
        <f>BASE_INICIATIVAS_CONSOLIDADA!$AC1170+BASE_INICIATIVAS_CONSOLIDADA!$AJ1170+BASE_INICIATIVAS_CONSOLIDADA!$AO1170+BASE_INICIATIVAS_CONSOLIDADA!$AV1170+BASE_INICIATIVAS_CONSOLIDADA!$AY1170+BASE_INICIATIVAS_CONSOLIDADA!$BA1170+BASE_INICIATIVAS_CONSOLIDADA!$BD1170</f>
        <v>0</v>
      </c>
      <c r="P1170" s="30">
        <f>IF(BASE_INICIATIVAS_CONSOLIDADA!$N1170-BASE_INICIATIVAS_CONSOLIDADA!$O1170&lt;0,0,BASE_INICIATIVAS_CONSOLIDADA!$N1170-BASE_INICIATIVAS_CONSOLIDADA!$O1170)</f>
        <v>585000</v>
      </c>
      <c r="Q1170" s="66">
        <v>0</v>
      </c>
      <c r="R1170" s="71">
        <v>0</v>
      </c>
      <c r="S1170" s="71">
        <v>0</v>
      </c>
      <c r="T1170" s="71">
        <v>0</v>
      </c>
      <c r="U1170" s="71">
        <v>0</v>
      </c>
      <c r="V1170" s="71">
        <v>0</v>
      </c>
      <c r="W1170" s="71">
        <v>0</v>
      </c>
      <c r="X1170" s="71">
        <v>0</v>
      </c>
      <c r="Y1170" s="71">
        <v>0</v>
      </c>
      <c r="Z1170" s="71">
        <v>0</v>
      </c>
      <c r="AA1170" s="71">
        <v>0</v>
      </c>
      <c r="AB1170" s="68">
        <v>0</v>
      </c>
      <c r="AC1170" s="41">
        <f>SUM(BASE_INICIATIVAS_CONSOLIDADA!$Q1170:$AB1170)</f>
        <v>0</v>
      </c>
      <c r="AD1170" s="41">
        <v>0</v>
      </c>
      <c r="AE1170" s="41">
        <v>0</v>
      </c>
      <c r="AF1170" s="41">
        <v>0</v>
      </c>
      <c r="AG1170" s="41">
        <v>0</v>
      </c>
      <c r="AH1170" s="41">
        <v>0</v>
      </c>
      <c r="AI1170" s="82">
        <v>0</v>
      </c>
      <c r="AJ1170" s="41">
        <f>SUM(BASE_INICIATIVAS_CONSOLIDADA!$AD1170:$AI1170)</f>
        <v>0</v>
      </c>
      <c r="AK1170" s="41">
        <v>0</v>
      </c>
      <c r="AL1170" s="41">
        <v>0</v>
      </c>
      <c r="AM1170" s="41">
        <v>0</v>
      </c>
      <c r="AN1170" s="41">
        <v>0</v>
      </c>
      <c r="AO1170" s="41">
        <f>SUM(BASE_INICIATIVAS_CONSOLIDADA!$AK1170:$AN1170)</f>
        <v>0</v>
      </c>
      <c r="AP1170" s="41">
        <v>0</v>
      </c>
      <c r="AQ1170" s="41">
        <v>0</v>
      </c>
      <c r="AR1170" s="41">
        <v>0</v>
      </c>
      <c r="AS1170" s="41">
        <v>0</v>
      </c>
      <c r="AT1170" s="41">
        <v>0</v>
      </c>
      <c r="AU1170" s="41">
        <v>0</v>
      </c>
      <c r="AV1170" s="41">
        <f>SUM(BASE_INICIATIVAS_CONSOLIDADA!$AP1170:$AU1170)</f>
        <v>0</v>
      </c>
      <c r="AW1170" s="43">
        <v>0</v>
      </c>
      <c r="AX1170" s="43">
        <v>0</v>
      </c>
      <c r="AY1170" s="44">
        <f>SUM(BASE_INICIATIVAS_CONSOLIDADA!$AW1170:$AX1170)</f>
        <v>0</v>
      </c>
      <c r="AZ1170" s="45">
        <v>0</v>
      </c>
      <c r="BA1170" s="45">
        <f>BASE_INICIATIVAS_CONSOLIDADA!$AZ1170</f>
        <v>0</v>
      </c>
      <c r="BB1170" s="45">
        <v>0</v>
      </c>
      <c r="BC1170" s="45">
        <v>0</v>
      </c>
      <c r="BD1170" s="45">
        <f>SUM(BASE_INICIATIVAS_CONSOLIDADA!$BB1170:$BC1170)</f>
        <v>0</v>
      </c>
    </row>
    <row r="1171" spans="1:56" ht="30" x14ac:dyDescent="0.25">
      <c r="A1171" s="8" t="s">
        <v>61</v>
      </c>
      <c r="B1171" s="8" t="s">
        <v>113</v>
      </c>
      <c r="C1171" s="8">
        <v>19874995</v>
      </c>
      <c r="D1171" s="8" t="s">
        <v>58</v>
      </c>
      <c r="E1171" s="8" t="str">
        <f>_xlfn.XLOOKUP(BASE_INICIATIVAS_CONSOLIDADA!$G1171,'[1]BASE DE DADOS'!A:A,'[1]BASE DE DADOS'!C:C)</f>
        <v>PARNA DO ACARI</v>
      </c>
      <c r="F1171" s="8" t="str">
        <f>_xlfn.XLOOKUP(BASE_INICIATIVAS_CONSOLIDADA!$G1171,[1]!BASE_UCS[COD CNUC],[1]!BASE_UCS[CATEGORIA RESUMIDA])</f>
        <v>PARNA</v>
      </c>
      <c r="G1171" s="8" t="s">
        <v>298</v>
      </c>
      <c r="H1171" s="8" t="str">
        <f>_xlfn.XLOOKUP(BASE_INICIATIVAS_CONSOLIDADA!$G1171,[1]!BASE_UCS[COD CNUC],[1]!BASE_UCS[GERÊNCIA REGIONAL])</f>
        <v>GR1 - Norte</v>
      </c>
      <c r="I1171" s="8" t="str">
        <f>_xlfn.XLOOKUP(BASE_INICIATIVAS_CONSOLIDADA!$G1171,[1]!BASE_UCS[COD CNUC],[1]!BASE_UCS[BIOMAS])</f>
        <v>Amazônia</v>
      </c>
      <c r="J1171" s="8" t="str">
        <f>_xlfn.XLOOKUP(BASE_INICIATIVAS_CONSOLIDADA!$G1171,[1]!BASE_UCS[COD CNUC],[1]!BASE_UCS[UF])</f>
        <v>AM</v>
      </c>
      <c r="K1171" s="8"/>
      <c r="L1171" s="36">
        <v>585000</v>
      </c>
      <c r="M1171" s="90"/>
      <c r="N1171" s="36">
        <f>BASE_INICIATIVAS_CONSOLIDADA!$L1171-BASE_INICIATIVAS_CONSOLIDADA!$M1171</f>
        <v>585000</v>
      </c>
      <c r="O1171" s="37">
        <f>BASE_INICIATIVAS_CONSOLIDADA!$AC1171+BASE_INICIATIVAS_CONSOLIDADA!$AJ1171+BASE_INICIATIVAS_CONSOLIDADA!$AO1171+BASE_INICIATIVAS_CONSOLIDADA!$AV1171+BASE_INICIATIVAS_CONSOLIDADA!$AY1171+BASE_INICIATIVAS_CONSOLIDADA!$BA1171+BASE_INICIATIVAS_CONSOLIDADA!$BD1171</f>
        <v>0</v>
      </c>
      <c r="P1171" s="36">
        <f>IF(BASE_INICIATIVAS_CONSOLIDADA!$N1171-BASE_INICIATIVAS_CONSOLIDADA!$O1171&lt;0,0,BASE_INICIATIVAS_CONSOLIDADA!$N1171-BASE_INICIATIVAS_CONSOLIDADA!$O1171)</f>
        <v>585000</v>
      </c>
      <c r="Q1171" s="64">
        <v>0</v>
      </c>
      <c r="R1171" s="69">
        <v>0</v>
      </c>
      <c r="S1171" s="69">
        <v>0</v>
      </c>
      <c r="T1171" s="69">
        <v>0</v>
      </c>
      <c r="U1171" s="69">
        <v>0</v>
      </c>
      <c r="V1171" s="69">
        <v>0</v>
      </c>
      <c r="W1171" s="69">
        <v>0</v>
      </c>
      <c r="X1171" s="69">
        <v>0</v>
      </c>
      <c r="Y1171" s="69">
        <v>0</v>
      </c>
      <c r="Z1171" s="69">
        <v>0</v>
      </c>
      <c r="AA1171" s="69">
        <v>0</v>
      </c>
      <c r="AB1171" s="70">
        <v>0</v>
      </c>
      <c r="AC1171" s="37">
        <f>SUM(BASE_INICIATIVAS_CONSOLIDADA!$Q1171:$AB1171)</f>
        <v>0</v>
      </c>
      <c r="AD1171" s="37">
        <v>0</v>
      </c>
      <c r="AE1171" s="37">
        <v>0</v>
      </c>
      <c r="AF1171" s="37">
        <v>0</v>
      </c>
      <c r="AG1171" s="37">
        <v>0</v>
      </c>
      <c r="AH1171" s="37">
        <v>0</v>
      </c>
      <c r="AI1171" s="77">
        <v>0</v>
      </c>
      <c r="AJ1171" s="37">
        <f>SUM(BASE_INICIATIVAS_CONSOLIDADA!$AD1171:$AI1171)</f>
        <v>0</v>
      </c>
      <c r="AK1171" s="37">
        <v>0</v>
      </c>
      <c r="AL1171" s="37">
        <v>0</v>
      </c>
      <c r="AM1171" s="37">
        <v>0</v>
      </c>
      <c r="AN1171" s="37">
        <v>0</v>
      </c>
      <c r="AO1171" s="37">
        <f>SUM(BASE_INICIATIVAS_CONSOLIDADA!$AK1171:$AN1171)</f>
        <v>0</v>
      </c>
      <c r="AP1171" s="37">
        <v>0</v>
      </c>
      <c r="AQ1171" s="37">
        <v>0</v>
      </c>
      <c r="AR1171" s="37">
        <v>0</v>
      </c>
      <c r="AS1171" s="37">
        <v>0</v>
      </c>
      <c r="AT1171" s="37">
        <v>0</v>
      </c>
      <c r="AU1171" s="37">
        <v>0</v>
      </c>
      <c r="AV1171" s="37">
        <f>SUM(BASE_INICIATIVAS_CONSOLIDADA!$AP1171:$AU1171)</f>
        <v>0</v>
      </c>
      <c r="AW1171" s="39">
        <v>0</v>
      </c>
      <c r="AX1171" s="39">
        <v>0</v>
      </c>
      <c r="AY1171" s="40">
        <f>SUM(BASE_INICIATIVAS_CONSOLIDADA!$AW1171:$AX1171)</f>
        <v>0</v>
      </c>
      <c r="AZ1171" s="4">
        <v>0</v>
      </c>
      <c r="BA1171" s="4">
        <f>BASE_INICIATIVAS_CONSOLIDADA!$AZ1171</f>
        <v>0</v>
      </c>
      <c r="BB1171" s="4">
        <v>0</v>
      </c>
      <c r="BC1171" s="4">
        <v>0</v>
      </c>
      <c r="BD1171" s="4">
        <f>SUM(BASE_INICIATIVAS_CONSOLIDADA!$BB1171:$BC1171)</f>
        <v>0</v>
      </c>
    </row>
    <row r="1172" spans="1:56" ht="30" x14ac:dyDescent="0.25">
      <c r="A1172" s="29" t="s">
        <v>61</v>
      </c>
      <c r="B1172" s="29" t="s">
        <v>113</v>
      </c>
      <c r="C1172" s="29">
        <v>19874995</v>
      </c>
      <c r="D1172" s="29" t="s">
        <v>58</v>
      </c>
      <c r="E1172" s="29" t="str">
        <f>_xlfn.XLOOKUP(BASE_INICIATIVAS_CONSOLIDADA!$G1172,'[1]BASE DE DADOS'!A:A,'[1]BASE DE DADOS'!C:C)</f>
        <v>PARNA DO ALTO CARIRI</v>
      </c>
      <c r="F1172" s="29" t="str">
        <f>_xlfn.XLOOKUP(BASE_INICIATIVAS_CONSOLIDADA!$G1172,[1]!BASE_UCS[COD CNUC],[1]!BASE_UCS[CATEGORIA RESUMIDA])</f>
        <v>PARNA</v>
      </c>
      <c r="G1172" s="29" t="s">
        <v>210</v>
      </c>
      <c r="H1172" s="29" t="str">
        <f>_xlfn.XLOOKUP(BASE_INICIATIVAS_CONSOLIDADA!$G1172,[1]!BASE_UCS[COD CNUC],[1]!BASE_UCS[GERÊNCIA REGIONAL])</f>
        <v>GR2 - Nordeste</v>
      </c>
      <c r="I1172" s="29" t="str">
        <f>_xlfn.XLOOKUP(BASE_INICIATIVAS_CONSOLIDADA!$G1172,[1]!BASE_UCS[COD CNUC],[1]!BASE_UCS[BIOMAS])</f>
        <v>Mata Atlântica</v>
      </c>
      <c r="J1172" s="29" t="str">
        <f>_xlfn.XLOOKUP(BASE_INICIATIVAS_CONSOLIDADA!$G1172,[1]!BASE_UCS[COD CNUC],[1]!BASE_UCS[UF])</f>
        <v>BA</v>
      </c>
      <c r="K1172" s="29"/>
      <c r="L1172" s="30">
        <v>585000</v>
      </c>
      <c r="M1172" s="91"/>
      <c r="N1172" s="30">
        <f>BASE_INICIATIVAS_CONSOLIDADA!$L1172-BASE_INICIATIVAS_CONSOLIDADA!$M1172</f>
        <v>585000</v>
      </c>
      <c r="O1172" s="41">
        <f>BASE_INICIATIVAS_CONSOLIDADA!$AC1172+BASE_INICIATIVAS_CONSOLIDADA!$AJ1172+BASE_INICIATIVAS_CONSOLIDADA!$AO1172+BASE_INICIATIVAS_CONSOLIDADA!$AV1172+BASE_INICIATIVAS_CONSOLIDADA!$AY1172+BASE_INICIATIVAS_CONSOLIDADA!$BA1172+BASE_INICIATIVAS_CONSOLIDADA!$BD1172</f>
        <v>0</v>
      </c>
      <c r="P1172" s="30">
        <f>IF(BASE_INICIATIVAS_CONSOLIDADA!$N1172-BASE_INICIATIVAS_CONSOLIDADA!$O1172&lt;0,0,BASE_INICIATIVAS_CONSOLIDADA!$N1172-BASE_INICIATIVAS_CONSOLIDADA!$O1172)</f>
        <v>585000</v>
      </c>
      <c r="Q1172" s="66">
        <v>0</v>
      </c>
      <c r="R1172" s="71">
        <v>0</v>
      </c>
      <c r="S1172" s="71">
        <v>0</v>
      </c>
      <c r="T1172" s="71">
        <v>0</v>
      </c>
      <c r="U1172" s="71">
        <v>0</v>
      </c>
      <c r="V1172" s="71">
        <v>0</v>
      </c>
      <c r="W1172" s="71">
        <v>0</v>
      </c>
      <c r="X1172" s="71">
        <v>0</v>
      </c>
      <c r="Y1172" s="71">
        <v>0</v>
      </c>
      <c r="Z1172" s="71">
        <v>0</v>
      </c>
      <c r="AA1172" s="71">
        <v>0</v>
      </c>
      <c r="AB1172" s="68">
        <v>0</v>
      </c>
      <c r="AC1172" s="41">
        <f>SUM(BASE_INICIATIVAS_CONSOLIDADA!$Q1172:$AB1172)</f>
        <v>0</v>
      </c>
      <c r="AD1172" s="41">
        <v>0</v>
      </c>
      <c r="AE1172" s="41">
        <v>0</v>
      </c>
      <c r="AF1172" s="41">
        <v>0</v>
      </c>
      <c r="AG1172" s="41">
        <v>0</v>
      </c>
      <c r="AH1172" s="41">
        <v>0</v>
      </c>
      <c r="AI1172" s="82">
        <v>0</v>
      </c>
      <c r="AJ1172" s="41">
        <f>SUM(BASE_INICIATIVAS_CONSOLIDADA!$AD1172:$AI1172)</f>
        <v>0</v>
      </c>
      <c r="AK1172" s="41">
        <v>0</v>
      </c>
      <c r="AL1172" s="41">
        <v>0</v>
      </c>
      <c r="AM1172" s="41">
        <v>0</v>
      </c>
      <c r="AN1172" s="41">
        <v>0</v>
      </c>
      <c r="AO1172" s="41">
        <f>SUM(BASE_INICIATIVAS_CONSOLIDADA!$AK1172:$AN1172)</f>
        <v>0</v>
      </c>
      <c r="AP1172" s="41">
        <v>0</v>
      </c>
      <c r="AQ1172" s="41">
        <v>0</v>
      </c>
      <c r="AR1172" s="41">
        <v>0</v>
      </c>
      <c r="AS1172" s="41">
        <v>0</v>
      </c>
      <c r="AT1172" s="41">
        <v>0</v>
      </c>
      <c r="AU1172" s="41">
        <v>0</v>
      </c>
      <c r="AV1172" s="41">
        <f>SUM(BASE_INICIATIVAS_CONSOLIDADA!$AP1172:$AU1172)</f>
        <v>0</v>
      </c>
      <c r="AW1172" s="43">
        <v>0</v>
      </c>
      <c r="AX1172" s="43">
        <v>0</v>
      </c>
      <c r="AY1172" s="44">
        <f>SUM(BASE_INICIATIVAS_CONSOLIDADA!$AW1172:$AX1172)</f>
        <v>0</v>
      </c>
      <c r="AZ1172" s="45">
        <v>0</v>
      </c>
      <c r="BA1172" s="45">
        <f>BASE_INICIATIVAS_CONSOLIDADA!$AZ1172</f>
        <v>0</v>
      </c>
      <c r="BB1172" s="45">
        <v>0</v>
      </c>
      <c r="BC1172" s="45">
        <v>0</v>
      </c>
      <c r="BD1172" s="45">
        <f>SUM(BASE_INICIATIVAS_CONSOLIDADA!$BB1172:$BC1172)</f>
        <v>0</v>
      </c>
    </row>
    <row r="1173" spans="1:56" ht="30" x14ac:dyDescent="0.25">
      <c r="A1173" s="8" t="s">
        <v>61</v>
      </c>
      <c r="B1173" s="8" t="s">
        <v>113</v>
      </c>
      <c r="C1173" s="8">
        <v>19874995</v>
      </c>
      <c r="D1173" s="8" t="s">
        <v>58</v>
      </c>
      <c r="E1173" s="8" t="str">
        <f>_xlfn.XLOOKUP(BASE_INICIATIVAS_CONSOLIDADA!$G1173,'[1]BASE DE DADOS'!A:A,'[1]BASE DE DADOS'!C:C)</f>
        <v>PARNA DO MONTE PASCOAL</v>
      </c>
      <c r="F1173" s="8" t="str">
        <f>_xlfn.XLOOKUP(BASE_INICIATIVAS_CONSOLIDADA!$G1173,[1]!BASE_UCS[COD CNUC],[1]!BASE_UCS[CATEGORIA RESUMIDA])</f>
        <v>PARNA</v>
      </c>
      <c r="G1173" s="8" t="s">
        <v>252</v>
      </c>
      <c r="H1173" s="8" t="str">
        <f>_xlfn.XLOOKUP(BASE_INICIATIVAS_CONSOLIDADA!$G1173,[1]!BASE_UCS[COD CNUC],[1]!BASE_UCS[GERÊNCIA REGIONAL])</f>
        <v>GR2 - Nordeste</v>
      </c>
      <c r="I1173" s="8" t="str">
        <f>_xlfn.XLOOKUP(BASE_INICIATIVAS_CONSOLIDADA!$G1173,[1]!BASE_UCS[COD CNUC],[1]!BASE_UCS[BIOMAS])</f>
        <v>Área Marinha - Mata Atlântica</v>
      </c>
      <c r="J1173" s="8" t="str">
        <f>_xlfn.XLOOKUP(BASE_INICIATIVAS_CONSOLIDADA!$G1173,[1]!BASE_UCS[COD CNUC],[1]!BASE_UCS[UF])</f>
        <v>BA</v>
      </c>
      <c r="K1173" s="8"/>
      <c r="L1173" s="36">
        <v>585000</v>
      </c>
      <c r="M1173" s="90"/>
      <c r="N1173" s="36">
        <f>BASE_INICIATIVAS_CONSOLIDADA!$L1173-BASE_INICIATIVAS_CONSOLIDADA!$M1173</f>
        <v>585000</v>
      </c>
      <c r="O1173" s="37">
        <f>BASE_INICIATIVAS_CONSOLIDADA!$AC1173+BASE_INICIATIVAS_CONSOLIDADA!$AJ1173+BASE_INICIATIVAS_CONSOLIDADA!$AO1173+BASE_INICIATIVAS_CONSOLIDADA!$AV1173+BASE_INICIATIVAS_CONSOLIDADA!$AY1173+BASE_INICIATIVAS_CONSOLIDADA!$BA1173+BASE_INICIATIVAS_CONSOLIDADA!$BD1173</f>
        <v>585000</v>
      </c>
      <c r="P1173" s="36">
        <f>IF(BASE_INICIATIVAS_CONSOLIDADA!$N1173-BASE_INICIATIVAS_CONSOLIDADA!$O1173&lt;0,0,BASE_INICIATIVAS_CONSOLIDADA!$N1173-BASE_INICIATIVAS_CONSOLIDADA!$O1173)</f>
        <v>0</v>
      </c>
      <c r="Q1173" s="64">
        <v>0</v>
      </c>
      <c r="R1173" s="69">
        <v>0</v>
      </c>
      <c r="S1173" s="69">
        <v>0</v>
      </c>
      <c r="T1173" s="69">
        <v>0</v>
      </c>
      <c r="U1173" s="69">
        <v>0</v>
      </c>
      <c r="V1173" s="69">
        <v>0</v>
      </c>
      <c r="W1173" s="69">
        <v>0</v>
      </c>
      <c r="X1173" s="69">
        <v>0</v>
      </c>
      <c r="Y1173" s="69">
        <v>0</v>
      </c>
      <c r="Z1173" s="69">
        <v>0</v>
      </c>
      <c r="AA1173" s="69">
        <v>0</v>
      </c>
      <c r="AB1173" s="70">
        <v>0</v>
      </c>
      <c r="AC1173" s="37">
        <f>SUM(BASE_INICIATIVAS_CONSOLIDADA!$Q1173:$AB1173)</f>
        <v>0</v>
      </c>
      <c r="AD1173" s="37">
        <v>0</v>
      </c>
      <c r="AE1173" s="37">
        <v>0</v>
      </c>
      <c r="AF1173" s="37">
        <v>0</v>
      </c>
      <c r="AG1173" s="37">
        <v>0</v>
      </c>
      <c r="AH1173" s="37">
        <v>0</v>
      </c>
      <c r="AI1173" s="77">
        <v>0</v>
      </c>
      <c r="AJ1173" s="37">
        <f>SUM(BASE_INICIATIVAS_CONSOLIDADA!$AD1173:$AI1173)</f>
        <v>0</v>
      </c>
      <c r="AK1173" s="37">
        <v>0</v>
      </c>
      <c r="AL1173" s="37">
        <v>0</v>
      </c>
      <c r="AM1173" s="37">
        <v>0</v>
      </c>
      <c r="AN1173" s="37">
        <v>0</v>
      </c>
      <c r="AO1173" s="37">
        <f>SUM(BASE_INICIATIVAS_CONSOLIDADA!$AK1173:$AN1173)</f>
        <v>0</v>
      </c>
      <c r="AP1173" s="37">
        <v>0</v>
      </c>
      <c r="AQ1173" s="37">
        <v>0</v>
      </c>
      <c r="AR1173" s="37">
        <v>0</v>
      </c>
      <c r="AS1173" s="37">
        <v>0</v>
      </c>
      <c r="AT1173" s="37">
        <v>0</v>
      </c>
      <c r="AU1173" s="37">
        <v>0</v>
      </c>
      <c r="AV1173" s="37">
        <f>SUM(BASE_INICIATIVAS_CONSOLIDADA!$AP1173:$AU1173)</f>
        <v>0</v>
      </c>
      <c r="AW1173" s="39">
        <v>0</v>
      </c>
      <c r="AX1173" s="39">
        <v>0</v>
      </c>
      <c r="AY1173" s="40">
        <f>SUM(BASE_INICIATIVAS_CONSOLIDADA!$AW1173:$AX1173)</f>
        <v>0</v>
      </c>
      <c r="AZ1173" s="4">
        <v>0</v>
      </c>
      <c r="BA1173" s="4">
        <f>BASE_INICIATIVAS_CONSOLIDADA!$AZ1173</f>
        <v>0</v>
      </c>
      <c r="BB1173" s="4">
        <v>585000</v>
      </c>
      <c r="BC1173" s="4">
        <v>0</v>
      </c>
      <c r="BD1173" s="4">
        <f>SUM(BASE_INICIATIVAS_CONSOLIDADA!$BB1173:$BC1173)</f>
        <v>585000</v>
      </c>
    </row>
    <row r="1174" spans="1:56" ht="30" x14ac:dyDescent="0.25">
      <c r="A1174" s="29" t="s">
        <v>61</v>
      </c>
      <c r="B1174" s="29" t="s">
        <v>113</v>
      </c>
      <c r="C1174" s="29">
        <v>19874995</v>
      </c>
      <c r="D1174" s="29" t="s">
        <v>58</v>
      </c>
      <c r="E1174" s="29" t="str">
        <f>_xlfn.XLOOKUP(BASE_INICIATIVAS_CONSOLIDADA!$G1174,'[1]BASE DE DADOS'!A:A,'[1]BASE DE DADOS'!C:C)</f>
        <v>PARNA DO PICO DA NEBLINA</v>
      </c>
      <c r="F1174" s="29" t="str">
        <f>_xlfn.XLOOKUP(BASE_INICIATIVAS_CONSOLIDADA!$G1174,[1]!BASE_UCS[COD CNUC],[1]!BASE_UCS[CATEGORIA RESUMIDA])</f>
        <v>PARNA</v>
      </c>
      <c r="G1174" s="29" t="s">
        <v>497</v>
      </c>
      <c r="H1174" s="29" t="str">
        <f>_xlfn.XLOOKUP(BASE_INICIATIVAS_CONSOLIDADA!$G1174,[1]!BASE_UCS[COD CNUC],[1]!BASE_UCS[GERÊNCIA REGIONAL])</f>
        <v>GR1 - Norte</v>
      </c>
      <c r="I1174" s="29" t="str">
        <f>_xlfn.XLOOKUP(BASE_INICIATIVAS_CONSOLIDADA!$G1174,[1]!BASE_UCS[COD CNUC],[1]!BASE_UCS[BIOMAS])</f>
        <v>Amazônia</v>
      </c>
      <c r="J1174" s="29" t="str">
        <f>_xlfn.XLOOKUP(BASE_INICIATIVAS_CONSOLIDADA!$G1174,[1]!BASE_UCS[COD CNUC],[1]!BASE_UCS[UF])</f>
        <v>AM</v>
      </c>
      <c r="K1174" s="29"/>
      <c r="L1174" s="30">
        <v>585000</v>
      </c>
      <c r="M1174" s="91"/>
      <c r="N1174" s="30">
        <f>BASE_INICIATIVAS_CONSOLIDADA!$L1174-BASE_INICIATIVAS_CONSOLIDADA!$M1174</f>
        <v>585000</v>
      </c>
      <c r="O1174" s="41">
        <f>BASE_INICIATIVAS_CONSOLIDADA!$AC1174+BASE_INICIATIVAS_CONSOLIDADA!$AJ1174+BASE_INICIATIVAS_CONSOLIDADA!$AO1174+BASE_INICIATIVAS_CONSOLIDADA!$AV1174+BASE_INICIATIVAS_CONSOLIDADA!$AY1174+BASE_INICIATIVAS_CONSOLIDADA!$BA1174+BASE_INICIATIVAS_CONSOLIDADA!$BD1174</f>
        <v>0</v>
      </c>
      <c r="P1174" s="30">
        <f>IF(BASE_INICIATIVAS_CONSOLIDADA!$N1174-BASE_INICIATIVAS_CONSOLIDADA!$O1174&lt;0,0,BASE_INICIATIVAS_CONSOLIDADA!$N1174-BASE_INICIATIVAS_CONSOLIDADA!$O1174)</f>
        <v>585000</v>
      </c>
      <c r="Q1174" s="66">
        <v>0</v>
      </c>
      <c r="R1174" s="71">
        <v>0</v>
      </c>
      <c r="S1174" s="71">
        <v>0</v>
      </c>
      <c r="T1174" s="71">
        <v>0</v>
      </c>
      <c r="U1174" s="71">
        <v>0</v>
      </c>
      <c r="V1174" s="71">
        <v>0</v>
      </c>
      <c r="W1174" s="71">
        <v>0</v>
      </c>
      <c r="X1174" s="71">
        <v>0</v>
      </c>
      <c r="Y1174" s="71">
        <v>0</v>
      </c>
      <c r="Z1174" s="71">
        <v>0</v>
      </c>
      <c r="AA1174" s="71">
        <v>0</v>
      </c>
      <c r="AB1174" s="68">
        <v>0</v>
      </c>
      <c r="AC1174" s="41">
        <f>SUM(BASE_INICIATIVAS_CONSOLIDADA!$Q1174:$AB1174)</f>
        <v>0</v>
      </c>
      <c r="AD1174" s="41">
        <v>0</v>
      </c>
      <c r="AE1174" s="41">
        <v>0</v>
      </c>
      <c r="AF1174" s="41">
        <v>0</v>
      </c>
      <c r="AG1174" s="41">
        <v>0</v>
      </c>
      <c r="AH1174" s="41">
        <v>0</v>
      </c>
      <c r="AI1174" s="82">
        <v>0</v>
      </c>
      <c r="AJ1174" s="41">
        <f>SUM(BASE_INICIATIVAS_CONSOLIDADA!$AD1174:$AI1174)</f>
        <v>0</v>
      </c>
      <c r="AK1174" s="41">
        <v>0</v>
      </c>
      <c r="AL1174" s="41">
        <v>0</v>
      </c>
      <c r="AM1174" s="41">
        <v>0</v>
      </c>
      <c r="AN1174" s="41">
        <v>0</v>
      </c>
      <c r="AO1174" s="41">
        <f>SUM(BASE_INICIATIVAS_CONSOLIDADA!$AK1174:$AN1174)</f>
        <v>0</v>
      </c>
      <c r="AP1174" s="41">
        <v>0</v>
      </c>
      <c r="AQ1174" s="41">
        <v>0</v>
      </c>
      <c r="AR1174" s="41">
        <v>0</v>
      </c>
      <c r="AS1174" s="41">
        <v>0</v>
      </c>
      <c r="AT1174" s="41">
        <v>0</v>
      </c>
      <c r="AU1174" s="41">
        <v>0</v>
      </c>
      <c r="AV1174" s="41">
        <f>SUM(BASE_INICIATIVAS_CONSOLIDADA!$AP1174:$AU1174)</f>
        <v>0</v>
      </c>
      <c r="AW1174" s="43">
        <v>0</v>
      </c>
      <c r="AX1174" s="43">
        <v>0</v>
      </c>
      <c r="AY1174" s="44">
        <f>SUM(BASE_INICIATIVAS_CONSOLIDADA!$AW1174:$AX1174)</f>
        <v>0</v>
      </c>
      <c r="AZ1174" s="45">
        <v>0</v>
      </c>
      <c r="BA1174" s="45">
        <f>BASE_INICIATIVAS_CONSOLIDADA!$AZ1174</f>
        <v>0</v>
      </c>
      <c r="BB1174" s="45">
        <v>0</v>
      </c>
      <c r="BC1174" s="45">
        <v>0</v>
      </c>
      <c r="BD1174" s="45">
        <f>SUM(BASE_INICIATIVAS_CONSOLIDADA!$BB1174:$BC1174)</f>
        <v>0</v>
      </c>
    </row>
    <row r="1175" spans="1:56" ht="30" x14ac:dyDescent="0.25">
      <c r="A1175" s="8" t="s">
        <v>61</v>
      </c>
      <c r="B1175" s="8" t="s">
        <v>113</v>
      </c>
      <c r="C1175" s="8">
        <v>19874995</v>
      </c>
      <c r="D1175" s="8" t="s">
        <v>58</v>
      </c>
      <c r="E1175" s="8" t="str">
        <f>_xlfn.XLOOKUP(BASE_INICIATIVAS_CONSOLIDADA!$G1175,'[1]BASE DE DADOS'!A:A,'[1]BASE DE DADOS'!C:C)</f>
        <v>PARNA GRANDE SERTÃO VEREDAS</v>
      </c>
      <c r="F1175" s="8" t="str">
        <f>_xlfn.XLOOKUP(BASE_INICIATIVAS_CONSOLIDADA!$G1175,[1]!BASE_UCS[COD CNUC],[1]!BASE_UCS[CATEGORIA RESUMIDA])</f>
        <v>PARNA</v>
      </c>
      <c r="G1175" s="8" t="s">
        <v>233</v>
      </c>
      <c r="H1175" s="8" t="str">
        <f>_xlfn.XLOOKUP(BASE_INICIATIVAS_CONSOLIDADA!$G1175,[1]!BASE_UCS[COD CNUC],[1]!BASE_UCS[GERÊNCIA REGIONAL])</f>
        <v>GR4 - Sudeste</v>
      </c>
      <c r="I1175" s="8" t="str">
        <f>_xlfn.XLOOKUP(BASE_INICIATIVAS_CONSOLIDADA!$G1175,[1]!BASE_UCS[COD CNUC],[1]!BASE_UCS[BIOMAS])</f>
        <v>Cerrado</v>
      </c>
      <c r="J1175" s="8" t="str">
        <f>_xlfn.XLOOKUP(BASE_INICIATIVAS_CONSOLIDADA!$G1175,[1]!BASE_UCS[COD CNUC],[1]!BASE_UCS[UF])</f>
        <v>MG</v>
      </c>
      <c r="K1175" s="8"/>
      <c r="L1175" s="36">
        <v>585000</v>
      </c>
      <c r="M1175" s="90"/>
      <c r="N1175" s="36">
        <f>BASE_INICIATIVAS_CONSOLIDADA!$L1175-BASE_INICIATIVAS_CONSOLIDADA!$M1175</f>
        <v>585000</v>
      </c>
      <c r="O1175" s="37">
        <f>BASE_INICIATIVAS_CONSOLIDADA!$AC1175+BASE_INICIATIVAS_CONSOLIDADA!$AJ1175+BASE_INICIATIVAS_CONSOLIDADA!$AO1175+BASE_INICIATIVAS_CONSOLIDADA!$AV1175+BASE_INICIATIVAS_CONSOLIDADA!$AY1175+BASE_INICIATIVAS_CONSOLIDADA!$BA1175+BASE_INICIATIVAS_CONSOLIDADA!$BD1175</f>
        <v>0</v>
      </c>
      <c r="P1175" s="36">
        <f>IF(BASE_INICIATIVAS_CONSOLIDADA!$N1175-BASE_INICIATIVAS_CONSOLIDADA!$O1175&lt;0,0,BASE_INICIATIVAS_CONSOLIDADA!$N1175-BASE_INICIATIVAS_CONSOLIDADA!$O1175)</f>
        <v>585000</v>
      </c>
      <c r="Q1175" s="64">
        <v>0</v>
      </c>
      <c r="R1175" s="69">
        <v>0</v>
      </c>
      <c r="S1175" s="69">
        <v>0</v>
      </c>
      <c r="T1175" s="69">
        <v>0</v>
      </c>
      <c r="U1175" s="69">
        <v>0</v>
      </c>
      <c r="V1175" s="69">
        <v>0</v>
      </c>
      <c r="W1175" s="69">
        <v>0</v>
      </c>
      <c r="X1175" s="69">
        <v>0</v>
      </c>
      <c r="Y1175" s="69">
        <v>0</v>
      </c>
      <c r="Z1175" s="69">
        <v>0</v>
      </c>
      <c r="AA1175" s="69">
        <v>0</v>
      </c>
      <c r="AB1175" s="70">
        <v>0</v>
      </c>
      <c r="AC1175" s="37">
        <f>SUM(BASE_INICIATIVAS_CONSOLIDADA!$Q1175:$AB1175)</f>
        <v>0</v>
      </c>
      <c r="AD1175" s="37">
        <v>0</v>
      </c>
      <c r="AE1175" s="37">
        <v>0</v>
      </c>
      <c r="AF1175" s="37">
        <v>0</v>
      </c>
      <c r="AG1175" s="37">
        <v>0</v>
      </c>
      <c r="AH1175" s="37">
        <v>0</v>
      </c>
      <c r="AI1175" s="77">
        <v>0</v>
      </c>
      <c r="AJ1175" s="37">
        <f>SUM(BASE_INICIATIVAS_CONSOLIDADA!$AD1175:$AI1175)</f>
        <v>0</v>
      </c>
      <c r="AK1175" s="37">
        <v>0</v>
      </c>
      <c r="AL1175" s="37">
        <v>0</v>
      </c>
      <c r="AM1175" s="37">
        <v>0</v>
      </c>
      <c r="AN1175" s="37">
        <v>0</v>
      </c>
      <c r="AO1175" s="37">
        <f>SUM(BASE_INICIATIVAS_CONSOLIDADA!$AK1175:$AN1175)</f>
        <v>0</v>
      </c>
      <c r="AP1175" s="37">
        <v>0</v>
      </c>
      <c r="AQ1175" s="37">
        <v>0</v>
      </c>
      <c r="AR1175" s="37">
        <v>0</v>
      </c>
      <c r="AS1175" s="37">
        <v>0</v>
      </c>
      <c r="AT1175" s="37">
        <v>0</v>
      </c>
      <c r="AU1175" s="37">
        <v>0</v>
      </c>
      <c r="AV1175" s="37">
        <f>SUM(BASE_INICIATIVAS_CONSOLIDADA!$AP1175:$AU1175)</f>
        <v>0</v>
      </c>
      <c r="AW1175" s="39">
        <v>0</v>
      </c>
      <c r="AX1175" s="39">
        <v>0</v>
      </c>
      <c r="AY1175" s="40">
        <f>SUM(BASE_INICIATIVAS_CONSOLIDADA!$AW1175:$AX1175)</f>
        <v>0</v>
      </c>
      <c r="AZ1175" s="4">
        <v>0</v>
      </c>
      <c r="BA1175" s="4">
        <f>BASE_INICIATIVAS_CONSOLIDADA!$AZ1175</f>
        <v>0</v>
      </c>
      <c r="BB1175" s="4">
        <v>0</v>
      </c>
      <c r="BC1175" s="4">
        <v>0</v>
      </c>
      <c r="BD1175" s="4">
        <f>SUM(BASE_INICIATIVAS_CONSOLIDADA!$BB1175:$BC1175)</f>
        <v>0</v>
      </c>
    </row>
    <row r="1176" spans="1:56" ht="30" x14ac:dyDescent="0.25">
      <c r="A1176" s="29" t="s">
        <v>61</v>
      </c>
      <c r="B1176" s="29" t="s">
        <v>113</v>
      </c>
      <c r="C1176" s="29">
        <v>19874995</v>
      </c>
      <c r="D1176" s="29" t="s">
        <v>58</v>
      </c>
      <c r="E1176" s="29" t="str">
        <f>_xlfn.XLOOKUP(BASE_INICIATIVAS_CONSOLIDADA!$G1176,'[1]BASE DE DADOS'!A:A,'[1]BASE DE DADOS'!C:C)</f>
        <v>REBIO AUGUSTO RUSCHI</v>
      </c>
      <c r="F1176" s="29" t="str">
        <f>_xlfn.XLOOKUP(BASE_INICIATIVAS_CONSOLIDADA!$G1176,[1]!BASE_UCS[COD CNUC],[1]!BASE_UCS[CATEGORIA RESUMIDA])</f>
        <v>REBIO</v>
      </c>
      <c r="G1176" s="29" t="s">
        <v>453</v>
      </c>
      <c r="H1176" s="29" t="str">
        <f>_xlfn.XLOOKUP(BASE_INICIATIVAS_CONSOLIDADA!$G1176,[1]!BASE_UCS[COD CNUC],[1]!BASE_UCS[GERÊNCIA REGIONAL])</f>
        <v>GR4 - Sudeste</v>
      </c>
      <c r="I1176" s="29" t="str">
        <f>_xlfn.XLOOKUP(BASE_INICIATIVAS_CONSOLIDADA!$G1176,[1]!BASE_UCS[COD CNUC],[1]!BASE_UCS[BIOMAS])</f>
        <v>Mata Atlântica</v>
      </c>
      <c r="J1176" s="29" t="str">
        <f>_xlfn.XLOOKUP(BASE_INICIATIVAS_CONSOLIDADA!$G1176,[1]!BASE_UCS[COD CNUC],[1]!BASE_UCS[UF])</f>
        <v>ES</v>
      </c>
      <c r="K1176" s="29"/>
      <c r="L1176" s="30">
        <v>585000</v>
      </c>
      <c r="M1176" s="91"/>
      <c r="N1176" s="30">
        <f>BASE_INICIATIVAS_CONSOLIDADA!$L1176-BASE_INICIATIVAS_CONSOLIDADA!$M1176</f>
        <v>585000</v>
      </c>
      <c r="O1176" s="41">
        <f>BASE_INICIATIVAS_CONSOLIDADA!$AC1176+BASE_INICIATIVAS_CONSOLIDADA!$AJ1176+BASE_INICIATIVAS_CONSOLIDADA!$AO1176+BASE_INICIATIVAS_CONSOLIDADA!$AV1176+BASE_INICIATIVAS_CONSOLIDADA!$AY1176+BASE_INICIATIVAS_CONSOLIDADA!$BA1176+BASE_INICIATIVAS_CONSOLIDADA!$BD1176</f>
        <v>0</v>
      </c>
      <c r="P1176" s="30">
        <f>IF(BASE_INICIATIVAS_CONSOLIDADA!$N1176-BASE_INICIATIVAS_CONSOLIDADA!$O1176&lt;0,0,BASE_INICIATIVAS_CONSOLIDADA!$N1176-BASE_INICIATIVAS_CONSOLIDADA!$O1176)</f>
        <v>585000</v>
      </c>
      <c r="Q1176" s="66">
        <v>0</v>
      </c>
      <c r="R1176" s="71">
        <v>0</v>
      </c>
      <c r="S1176" s="71">
        <v>0</v>
      </c>
      <c r="T1176" s="71">
        <v>0</v>
      </c>
      <c r="U1176" s="71">
        <v>0</v>
      </c>
      <c r="V1176" s="71">
        <v>0</v>
      </c>
      <c r="W1176" s="71">
        <v>0</v>
      </c>
      <c r="X1176" s="71">
        <v>0</v>
      </c>
      <c r="Y1176" s="71">
        <v>0</v>
      </c>
      <c r="Z1176" s="71">
        <v>0</v>
      </c>
      <c r="AA1176" s="71">
        <v>0</v>
      </c>
      <c r="AB1176" s="68">
        <v>0</v>
      </c>
      <c r="AC1176" s="41">
        <f>SUM(BASE_INICIATIVAS_CONSOLIDADA!$Q1176:$AB1176)</f>
        <v>0</v>
      </c>
      <c r="AD1176" s="41">
        <v>0</v>
      </c>
      <c r="AE1176" s="41">
        <v>0</v>
      </c>
      <c r="AF1176" s="41">
        <v>0</v>
      </c>
      <c r="AG1176" s="41">
        <v>0</v>
      </c>
      <c r="AH1176" s="41">
        <v>0</v>
      </c>
      <c r="AI1176" s="82">
        <v>0</v>
      </c>
      <c r="AJ1176" s="41">
        <f>SUM(BASE_INICIATIVAS_CONSOLIDADA!$AD1176:$AI1176)</f>
        <v>0</v>
      </c>
      <c r="AK1176" s="41">
        <v>0</v>
      </c>
      <c r="AL1176" s="41">
        <v>0</v>
      </c>
      <c r="AM1176" s="41">
        <v>0</v>
      </c>
      <c r="AN1176" s="41">
        <v>0</v>
      </c>
      <c r="AO1176" s="41">
        <f>SUM(BASE_INICIATIVAS_CONSOLIDADA!$AK1176:$AN1176)</f>
        <v>0</v>
      </c>
      <c r="AP1176" s="41">
        <v>0</v>
      </c>
      <c r="AQ1176" s="41">
        <v>0</v>
      </c>
      <c r="AR1176" s="41">
        <v>0</v>
      </c>
      <c r="AS1176" s="41">
        <v>0</v>
      </c>
      <c r="AT1176" s="41">
        <v>0</v>
      </c>
      <c r="AU1176" s="41">
        <v>0</v>
      </c>
      <c r="AV1176" s="41">
        <f>SUM(BASE_INICIATIVAS_CONSOLIDADA!$AP1176:$AU1176)</f>
        <v>0</v>
      </c>
      <c r="AW1176" s="43">
        <v>0</v>
      </c>
      <c r="AX1176" s="43">
        <v>0</v>
      </c>
      <c r="AY1176" s="44">
        <f>SUM(BASE_INICIATIVAS_CONSOLIDADA!$AW1176:$AX1176)</f>
        <v>0</v>
      </c>
      <c r="AZ1176" s="45">
        <v>0</v>
      </c>
      <c r="BA1176" s="45">
        <f>BASE_INICIATIVAS_CONSOLIDADA!$AZ1176</f>
        <v>0</v>
      </c>
      <c r="BB1176" s="45">
        <v>0</v>
      </c>
      <c r="BC1176" s="45">
        <v>0</v>
      </c>
      <c r="BD1176" s="45">
        <f>SUM(BASE_INICIATIVAS_CONSOLIDADA!$BB1176:$BC1176)</f>
        <v>0</v>
      </c>
    </row>
    <row r="1177" spans="1:56" ht="30" x14ac:dyDescent="0.25">
      <c r="A1177" s="8" t="s">
        <v>61</v>
      </c>
      <c r="B1177" s="8" t="s">
        <v>113</v>
      </c>
      <c r="C1177" s="8">
        <v>19874995</v>
      </c>
      <c r="D1177" s="8" t="s">
        <v>58</v>
      </c>
      <c r="E1177" s="8" t="str">
        <f>_xlfn.XLOOKUP(BASE_INICIATIVAS_CONSOLIDADA!$G1177,'[1]BASE DE DADOS'!A:A,'[1]BASE DE DADOS'!C:C)</f>
        <v>REBIO DA MATA ESCURA</v>
      </c>
      <c r="F1177" s="8" t="str">
        <f>_xlfn.XLOOKUP(BASE_INICIATIVAS_CONSOLIDADA!$G1177,[1]!BASE_UCS[COD CNUC],[1]!BASE_UCS[CATEGORIA RESUMIDA])</f>
        <v>REBIO</v>
      </c>
      <c r="G1177" s="8" t="s">
        <v>236</v>
      </c>
      <c r="H1177" s="8" t="str">
        <f>_xlfn.XLOOKUP(BASE_INICIATIVAS_CONSOLIDADA!$G1177,[1]!BASE_UCS[COD CNUC],[1]!BASE_UCS[GERÊNCIA REGIONAL])</f>
        <v>GR4 - Sudeste</v>
      </c>
      <c r="I1177" s="8" t="str">
        <f>_xlfn.XLOOKUP(BASE_INICIATIVAS_CONSOLIDADA!$G1177,[1]!BASE_UCS[COD CNUC],[1]!BASE_UCS[BIOMAS])</f>
        <v>Mata Atlântica</v>
      </c>
      <c r="J1177" s="8" t="str">
        <f>_xlfn.XLOOKUP(BASE_INICIATIVAS_CONSOLIDADA!$G1177,[1]!BASE_UCS[COD CNUC],[1]!BASE_UCS[UF])</f>
        <v>MG</v>
      </c>
      <c r="K1177" s="8"/>
      <c r="L1177" s="36">
        <v>585000</v>
      </c>
      <c r="M1177" s="90"/>
      <c r="N1177" s="36">
        <f>BASE_INICIATIVAS_CONSOLIDADA!$L1177-BASE_INICIATIVAS_CONSOLIDADA!$M1177</f>
        <v>585000</v>
      </c>
      <c r="O1177" s="37">
        <f>BASE_INICIATIVAS_CONSOLIDADA!$AC1177+BASE_INICIATIVAS_CONSOLIDADA!$AJ1177+BASE_INICIATIVAS_CONSOLIDADA!$AO1177+BASE_INICIATIVAS_CONSOLIDADA!$AV1177+BASE_INICIATIVAS_CONSOLIDADA!$AY1177+BASE_INICIATIVAS_CONSOLIDADA!$BA1177+BASE_INICIATIVAS_CONSOLIDADA!$BD1177</f>
        <v>0</v>
      </c>
      <c r="P1177" s="36">
        <f>IF(BASE_INICIATIVAS_CONSOLIDADA!$N1177-BASE_INICIATIVAS_CONSOLIDADA!$O1177&lt;0,0,BASE_INICIATIVAS_CONSOLIDADA!$N1177-BASE_INICIATIVAS_CONSOLIDADA!$O1177)</f>
        <v>585000</v>
      </c>
      <c r="Q1177" s="64">
        <v>0</v>
      </c>
      <c r="R1177" s="69">
        <v>0</v>
      </c>
      <c r="S1177" s="69">
        <v>0</v>
      </c>
      <c r="T1177" s="69">
        <v>0</v>
      </c>
      <c r="U1177" s="69">
        <v>0</v>
      </c>
      <c r="V1177" s="69">
        <v>0</v>
      </c>
      <c r="W1177" s="69">
        <v>0</v>
      </c>
      <c r="X1177" s="69">
        <v>0</v>
      </c>
      <c r="Y1177" s="69">
        <v>0</v>
      </c>
      <c r="Z1177" s="69">
        <v>0</v>
      </c>
      <c r="AA1177" s="69">
        <v>0</v>
      </c>
      <c r="AB1177" s="70">
        <v>0</v>
      </c>
      <c r="AC1177" s="37">
        <f>SUM(BASE_INICIATIVAS_CONSOLIDADA!$Q1177:$AB1177)</f>
        <v>0</v>
      </c>
      <c r="AD1177" s="37">
        <v>0</v>
      </c>
      <c r="AE1177" s="37">
        <v>0</v>
      </c>
      <c r="AF1177" s="37">
        <v>0</v>
      </c>
      <c r="AG1177" s="37">
        <v>0</v>
      </c>
      <c r="AH1177" s="37">
        <v>0</v>
      </c>
      <c r="AI1177" s="77">
        <v>0</v>
      </c>
      <c r="AJ1177" s="37">
        <f>SUM(BASE_INICIATIVAS_CONSOLIDADA!$AD1177:$AI1177)</f>
        <v>0</v>
      </c>
      <c r="AK1177" s="37">
        <v>0</v>
      </c>
      <c r="AL1177" s="37">
        <v>0</v>
      </c>
      <c r="AM1177" s="37">
        <v>0</v>
      </c>
      <c r="AN1177" s="37">
        <v>0</v>
      </c>
      <c r="AO1177" s="37">
        <f>SUM(BASE_INICIATIVAS_CONSOLIDADA!$AK1177:$AN1177)</f>
        <v>0</v>
      </c>
      <c r="AP1177" s="37">
        <v>0</v>
      </c>
      <c r="AQ1177" s="37">
        <v>0</v>
      </c>
      <c r="AR1177" s="37">
        <v>0</v>
      </c>
      <c r="AS1177" s="37">
        <v>0</v>
      </c>
      <c r="AT1177" s="37">
        <v>0</v>
      </c>
      <c r="AU1177" s="37">
        <v>0</v>
      </c>
      <c r="AV1177" s="37">
        <f>SUM(BASE_INICIATIVAS_CONSOLIDADA!$AP1177:$AU1177)</f>
        <v>0</v>
      </c>
      <c r="AW1177" s="39">
        <v>0</v>
      </c>
      <c r="AX1177" s="39">
        <v>0</v>
      </c>
      <c r="AY1177" s="40">
        <f>SUM(BASE_INICIATIVAS_CONSOLIDADA!$AW1177:$AX1177)</f>
        <v>0</v>
      </c>
      <c r="AZ1177" s="4">
        <v>0</v>
      </c>
      <c r="BA1177" s="4">
        <f>BASE_INICIATIVAS_CONSOLIDADA!$AZ1177</f>
        <v>0</v>
      </c>
      <c r="BB1177" s="4">
        <v>0</v>
      </c>
      <c r="BC1177" s="4">
        <v>0</v>
      </c>
      <c r="BD1177" s="4">
        <f>SUM(BASE_INICIATIVAS_CONSOLIDADA!$BB1177:$BC1177)</f>
        <v>0</v>
      </c>
    </row>
    <row r="1178" spans="1:56" ht="30" x14ac:dyDescent="0.25">
      <c r="A1178" s="29" t="s">
        <v>61</v>
      </c>
      <c r="B1178" s="29" t="s">
        <v>113</v>
      </c>
      <c r="C1178" s="29">
        <v>19874995</v>
      </c>
      <c r="D1178" s="29" t="s">
        <v>58</v>
      </c>
      <c r="E1178" s="29" t="str">
        <f>_xlfn.XLOOKUP(BASE_INICIATIVAS_CONSOLIDADA!$G1178,'[1]BASE DE DADOS'!A:A,'[1]BASE DE DADOS'!C:C)</f>
        <v>REBIO DAS PEROBAS</v>
      </c>
      <c r="F1178" s="29" t="str">
        <f>_xlfn.XLOOKUP(BASE_INICIATIVAS_CONSOLIDADA!$G1178,[1]!BASE_UCS[COD CNUC],[1]!BASE_UCS[CATEGORIA RESUMIDA])</f>
        <v>REBIO</v>
      </c>
      <c r="G1178" s="29" t="s">
        <v>499</v>
      </c>
      <c r="H1178" s="29" t="str">
        <f>_xlfn.XLOOKUP(BASE_INICIATIVAS_CONSOLIDADA!$G1178,[1]!BASE_UCS[COD CNUC],[1]!BASE_UCS[GERÊNCIA REGIONAL])</f>
        <v>GR5 - Sul</v>
      </c>
      <c r="I1178" s="29" t="str">
        <f>_xlfn.XLOOKUP(BASE_INICIATIVAS_CONSOLIDADA!$G1178,[1]!BASE_UCS[COD CNUC],[1]!BASE_UCS[BIOMAS])</f>
        <v>Mata Atlântica</v>
      </c>
      <c r="J1178" s="29" t="str">
        <f>_xlfn.XLOOKUP(BASE_INICIATIVAS_CONSOLIDADA!$G1178,[1]!BASE_UCS[COD CNUC],[1]!BASE_UCS[UF])</f>
        <v>PR</v>
      </c>
      <c r="K1178" s="29"/>
      <c r="L1178" s="30">
        <v>585000</v>
      </c>
      <c r="M1178" s="91"/>
      <c r="N1178" s="30">
        <f>BASE_INICIATIVAS_CONSOLIDADA!$L1178-BASE_INICIATIVAS_CONSOLIDADA!$M1178</f>
        <v>585000</v>
      </c>
      <c r="O1178" s="41">
        <f>BASE_INICIATIVAS_CONSOLIDADA!$AC1178+BASE_INICIATIVAS_CONSOLIDADA!$AJ1178+BASE_INICIATIVAS_CONSOLIDADA!$AO1178+BASE_INICIATIVAS_CONSOLIDADA!$AV1178+BASE_INICIATIVAS_CONSOLIDADA!$AY1178+BASE_INICIATIVAS_CONSOLIDADA!$BA1178+BASE_INICIATIVAS_CONSOLIDADA!$BD1178</f>
        <v>0</v>
      </c>
      <c r="P1178" s="30">
        <f>IF(BASE_INICIATIVAS_CONSOLIDADA!$N1178-BASE_INICIATIVAS_CONSOLIDADA!$O1178&lt;0,0,BASE_INICIATIVAS_CONSOLIDADA!$N1178-BASE_INICIATIVAS_CONSOLIDADA!$O1178)</f>
        <v>585000</v>
      </c>
      <c r="Q1178" s="66">
        <v>0</v>
      </c>
      <c r="R1178" s="71">
        <v>0</v>
      </c>
      <c r="S1178" s="71">
        <v>0</v>
      </c>
      <c r="T1178" s="71">
        <v>0</v>
      </c>
      <c r="U1178" s="71">
        <v>0</v>
      </c>
      <c r="V1178" s="71">
        <v>0</v>
      </c>
      <c r="W1178" s="71">
        <v>0</v>
      </c>
      <c r="X1178" s="71">
        <v>0</v>
      </c>
      <c r="Y1178" s="71">
        <v>0</v>
      </c>
      <c r="Z1178" s="71">
        <v>0</v>
      </c>
      <c r="AA1178" s="71">
        <v>0</v>
      </c>
      <c r="AB1178" s="68">
        <v>0</v>
      </c>
      <c r="AC1178" s="41">
        <f>SUM(BASE_INICIATIVAS_CONSOLIDADA!$Q1178:$AB1178)</f>
        <v>0</v>
      </c>
      <c r="AD1178" s="41">
        <v>0</v>
      </c>
      <c r="AE1178" s="41">
        <v>0</v>
      </c>
      <c r="AF1178" s="41">
        <v>0</v>
      </c>
      <c r="AG1178" s="41">
        <v>0</v>
      </c>
      <c r="AH1178" s="41">
        <v>0</v>
      </c>
      <c r="AI1178" s="82">
        <v>0</v>
      </c>
      <c r="AJ1178" s="41">
        <f>SUM(BASE_INICIATIVAS_CONSOLIDADA!$AD1178:$AI1178)</f>
        <v>0</v>
      </c>
      <c r="AK1178" s="41">
        <v>0</v>
      </c>
      <c r="AL1178" s="41">
        <v>0</v>
      </c>
      <c r="AM1178" s="41">
        <v>0</v>
      </c>
      <c r="AN1178" s="41">
        <v>0</v>
      </c>
      <c r="AO1178" s="41">
        <f>SUM(BASE_INICIATIVAS_CONSOLIDADA!$AK1178:$AN1178)</f>
        <v>0</v>
      </c>
      <c r="AP1178" s="41">
        <v>0</v>
      </c>
      <c r="AQ1178" s="41">
        <v>0</v>
      </c>
      <c r="AR1178" s="41">
        <v>0</v>
      </c>
      <c r="AS1178" s="41">
        <v>0</v>
      </c>
      <c r="AT1178" s="41">
        <v>0</v>
      </c>
      <c r="AU1178" s="41">
        <v>0</v>
      </c>
      <c r="AV1178" s="41">
        <f>SUM(BASE_INICIATIVAS_CONSOLIDADA!$AP1178:$AU1178)</f>
        <v>0</v>
      </c>
      <c r="AW1178" s="43">
        <v>0</v>
      </c>
      <c r="AX1178" s="43">
        <v>0</v>
      </c>
      <c r="AY1178" s="44">
        <f>SUM(BASE_INICIATIVAS_CONSOLIDADA!$AW1178:$AX1178)</f>
        <v>0</v>
      </c>
      <c r="AZ1178" s="45">
        <v>0</v>
      </c>
      <c r="BA1178" s="45">
        <f>BASE_INICIATIVAS_CONSOLIDADA!$AZ1178</f>
        <v>0</v>
      </c>
      <c r="BB1178" s="45">
        <v>0</v>
      </c>
      <c r="BC1178" s="45">
        <v>0</v>
      </c>
      <c r="BD1178" s="45">
        <f>SUM(BASE_INICIATIVAS_CONSOLIDADA!$BB1178:$BC1178)</f>
        <v>0</v>
      </c>
    </row>
    <row r="1179" spans="1:56" ht="30" x14ac:dyDescent="0.25">
      <c r="A1179" s="8" t="s">
        <v>61</v>
      </c>
      <c r="B1179" s="8" t="s">
        <v>113</v>
      </c>
      <c r="C1179" s="8">
        <v>19874995</v>
      </c>
      <c r="D1179" s="8" t="s">
        <v>58</v>
      </c>
      <c r="E1179" s="8" t="str">
        <f>_xlfn.XLOOKUP(BASE_INICIATIVAS_CONSOLIDADA!$G1179,'[1]BASE DE DADOS'!A:A,'[1]BASE DE DADOS'!C:C)</f>
        <v>REBIO DE UNA</v>
      </c>
      <c r="F1179" s="8" t="str">
        <f>_xlfn.XLOOKUP(BASE_INICIATIVAS_CONSOLIDADA!$G1179,[1]!BASE_UCS[COD CNUC],[1]!BASE_UCS[CATEGORIA RESUMIDA])</f>
        <v>REBIO</v>
      </c>
      <c r="G1179" s="8" t="s">
        <v>332</v>
      </c>
      <c r="H1179" s="8" t="str">
        <f>_xlfn.XLOOKUP(BASE_INICIATIVAS_CONSOLIDADA!$G1179,[1]!BASE_UCS[COD CNUC],[1]!BASE_UCS[GERÊNCIA REGIONAL])</f>
        <v>GR2 - Nordeste</v>
      </c>
      <c r="I1179" s="8" t="str">
        <f>_xlfn.XLOOKUP(BASE_INICIATIVAS_CONSOLIDADA!$G1179,[1]!BASE_UCS[COD CNUC],[1]!BASE_UCS[BIOMAS])</f>
        <v>Mata Atlântica</v>
      </c>
      <c r="J1179" s="8" t="str">
        <f>_xlfn.XLOOKUP(BASE_INICIATIVAS_CONSOLIDADA!$G1179,[1]!BASE_UCS[COD CNUC],[1]!BASE_UCS[UF])</f>
        <v>BA</v>
      </c>
      <c r="K1179" s="8"/>
      <c r="L1179" s="36">
        <v>585000</v>
      </c>
      <c r="M1179" s="90"/>
      <c r="N1179" s="36">
        <f>BASE_INICIATIVAS_CONSOLIDADA!$L1179-BASE_INICIATIVAS_CONSOLIDADA!$M1179</f>
        <v>585000</v>
      </c>
      <c r="O1179" s="37">
        <f>BASE_INICIATIVAS_CONSOLIDADA!$AC1179+BASE_INICIATIVAS_CONSOLIDADA!$AJ1179+BASE_INICIATIVAS_CONSOLIDADA!$AO1179+BASE_INICIATIVAS_CONSOLIDADA!$AV1179+BASE_INICIATIVAS_CONSOLIDADA!$AY1179+BASE_INICIATIVAS_CONSOLIDADA!$BA1179+BASE_INICIATIVAS_CONSOLIDADA!$BD1179</f>
        <v>0</v>
      </c>
      <c r="P1179" s="36">
        <f>IF(BASE_INICIATIVAS_CONSOLIDADA!$N1179-BASE_INICIATIVAS_CONSOLIDADA!$O1179&lt;0,0,BASE_INICIATIVAS_CONSOLIDADA!$N1179-BASE_INICIATIVAS_CONSOLIDADA!$O1179)</f>
        <v>585000</v>
      </c>
      <c r="Q1179" s="64">
        <v>0</v>
      </c>
      <c r="R1179" s="69">
        <v>0</v>
      </c>
      <c r="S1179" s="69">
        <v>0</v>
      </c>
      <c r="T1179" s="69">
        <v>0</v>
      </c>
      <c r="U1179" s="69">
        <v>0</v>
      </c>
      <c r="V1179" s="69">
        <v>0</v>
      </c>
      <c r="W1179" s="69">
        <v>0</v>
      </c>
      <c r="X1179" s="69">
        <v>0</v>
      </c>
      <c r="Y1179" s="69">
        <v>0</v>
      </c>
      <c r="Z1179" s="69">
        <v>0</v>
      </c>
      <c r="AA1179" s="69">
        <v>0</v>
      </c>
      <c r="AB1179" s="70">
        <v>0</v>
      </c>
      <c r="AC1179" s="37">
        <f>SUM(BASE_INICIATIVAS_CONSOLIDADA!$Q1179:$AB1179)</f>
        <v>0</v>
      </c>
      <c r="AD1179" s="37">
        <v>0</v>
      </c>
      <c r="AE1179" s="37">
        <v>0</v>
      </c>
      <c r="AF1179" s="37">
        <v>0</v>
      </c>
      <c r="AG1179" s="37">
        <v>0</v>
      </c>
      <c r="AH1179" s="37">
        <v>0</v>
      </c>
      <c r="AI1179" s="77">
        <v>0</v>
      </c>
      <c r="AJ1179" s="37">
        <f>SUM(BASE_INICIATIVAS_CONSOLIDADA!$AD1179:$AI1179)</f>
        <v>0</v>
      </c>
      <c r="AK1179" s="37">
        <v>0</v>
      </c>
      <c r="AL1179" s="37">
        <v>0</v>
      </c>
      <c r="AM1179" s="37">
        <v>0</v>
      </c>
      <c r="AN1179" s="37">
        <v>0</v>
      </c>
      <c r="AO1179" s="37">
        <f>SUM(BASE_INICIATIVAS_CONSOLIDADA!$AK1179:$AN1179)</f>
        <v>0</v>
      </c>
      <c r="AP1179" s="37">
        <v>0</v>
      </c>
      <c r="AQ1179" s="37">
        <v>0</v>
      </c>
      <c r="AR1179" s="37">
        <v>0</v>
      </c>
      <c r="AS1179" s="37">
        <v>0</v>
      </c>
      <c r="AT1179" s="37">
        <v>0</v>
      </c>
      <c r="AU1179" s="37">
        <v>0</v>
      </c>
      <c r="AV1179" s="37">
        <f>SUM(BASE_INICIATIVAS_CONSOLIDADA!$AP1179:$AU1179)</f>
        <v>0</v>
      </c>
      <c r="AW1179" s="39">
        <v>0</v>
      </c>
      <c r="AX1179" s="39">
        <v>0</v>
      </c>
      <c r="AY1179" s="40">
        <f>SUM(BASE_INICIATIVAS_CONSOLIDADA!$AW1179:$AX1179)</f>
        <v>0</v>
      </c>
      <c r="AZ1179" s="4">
        <v>0</v>
      </c>
      <c r="BA1179" s="4">
        <f>BASE_INICIATIVAS_CONSOLIDADA!$AZ1179</f>
        <v>0</v>
      </c>
      <c r="BB1179" s="4">
        <v>0</v>
      </c>
      <c r="BC1179" s="4">
        <v>0</v>
      </c>
      <c r="BD1179" s="4">
        <f>SUM(BASE_INICIATIVAS_CONSOLIDADA!$BB1179:$BC1179)</f>
        <v>0</v>
      </c>
    </row>
    <row r="1180" spans="1:56" ht="30" x14ac:dyDescent="0.25">
      <c r="A1180" s="29" t="s">
        <v>61</v>
      </c>
      <c r="B1180" s="29" t="s">
        <v>113</v>
      </c>
      <c r="C1180" s="29">
        <v>19874995</v>
      </c>
      <c r="D1180" s="29" t="s">
        <v>58</v>
      </c>
      <c r="E1180" s="29" t="str">
        <f>_xlfn.XLOOKUP(BASE_INICIATIVAS_CONSOLIDADA!$G1180,'[1]BASE DE DADOS'!A:A,'[1]BASE DE DADOS'!C:C)</f>
        <v>REBIO DO TINGUÁ</v>
      </c>
      <c r="F1180" s="29" t="str">
        <f>_xlfn.XLOOKUP(BASE_INICIATIVAS_CONSOLIDADA!$G1180,[1]!BASE_UCS[COD CNUC],[1]!BASE_UCS[CATEGORIA RESUMIDA])</f>
        <v>REBIO</v>
      </c>
      <c r="G1180" s="29" t="s">
        <v>401</v>
      </c>
      <c r="H1180" s="29" t="str">
        <f>_xlfn.XLOOKUP(BASE_INICIATIVAS_CONSOLIDADA!$G1180,[1]!BASE_UCS[COD CNUC],[1]!BASE_UCS[GERÊNCIA REGIONAL])</f>
        <v>GR4 - Sudeste</v>
      </c>
      <c r="I1180" s="29" t="str">
        <f>_xlfn.XLOOKUP(BASE_INICIATIVAS_CONSOLIDADA!$G1180,[1]!BASE_UCS[COD CNUC],[1]!BASE_UCS[BIOMAS])</f>
        <v>Mata Atlântica</v>
      </c>
      <c r="J1180" s="29" t="str">
        <f>_xlfn.XLOOKUP(BASE_INICIATIVAS_CONSOLIDADA!$G1180,[1]!BASE_UCS[COD CNUC],[1]!BASE_UCS[UF])</f>
        <v>RJ</v>
      </c>
      <c r="K1180" s="29"/>
      <c r="L1180" s="30">
        <v>585000</v>
      </c>
      <c r="M1180" s="91"/>
      <c r="N1180" s="30">
        <f>BASE_INICIATIVAS_CONSOLIDADA!$L1180-BASE_INICIATIVAS_CONSOLIDADA!$M1180</f>
        <v>585000</v>
      </c>
      <c r="O1180" s="41">
        <f>BASE_INICIATIVAS_CONSOLIDADA!$AC1180+BASE_INICIATIVAS_CONSOLIDADA!$AJ1180+BASE_INICIATIVAS_CONSOLIDADA!$AO1180+BASE_INICIATIVAS_CONSOLIDADA!$AV1180+BASE_INICIATIVAS_CONSOLIDADA!$AY1180+BASE_INICIATIVAS_CONSOLIDADA!$BA1180+BASE_INICIATIVAS_CONSOLIDADA!$BD1180</f>
        <v>585000</v>
      </c>
      <c r="P1180" s="30">
        <f>IF(BASE_INICIATIVAS_CONSOLIDADA!$N1180-BASE_INICIATIVAS_CONSOLIDADA!$O1180&lt;0,0,BASE_INICIATIVAS_CONSOLIDADA!$N1180-BASE_INICIATIVAS_CONSOLIDADA!$O1180)</f>
        <v>0</v>
      </c>
      <c r="Q1180" s="66">
        <v>0</v>
      </c>
      <c r="R1180" s="71">
        <v>0</v>
      </c>
      <c r="S1180" s="71">
        <v>0</v>
      </c>
      <c r="T1180" s="71">
        <v>0</v>
      </c>
      <c r="U1180" s="71">
        <v>0</v>
      </c>
      <c r="V1180" s="71">
        <v>0</v>
      </c>
      <c r="W1180" s="71">
        <v>0</v>
      </c>
      <c r="X1180" s="71">
        <v>0</v>
      </c>
      <c r="Y1180" s="71">
        <v>0</v>
      </c>
      <c r="Z1180" s="71">
        <v>0</v>
      </c>
      <c r="AA1180" s="71">
        <v>0</v>
      </c>
      <c r="AB1180" s="68">
        <v>0</v>
      </c>
      <c r="AC1180" s="41">
        <f>SUM(BASE_INICIATIVAS_CONSOLIDADA!$Q1180:$AB1180)</f>
        <v>0</v>
      </c>
      <c r="AD1180" s="41">
        <v>0</v>
      </c>
      <c r="AE1180" s="41">
        <v>0</v>
      </c>
      <c r="AF1180" s="41">
        <v>0</v>
      </c>
      <c r="AG1180" s="41">
        <v>0</v>
      </c>
      <c r="AH1180" s="41">
        <v>0</v>
      </c>
      <c r="AI1180" s="82">
        <v>0</v>
      </c>
      <c r="AJ1180" s="41">
        <f>SUM(BASE_INICIATIVAS_CONSOLIDADA!$AD1180:$AI1180)</f>
        <v>0</v>
      </c>
      <c r="AK1180" s="41">
        <v>0</v>
      </c>
      <c r="AL1180" s="41">
        <v>0</v>
      </c>
      <c r="AM1180" s="41">
        <v>0</v>
      </c>
      <c r="AN1180" s="41">
        <v>0</v>
      </c>
      <c r="AO1180" s="41">
        <f>SUM(BASE_INICIATIVAS_CONSOLIDADA!$AK1180:$AN1180)</f>
        <v>0</v>
      </c>
      <c r="AP1180" s="41">
        <v>0</v>
      </c>
      <c r="AQ1180" s="41">
        <v>0</v>
      </c>
      <c r="AR1180" s="41">
        <v>0</v>
      </c>
      <c r="AS1180" s="41">
        <v>0</v>
      </c>
      <c r="AT1180" s="41">
        <v>0</v>
      </c>
      <c r="AU1180" s="41">
        <v>0</v>
      </c>
      <c r="AV1180" s="41">
        <f>SUM(BASE_INICIATIVAS_CONSOLIDADA!$AP1180:$AU1180)</f>
        <v>0</v>
      </c>
      <c r="AW1180" s="43">
        <v>0</v>
      </c>
      <c r="AX1180" s="43">
        <v>0</v>
      </c>
      <c r="AY1180" s="44">
        <f>SUM(BASE_INICIATIVAS_CONSOLIDADA!$AW1180:$AX1180)</f>
        <v>0</v>
      </c>
      <c r="AZ1180" s="45">
        <v>0</v>
      </c>
      <c r="BA1180" s="45">
        <f>BASE_INICIATIVAS_CONSOLIDADA!$AZ1180</f>
        <v>0</v>
      </c>
      <c r="BB1180" s="45">
        <v>585000</v>
      </c>
      <c r="BC1180" s="45">
        <v>0</v>
      </c>
      <c r="BD1180" s="45">
        <f>SUM(BASE_INICIATIVAS_CONSOLIDADA!$BB1180:$BC1180)</f>
        <v>585000</v>
      </c>
    </row>
    <row r="1181" spans="1:56" ht="30" x14ac:dyDescent="0.25">
      <c r="A1181" s="8" t="s">
        <v>61</v>
      </c>
      <c r="B1181" s="8" t="s">
        <v>113</v>
      </c>
      <c r="C1181" s="8">
        <v>19874995</v>
      </c>
      <c r="D1181" s="8" t="s">
        <v>58</v>
      </c>
      <c r="E1181" s="8" t="str">
        <f>_xlfn.XLOOKUP(BASE_INICIATIVAS_CONSOLIDADA!$G1181,'[1]BASE DE DADOS'!A:A,'[1]BASE DE DADOS'!C:C)</f>
        <v>RESEX SÃO JOÃO DA PONTA</v>
      </c>
      <c r="F1181" s="8" t="str">
        <f>_xlfn.XLOOKUP(BASE_INICIATIVAS_CONSOLIDADA!$G1181,[1]!BASE_UCS[COD CNUC],[1]!BASE_UCS[CATEGORIA RESUMIDA])</f>
        <v>RESEX</v>
      </c>
      <c r="G1181" s="8" t="s">
        <v>120</v>
      </c>
      <c r="H1181" s="8" t="str">
        <f>_xlfn.XLOOKUP(BASE_INICIATIVAS_CONSOLIDADA!$G1181,[1]!BASE_UCS[COD CNUC],[1]!BASE_UCS[GERÊNCIA REGIONAL])</f>
        <v>GR1 - Norte</v>
      </c>
      <c r="I1181" s="8" t="str">
        <f>_xlfn.XLOOKUP(BASE_INICIATIVAS_CONSOLIDADA!$G1181,[1]!BASE_UCS[COD CNUC],[1]!BASE_UCS[BIOMAS])</f>
        <v>Amazônia</v>
      </c>
      <c r="J1181" s="8" t="str">
        <f>_xlfn.XLOOKUP(BASE_INICIATIVAS_CONSOLIDADA!$G1181,[1]!BASE_UCS[COD CNUC],[1]!BASE_UCS[UF])</f>
        <v>PA</v>
      </c>
      <c r="K1181" s="8"/>
      <c r="L1181" s="36">
        <v>330000</v>
      </c>
      <c r="M1181" s="90"/>
      <c r="N1181" s="36">
        <f>BASE_INICIATIVAS_CONSOLIDADA!$L1181-BASE_INICIATIVAS_CONSOLIDADA!$M1181</f>
        <v>330000</v>
      </c>
      <c r="O1181" s="37">
        <f>BASE_INICIATIVAS_CONSOLIDADA!$AC1181+BASE_INICIATIVAS_CONSOLIDADA!$AJ1181+BASE_INICIATIVAS_CONSOLIDADA!$AO1181+BASE_INICIATIVAS_CONSOLIDADA!$AV1181+BASE_INICIATIVAS_CONSOLIDADA!$AY1181+BASE_INICIATIVAS_CONSOLIDADA!$BA1181+BASE_INICIATIVAS_CONSOLIDADA!$BD1181</f>
        <v>0</v>
      </c>
      <c r="P1181" s="36">
        <f>IF(BASE_INICIATIVAS_CONSOLIDADA!$N1181-BASE_INICIATIVAS_CONSOLIDADA!$O1181&lt;0,0,BASE_INICIATIVAS_CONSOLIDADA!$N1181-BASE_INICIATIVAS_CONSOLIDADA!$O1181)</f>
        <v>330000</v>
      </c>
      <c r="Q1181" s="64">
        <v>0</v>
      </c>
      <c r="R1181" s="69">
        <v>0</v>
      </c>
      <c r="S1181" s="69">
        <v>0</v>
      </c>
      <c r="T1181" s="69">
        <v>0</v>
      </c>
      <c r="U1181" s="69">
        <v>0</v>
      </c>
      <c r="V1181" s="69">
        <v>0</v>
      </c>
      <c r="W1181" s="69">
        <v>0</v>
      </c>
      <c r="X1181" s="69">
        <v>0</v>
      </c>
      <c r="Y1181" s="69">
        <v>0</v>
      </c>
      <c r="Z1181" s="69">
        <v>0</v>
      </c>
      <c r="AA1181" s="69">
        <v>0</v>
      </c>
      <c r="AB1181" s="70">
        <v>0</v>
      </c>
      <c r="AC1181" s="37">
        <f>SUM(BASE_INICIATIVAS_CONSOLIDADA!$Q1181:$AB1181)</f>
        <v>0</v>
      </c>
      <c r="AD1181" s="37">
        <v>0</v>
      </c>
      <c r="AE1181" s="37">
        <v>0</v>
      </c>
      <c r="AF1181" s="37">
        <v>0</v>
      </c>
      <c r="AG1181" s="37">
        <v>0</v>
      </c>
      <c r="AH1181" s="37">
        <v>0</v>
      </c>
      <c r="AI1181" s="77">
        <v>0</v>
      </c>
      <c r="AJ1181" s="37">
        <f>SUM(BASE_INICIATIVAS_CONSOLIDADA!$AD1181:$AI1181)</f>
        <v>0</v>
      </c>
      <c r="AK1181" s="37">
        <v>0</v>
      </c>
      <c r="AL1181" s="37">
        <v>0</v>
      </c>
      <c r="AM1181" s="37">
        <v>0</v>
      </c>
      <c r="AN1181" s="37">
        <v>0</v>
      </c>
      <c r="AO1181" s="37">
        <f>SUM(BASE_INICIATIVAS_CONSOLIDADA!$AK1181:$AN1181)</f>
        <v>0</v>
      </c>
      <c r="AP1181" s="37">
        <v>0</v>
      </c>
      <c r="AQ1181" s="37">
        <v>0</v>
      </c>
      <c r="AR1181" s="37">
        <v>0</v>
      </c>
      <c r="AS1181" s="37">
        <v>0</v>
      </c>
      <c r="AT1181" s="37">
        <v>0</v>
      </c>
      <c r="AU1181" s="37">
        <v>0</v>
      </c>
      <c r="AV1181" s="37">
        <f>SUM(BASE_INICIATIVAS_CONSOLIDADA!$AP1181:$AU1181)</f>
        <v>0</v>
      </c>
      <c r="AW1181" s="39">
        <v>0</v>
      </c>
      <c r="AX1181" s="39">
        <v>0</v>
      </c>
      <c r="AY1181" s="40">
        <f>SUM(BASE_INICIATIVAS_CONSOLIDADA!$AW1181:$AX1181)</f>
        <v>0</v>
      </c>
      <c r="AZ1181" s="4">
        <v>0</v>
      </c>
      <c r="BA1181" s="4">
        <f>BASE_INICIATIVAS_CONSOLIDADA!$AZ1181</f>
        <v>0</v>
      </c>
      <c r="BB1181" s="4">
        <v>0</v>
      </c>
      <c r="BC1181" s="4">
        <v>0</v>
      </c>
      <c r="BD1181" s="4">
        <f>SUM(BASE_INICIATIVAS_CONSOLIDADA!$BB1181:$BC1181)</f>
        <v>0</v>
      </c>
    </row>
    <row r="1182" spans="1:56" ht="30" x14ac:dyDescent="0.25">
      <c r="A1182" s="29" t="s">
        <v>61</v>
      </c>
      <c r="B1182" s="29" t="s">
        <v>113</v>
      </c>
      <c r="C1182" s="29">
        <v>19874995</v>
      </c>
      <c r="D1182" s="29" t="s">
        <v>58</v>
      </c>
      <c r="E1182" s="29" t="str">
        <f>_xlfn.XLOOKUP(BASE_INICIATIVAS_CONSOLIDADA!$G1182,'[1]BASE DE DADOS'!A:A,'[1]BASE DE DADOS'!C:C)</f>
        <v>RESEX DO BATOQUE</v>
      </c>
      <c r="F1182" s="29" t="str">
        <f>_xlfn.XLOOKUP(BASE_INICIATIVAS_CONSOLIDADA!$G1182,[1]!BASE_UCS[COD CNUC],[1]!BASE_UCS[CATEGORIA RESUMIDA])</f>
        <v>RESEX</v>
      </c>
      <c r="G1182" s="29" t="s">
        <v>379</v>
      </c>
      <c r="H1182" s="29" t="str">
        <f>_xlfn.XLOOKUP(BASE_INICIATIVAS_CONSOLIDADA!$G1182,[1]!BASE_UCS[COD CNUC],[1]!BASE_UCS[GERÊNCIA REGIONAL])</f>
        <v>GR2 - Nordeste</v>
      </c>
      <c r="I1182" s="29" t="str">
        <f>_xlfn.XLOOKUP(BASE_INICIATIVAS_CONSOLIDADA!$G1182,[1]!BASE_UCS[COD CNUC],[1]!BASE_UCS[BIOMAS])</f>
        <v>Área Marinha - Caatinga</v>
      </c>
      <c r="J1182" s="29" t="str">
        <f>_xlfn.XLOOKUP(BASE_INICIATIVAS_CONSOLIDADA!$G1182,[1]!BASE_UCS[COD CNUC],[1]!BASE_UCS[UF])</f>
        <v>CE</v>
      </c>
      <c r="K1182" s="29"/>
      <c r="L1182" s="30">
        <v>585000</v>
      </c>
      <c r="M1182" s="91"/>
      <c r="N1182" s="30">
        <f>BASE_INICIATIVAS_CONSOLIDADA!$L1182-BASE_INICIATIVAS_CONSOLIDADA!$M1182</f>
        <v>585000</v>
      </c>
      <c r="O1182" s="41">
        <f>BASE_INICIATIVAS_CONSOLIDADA!$AC1182+BASE_INICIATIVAS_CONSOLIDADA!$AJ1182+BASE_INICIATIVAS_CONSOLIDADA!$AO1182+BASE_INICIATIVAS_CONSOLIDADA!$AV1182+BASE_INICIATIVAS_CONSOLIDADA!$AY1182+BASE_INICIATIVAS_CONSOLIDADA!$BA1182+BASE_INICIATIVAS_CONSOLIDADA!$BD1182</f>
        <v>0</v>
      </c>
      <c r="P1182" s="30">
        <f>IF(BASE_INICIATIVAS_CONSOLIDADA!$N1182-BASE_INICIATIVAS_CONSOLIDADA!$O1182&lt;0,0,BASE_INICIATIVAS_CONSOLIDADA!$N1182-BASE_INICIATIVAS_CONSOLIDADA!$O1182)</f>
        <v>585000</v>
      </c>
      <c r="Q1182" s="66">
        <v>0</v>
      </c>
      <c r="R1182" s="71">
        <v>0</v>
      </c>
      <c r="S1182" s="71">
        <v>0</v>
      </c>
      <c r="T1182" s="71">
        <v>0</v>
      </c>
      <c r="U1182" s="71">
        <v>0</v>
      </c>
      <c r="V1182" s="71">
        <v>0</v>
      </c>
      <c r="W1182" s="71">
        <v>0</v>
      </c>
      <c r="X1182" s="71">
        <v>0</v>
      </c>
      <c r="Y1182" s="71">
        <v>0</v>
      </c>
      <c r="Z1182" s="71">
        <v>0</v>
      </c>
      <c r="AA1182" s="71">
        <v>0</v>
      </c>
      <c r="AB1182" s="68">
        <v>0</v>
      </c>
      <c r="AC1182" s="41">
        <f>SUM(BASE_INICIATIVAS_CONSOLIDADA!$Q1182:$AB1182)</f>
        <v>0</v>
      </c>
      <c r="AD1182" s="41">
        <v>0</v>
      </c>
      <c r="AE1182" s="41">
        <v>0</v>
      </c>
      <c r="AF1182" s="41">
        <v>0</v>
      </c>
      <c r="AG1182" s="41">
        <v>0</v>
      </c>
      <c r="AH1182" s="41">
        <v>0</v>
      </c>
      <c r="AI1182" s="82">
        <v>0</v>
      </c>
      <c r="AJ1182" s="41">
        <f>SUM(BASE_INICIATIVAS_CONSOLIDADA!$AD1182:$AI1182)</f>
        <v>0</v>
      </c>
      <c r="AK1182" s="41">
        <v>0</v>
      </c>
      <c r="AL1182" s="41">
        <v>0</v>
      </c>
      <c r="AM1182" s="41">
        <v>0</v>
      </c>
      <c r="AN1182" s="41">
        <v>0</v>
      </c>
      <c r="AO1182" s="41">
        <f>SUM(BASE_INICIATIVAS_CONSOLIDADA!$AK1182:$AN1182)</f>
        <v>0</v>
      </c>
      <c r="AP1182" s="41">
        <v>0</v>
      </c>
      <c r="AQ1182" s="41">
        <v>0</v>
      </c>
      <c r="AR1182" s="41">
        <v>0</v>
      </c>
      <c r="AS1182" s="41">
        <v>0</v>
      </c>
      <c r="AT1182" s="41">
        <v>0</v>
      </c>
      <c r="AU1182" s="41">
        <v>0</v>
      </c>
      <c r="AV1182" s="41">
        <f>SUM(BASE_INICIATIVAS_CONSOLIDADA!$AP1182:$AU1182)</f>
        <v>0</v>
      </c>
      <c r="AW1182" s="43">
        <v>0</v>
      </c>
      <c r="AX1182" s="43">
        <v>0</v>
      </c>
      <c r="AY1182" s="44">
        <f>SUM(BASE_INICIATIVAS_CONSOLIDADA!$AW1182:$AX1182)</f>
        <v>0</v>
      </c>
      <c r="AZ1182" s="45">
        <v>0</v>
      </c>
      <c r="BA1182" s="45">
        <f>BASE_INICIATIVAS_CONSOLIDADA!$AZ1182</f>
        <v>0</v>
      </c>
      <c r="BB1182" s="45">
        <v>0</v>
      </c>
      <c r="BC1182" s="45">
        <v>0</v>
      </c>
      <c r="BD1182" s="45">
        <f>SUM(BASE_INICIATIVAS_CONSOLIDADA!$BB1182:$BC1182)</f>
        <v>0</v>
      </c>
    </row>
    <row r="1183" spans="1:56" ht="30" x14ac:dyDescent="0.25">
      <c r="A1183" s="8" t="s">
        <v>61</v>
      </c>
      <c r="B1183" s="8" t="s">
        <v>113</v>
      </c>
      <c r="C1183" s="8">
        <v>19874995</v>
      </c>
      <c r="D1183" s="8" t="s">
        <v>58</v>
      </c>
      <c r="E1183" s="8" t="str">
        <f>_xlfn.XLOOKUP(BASE_INICIATIVAS_CONSOLIDADA!$G1183,'[1]BASE DE DADOS'!A:A,'[1]BASE DE DADOS'!C:C)</f>
        <v>RESEX LAGO DO CUNIÃ</v>
      </c>
      <c r="F1183" s="8" t="str">
        <f>_xlfn.XLOOKUP(BASE_INICIATIVAS_CONSOLIDADA!$G1183,[1]!BASE_UCS[COD CNUC],[1]!BASE_UCS[CATEGORIA RESUMIDA])</f>
        <v>RESEX</v>
      </c>
      <c r="G1183" s="8" t="s">
        <v>168</v>
      </c>
      <c r="H1183" s="8" t="str">
        <f>_xlfn.XLOOKUP(BASE_INICIATIVAS_CONSOLIDADA!$G1183,[1]!BASE_UCS[COD CNUC],[1]!BASE_UCS[GERÊNCIA REGIONAL])</f>
        <v>GR1 - Norte</v>
      </c>
      <c r="I1183" s="8" t="str">
        <f>_xlfn.XLOOKUP(BASE_INICIATIVAS_CONSOLIDADA!$G1183,[1]!BASE_UCS[COD CNUC],[1]!BASE_UCS[BIOMAS])</f>
        <v>Amazônia</v>
      </c>
      <c r="J1183" s="8" t="str">
        <f>_xlfn.XLOOKUP(BASE_INICIATIVAS_CONSOLIDADA!$G1183,[1]!BASE_UCS[COD CNUC],[1]!BASE_UCS[UF])</f>
        <v>RO</v>
      </c>
      <c r="K1183" s="8"/>
      <c r="L1183" s="36">
        <v>585000</v>
      </c>
      <c r="M1183" s="90"/>
      <c r="N1183" s="36">
        <f>BASE_INICIATIVAS_CONSOLIDADA!$L1183-BASE_INICIATIVAS_CONSOLIDADA!$M1183</f>
        <v>585000</v>
      </c>
      <c r="O1183" s="37">
        <f>BASE_INICIATIVAS_CONSOLIDADA!$AC1183+BASE_INICIATIVAS_CONSOLIDADA!$AJ1183+BASE_INICIATIVAS_CONSOLIDADA!$AO1183+BASE_INICIATIVAS_CONSOLIDADA!$AV1183+BASE_INICIATIVAS_CONSOLIDADA!$AY1183+BASE_INICIATIVAS_CONSOLIDADA!$BA1183+BASE_INICIATIVAS_CONSOLIDADA!$BD1183</f>
        <v>0</v>
      </c>
      <c r="P1183" s="36">
        <f>IF(BASE_INICIATIVAS_CONSOLIDADA!$N1183-BASE_INICIATIVAS_CONSOLIDADA!$O1183&lt;0,0,BASE_INICIATIVAS_CONSOLIDADA!$N1183-BASE_INICIATIVAS_CONSOLIDADA!$O1183)</f>
        <v>585000</v>
      </c>
      <c r="Q1183" s="64">
        <v>0</v>
      </c>
      <c r="R1183" s="69">
        <v>0</v>
      </c>
      <c r="S1183" s="69">
        <v>0</v>
      </c>
      <c r="T1183" s="69">
        <v>0</v>
      </c>
      <c r="U1183" s="69">
        <v>0</v>
      </c>
      <c r="V1183" s="69">
        <v>0</v>
      </c>
      <c r="W1183" s="69">
        <v>0</v>
      </c>
      <c r="X1183" s="69">
        <v>0</v>
      </c>
      <c r="Y1183" s="69">
        <v>0</v>
      </c>
      <c r="Z1183" s="69">
        <v>0</v>
      </c>
      <c r="AA1183" s="69">
        <v>0</v>
      </c>
      <c r="AB1183" s="70">
        <v>0</v>
      </c>
      <c r="AC1183" s="37">
        <f>SUM(BASE_INICIATIVAS_CONSOLIDADA!$Q1183:$AB1183)</f>
        <v>0</v>
      </c>
      <c r="AD1183" s="37">
        <v>0</v>
      </c>
      <c r="AE1183" s="37">
        <v>0</v>
      </c>
      <c r="AF1183" s="37">
        <v>0</v>
      </c>
      <c r="AG1183" s="37">
        <v>0</v>
      </c>
      <c r="AH1183" s="37">
        <v>0</v>
      </c>
      <c r="AI1183" s="77">
        <v>0</v>
      </c>
      <c r="AJ1183" s="37">
        <f>SUM(BASE_INICIATIVAS_CONSOLIDADA!$AD1183:$AI1183)</f>
        <v>0</v>
      </c>
      <c r="AK1183" s="37">
        <v>0</v>
      </c>
      <c r="AL1183" s="37">
        <v>0</v>
      </c>
      <c r="AM1183" s="37">
        <v>0</v>
      </c>
      <c r="AN1183" s="37">
        <v>0</v>
      </c>
      <c r="AO1183" s="37">
        <f>SUM(BASE_INICIATIVAS_CONSOLIDADA!$AK1183:$AN1183)</f>
        <v>0</v>
      </c>
      <c r="AP1183" s="37">
        <v>0</v>
      </c>
      <c r="AQ1183" s="37">
        <v>0</v>
      </c>
      <c r="AR1183" s="37">
        <v>0</v>
      </c>
      <c r="AS1183" s="37">
        <v>0</v>
      </c>
      <c r="AT1183" s="37">
        <v>0</v>
      </c>
      <c r="AU1183" s="37">
        <v>0</v>
      </c>
      <c r="AV1183" s="37">
        <f>SUM(BASE_INICIATIVAS_CONSOLIDADA!$AP1183:$AU1183)</f>
        <v>0</v>
      </c>
      <c r="AW1183" s="39">
        <v>0</v>
      </c>
      <c r="AX1183" s="39">
        <v>0</v>
      </c>
      <c r="AY1183" s="40">
        <f>SUM(BASE_INICIATIVAS_CONSOLIDADA!$AW1183:$AX1183)</f>
        <v>0</v>
      </c>
      <c r="AZ1183" s="4">
        <v>0</v>
      </c>
      <c r="BA1183" s="4">
        <f>BASE_INICIATIVAS_CONSOLIDADA!$AZ1183</f>
        <v>0</v>
      </c>
      <c r="BB1183" s="4">
        <v>0</v>
      </c>
      <c r="BC1183" s="4">
        <v>0</v>
      </c>
      <c r="BD1183" s="4">
        <f>SUM(BASE_INICIATIVAS_CONSOLIDADA!$BB1183:$BC1183)</f>
        <v>0</v>
      </c>
    </row>
    <row r="1184" spans="1:56" ht="30" x14ac:dyDescent="0.25">
      <c r="A1184" s="29" t="s">
        <v>61</v>
      </c>
      <c r="B1184" s="29" t="s">
        <v>113</v>
      </c>
      <c r="C1184" s="29">
        <v>19874995</v>
      </c>
      <c r="D1184" s="29" t="s">
        <v>58</v>
      </c>
      <c r="E1184" s="29" t="str">
        <f>_xlfn.XLOOKUP(BASE_INICIATIVAS_CONSOLIDADA!$G1184,'[1]BASE DE DADOS'!A:A,'[1]BASE DE DADOS'!C:C)</f>
        <v>RESEX MANDIRA</v>
      </c>
      <c r="F1184" s="29" t="str">
        <f>_xlfn.XLOOKUP(BASE_INICIATIVAS_CONSOLIDADA!$G1184,[1]!BASE_UCS[COD CNUC],[1]!BASE_UCS[CATEGORIA RESUMIDA])</f>
        <v>RESEX</v>
      </c>
      <c r="G1184" s="29" t="s">
        <v>406</v>
      </c>
      <c r="H1184" s="29" t="str">
        <f>_xlfn.XLOOKUP(BASE_INICIATIVAS_CONSOLIDADA!$G1184,[1]!BASE_UCS[COD CNUC],[1]!BASE_UCS[GERÊNCIA REGIONAL])</f>
        <v>GR4 - Sudeste</v>
      </c>
      <c r="I1184" s="29" t="str">
        <f>_xlfn.XLOOKUP(BASE_INICIATIVAS_CONSOLIDADA!$G1184,[1]!BASE_UCS[COD CNUC],[1]!BASE_UCS[BIOMAS])</f>
        <v>Mata Atlântica</v>
      </c>
      <c r="J1184" s="29" t="str">
        <f>_xlfn.XLOOKUP(BASE_INICIATIVAS_CONSOLIDADA!$G1184,[1]!BASE_UCS[COD CNUC],[1]!BASE_UCS[UF])</f>
        <v>SP</v>
      </c>
      <c r="K1184" s="29"/>
      <c r="L1184" s="30">
        <v>330000</v>
      </c>
      <c r="M1184" s="91"/>
      <c r="N1184" s="30">
        <f>BASE_INICIATIVAS_CONSOLIDADA!$L1184-BASE_INICIATIVAS_CONSOLIDADA!$M1184</f>
        <v>330000</v>
      </c>
      <c r="O1184" s="41">
        <f>BASE_INICIATIVAS_CONSOLIDADA!$AC1184+BASE_INICIATIVAS_CONSOLIDADA!$AJ1184+BASE_INICIATIVAS_CONSOLIDADA!$AO1184+BASE_INICIATIVAS_CONSOLIDADA!$AV1184+BASE_INICIATIVAS_CONSOLIDADA!$AY1184+BASE_INICIATIVAS_CONSOLIDADA!$BA1184+BASE_INICIATIVAS_CONSOLIDADA!$BD1184</f>
        <v>330000</v>
      </c>
      <c r="P1184" s="30">
        <f>IF(BASE_INICIATIVAS_CONSOLIDADA!$N1184-BASE_INICIATIVAS_CONSOLIDADA!$O1184&lt;0,0,BASE_INICIATIVAS_CONSOLIDADA!$N1184-BASE_INICIATIVAS_CONSOLIDADA!$O1184)</f>
        <v>0</v>
      </c>
      <c r="Q1184" s="66">
        <v>0</v>
      </c>
      <c r="R1184" s="71">
        <v>0</v>
      </c>
      <c r="S1184" s="71">
        <v>0</v>
      </c>
      <c r="T1184" s="71">
        <v>0</v>
      </c>
      <c r="U1184" s="71">
        <v>0</v>
      </c>
      <c r="V1184" s="71">
        <v>0</v>
      </c>
      <c r="W1184" s="71">
        <v>0</v>
      </c>
      <c r="X1184" s="71">
        <v>0</v>
      </c>
      <c r="Y1184" s="71">
        <v>0</v>
      </c>
      <c r="Z1184" s="71">
        <v>0</v>
      </c>
      <c r="AA1184" s="71">
        <v>0</v>
      </c>
      <c r="AB1184" s="68">
        <v>0</v>
      </c>
      <c r="AC1184" s="41">
        <f>SUM(BASE_INICIATIVAS_CONSOLIDADA!$Q1184:$AB1184)</f>
        <v>0</v>
      </c>
      <c r="AD1184" s="41">
        <v>0</v>
      </c>
      <c r="AE1184" s="41">
        <v>0</v>
      </c>
      <c r="AF1184" s="41">
        <v>0</v>
      </c>
      <c r="AG1184" s="41">
        <v>0</v>
      </c>
      <c r="AH1184" s="41">
        <v>0</v>
      </c>
      <c r="AI1184" s="82">
        <v>0</v>
      </c>
      <c r="AJ1184" s="41">
        <f>SUM(BASE_INICIATIVAS_CONSOLIDADA!$AD1184:$AI1184)</f>
        <v>0</v>
      </c>
      <c r="AK1184" s="41">
        <v>0</v>
      </c>
      <c r="AL1184" s="41">
        <v>0</v>
      </c>
      <c r="AM1184" s="41">
        <v>0</v>
      </c>
      <c r="AN1184" s="41">
        <v>0</v>
      </c>
      <c r="AO1184" s="41">
        <f>SUM(BASE_INICIATIVAS_CONSOLIDADA!$AK1184:$AN1184)</f>
        <v>0</v>
      </c>
      <c r="AP1184" s="41">
        <v>0</v>
      </c>
      <c r="AQ1184" s="41">
        <v>0</v>
      </c>
      <c r="AR1184" s="41">
        <v>0</v>
      </c>
      <c r="AS1184" s="41">
        <v>0</v>
      </c>
      <c r="AT1184" s="41">
        <v>0</v>
      </c>
      <c r="AU1184" s="41">
        <v>0</v>
      </c>
      <c r="AV1184" s="41">
        <f>SUM(BASE_INICIATIVAS_CONSOLIDADA!$AP1184:$AU1184)</f>
        <v>0</v>
      </c>
      <c r="AW1184" s="43">
        <v>0</v>
      </c>
      <c r="AX1184" s="43">
        <v>0</v>
      </c>
      <c r="AY1184" s="44">
        <f>SUM(BASE_INICIATIVAS_CONSOLIDADA!$AW1184:$AX1184)</f>
        <v>0</v>
      </c>
      <c r="AZ1184" s="45">
        <v>0</v>
      </c>
      <c r="BA1184" s="45">
        <f>BASE_INICIATIVAS_CONSOLIDADA!$AZ1184</f>
        <v>0</v>
      </c>
      <c r="BB1184" s="45">
        <v>0</v>
      </c>
      <c r="BC1184" s="45">
        <v>330000</v>
      </c>
      <c r="BD1184" s="45">
        <f>SUM(BASE_INICIATIVAS_CONSOLIDADA!$BB1184:$BC1184)</f>
        <v>330000</v>
      </c>
    </row>
    <row r="1185" spans="1:56" ht="30" x14ac:dyDescent="0.25">
      <c r="A1185" s="8" t="s">
        <v>61</v>
      </c>
      <c r="B1185" s="8" t="s">
        <v>113</v>
      </c>
      <c r="C1185" s="8">
        <v>19874995</v>
      </c>
      <c r="D1185" s="8" t="s">
        <v>58</v>
      </c>
      <c r="E1185" s="8" t="str">
        <f>_xlfn.XLOOKUP(BASE_INICIATIVAS_CONSOLIDADA!$G1185,'[1]BASE DE DADOS'!A:A,'[1]BASE DE DADOS'!C:C)</f>
        <v>RESEX QUILOMBO DO FRECHAL</v>
      </c>
      <c r="F1185" s="8" t="str">
        <f>_xlfn.XLOOKUP(BASE_INICIATIVAS_CONSOLIDADA!$G1185,[1]!BASE_UCS[COD CNUC],[1]!BASE_UCS[CATEGORIA RESUMIDA])</f>
        <v>RESEX</v>
      </c>
      <c r="G1185" s="8" t="s">
        <v>78</v>
      </c>
      <c r="H1185" s="8" t="str">
        <f>_xlfn.XLOOKUP(BASE_INICIATIVAS_CONSOLIDADA!$G1185,[1]!BASE_UCS[COD CNUC],[1]!BASE_UCS[GERÊNCIA REGIONAL])</f>
        <v>GR1 - Norte</v>
      </c>
      <c r="I1185" s="8" t="str">
        <f>_xlfn.XLOOKUP(BASE_INICIATIVAS_CONSOLIDADA!$G1185,[1]!BASE_UCS[COD CNUC],[1]!BASE_UCS[BIOMAS])</f>
        <v>Amazônia</v>
      </c>
      <c r="J1185" s="8" t="str">
        <f>_xlfn.XLOOKUP(BASE_INICIATIVAS_CONSOLIDADA!$G1185,[1]!BASE_UCS[COD CNUC],[1]!BASE_UCS[UF])</f>
        <v>MA</v>
      </c>
      <c r="K1185" s="8"/>
      <c r="L1185" s="36">
        <v>585000</v>
      </c>
      <c r="M1185" s="90"/>
      <c r="N1185" s="36">
        <f>BASE_INICIATIVAS_CONSOLIDADA!$L1185-BASE_INICIATIVAS_CONSOLIDADA!$M1185</f>
        <v>585000</v>
      </c>
      <c r="O1185" s="37">
        <f>BASE_INICIATIVAS_CONSOLIDADA!$AC1185+BASE_INICIATIVAS_CONSOLIDADA!$AJ1185+BASE_INICIATIVAS_CONSOLIDADA!$AO1185+BASE_INICIATIVAS_CONSOLIDADA!$AV1185+BASE_INICIATIVAS_CONSOLIDADA!$AY1185+BASE_INICIATIVAS_CONSOLIDADA!$BA1185+BASE_INICIATIVAS_CONSOLIDADA!$BD1185</f>
        <v>0</v>
      </c>
      <c r="P1185" s="36">
        <f>IF(BASE_INICIATIVAS_CONSOLIDADA!$N1185-BASE_INICIATIVAS_CONSOLIDADA!$O1185&lt;0,0,BASE_INICIATIVAS_CONSOLIDADA!$N1185-BASE_INICIATIVAS_CONSOLIDADA!$O1185)</f>
        <v>585000</v>
      </c>
      <c r="Q1185" s="64">
        <v>0</v>
      </c>
      <c r="R1185" s="69">
        <v>0</v>
      </c>
      <c r="S1185" s="69">
        <v>0</v>
      </c>
      <c r="T1185" s="69">
        <v>0</v>
      </c>
      <c r="U1185" s="69">
        <v>0</v>
      </c>
      <c r="V1185" s="69">
        <v>0</v>
      </c>
      <c r="W1185" s="69">
        <v>0</v>
      </c>
      <c r="X1185" s="69">
        <v>0</v>
      </c>
      <c r="Y1185" s="69">
        <v>0</v>
      </c>
      <c r="Z1185" s="69">
        <v>0</v>
      </c>
      <c r="AA1185" s="69">
        <v>0</v>
      </c>
      <c r="AB1185" s="70">
        <v>0</v>
      </c>
      <c r="AC1185" s="37">
        <f>SUM(BASE_INICIATIVAS_CONSOLIDADA!$Q1185:$AB1185)</f>
        <v>0</v>
      </c>
      <c r="AD1185" s="37">
        <v>0</v>
      </c>
      <c r="AE1185" s="37">
        <v>0</v>
      </c>
      <c r="AF1185" s="37">
        <v>0</v>
      </c>
      <c r="AG1185" s="37">
        <v>0</v>
      </c>
      <c r="AH1185" s="37">
        <v>0</v>
      </c>
      <c r="AI1185" s="77">
        <v>0</v>
      </c>
      <c r="AJ1185" s="37">
        <f>SUM(BASE_INICIATIVAS_CONSOLIDADA!$AD1185:$AI1185)</f>
        <v>0</v>
      </c>
      <c r="AK1185" s="37">
        <v>0</v>
      </c>
      <c r="AL1185" s="37">
        <v>0</v>
      </c>
      <c r="AM1185" s="37">
        <v>0</v>
      </c>
      <c r="AN1185" s="37">
        <v>0</v>
      </c>
      <c r="AO1185" s="37">
        <f>SUM(BASE_INICIATIVAS_CONSOLIDADA!$AK1185:$AN1185)</f>
        <v>0</v>
      </c>
      <c r="AP1185" s="37">
        <v>0</v>
      </c>
      <c r="AQ1185" s="37">
        <v>0</v>
      </c>
      <c r="AR1185" s="37">
        <v>0</v>
      </c>
      <c r="AS1185" s="37">
        <v>0</v>
      </c>
      <c r="AT1185" s="37">
        <v>0</v>
      </c>
      <c r="AU1185" s="37">
        <v>0</v>
      </c>
      <c r="AV1185" s="37">
        <f>SUM(BASE_INICIATIVAS_CONSOLIDADA!$AP1185:$AU1185)</f>
        <v>0</v>
      </c>
      <c r="AW1185" s="39">
        <v>0</v>
      </c>
      <c r="AX1185" s="39">
        <v>0</v>
      </c>
      <c r="AY1185" s="40">
        <f>SUM(BASE_INICIATIVAS_CONSOLIDADA!$AW1185:$AX1185)</f>
        <v>0</v>
      </c>
      <c r="AZ1185" s="4">
        <v>0</v>
      </c>
      <c r="BA1185" s="4">
        <f>BASE_INICIATIVAS_CONSOLIDADA!$AZ1185</f>
        <v>0</v>
      </c>
      <c r="BB1185" s="4">
        <v>0</v>
      </c>
      <c r="BC1185" s="4">
        <v>0</v>
      </c>
      <c r="BD1185" s="4">
        <f>SUM(BASE_INICIATIVAS_CONSOLIDADA!$BB1185:$BC1185)</f>
        <v>0</v>
      </c>
    </row>
    <row r="1186" spans="1:56" ht="30" x14ac:dyDescent="0.25">
      <c r="A1186" s="29" t="s">
        <v>61</v>
      </c>
      <c r="B1186" s="29" t="s">
        <v>113</v>
      </c>
      <c r="C1186" s="29">
        <v>19874995</v>
      </c>
      <c r="D1186" s="29" t="s">
        <v>58</v>
      </c>
      <c r="E1186" s="29" t="str">
        <f>_xlfn.XLOOKUP(BASE_INICIATIVAS_CONSOLIDADA!$G1186,'[1]BASE DE DADOS'!A:A,'[1]BASE DE DADOS'!C:C)</f>
        <v>RESEX MARINHA ARAI-PEROBA</v>
      </c>
      <c r="F1186" s="29" t="str">
        <f>_xlfn.XLOOKUP(BASE_INICIATIVAS_CONSOLIDADA!$G1186,[1]!BASE_UCS[COD CNUC],[1]!BASE_UCS[CATEGORIA RESUMIDA])</f>
        <v>RESEX</v>
      </c>
      <c r="G1186" s="29" t="s">
        <v>124</v>
      </c>
      <c r="H1186" s="29" t="str">
        <f>_xlfn.XLOOKUP(BASE_INICIATIVAS_CONSOLIDADA!$G1186,[1]!BASE_UCS[COD CNUC],[1]!BASE_UCS[GERÊNCIA REGIONAL])</f>
        <v>GR1 - Norte</v>
      </c>
      <c r="I1186" s="29" t="str">
        <f>_xlfn.XLOOKUP(BASE_INICIATIVAS_CONSOLIDADA!$G1186,[1]!BASE_UCS[COD CNUC],[1]!BASE_UCS[BIOMAS])</f>
        <v>Amazônia - Área Marinha</v>
      </c>
      <c r="J1186" s="29" t="str">
        <f>_xlfn.XLOOKUP(BASE_INICIATIVAS_CONSOLIDADA!$G1186,[1]!BASE_UCS[COD CNUC],[1]!BASE_UCS[UF])</f>
        <v>PA</v>
      </c>
      <c r="K1186" s="29"/>
      <c r="L1186" s="30">
        <v>330000</v>
      </c>
      <c r="M1186" s="91"/>
      <c r="N1186" s="30">
        <f>BASE_INICIATIVAS_CONSOLIDADA!$L1186-BASE_INICIATIVAS_CONSOLIDADA!$M1186</f>
        <v>330000</v>
      </c>
      <c r="O1186" s="41">
        <f>BASE_INICIATIVAS_CONSOLIDADA!$AC1186+BASE_INICIATIVAS_CONSOLIDADA!$AJ1186+BASE_INICIATIVAS_CONSOLIDADA!$AO1186+BASE_INICIATIVAS_CONSOLIDADA!$AV1186+BASE_INICIATIVAS_CONSOLIDADA!$AY1186+BASE_INICIATIVAS_CONSOLIDADA!$BA1186+BASE_INICIATIVAS_CONSOLIDADA!$BD1186</f>
        <v>0</v>
      </c>
      <c r="P1186" s="30">
        <f>IF(BASE_INICIATIVAS_CONSOLIDADA!$N1186-BASE_INICIATIVAS_CONSOLIDADA!$O1186&lt;0,0,BASE_INICIATIVAS_CONSOLIDADA!$N1186-BASE_INICIATIVAS_CONSOLIDADA!$O1186)</f>
        <v>330000</v>
      </c>
      <c r="Q1186" s="66">
        <v>0</v>
      </c>
      <c r="R1186" s="71">
        <v>0</v>
      </c>
      <c r="S1186" s="71">
        <v>0</v>
      </c>
      <c r="T1186" s="71">
        <v>0</v>
      </c>
      <c r="U1186" s="71">
        <v>0</v>
      </c>
      <c r="V1186" s="71">
        <v>0</v>
      </c>
      <c r="W1186" s="71">
        <v>0</v>
      </c>
      <c r="X1186" s="71">
        <v>0</v>
      </c>
      <c r="Y1186" s="71">
        <v>0</v>
      </c>
      <c r="Z1186" s="71">
        <v>0</v>
      </c>
      <c r="AA1186" s="71">
        <v>0</v>
      </c>
      <c r="AB1186" s="68">
        <v>0</v>
      </c>
      <c r="AC1186" s="41">
        <f>SUM(BASE_INICIATIVAS_CONSOLIDADA!$Q1186:$AB1186)</f>
        <v>0</v>
      </c>
      <c r="AD1186" s="41">
        <v>0</v>
      </c>
      <c r="AE1186" s="41">
        <v>0</v>
      </c>
      <c r="AF1186" s="41">
        <v>0</v>
      </c>
      <c r="AG1186" s="41">
        <v>0</v>
      </c>
      <c r="AH1186" s="41">
        <v>0</v>
      </c>
      <c r="AI1186" s="82">
        <v>0</v>
      </c>
      <c r="AJ1186" s="41">
        <f>SUM(BASE_INICIATIVAS_CONSOLIDADA!$AD1186:$AI1186)</f>
        <v>0</v>
      </c>
      <c r="AK1186" s="41">
        <v>0</v>
      </c>
      <c r="AL1186" s="41">
        <v>0</v>
      </c>
      <c r="AM1186" s="41">
        <v>0</v>
      </c>
      <c r="AN1186" s="41">
        <v>0</v>
      </c>
      <c r="AO1186" s="41">
        <f>SUM(BASE_INICIATIVAS_CONSOLIDADA!$AK1186:$AN1186)</f>
        <v>0</v>
      </c>
      <c r="AP1186" s="41">
        <v>0</v>
      </c>
      <c r="AQ1186" s="41">
        <v>0</v>
      </c>
      <c r="AR1186" s="41">
        <v>0</v>
      </c>
      <c r="AS1186" s="41">
        <v>0</v>
      </c>
      <c r="AT1186" s="41">
        <v>0</v>
      </c>
      <c r="AU1186" s="41">
        <v>0</v>
      </c>
      <c r="AV1186" s="41">
        <f>SUM(BASE_INICIATIVAS_CONSOLIDADA!$AP1186:$AU1186)</f>
        <v>0</v>
      </c>
      <c r="AW1186" s="43">
        <v>0</v>
      </c>
      <c r="AX1186" s="43">
        <v>0</v>
      </c>
      <c r="AY1186" s="44">
        <f>SUM(BASE_INICIATIVAS_CONSOLIDADA!$AW1186:$AX1186)</f>
        <v>0</v>
      </c>
      <c r="AZ1186" s="45">
        <v>0</v>
      </c>
      <c r="BA1186" s="45">
        <f>BASE_INICIATIVAS_CONSOLIDADA!$AZ1186</f>
        <v>0</v>
      </c>
      <c r="BB1186" s="45">
        <v>0</v>
      </c>
      <c r="BC1186" s="45">
        <v>0</v>
      </c>
      <c r="BD1186" s="45">
        <f>SUM(BASE_INICIATIVAS_CONSOLIDADA!$BB1186:$BC1186)</f>
        <v>0</v>
      </c>
    </row>
    <row r="1187" spans="1:56" ht="30" x14ac:dyDescent="0.25">
      <c r="A1187" s="8" t="s">
        <v>61</v>
      </c>
      <c r="B1187" s="8" t="s">
        <v>113</v>
      </c>
      <c r="C1187" s="8">
        <v>19874995</v>
      </c>
      <c r="D1187" s="8" t="s">
        <v>58</v>
      </c>
      <c r="E1187" s="8" t="str">
        <f>_xlfn.XLOOKUP(BASE_INICIATIVAS_CONSOLIDADA!$G1187,'[1]BASE DE DADOS'!A:A,'[1]BASE DE DADOS'!C:C)</f>
        <v>RESEX MARINHA DE GURUPI-PIRIÁ</v>
      </c>
      <c r="F1187" s="8" t="str">
        <f>_xlfn.XLOOKUP(BASE_INICIATIVAS_CONSOLIDADA!$G1187,[1]!BASE_UCS[COD CNUC],[1]!BASE_UCS[CATEGORIA RESUMIDA])</f>
        <v>RESEX</v>
      </c>
      <c r="G1187" s="8" t="s">
        <v>178</v>
      </c>
      <c r="H1187" s="8" t="str">
        <f>_xlfn.XLOOKUP(BASE_INICIATIVAS_CONSOLIDADA!$G1187,[1]!BASE_UCS[COD CNUC],[1]!BASE_UCS[GERÊNCIA REGIONAL])</f>
        <v>GR1 - Norte</v>
      </c>
      <c r="I1187" s="8" t="str">
        <f>_xlfn.XLOOKUP(BASE_INICIATIVAS_CONSOLIDADA!$G1187,[1]!BASE_UCS[COD CNUC],[1]!BASE_UCS[BIOMAS])</f>
        <v>Amazônia - Área Marinha</v>
      </c>
      <c r="J1187" s="8" t="str">
        <f>_xlfn.XLOOKUP(BASE_INICIATIVAS_CONSOLIDADA!$G1187,[1]!BASE_UCS[COD CNUC],[1]!BASE_UCS[UF])</f>
        <v>PA</v>
      </c>
      <c r="K1187" s="8"/>
      <c r="L1187" s="36">
        <v>330000</v>
      </c>
      <c r="M1187" s="90"/>
      <c r="N1187" s="36">
        <f>BASE_INICIATIVAS_CONSOLIDADA!$L1187-BASE_INICIATIVAS_CONSOLIDADA!$M1187</f>
        <v>330000</v>
      </c>
      <c r="O1187" s="37">
        <f>BASE_INICIATIVAS_CONSOLIDADA!$AC1187+BASE_INICIATIVAS_CONSOLIDADA!$AJ1187+BASE_INICIATIVAS_CONSOLIDADA!$AO1187+BASE_INICIATIVAS_CONSOLIDADA!$AV1187+BASE_INICIATIVAS_CONSOLIDADA!$AY1187+BASE_INICIATIVAS_CONSOLIDADA!$BA1187+BASE_INICIATIVAS_CONSOLIDADA!$BD1187</f>
        <v>330000</v>
      </c>
      <c r="P1187" s="36">
        <f>IF(BASE_INICIATIVAS_CONSOLIDADA!$N1187-BASE_INICIATIVAS_CONSOLIDADA!$O1187&lt;0,0,BASE_INICIATIVAS_CONSOLIDADA!$N1187-BASE_INICIATIVAS_CONSOLIDADA!$O1187)</f>
        <v>0</v>
      </c>
      <c r="Q1187" s="64">
        <v>0</v>
      </c>
      <c r="R1187" s="69">
        <v>0</v>
      </c>
      <c r="S1187" s="69">
        <v>0</v>
      </c>
      <c r="T1187" s="69">
        <v>0</v>
      </c>
      <c r="U1187" s="69">
        <v>0</v>
      </c>
      <c r="V1187" s="69">
        <v>0</v>
      </c>
      <c r="W1187" s="69">
        <v>0</v>
      </c>
      <c r="X1187" s="69">
        <v>0</v>
      </c>
      <c r="Y1187" s="69">
        <v>0</v>
      </c>
      <c r="Z1187" s="69">
        <v>0</v>
      </c>
      <c r="AA1187" s="69">
        <v>0</v>
      </c>
      <c r="AB1187" s="70">
        <v>0</v>
      </c>
      <c r="AC1187" s="37">
        <f>SUM(BASE_INICIATIVAS_CONSOLIDADA!$Q1187:$AB1187)</f>
        <v>0</v>
      </c>
      <c r="AD1187" s="37">
        <v>0</v>
      </c>
      <c r="AE1187" s="37">
        <v>0</v>
      </c>
      <c r="AF1187" s="37">
        <v>0</v>
      </c>
      <c r="AG1187" s="37">
        <v>0</v>
      </c>
      <c r="AH1187" s="37">
        <v>0</v>
      </c>
      <c r="AI1187" s="77">
        <v>0</v>
      </c>
      <c r="AJ1187" s="37">
        <f>SUM(BASE_INICIATIVAS_CONSOLIDADA!$AD1187:$AI1187)</f>
        <v>0</v>
      </c>
      <c r="AK1187" s="37">
        <v>0</v>
      </c>
      <c r="AL1187" s="37">
        <v>0</v>
      </c>
      <c r="AM1187" s="37">
        <v>0</v>
      </c>
      <c r="AN1187" s="37">
        <v>0</v>
      </c>
      <c r="AO1187" s="37">
        <f>SUM(BASE_INICIATIVAS_CONSOLIDADA!$AK1187:$AN1187)</f>
        <v>0</v>
      </c>
      <c r="AP1187" s="37">
        <v>0</v>
      </c>
      <c r="AQ1187" s="37">
        <v>0</v>
      </c>
      <c r="AR1187" s="37">
        <v>0</v>
      </c>
      <c r="AS1187" s="37">
        <v>0</v>
      </c>
      <c r="AT1187" s="37">
        <v>0</v>
      </c>
      <c r="AU1187" s="37">
        <v>0</v>
      </c>
      <c r="AV1187" s="37">
        <f>SUM(BASE_INICIATIVAS_CONSOLIDADA!$AP1187:$AU1187)</f>
        <v>0</v>
      </c>
      <c r="AW1187" s="39">
        <v>0</v>
      </c>
      <c r="AX1187" s="39">
        <v>0</v>
      </c>
      <c r="AY1187" s="40">
        <f>SUM(BASE_INICIATIVAS_CONSOLIDADA!$AW1187:$AX1187)</f>
        <v>0</v>
      </c>
      <c r="AZ1187" s="4">
        <v>0</v>
      </c>
      <c r="BA1187" s="4">
        <f>BASE_INICIATIVAS_CONSOLIDADA!$AZ1187</f>
        <v>0</v>
      </c>
      <c r="BB1187" s="4">
        <v>0</v>
      </c>
      <c r="BC1187" s="4">
        <v>330000</v>
      </c>
      <c r="BD1187" s="4">
        <f>SUM(BASE_INICIATIVAS_CONSOLIDADA!$BB1187:$BC1187)</f>
        <v>330000</v>
      </c>
    </row>
    <row r="1188" spans="1:56" ht="30" x14ac:dyDescent="0.25">
      <c r="A1188" s="29" t="s">
        <v>61</v>
      </c>
      <c r="B1188" s="29" t="s">
        <v>113</v>
      </c>
      <c r="C1188" s="29">
        <v>19874995</v>
      </c>
      <c r="D1188" s="29" t="s">
        <v>58</v>
      </c>
      <c r="E1188" s="29" t="str">
        <f>_xlfn.XLOOKUP(BASE_INICIATIVAS_CONSOLIDADA!$G1188,'[1]BASE DE DADOS'!A:A,'[1]BASE DE DADOS'!C:C)</f>
        <v>RESEX MARINHA DE SOURE</v>
      </c>
      <c r="F1188" s="29" t="str">
        <f>_xlfn.XLOOKUP(BASE_INICIATIVAS_CONSOLIDADA!$G1188,[1]!BASE_UCS[COD CNUC],[1]!BASE_UCS[CATEGORIA RESUMIDA])</f>
        <v>RESEX</v>
      </c>
      <c r="G1188" s="29" t="s">
        <v>126</v>
      </c>
      <c r="H1188" s="29" t="str">
        <f>_xlfn.XLOOKUP(BASE_INICIATIVAS_CONSOLIDADA!$G1188,[1]!BASE_UCS[COD CNUC],[1]!BASE_UCS[GERÊNCIA REGIONAL])</f>
        <v>GR1 - Norte</v>
      </c>
      <c r="I1188" s="29" t="str">
        <f>_xlfn.XLOOKUP(BASE_INICIATIVAS_CONSOLIDADA!$G1188,[1]!BASE_UCS[COD CNUC],[1]!BASE_UCS[BIOMAS])</f>
        <v>Amazônia - Área Marinha</v>
      </c>
      <c r="J1188" s="29" t="str">
        <f>_xlfn.XLOOKUP(BASE_INICIATIVAS_CONSOLIDADA!$G1188,[1]!BASE_UCS[COD CNUC],[1]!BASE_UCS[UF])</f>
        <v>PA</v>
      </c>
      <c r="K1188" s="29"/>
      <c r="L1188" s="30">
        <v>330000</v>
      </c>
      <c r="M1188" s="91"/>
      <c r="N1188" s="30">
        <f>BASE_INICIATIVAS_CONSOLIDADA!$L1188-BASE_INICIATIVAS_CONSOLIDADA!$M1188</f>
        <v>330000</v>
      </c>
      <c r="O1188" s="41">
        <f>BASE_INICIATIVAS_CONSOLIDADA!$AC1188+BASE_INICIATIVAS_CONSOLIDADA!$AJ1188+BASE_INICIATIVAS_CONSOLIDADA!$AO1188+BASE_INICIATIVAS_CONSOLIDADA!$AV1188+BASE_INICIATIVAS_CONSOLIDADA!$AY1188+BASE_INICIATIVAS_CONSOLIDADA!$BA1188+BASE_INICIATIVAS_CONSOLIDADA!$BD1188</f>
        <v>0</v>
      </c>
      <c r="P1188" s="30">
        <f>IF(BASE_INICIATIVAS_CONSOLIDADA!$N1188-BASE_INICIATIVAS_CONSOLIDADA!$O1188&lt;0,0,BASE_INICIATIVAS_CONSOLIDADA!$N1188-BASE_INICIATIVAS_CONSOLIDADA!$O1188)</f>
        <v>330000</v>
      </c>
      <c r="Q1188" s="66">
        <v>0</v>
      </c>
      <c r="R1188" s="71">
        <v>0</v>
      </c>
      <c r="S1188" s="71">
        <v>0</v>
      </c>
      <c r="T1188" s="71">
        <v>0</v>
      </c>
      <c r="U1188" s="71">
        <v>0</v>
      </c>
      <c r="V1188" s="71">
        <v>0</v>
      </c>
      <c r="W1188" s="71">
        <v>0</v>
      </c>
      <c r="X1188" s="71">
        <v>0</v>
      </c>
      <c r="Y1188" s="71">
        <v>0</v>
      </c>
      <c r="Z1188" s="71">
        <v>0</v>
      </c>
      <c r="AA1188" s="71">
        <v>0</v>
      </c>
      <c r="AB1188" s="68">
        <v>0</v>
      </c>
      <c r="AC1188" s="41">
        <f>SUM(BASE_INICIATIVAS_CONSOLIDADA!$Q1188:$AB1188)</f>
        <v>0</v>
      </c>
      <c r="AD1188" s="41">
        <v>0</v>
      </c>
      <c r="AE1188" s="41">
        <v>0</v>
      </c>
      <c r="AF1188" s="41">
        <v>0</v>
      </c>
      <c r="AG1188" s="41">
        <v>0</v>
      </c>
      <c r="AH1188" s="41">
        <v>0</v>
      </c>
      <c r="AI1188" s="82">
        <v>0</v>
      </c>
      <c r="AJ1188" s="41">
        <f>SUM(BASE_INICIATIVAS_CONSOLIDADA!$AD1188:$AI1188)</f>
        <v>0</v>
      </c>
      <c r="AK1188" s="41">
        <v>0</v>
      </c>
      <c r="AL1188" s="41">
        <v>0</v>
      </c>
      <c r="AM1188" s="41">
        <v>0</v>
      </c>
      <c r="AN1188" s="41">
        <v>0</v>
      </c>
      <c r="AO1188" s="41">
        <f>SUM(BASE_INICIATIVAS_CONSOLIDADA!$AK1188:$AN1188)</f>
        <v>0</v>
      </c>
      <c r="AP1188" s="41">
        <v>0</v>
      </c>
      <c r="AQ1188" s="41">
        <v>0</v>
      </c>
      <c r="AR1188" s="41">
        <v>0</v>
      </c>
      <c r="AS1188" s="41">
        <v>0</v>
      </c>
      <c r="AT1188" s="41">
        <v>0</v>
      </c>
      <c r="AU1188" s="41">
        <v>0</v>
      </c>
      <c r="AV1188" s="41">
        <f>SUM(BASE_INICIATIVAS_CONSOLIDADA!$AP1188:$AU1188)</f>
        <v>0</v>
      </c>
      <c r="AW1188" s="43">
        <v>0</v>
      </c>
      <c r="AX1188" s="43">
        <v>0</v>
      </c>
      <c r="AY1188" s="44">
        <f>SUM(BASE_INICIATIVAS_CONSOLIDADA!$AW1188:$AX1188)</f>
        <v>0</v>
      </c>
      <c r="AZ1188" s="45">
        <v>0</v>
      </c>
      <c r="BA1188" s="45">
        <f>BASE_INICIATIVAS_CONSOLIDADA!$AZ1188</f>
        <v>0</v>
      </c>
      <c r="BB1188" s="45">
        <v>0</v>
      </c>
      <c r="BC1188" s="45">
        <v>0</v>
      </c>
      <c r="BD1188" s="45">
        <f>SUM(BASE_INICIATIVAS_CONSOLIDADA!$BB1188:$BC1188)</f>
        <v>0</v>
      </c>
    </row>
    <row r="1189" spans="1:56" ht="30" x14ac:dyDescent="0.25">
      <c r="A1189" s="8" t="s">
        <v>61</v>
      </c>
      <c r="B1189" s="8" t="s">
        <v>113</v>
      </c>
      <c r="C1189" s="8">
        <v>19874995</v>
      </c>
      <c r="D1189" s="8" t="s">
        <v>58</v>
      </c>
      <c r="E1189" s="8" t="str">
        <f>_xlfn.XLOOKUP(BASE_INICIATIVAS_CONSOLIDADA!$G1189,'[1]BASE DE DADOS'!A:A,'[1]BASE DE DADOS'!C:C)</f>
        <v>RESEX MARINHA PIRAJUBAÉ</v>
      </c>
      <c r="F1189" s="8" t="str">
        <f>_xlfn.XLOOKUP(BASE_INICIATIVAS_CONSOLIDADA!$G1189,[1]!BASE_UCS[COD CNUC],[1]!BASE_UCS[CATEGORIA RESUMIDA])</f>
        <v>RESEX</v>
      </c>
      <c r="G1189" s="8" t="s">
        <v>460</v>
      </c>
      <c r="H1189" s="8" t="str">
        <f>_xlfn.XLOOKUP(BASE_INICIATIVAS_CONSOLIDADA!$G1189,[1]!BASE_UCS[COD CNUC],[1]!BASE_UCS[GERÊNCIA REGIONAL])</f>
        <v>GR5 - Sul</v>
      </c>
      <c r="I1189" s="8" t="str">
        <f>_xlfn.XLOOKUP(BASE_INICIATIVAS_CONSOLIDADA!$G1189,[1]!BASE_UCS[COD CNUC],[1]!BASE_UCS[BIOMAS])</f>
        <v>Área Marinha - Mata Atlântica</v>
      </c>
      <c r="J1189" s="8" t="str">
        <f>_xlfn.XLOOKUP(BASE_INICIATIVAS_CONSOLIDADA!$G1189,[1]!BASE_UCS[COD CNUC],[1]!BASE_UCS[UF])</f>
        <v>SC</v>
      </c>
      <c r="K1189" s="8"/>
      <c r="L1189" s="36">
        <v>330000</v>
      </c>
      <c r="M1189" s="90"/>
      <c r="N1189" s="36">
        <f>BASE_INICIATIVAS_CONSOLIDADA!$L1189-BASE_INICIATIVAS_CONSOLIDADA!$M1189</f>
        <v>330000</v>
      </c>
      <c r="O1189" s="37">
        <f>BASE_INICIATIVAS_CONSOLIDADA!$AC1189+BASE_INICIATIVAS_CONSOLIDADA!$AJ1189+BASE_INICIATIVAS_CONSOLIDADA!$AO1189+BASE_INICIATIVAS_CONSOLIDADA!$AV1189+BASE_INICIATIVAS_CONSOLIDADA!$AY1189+BASE_INICIATIVAS_CONSOLIDADA!$BA1189+BASE_INICIATIVAS_CONSOLIDADA!$BD1189</f>
        <v>0</v>
      </c>
      <c r="P1189" s="36">
        <f>IF(BASE_INICIATIVAS_CONSOLIDADA!$N1189-BASE_INICIATIVAS_CONSOLIDADA!$O1189&lt;0,0,BASE_INICIATIVAS_CONSOLIDADA!$N1189-BASE_INICIATIVAS_CONSOLIDADA!$O1189)</f>
        <v>330000</v>
      </c>
      <c r="Q1189" s="64">
        <v>0</v>
      </c>
      <c r="R1189" s="69">
        <v>0</v>
      </c>
      <c r="S1189" s="69">
        <v>0</v>
      </c>
      <c r="T1189" s="69">
        <v>0</v>
      </c>
      <c r="U1189" s="69">
        <v>0</v>
      </c>
      <c r="V1189" s="69">
        <v>0</v>
      </c>
      <c r="W1189" s="69">
        <v>0</v>
      </c>
      <c r="X1189" s="69">
        <v>0</v>
      </c>
      <c r="Y1189" s="69">
        <v>0</v>
      </c>
      <c r="Z1189" s="69">
        <v>0</v>
      </c>
      <c r="AA1189" s="69">
        <v>0</v>
      </c>
      <c r="AB1189" s="70">
        <v>0</v>
      </c>
      <c r="AC1189" s="37">
        <f>SUM(BASE_INICIATIVAS_CONSOLIDADA!$Q1189:$AB1189)</f>
        <v>0</v>
      </c>
      <c r="AD1189" s="37">
        <v>0</v>
      </c>
      <c r="AE1189" s="37">
        <v>0</v>
      </c>
      <c r="AF1189" s="37">
        <v>0</v>
      </c>
      <c r="AG1189" s="37">
        <v>0</v>
      </c>
      <c r="AH1189" s="37">
        <v>0</v>
      </c>
      <c r="AI1189" s="77">
        <v>0</v>
      </c>
      <c r="AJ1189" s="37">
        <f>SUM(BASE_INICIATIVAS_CONSOLIDADA!$AD1189:$AI1189)</f>
        <v>0</v>
      </c>
      <c r="AK1189" s="37">
        <v>0</v>
      </c>
      <c r="AL1189" s="37">
        <v>0</v>
      </c>
      <c r="AM1189" s="37">
        <v>0</v>
      </c>
      <c r="AN1189" s="37">
        <v>0</v>
      </c>
      <c r="AO1189" s="37">
        <f>SUM(BASE_INICIATIVAS_CONSOLIDADA!$AK1189:$AN1189)</f>
        <v>0</v>
      </c>
      <c r="AP1189" s="37">
        <v>0</v>
      </c>
      <c r="AQ1189" s="37">
        <v>0</v>
      </c>
      <c r="AR1189" s="37">
        <v>0</v>
      </c>
      <c r="AS1189" s="37">
        <v>0</v>
      </c>
      <c r="AT1189" s="37">
        <v>0</v>
      </c>
      <c r="AU1189" s="37">
        <v>0</v>
      </c>
      <c r="AV1189" s="37">
        <f>SUM(BASE_INICIATIVAS_CONSOLIDADA!$AP1189:$AU1189)</f>
        <v>0</v>
      </c>
      <c r="AW1189" s="39">
        <v>0</v>
      </c>
      <c r="AX1189" s="39">
        <v>0</v>
      </c>
      <c r="AY1189" s="40">
        <f>SUM(BASE_INICIATIVAS_CONSOLIDADA!$AW1189:$AX1189)</f>
        <v>0</v>
      </c>
      <c r="AZ1189" s="4">
        <v>0</v>
      </c>
      <c r="BA1189" s="4">
        <f>BASE_INICIATIVAS_CONSOLIDADA!$AZ1189</f>
        <v>0</v>
      </c>
      <c r="BB1189" s="4">
        <v>0</v>
      </c>
      <c r="BC1189" s="4">
        <v>0</v>
      </c>
      <c r="BD1189" s="4">
        <f>SUM(BASE_INICIATIVAS_CONSOLIDADA!$BB1189:$BC1189)</f>
        <v>0</v>
      </c>
    </row>
    <row r="1190" spans="1:56" ht="30" x14ac:dyDescent="0.25">
      <c r="A1190" s="29" t="s">
        <v>61</v>
      </c>
      <c r="B1190" s="29" t="s">
        <v>113</v>
      </c>
      <c r="C1190" s="29">
        <v>19874995</v>
      </c>
      <c r="D1190" s="29" t="s">
        <v>58</v>
      </c>
      <c r="E1190" s="29" t="str">
        <f>_xlfn.XLOOKUP(BASE_INICIATIVAS_CONSOLIDADA!$G1190,'[1]BASE DE DADOS'!A:A,'[1]BASE DE DADOS'!C:C)</f>
        <v>REVIS DE SANTA CRUZ</v>
      </c>
      <c r="F1190" s="29" t="str">
        <f>_xlfn.XLOOKUP(BASE_INICIATIVAS_CONSOLIDADA!$G1190,[1]!BASE_UCS[COD CNUC],[1]!BASE_UCS[CATEGORIA RESUMIDA])</f>
        <v>REVIS</v>
      </c>
      <c r="G1190" s="29" t="s">
        <v>442</v>
      </c>
      <c r="H1190" s="29" t="str">
        <f>_xlfn.XLOOKUP(BASE_INICIATIVAS_CONSOLIDADA!$G1190,[1]!BASE_UCS[COD CNUC],[1]!BASE_UCS[GERÊNCIA REGIONAL])</f>
        <v>GR4 - Sudeste</v>
      </c>
      <c r="I1190" s="29" t="str">
        <f>_xlfn.XLOOKUP(BASE_INICIATIVAS_CONSOLIDADA!$G1190,[1]!BASE_UCS[COD CNUC],[1]!BASE_UCS[BIOMAS])</f>
        <v>Área Marinha - Mata Atlântica</v>
      </c>
      <c r="J1190" s="29" t="str">
        <f>_xlfn.XLOOKUP(BASE_INICIATIVAS_CONSOLIDADA!$G1190,[1]!BASE_UCS[COD CNUC],[1]!BASE_UCS[UF])</f>
        <v>ES</v>
      </c>
      <c r="K1190" s="29"/>
      <c r="L1190" s="30">
        <v>330000</v>
      </c>
      <c r="M1190" s="91"/>
      <c r="N1190" s="30">
        <f>BASE_INICIATIVAS_CONSOLIDADA!$L1190-BASE_INICIATIVAS_CONSOLIDADA!$M1190</f>
        <v>330000</v>
      </c>
      <c r="O1190" s="41">
        <f>BASE_INICIATIVAS_CONSOLIDADA!$AC1190+BASE_INICIATIVAS_CONSOLIDADA!$AJ1190+BASE_INICIATIVAS_CONSOLIDADA!$AO1190+BASE_INICIATIVAS_CONSOLIDADA!$AV1190+BASE_INICIATIVAS_CONSOLIDADA!$AY1190+BASE_INICIATIVAS_CONSOLIDADA!$BA1190+BASE_INICIATIVAS_CONSOLIDADA!$BD1190</f>
        <v>330000</v>
      </c>
      <c r="P1190" s="30">
        <f>IF(BASE_INICIATIVAS_CONSOLIDADA!$N1190-BASE_INICIATIVAS_CONSOLIDADA!$O1190&lt;0,0,BASE_INICIATIVAS_CONSOLIDADA!$N1190-BASE_INICIATIVAS_CONSOLIDADA!$O1190)</f>
        <v>0</v>
      </c>
      <c r="Q1190" s="66">
        <v>0</v>
      </c>
      <c r="R1190" s="71">
        <v>0</v>
      </c>
      <c r="S1190" s="71">
        <v>0</v>
      </c>
      <c r="T1190" s="71">
        <v>0</v>
      </c>
      <c r="U1190" s="71">
        <v>0</v>
      </c>
      <c r="V1190" s="71">
        <v>0</v>
      </c>
      <c r="W1190" s="71">
        <v>0</v>
      </c>
      <c r="X1190" s="71">
        <v>0</v>
      </c>
      <c r="Y1190" s="71">
        <v>0</v>
      </c>
      <c r="Z1190" s="71">
        <v>0</v>
      </c>
      <c r="AA1190" s="71">
        <v>0</v>
      </c>
      <c r="AB1190" s="68">
        <v>0</v>
      </c>
      <c r="AC1190" s="41">
        <f>SUM(BASE_INICIATIVAS_CONSOLIDADA!$Q1190:$AB1190)</f>
        <v>0</v>
      </c>
      <c r="AD1190" s="41">
        <v>0</v>
      </c>
      <c r="AE1190" s="41">
        <v>0</v>
      </c>
      <c r="AF1190" s="41">
        <v>0</v>
      </c>
      <c r="AG1190" s="41">
        <v>0</v>
      </c>
      <c r="AH1190" s="41">
        <v>0</v>
      </c>
      <c r="AI1190" s="82">
        <v>0</v>
      </c>
      <c r="AJ1190" s="41">
        <f>SUM(BASE_INICIATIVAS_CONSOLIDADA!$AD1190:$AI1190)</f>
        <v>0</v>
      </c>
      <c r="AK1190" s="41">
        <v>0</v>
      </c>
      <c r="AL1190" s="41">
        <v>0</v>
      </c>
      <c r="AM1190" s="41">
        <v>0</v>
      </c>
      <c r="AN1190" s="41">
        <v>0</v>
      </c>
      <c r="AO1190" s="41">
        <f>SUM(BASE_INICIATIVAS_CONSOLIDADA!$AK1190:$AN1190)</f>
        <v>0</v>
      </c>
      <c r="AP1190" s="41">
        <v>0</v>
      </c>
      <c r="AQ1190" s="41">
        <v>0</v>
      </c>
      <c r="AR1190" s="41">
        <v>0</v>
      </c>
      <c r="AS1190" s="41">
        <v>0</v>
      </c>
      <c r="AT1190" s="41">
        <v>0</v>
      </c>
      <c r="AU1190" s="41">
        <v>0</v>
      </c>
      <c r="AV1190" s="41">
        <f>SUM(BASE_INICIATIVAS_CONSOLIDADA!$AP1190:$AU1190)</f>
        <v>0</v>
      </c>
      <c r="AW1190" s="43">
        <v>0</v>
      </c>
      <c r="AX1190" s="43">
        <v>0</v>
      </c>
      <c r="AY1190" s="44">
        <f>SUM(BASE_INICIATIVAS_CONSOLIDADA!$AW1190:$AX1190)</f>
        <v>0</v>
      </c>
      <c r="AZ1190" s="45">
        <v>0</v>
      </c>
      <c r="BA1190" s="45">
        <f>BASE_INICIATIVAS_CONSOLIDADA!$AZ1190</f>
        <v>0</v>
      </c>
      <c r="BB1190" s="45">
        <v>330000</v>
      </c>
      <c r="BC1190" s="45">
        <v>0</v>
      </c>
      <c r="BD1190" s="45">
        <f>SUM(BASE_INICIATIVAS_CONSOLIDADA!$BB1190:$BC1190)</f>
        <v>330000</v>
      </c>
    </row>
    <row r="1191" spans="1:56" ht="30" x14ac:dyDescent="0.25">
      <c r="A1191" s="8" t="s">
        <v>61</v>
      </c>
      <c r="B1191" s="8" t="s">
        <v>113</v>
      </c>
      <c r="C1191" s="8">
        <v>19874995</v>
      </c>
      <c r="D1191" s="8" t="s">
        <v>58</v>
      </c>
      <c r="E1191" s="8" t="str">
        <f>_xlfn.XLOOKUP(BASE_INICIATIVAS_CONSOLIDADA!$G1191,'[1]BASE DE DADOS'!A:A,'[1]BASE DE DADOS'!C:C)</f>
        <v>PARNA DOS CAMPOS FERRUGINOSOS</v>
      </c>
      <c r="F1191" s="8" t="str">
        <f>_xlfn.XLOOKUP(BASE_INICIATIVAS_CONSOLIDADA!$G1191,[1]!BASE_UCS[COD CNUC],[1]!BASE_UCS[CATEGORIA RESUMIDA])</f>
        <v>PARNA</v>
      </c>
      <c r="G1191" s="8" t="s">
        <v>111</v>
      </c>
      <c r="H1191" s="8" t="str">
        <f>_xlfn.XLOOKUP(BASE_INICIATIVAS_CONSOLIDADA!$G1191,[1]!BASE_UCS[COD CNUC],[1]!BASE_UCS[GERÊNCIA REGIONAL])</f>
        <v>GR1 - Norte</v>
      </c>
      <c r="I1191" s="8" t="str">
        <f>_xlfn.XLOOKUP(BASE_INICIATIVAS_CONSOLIDADA!$G1191,[1]!BASE_UCS[COD CNUC],[1]!BASE_UCS[BIOMAS])</f>
        <v>Amazônia</v>
      </c>
      <c r="J1191" s="8" t="str">
        <f>_xlfn.XLOOKUP(BASE_INICIATIVAS_CONSOLIDADA!$G1191,[1]!BASE_UCS[COD CNUC],[1]!BASE_UCS[UF])</f>
        <v>PA</v>
      </c>
      <c r="K1191" s="8"/>
      <c r="L1191" s="36">
        <v>585000</v>
      </c>
      <c r="M1191" s="90"/>
      <c r="N1191" s="36">
        <f>BASE_INICIATIVAS_CONSOLIDADA!$L1191-BASE_INICIATIVAS_CONSOLIDADA!$M1191</f>
        <v>585000</v>
      </c>
      <c r="O1191" s="37">
        <f>BASE_INICIATIVAS_CONSOLIDADA!$AC1191+BASE_INICIATIVAS_CONSOLIDADA!$AJ1191+BASE_INICIATIVAS_CONSOLIDADA!$AO1191+BASE_INICIATIVAS_CONSOLIDADA!$AV1191+BASE_INICIATIVAS_CONSOLIDADA!$AY1191+BASE_INICIATIVAS_CONSOLIDADA!$BA1191+BASE_INICIATIVAS_CONSOLIDADA!$BD1191</f>
        <v>0</v>
      </c>
      <c r="P1191" s="36">
        <f>IF(BASE_INICIATIVAS_CONSOLIDADA!$N1191-BASE_INICIATIVAS_CONSOLIDADA!$O1191&lt;0,0,BASE_INICIATIVAS_CONSOLIDADA!$N1191-BASE_INICIATIVAS_CONSOLIDADA!$O1191)</f>
        <v>585000</v>
      </c>
      <c r="Q1191" s="64">
        <v>0</v>
      </c>
      <c r="R1191" s="69">
        <v>0</v>
      </c>
      <c r="S1191" s="69">
        <v>0</v>
      </c>
      <c r="T1191" s="69">
        <v>0</v>
      </c>
      <c r="U1191" s="69">
        <v>0</v>
      </c>
      <c r="V1191" s="69">
        <v>0</v>
      </c>
      <c r="W1191" s="69">
        <v>0</v>
      </c>
      <c r="X1191" s="69">
        <v>0</v>
      </c>
      <c r="Y1191" s="69">
        <v>0</v>
      </c>
      <c r="Z1191" s="69">
        <v>0</v>
      </c>
      <c r="AA1191" s="69">
        <v>0</v>
      </c>
      <c r="AB1191" s="70">
        <v>0</v>
      </c>
      <c r="AC1191" s="37">
        <f>SUM(BASE_INICIATIVAS_CONSOLIDADA!$Q1191:$AB1191)</f>
        <v>0</v>
      </c>
      <c r="AD1191" s="37">
        <v>0</v>
      </c>
      <c r="AE1191" s="37">
        <v>0</v>
      </c>
      <c r="AF1191" s="37">
        <v>0</v>
      </c>
      <c r="AG1191" s="37">
        <v>0</v>
      </c>
      <c r="AH1191" s="37">
        <v>0</v>
      </c>
      <c r="AI1191" s="77">
        <v>0</v>
      </c>
      <c r="AJ1191" s="37">
        <f>SUM(BASE_INICIATIVAS_CONSOLIDADA!$AD1191:$AI1191)</f>
        <v>0</v>
      </c>
      <c r="AK1191" s="37">
        <v>0</v>
      </c>
      <c r="AL1191" s="37">
        <v>0</v>
      </c>
      <c r="AM1191" s="37">
        <v>0</v>
      </c>
      <c r="AN1191" s="37">
        <v>0</v>
      </c>
      <c r="AO1191" s="37">
        <f>SUM(BASE_INICIATIVAS_CONSOLIDADA!$AK1191:$AN1191)</f>
        <v>0</v>
      </c>
      <c r="AP1191" s="37">
        <v>0</v>
      </c>
      <c r="AQ1191" s="37">
        <v>0</v>
      </c>
      <c r="AR1191" s="37">
        <v>0</v>
      </c>
      <c r="AS1191" s="37">
        <v>0</v>
      </c>
      <c r="AT1191" s="37">
        <v>0</v>
      </c>
      <c r="AU1191" s="37">
        <v>0</v>
      </c>
      <c r="AV1191" s="37">
        <f>SUM(BASE_INICIATIVAS_CONSOLIDADA!$AP1191:$AU1191)</f>
        <v>0</v>
      </c>
      <c r="AW1191" s="39">
        <v>0</v>
      </c>
      <c r="AX1191" s="39">
        <v>0</v>
      </c>
      <c r="AY1191" s="40">
        <f>SUM(BASE_INICIATIVAS_CONSOLIDADA!$AW1191:$AX1191)</f>
        <v>0</v>
      </c>
      <c r="AZ1191" s="4">
        <v>0</v>
      </c>
      <c r="BA1191" s="4">
        <f>BASE_INICIATIVAS_CONSOLIDADA!$AZ1191</f>
        <v>0</v>
      </c>
      <c r="BB1191" s="4">
        <v>0</v>
      </c>
      <c r="BC1191" s="4">
        <v>0</v>
      </c>
      <c r="BD1191" s="4">
        <f>SUM(BASE_INICIATIVAS_CONSOLIDADA!$BB1191:$BC1191)</f>
        <v>0</v>
      </c>
    </row>
    <row r="1192" spans="1:56" ht="30" x14ac:dyDescent="0.25">
      <c r="A1192" s="29" t="s">
        <v>61</v>
      </c>
      <c r="B1192" s="29" t="s">
        <v>113</v>
      </c>
      <c r="C1192" s="29">
        <v>19874995</v>
      </c>
      <c r="D1192" s="29" t="s">
        <v>58</v>
      </c>
      <c r="E1192" s="29" t="str">
        <f>_xlfn.XLOOKUP(BASE_INICIATIVAS_CONSOLIDADA!$G1192,'[1]BASE DE DADOS'!A:A,'[1]BASE DE DADOS'!C:C)</f>
        <v>RESEX ARAPIRANGA-TROMAÍ</v>
      </c>
      <c r="F1192" s="29" t="str">
        <f>_xlfn.XLOOKUP(BASE_INICIATIVAS_CONSOLIDADA!$G1192,[1]!BASE_UCS[COD CNUC],[1]!BASE_UCS[CATEGORIA RESUMIDA])</f>
        <v>RESEX</v>
      </c>
      <c r="G1192" s="29" t="s">
        <v>145</v>
      </c>
      <c r="H1192" s="29" t="str">
        <f>_xlfn.XLOOKUP(BASE_INICIATIVAS_CONSOLIDADA!$G1192,[1]!BASE_UCS[COD CNUC],[1]!BASE_UCS[GERÊNCIA REGIONAL])</f>
        <v>GR1 - Norte</v>
      </c>
      <c r="I1192" s="29" t="str">
        <f>_xlfn.XLOOKUP(BASE_INICIATIVAS_CONSOLIDADA!$G1192,[1]!BASE_UCS[COD CNUC],[1]!BASE_UCS[BIOMAS])</f>
        <v>Amazônia - Área Marinha</v>
      </c>
      <c r="J1192" s="29" t="str">
        <f>_xlfn.XLOOKUP(BASE_INICIATIVAS_CONSOLIDADA!$G1192,[1]!BASE_UCS[COD CNUC],[1]!BASE_UCS[UF])</f>
        <v>MA</v>
      </c>
      <c r="K1192" s="29"/>
      <c r="L1192" s="30">
        <v>330000</v>
      </c>
      <c r="M1192" s="91"/>
      <c r="N1192" s="30">
        <f>BASE_INICIATIVAS_CONSOLIDADA!$L1192-BASE_INICIATIVAS_CONSOLIDADA!$M1192</f>
        <v>330000</v>
      </c>
      <c r="O1192" s="41">
        <f>BASE_INICIATIVAS_CONSOLIDADA!$AC1192+BASE_INICIATIVAS_CONSOLIDADA!$AJ1192+BASE_INICIATIVAS_CONSOLIDADA!$AO1192+BASE_INICIATIVAS_CONSOLIDADA!$AV1192+BASE_INICIATIVAS_CONSOLIDADA!$AY1192+BASE_INICIATIVAS_CONSOLIDADA!$BA1192+BASE_INICIATIVAS_CONSOLIDADA!$BD1192</f>
        <v>0</v>
      </c>
      <c r="P1192" s="30">
        <f>IF(BASE_INICIATIVAS_CONSOLIDADA!$N1192-BASE_INICIATIVAS_CONSOLIDADA!$O1192&lt;0,0,BASE_INICIATIVAS_CONSOLIDADA!$N1192-BASE_INICIATIVAS_CONSOLIDADA!$O1192)</f>
        <v>330000</v>
      </c>
      <c r="Q1192" s="66">
        <v>0</v>
      </c>
      <c r="R1192" s="71">
        <v>0</v>
      </c>
      <c r="S1192" s="71">
        <v>0</v>
      </c>
      <c r="T1192" s="71">
        <v>0</v>
      </c>
      <c r="U1192" s="71">
        <v>0</v>
      </c>
      <c r="V1192" s="71">
        <v>0</v>
      </c>
      <c r="W1192" s="71">
        <v>0</v>
      </c>
      <c r="X1192" s="71">
        <v>0</v>
      </c>
      <c r="Y1192" s="71">
        <v>0</v>
      </c>
      <c r="Z1192" s="71">
        <v>0</v>
      </c>
      <c r="AA1192" s="71">
        <v>0</v>
      </c>
      <c r="AB1192" s="68">
        <v>0</v>
      </c>
      <c r="AC1192" s="41">
        <f>SUM(BASE_INICIATIVAS_CONSOLIDADA!$Q1192:$AB1192)</f>
        <v>0</v>
      </c>
      <c r="AD1192" s="41">
        <v>0</v>
      </c>
      <c r="AE1192" s="41">
        <v>0</v>
      </c>
      <c r="AF1192" s="41">
        <v>0</v>
      </c>
      <c r="AG1192" s="41">
        <v>0</v>
      </c>
      <c r="AH1192" s="41">
        <v>0</v>
      </c>
      <c r="AI1192" s="82">
        <v>0</v>
      </c>
      <c r="AJ1192" s="41">
        <f>SUM(BASE_INICIATIVAS_CONSOLIDADA!$AD1192:$AI1192)</f>
        <v>0</v>
      </c>
      <c r="AK1192" s="41">
        <v>0</v>
      </c>
      <c r="AL1192" s="41">
        <v>0</v>
      </c>
      <c r="AM1192" s="41">
        <v>0</v>
      </c>
      <c r="AN1192" s="41">
        <v>0</v>
      </c>
      <c r="AO1192" s="41">
        <f>SUM(BASE_INICIATIVAS_CONSOLIDADA!$AK1192:$AN1192)</f>
        <v>0</v>
      </c>
      <c r="AP1192" s="41">
        <v>0</v>
      </c>
      <c r="AQ1192" s="41">
        <v>0</v>
      </c>
      <c r="AR1192" s="41">
        <v>0</v>
      </c>
      <c r="AS1192" s="41">
        <v>0</v>
      </c>
      <c r="AT1192" s="41">
        <v>0</v>
      </c>
      <c r="AU1192" s="41">
        <v>0</v>
      </c>
      <c r="AV1192" s="41">
        <f>SUM(BASE_INICIATIVAS_CONSOLIDADA!$AP1192:$AU1192)</f>
        <v>0</v>
      </c>
      <c r="AW1192" s="43">
        <v>0</v>
      </c>
      <c r="AX1192" s="43">
        <v>0</v>
      </c>
      <c r="AY1192" s="44">
        <f>SUM(BASE_INICIATIVAS_CONSOLIDADA!$AW1192:$AX1192)</f>
        <v>0</v>
      </c>
      <c r="AZ1192" s="45">
        <v>0</v>
      </c>
      <c r="BA1192" s="45">
        <f>BASE_INICIATIVAS_CONSOLIDADA!$AZ1192</f>
        <v>0</v>
      </c>
      <c r="BB1192" s="45">
        <v>0</v>
      </c>
      <c r="BC1192" s="45">
        <v>0</v>
      </c>
      <c r="BD1192" s="45">
        <f>SUM(BASE_INICIATIVAS_CONSOLIDADA!$BB1192:$BC1192)</f>
        <v>0</v>
      </c>
    </row>
    <row r="1193" spans="1:56" ht="45" x14ac:dyDescent="0.25">
      <c r="A1193" s="8" t="s">
        <v>61</v>
      </c>
      <c r="B1193" s="8" t="s">
        <v>113</v>
      </c>
      <c r="C1193" s="8">
        <v>19874995</v>
      </c>
      <c r="D1193" s="8" t="s">
        <v>58</v>
      </c>
      <c r="E1193" s="8" t="str">
        <f>_xlfn.XLOOKUP(BASE_INICIATIVAS_CONSOLIDADA!$G1193,'[1]BASE DE DADOS'!A:A,'[1]BASE DE DADOS'!C:C)</f>
        <v>RESEX DA BAÍA DO TUBARÃO</v>
      </c>
      <c r="F1193" s="8" t="str">
        <f>_xlfn.XLOOKUP(BASE_INICIATIVAS_CONSOLIDADA!$G1193,[1]!BASE_UCS[COD CNUC],[1]!BASE_UCS[CATEGORIA RESUMIDA])</f>
        <v>RESEX</v>
      </c>
      <c r="G1193" s="8" t="s">
        <v>146</v>
      </c>
      <c r="H1193" s="8" t="str">
        <f>_xlfn.XLOOKUP(BASE_INICIATIVAS_CONSOLIDADA!$G1193,[1]!BASE_UCS[COD CNUC],[1]!BASE_UCS[GERÊNCIA REGIONAL])</f>
        <v>GR1 - Norte</v>
      </c>
      <c r="I1193" s="8" t="str">
        <f>_xlfn.XLOOKUP(BASE_INICIATIVAS_CONSOLIDADA!$G1193,[1]!BASE_UCS[COD CNUC],[1]!BASE_UCS[BIOMAS])</f>
        <v>Amazônia - Área Marinha - Cerrado</v>
      </c>
      <c r="J1193" s="8" t="str">
        <f>_xlfn.XLOOKUP(BASE_INICIATIVAS_CONSOLIDADA!$G1193,[1]!BASE_UCS[COD CNUC],[1]!BASE_UCS[UF])</f>
        <v>MA</v>
      </c>
      <c r="K1193" s="8"/>
      <c r="L1193" s="36">
        <v>330000</v>
      </c>
      <c r="M1193" s="90"/>
      <c r="N1193" s="36">
        <f>BASE_INICIATIVAS_CONSOLIDADA!$L1193-BASE_INICIATIVAS_CONSOLIDADA!$M1193</f>
        <v>330000</v>
      </c>
      <c r="O1193" s="37">
        <f>BASE_INICIATIVAS_CONSOLIDADA!$AC1193+BASE_INICIATIVAS_CONSOLIDADA!$AJ1193+BASE_INICIATIVAS_CONSOLIDADA!$AO1193+BASE_INICIATIVAS_CONSOLIDADA!$AV1193+BASE_INICIATIVAS_CONSOLIDADA!$AY1193+BASE_INICIATIVAS_CONSOLIDADA!$BA1193+BASE_INICIATIVAS_CONSOLIDADA!$BD1193</f>
        <v>330000</v>
      </c>
      <c r="P1193" s="36">
        <f>IF(BASE_INICIATIVAS_CONSOLIDADA!$N1193-BASE_INICIATIVAS_CONSOLIDADA!$O1193&lt;0,0,BASE_INICIATIVAS_CONSOLIDADA!$N1193-BASE_INICIATIVAS_CONSOLIDADA!$O1193)</f>
        <v>0</v>
      </c>
      <c r="Q1193" s="64">
        <v>0</v>
      </c>
      <c r="R1193" s="69">
        <v>0</v>
      </c>
      <c r="S1193" s="69">
        <v>0</v>
      </c>
      <c r="T1193" s="69">
        <v>0</v>
      </c>
      <c r="U1193" s="69">
        <v>0</v>
      </c>
      <c r="V1193" s="69">
        <v>0</v>
      </c>
      <c r="W1193" s="69">
        <v>0</v>
      </c>
      <c r="X1193" s="69">
        <v>0</v>
      </c>
      <c r="Y1193" s="69">
        <v>0</v>
      </c>
      <c r="Z1193" s="69">
        <v>0</v>
      </c>
      <c r="AA1193" s="69">
        <v>0</v>
      </c>
      <c r="AB1193" s="70">
        <v>0</v>
      </c>
      <c r="AC1193" s="37">
        <f>SUM(BASE_INICIATIVAS_CONSOLIDADA!$Q1193:$AB1193)</f>
        <v>0</v>
      </c>
      <c r="AD1193" s="37">
        <v>0</v>
      </c>
      <c r="AE1193" s="37">
        <v>0</v>
      </c>
      <c r="AF1193" s="37">
        <v>0</v>
      </c>
      <c r="AG1193" s="37">
        <v>0</v>
      </c>
      <c r="AH1193" s="37">
        <v>0</v>
      </c>
      <c r="AI1193" s="77">
        <v>0</v>
      </c>
      <c r="AJ1193" s="37">
        <f>SUM(BASE_INICIATIVAS_CONSOLIDADA!$AD1193:$AI1193)</f>
        <v>0</v>
      </c>
      <c r="AK1193" s="37">
        <v>0</v>
      </c>
      <c r="AL1193" s="37">
        <v>0</v>
      </c>
      <c r="AM1193" s="37">
        <v>0</v>
      </c>
      <c r="AN1193" s="37">
        <v>0</v>
      </c>
      <c r="AO1193" s="37">
        <f>SUM(BASE_INICIATIVAS_CONSOLIDADA!$AK1193:$AN1193)</f>
        <v>0</v>
      </c>
      <c r="AP1193" s="37">
        <v>0</v>
      </c>
      <c r="AQ1193" s="37">
        <v>0</v>
      </c>
      <c r="AR1193" s="37">
        <v>0</v>
      </c>
      <c r="AS1193" s="37">
        <v>0</v>
      </c>
      <c r="AT1193" s="37">
        <v>0</v>
      </c>
      <c r="AU1193" s="37">
        <v>0</v>
      </c>
      <c r="AV1193" s="37">
        <f>SUM(BASE_INICIATIVAS_CONSOLIDADA!$AP1193:$AU1193)</f>
        <v>0</v>
      </c>
      <c r="AW1193" s="39">
        <v>0</v>
      </c>
      <c r="AX1193" s="39">
        <v>0</v>
      </c>
      <c r="AY1193" s="40">
        <f>SUM(BASE_INICIATIVAS_CONSOLIDADA!$AW1193:$AX1193)</f>
        <v>0</v>
      </c>
      <c r="AZ1193" s="4">
        <v>0</v>
      </c>
      <c r="BA1193" s="4">
        <f>BASE_INICIATIVAS_CONSOLIDADA!$AZ1193</f>
        <v>0</v>
      </c>
      <c r="BB1193" s="4">
        <v>0</v>
      </c>
      <c r="BC1193" s="4">
        <v>330000</v>
      </c>
      <c r="BD1193" s="4">
        <f>SUM(BASE_INICIATIVAS_CONSOLIDADA!$BB1193:$BC1193)</f>
        <v>330000</v>
      </c>
    </row>
    <row r="1194" spans="1:56" ht="30" x14ac:dyDescent="0.25">
      <c r="A1194" s="29" t="s">
        <v>61</v>
      </c>
      <c r="B1194" s="29" t="s">
        <v>113</v>
      </c>
      <c r="C1194" s="29">
        <v>19874995</v>
      </c>
      <c r="D1194" s="29" t="s">
        <v>58</v>
      </c>
      <c r="E1194" s="29" t="str">
        <f>_xlfn.XLOOKUP(BASE_INICIATIVAS_CONSOLIDADA!$G1194,'[1]BASE DE DADOS'!A:A,'[1]BASE DE DADOS'!C:C)</f>
        <v>RESEX ITAPETININGA</v>
      </c>
      <c r="F1194" s="29" t="str">
        <f>_xlfn.XLOOKUP(BASE_INICIATIVAS_CONSOLIDADA!$G1194,[1]!BASE_UCS[COD CNUC],[1]!BASE_UCS[CATEGORIA RESUMIDA])</f>
        <v>RESEX</v>
      </c>
      <c r="G1194" s="29" t="s">
        <v>147</v>
      </c>
      <c r="H1194" s="29" t="str">
        <f>_xlfn.XLOOKUP(BASE_INICIATIVAS_CONSOLIDADA!$G1194,[1]!BASE_UCS[COD CNUC],[1]!BASE_UCS[GERÊNCIA REGIONAL])</f>
        <v>GR1 - Norte</v>
      </c>
      <c r="I1194" s="29" t="str">
        <f>_xlfn.XLOOKUP(BASE_INICIATIVAS_CONSOLIDADA!$G1194,[1]!BASE_UCS[COD CNUC],[1]!BASE_UCS[BIOMAS])</f>
        <v>Amazônia</v>
      </c>
      <c r="J1194" s="29" t="str">
        <f>_xlfn.XLOOKUP(BASE_INICIATIVAS_CONSOLIDADA!$G1194,[1]!BASE_UCS[COD CNUC],[1]!BASE_UCS[UF])</f>
        <v>MA</v>
      </c>
      <c r="K1194" s="29"/>
      <c r="L1194" s="30">
        <v>330000</v>
      </c>
      <c r="M1194" s="91"/>
      <c r="N1194" s="30">
        <f>BASE_INICIATIVAS_CONSOLIDADA!$L1194-BASE_INICIATIVAS_CONSOLIDADA!$M1194</f>
        <v>330000</v>
      </c>
      <c r="O1194" s="41">
        <f>BASE_INICIATIVAS_CONSOLIDADA!$AC1194+BASE_INICIATIVAS_CONSOLIDADA!$AJ1194+BASE_INICIATIVAS_CONSOLIDADA!$AO1194+BASE_INICIATIVAS_CONSOLIDADA!$AV1194+BASE_INICIATIVAS_CONSOLIDADA!$AY1194+BASE_INICIATIVAS_CONSOLIDADA!$BA1194+BASE_INICIATIVAS_CONSOLIDADA!$BD1194</f>
        <v>0</v>
      </c>
      <c r="P1194" s="30">
        <f>IF(BASE_INICIATIVAS_CONSOLIDADA!$N1194-BASE_INICIATIVAS_CONSOLIDADA!$O1194&lt;0,0,BASE_INICIATIVAS_CONSOLIDADA!$N1194-BASE_INICIATIVAS_CONSOLIDADA!$O1194)</f>
        <v>330000</v>
      </c>
      <c r="Q1194" s="66">
        <v>0</v>
      </c>
      <c r="R1194" s="71">
        <v>0</v>
      </c>
      <c r="S1194" s="71">
        <v>0</v>
      </c>
      <c r="T1194" s="71">
        <v>0</v>
      </c>
      <c r="U1194" s="71">
        <v>0</v>
      </c>
      <c r="V1194" s="71">
        <v>0</v>
      </c>
      <c r="W1194" s="71">
        <v>0</v>
      </c>
      <c r="X1194" s="71">
        <v>0</v>
      </c>
      <c r="Y1194" s="71">
        <v>0</v>
      </c>
      <c r="Z1194" s="71">
        <v>0</v>
      </c>
      <c r="AA1194" s="71">
        <v>0</v>
      </c>
      <c r="AB1194" s="68">
        <v>0</v>
      </c>
      <c r="AC1194" s="41">
        <f>SUM(BASE_INICIATIVAS_CONSOLIDADA!$Q1194:$AB1194)</f>
        <v>0</v>
      </c>
      <c r="AD1194" s="41">
        <v>0</v>
      </c>
      <c r="AE1194" s="41">
        <v>0</v>
      </c>
      <c r="AF1194" s="41">
        <v>0</v>
      </c>
      <c r="AG1194" s="41">
        <v>0</v>
      </c>
      <c r="AH1194" s="41">
        <v>0</v>
      </c>
      <c r="AI1194" s="82">
        <v>0</v>
      </c>
      <c r="AJ1194" s="41">
        <f>SUM(BASE_INICIATIVAS_CONSOLIDADA!$AD1194:$AI1194)</f>
        <v>0</v>
      </c>
      <c r="AK1194" s="41">
        <v>0</v>
      </c>
      <c r="AL1194" s="41">
        <v>0</v>
      </c>
      <c r="AM1194" s="41">
        <v>0</v>
      </c>
      <c r="AN1194" s="41">
        <v>0</v>
      </c>
      <c r="AO1194" s="41">
        <f>SUM(BASE_INICIATIVAS_CONSOLIDADA!$AK1194:$AN1194)</f>
        <v>0</v>
      </c>
      <c r="AP1194" s="41">
        <v>0</v>
      </c>
      <c r="AQ1194" s="41">
        <v>0</v>
      </c>
      <c r="AR1194" s="41">
        <v>0</v>
      </c>
      <c r="AS1194" s="41">
        <v>0</v>
      </c>
      <c r="AT1194" s="41">
        <v>0</v>
      </c>
      <c r="AU1194" s="41">
        <v>0</v>
      </c>
      <c r="AV1194" s="41">
        <f>SUM(BASE_INICIATIVAS_CONSOLIDADA!$AP1194:$AU1194)</f>
        <v>0</v>
      </c>
      <c r="AW1194" s="43">
        <v>0</v>
      </c>
      <c r="AX1194" s="43">
        <v>0</v>
      </c>
      <c r="AY1194" s="44">
        <f>SUM(BASE_INICIATIVAS_CONSOLIDADA!$AW1194:$AX1194)</f>
        <v>0</v>
      </c>
      <c r="AZ1194" s="45">
        <v>0</v>
      </c>
      <c r="BA1194" s="45">
        <f>BASE_INICIATIVAS_CONSOLIDADA!$AZ1194</f>
        <v>0</v>
      </c>
      <c r="BB1194" s="45">
        <v>0</v>
      </c>
      <c r="BC1194" s="45">
        <v>0</v>
      </c>
      <c r="BD1194" s="45">
        <f>SUM(BASE_INICIATIVAS_CONSOLIDADA!$BB1194:$BC1194)</f>
        <v>0</v>
      </c>
    </row>
    <row r="1195" spans="1:56" ht="30" x14ac:dyDescent="0.25">
      <c r="A1195" s="8" t="s">
        <v>61</v>
      </c>
      <c r="B1195" s="8" t="s">
        <v>113</v>
      </c>
      <c r="C1195" s="8">
        <v>19874995</v>
      </c>
      <c r="D1195" s="8" t="s">
        <v>58</v>
      </c>
      <c r="E1195" s="8" t="str">
        <f>_xlfn.XLOOKUP(BASE_INICIATIVAS_CONSOLIDADA!$G1195,'[1]BASE DE DADOS'!A:A,'[1]BASE DE DADOS'!C:C)</f>
        <v>PARNA DE JERICOACOARA</v>
      </c>
      <c r="F1195" s="8" t="str">
        <f>_xlfn.XLOOKUP(BASE_INICIATIVAS_CONSOLIDADA!$G1195,[1]!BASE_UCS[COD CNUC],[1]!BASE_UCS[CATEGORIA RESUMIDA])</f>
        <v>PARNA</v>
      </c>
      <c r="G1195" s="8" t="s">
        <v>215</v>
      </c>
      <c r="H1195" s="8" t="str">
        <f>_xlfn.XLOOKUP(BASE_INICIATIVAS_CONSOLIDADA!$G1195,[1]!BASE_UCS[COD CNUC],[1]!BASE_UCS[GERÊNCIA REGIONAL])</f>
        <v>GR2 - Nordeste</v>
      </c>
      <c r="I1195" s="8" t="str">
        <f>_xlfn.XLOOKUP(BASE_INICIATIVAS_CONSOLIDADA!$G1195,[1]!BASE_UCS[COD CNUC],[1]!BASE_UCS[BIOMAS])</f>
        <v>Área Marinha - Caatinga</v>
      </c>
      <c r="J1195" s="8" t="str">
        <f>_xlfn.XLOOKUP(BASE_INICIATIVAS_CONSOLIDADA!$G1195,[1]!BASE_UCS[COD CNUC],[1]!BASE_UCS[UF])</f>
        <v>CE</v>
      </c>
      <c r="K1195" s="8"/>
      <c r="L1195" s="36">
        <v>330000</v>
      </c>
      <c r="M1195" s="90"/>
      <c r="N1195" s="36">
        <f>BASE_INICIATIVAS_CONSOLIDADA!$L1195-BASE_INICIATIVAS_CONSOLIDADA!$M1195</f>
        <v>330000</v>
      </c>
      <c r="O1195" s="37">
        <f>BASE_INICIATIVAS_CONSOLIDADA!$AC1195+BASE_INICIATIVAS_CONSOLIDADA!$AJ1195+BASE_INICIATIVAS_CONSOLIDADA!$AO1195+BASE_INICIATIVAS_CONSOLIDADA!$AV1195+BASE_INICIATIVAS_CONSOLIDADA!$AY1195+BASE_INICIATIVAS_CONSOLIDADA!$BA1195+BASE_INICIATIVAS_CONSOLIDADA!$BD1195</f>
        <v>330000</v>
      </c>
      <c r="P1195" s="36">
        <f>IF(BASE_INICIATIVAS_CONSOLIDADA!$N1195-BASE_INICIATIVAS_CONSOLIDADA!$O1195&lt;0,0,BASE_INICIATIVAS_CONSOLIDADA!$N1195-BASE_INICIATIVAS_CONSOLIDADA!$O1195)</f>
        <v>0</v>
      </c>
      <c r="Q1195" s="64">
        <v>0</v>
      </c>
      <c r="R1195" s="69">
        <v>0</v>
      </c>
      <c r="S1195" s="69">
        <v>0</v>
      </c>
      <c r="T1195" s="69">
        <v>0</v>
      </c>
      <c r="U1195" s="69">
        <v>0</v>
      </c>
      <c r="V1195" s="69">
        <v>0</v>
      </c>
      <c r="W1195" s="69">
        <v>0</v>
      </c>
      <c r="X1195" s="69">
        <v>0</v>
      </c>
      <c r="Y1195" s="69">
        <v>0</v>
      </c>
      <c r="Z1195" s="69">
        <v>0</v>
      </c>
      <c r="AA1195" s="69">
        <v>0</v>
      </c>
      <c r="AB1195" s="70">
        <v>0</v>
      </c>
      <c r="AC1195" s="37">
        <f>SUM(BASE_INICIATIVAS_CONSOLIDADA!$Q1195:$AB1195)</f>
        <v>0</v>
      </c>
      <c r="AD1195" s="37">
        <v>0</v>
      </c>
      <c r="AE1195" s="37">
        <v>0</v>
      </c>
      <c r="AF1195" s="37">
        <v>0</v>
      </c>
      <c r="AG1195" s="37">
        <v>0</v>
      </c>
      <c r="AH1195" s="37">
        <v>0</v>
      </c>
      <c r="AI1195" s="77">
        <v>0</v>
      </c>
      <c r="AJ1195" s="37">
        <f>SUM(BASE_INICIATIVAS_CONSOLIDADA!$AD1195:$AI1195)</f>
        <v>0</v>
      </c>
      <c r="AK1195" s="37">
        <v>0</v>
      </c>
      <c r="AL1195" s="37">
        <v>0</v>
      </c>
      <c r="AM1195" s="37">
        <v>0</v>
      </c>
      <c r="AN1195" s="37">
        <v>0</v>
      </c>
      <c r="AO1195" s="37">
        <f>SUM(BASE_INICIATIVAS_CONSOLIDADA!$AK1195:$AN1195)</f>
        <v>0</v>
      </c>
      <c r="AP1195" s="37">
        <v>0</v>
      </c>
      <c r="AQ1195" s="37">
        <v>0</v>
      </c>
      <c r="AR1195" s="37">
        <v>0</v>
      </c>
      <c r="AS1195" s="37">
        <v>0</v>
      </c>
      <c r="AT1195" s="37">
        <v>0</v>
      </c>
      <c r="AU1195" s="37">
        <v>0</v>
      </c>
      <c r="AV1195" s="37">
        <f>SUM(BASE_INICIATIVAS_CONSOLIDADA!$AP1195:$AU1195)</f>
        <v>0</v>
      </c>
      <c r="AW1195" s="39">
        <v>0</v>
      </c>
      <c r="AX1195" s="39">
        <v>0</v>
      </c>
      <c r="AY1195" s="40">
        <f>SUM(BASE_INICIATIVAS_CONSOLIDADA!$AW1195:$AX1195)</f>
        <v>0</v>
      </c>
      <c r="AZ1195" s="4">
        <v>0</v>
      </c>
      <c r="BA1195" s="4">
        <f>BASE_INICIATIVAS_CONSOLIDADA!$AZ1195</f>
        <v>0</v>
      </c>
      <c r="BB1195" s="4">
        <v>330000</v>
      </c>
      <c r="BC1195" s="4">
        <v>0</v>
      </c>
      <c r="BD1195" s="4">
        <f>SUM(BASE_INICIATIVAS_CONSOLIDADA!$BB1195:$BC1195)</f>
        <v>330000</v>
      </c>
    </row>
    <row r="1196" spans="1:56" ht="30" x14ac:dyDescent="0.25">
      <c r="A1196" s="29" t="s">
        <v>61</v>
      </c>
      <c r="B1196" s="29" t="s">
        <v>113</v>
      </c>
      <c r="C1196" s="29">
        <v>19874995</v>
      </c>
      <c r="D1196" s="29" t="s">
        <v>58</v>
      </c>
      <c r="E1196" s="29" t="str">
        <f>_xlfn.XLOOKUP(BASE_INICIATIVAS_CONSOLIDADA!$G1196,'[1]BASE DE DADOS'!A:A,'[1]BASE DE DADOS'!C:C)</f>
        <v>APA DE FERNANDO DE NORONHA</v>
      </c>
      <c r="F1196" s="29" t="str">
        <f>_xlfn.XLOOKUP(BASE_INICIATIVAS_CONSOLIDADA!$G1196,[1]!BASE_UCS[COD CNUC],[1]!BASE_UCS[CATEGORIA RESUMIDA])</f>
        <v>APA</v>
      </c>
      <c r="G1196" s="29" t="s">
        <v>314</v>
      </c>
      <c r="H1196" s="29" t="str">
        <f>_xlfn.XLOOKUP(BASE_INICIATIVAS_CONSOLIDADA!$G1196,[1]!BASE_UCS[COD CNUC],[1]!BASE_UCS[GERÊNCIA REGIONAL])</f>
        <v>GR2 - Nordeste</v>
      </c>
      <c r="I1196" s="29" t="str">
        <f>_xlfn.XLOOKUP(BASE_INICIATIVAS_CONSOLIDADA!$G1196,[1]!BASE_UCS[COD CNUC],[1]!BASE_UCS[BIOMAS])</f>
        <v>Área Marinha - Mata Atlântica</v>
      </c>
      <c r="J1196" s="29" t="str">
        <f>_xlfn.XLOOKUP(BASE_INICIATIVAS_CONSOLIDADA!$G1196,[1]!BASE_UCS[COD CNUC],[1]!BASE_UCS[UF])</f>
        <v>PE</v>
      </c>
      <c r="K1196" s="29"/>
      <c r="L1196" s="30">
        <v>330000</v>
      </c>
      <c r="M1196" s="91"/>
      <c r="N1196" s="30">
        <f>BASE_INICIATIVAS_CONSOLIDADA!$L1196-BASE_INICIATIVAS_CONSOLIDADA!$M1196</f>
        <v>330000</v>
      </c>
      <c r="O1196" s="41">
        <f>BASE_INICIATIVAS_CONSOLIDADA!$AC1196+BASE_INICIATIVAS_CONSOLIDADA!$AJ1196+BASE_INICIATIVAS_CONSOLIDADA!$AO1196+BASE_INICIATIVAS_CONSOLIDADA!$AV1196+BASE_INICIATIVAS_CONSOLIDADA!$AY1196+BASE_INICIATIVAS_CONSOLIDADA!$BA1196+BASE_INICIATIVAS_CONSOLIDADA!$BD1196</f>
        <v>0</v>
      </c>
      <c r="P1196" s="30">
        <f>IF(BASE_INICIATIVAS_CONSOLIDADA!$N1196-BASE_INICIATIVAS_CONSOLIDADA!$O1196&lt;0,0,BASE_INICIATIVAS_CONSOLIDADA!$N1196-BASE_INICIATIVAS_CONSOLIDADA!$O1196)</f>
        <v>330000</v>
      </c>
      <c r="Q1196" s="66">
        <v>0</v>
      </c>
      <c r="R1196" s="71">
        <v>0</v>
      </c>
      <c r="S1196" s="71">
        <v>0</v>
      </c>
      <c r="T1196" s="71">
        <v>0</v>
      </c>
      <c r="U1196" s="71">
        <v>0</v>
      </c>
      <c r="V1196" s="71">
        <v>0</v>
      </c>
      <c r="W1196" s="71">
        <v>0</v>
      </c>
      <c r="X1196" s="71">
        <v>0</v>
      </c>
      <c r="Y1196" s="71">
        <v>0</v>
      </c>
      <c r="Z1196" s="71">
        <v>0</v>
      </c>
      <c r="AA1196" s="71">
        <v>0</v>
      </c>
      <c r="AB1196" s="68">
        <v>0</v>
      </c>
      <c r="AC1196" s="41">
        <f>SUM(BASE_INICIATIVAS_CONSOLIDADA!$Q1196:$AB1196)</f>
        <v>0</v>
      </c>
      <c r="AD1196" s="41">
        <v>0</v>
      </c>
      <c r="AE1196" s="41">
        <v>0</v>
      </c>
      <c r="AF1196" s="41">
        <v>0</v>
      </c>
      <c r="AG1196" s="41">
        <v>0</v>
      </c>
      <c r="AH1196" s="41">
        <v>0</v>
      </c>
      <c r="AI1196" s="82">
        <v>0</v>
      </c>
      <c r="AJ1196" s="41">
        <f>SUM(BASE_INICIATIVAS_CONSOLIDADA!$AD1196:$AI1196)</f>
        <v>0</v>
      </c>
      <c r="AK1196" s="41">
        <v>0</v>
      </c>
      <c r="AL1196" s="41">
        <v>0</v>
      </c>
      <c r="AM1196" s="41">
        <v>0</v>
      </c>
      <c r="AN1196" s="41">
        <v>0</v>
      </c>
      <c r="AO1196" s="41">
        <f>SUM(BASE_INICIATIVAS_CONSOLIDADA!$AK1196:$AN1196)</f>
        <v>0</v>
      </c>
      <c r="AP1196" s="41">
        <v>0</v>
      </c>
      <c r="AQ1196" s="41">
        <v>0</v>
      </c>
      <c r="AR1196" s="41">
        <v>0</v>
      </c>
      <c r="AS1196" s="41">
        <v>0</v>
      </c>
      <c r="AT1196" s="41">
        <v>0</v>
      </c>
      <c r="AU1196" s="41">
        <v>0</v>
      </c>
      <c r="AV1196" s="41">
        <f>SUM(BASE_INICIATIVAS_CONSOLIDADA!$AP1196:$AU1196)</f>
        <v>0</v>
      </c>
      <c r="AW1196" s="43">
        <v>0</v>
      </c>
      <c r="AX1196" s="43">
        <v>0</v>
      </c>
      <c r="AY1196" s="44">
        <f>SUM(BASE_INICIATIVAS_CONSOLIDADA!$AW1196:$AX1196)</f>
        <v>0</v>
      </c>
      <c r="AZ1196" s="45">
        <v>0</v>
      </c>
      <c r="BA1196" s="45">
        <f>BASE_INICIATIVAS_CONSOLIDADA!$AZ1196</f>
        <v>0</v>
      </c>
      <c r="BB1196" s="45">
        <v>0</v>
      </c>
      <c r="BC1196" s="45">
        <v>0</v>
      </c>
      <c r="BD1196" s="45">
        <f>SUM(BASE_INICIATIVAS_CONSOLIDADA!$BB1196:$BC1196)</f>
        <v>0</v>
      </c>
    </row>
    <row r="1197" spans="1:56" ht="30" x14ac:dyDescent="0.25">
      <c r="A1197" s="8" t="s">
        <v>61</v>
      </c>
      <c r="B1197" s="8" t="s">
        <v>113</v>
      </c>
      <c r="C1197" s="8">
        <v>19874995</v>
      </c>
      <c r="D1197" s="8" t="s">
        <v>58</v>
      </c>
      <c r="E1197" s="8" t="str">
        <f>_xlfn.XLOOKUP(BASE_INICIATIVAS_CONSOLIDADA!$G1197,'[1]BASE DE DADOS'!A:A,'[1]BASE DE DADOS'!C:C)</f>
        <v>PARNA MAR. DE FERNANDO DE NORONHA</v>
      </c>
      <c r="F1197" s="8" t="str">
        <f>_xlfn.XLOOKUP(BASE_INICIATIVAS_CONSOLIDADA!$G1197,[1]!BASE_UCS[COD CNUC],[1]!BASE_UCS[CATEGORIA RESUMIDA])</f>
        <v>PARNA</v>
      </c>
      <c r="G1197" s="8" t="s">
        <v>257</v>
      </c>
      <c r="H1197" s="8" t="str">
        <f>_xlfn.XLOOKUP(BASE_INICIATIVAS_CONSOLIDADA!$G1197,[1]!BASE_UCS[COD CNUC],[1]!BASE_UCS[GERÊNCIA REGIONAL])</f>
        <v>GR2 - Nordeste</v>
      </c>
      <c r="I1197" s="8" t="str">
        <f>_xlfn.XLOOKUP(BASE_INICIATIVAS_CONSOLIDADA!$G1197,[1]!BASE_UCS[COD CNUC],[1]!BASE_UCS[BIOMAS])</f>
        <v>Área Marinha - Mata Atlântica</v>
      </c>
      <c r="J1197" s="8" t="str">
        <f>_xlfn.XLOOKUP(BASE_INICIATIVAS_CONSOLIDADA!$G1197,[1]!BASE_UCS[COD CNUC],[1]!BASE_UCS[UF])</f>
        <v>PE</v>
      </c>
      <c r="K1197" s="8"/>
      <c r="L1197" s="36">
        <v>330000</v>
      </c>
      <c r="M1197" s="90"/>
      <c r="N1197" s="36">
        <f>BASE_INICIATIVAS_CONSOLIDADA!$L1197-BASE_INICIATIVAS_CONSOLIDADA!$M1197</f>
        <v>330000</v>
      </c>
      <c r="O1197" s="37">
        <f>BASE_INICIATIVAS_CONSOLIDADA!$AC1197+BASE_INICIATIVAS_CONSOLIDADA!$AJ1197+BASE_INICIATIVAS_CONSOLIDADA!$AO1197+BASE_INICIATIVAS_CONSOLIDADA!$AV1197+BASE_INICIATIVAS_CONSOLIDADA!$AY1197+BASE_INICIATIVAS_CONSOLIDADA!$BA1197+BASE_INICIATIVAS_CONSOLIDADA!$BD1197</f>
        <v>330000</v>
      </c>
      <c r="P1197" s="36">
        <f>IF(BASE_INICIATIVAS_CONSOLIDADA!$N1197-BASE_INICIATIVAS_CONSOLIDADA!$O1197&lt;0,0,BASE_INICIATIVAS_CONSOLIDADA!$N1197-BASE_INICIATIVAS_CONSOLIDADA!$O1197)</f>
        <v>0</v>
      </c>
      <c r="Q1197" s="64">
        <v>0</v>
      </c>
      <c r="R1197" s="69">
        <v>0</v>
      </c>
      <c r="S1197" s="69">
        <v>0</v>
      </c>
      <c r="T1197" s="69">
        <v>0</v>
      </c>
      <c r="U1197" s="69">
        <v>0</v>
      </c>
      <c r="V1197" s="69">
        <v>0</v>
      </c>
      <c r="W1197" s="69">
        <v>0</v>
      </c>
      <c r="X1197" s="69">
        <v>0</v>
      </c>
      <c r="Y1197" s="69">
        <v>0</v>
      </c>
      <c r="Z1197" s="69">
        <v>0</v>
      </c>
      <c r="AA1197" s="69">
        <v>0</v>
      </c>
      <c r="AB1197" s="70">
        <v>0</v>
      </c>
      <c r="AC1197" s="37">
        <f>SUM(BASE_INICIATIVAS_CONSOLIDADA!$Q1197:$AB1197)</f>
        <v>0</v>
      </c>
      <c r="AD1197" s="37">
        <v>0</v>
      </c>
      <c r="AE1197" s="37">
        <v>0</v>
      </c>
      <c r="AF1197" s="37">
        <v>0</v>
      </c>
      <c r="AG1197" s="37">
        <v>0</v>
      </c>
      <c r="AH1197" s="37">
        <v>0</v>
      </c>
      <c r="AI1197" s="77">
        <v>0</v>
      </c>
      <c r="AJ1197" s="37">
        <f>SUM(BASE_INICIATIVAS_CONSOLIDADA!$AD1197:$AI1197)</f>
        <v>0</v>
      </c>
      <c r="AK1197" s="37">
        <v>0</v>
      </c>
      <c r="AL1197" s="37">
        <v>0</v>
      </c>
      <c r="AM1197" s="37">
        <v>0</v>
      </c>
      <c r="AN1197" s="37">
        <v>0</v>
      </c>
      <c r="AO1197" s="37">
        <f>SUM(BASE_INICIATIVAS_CONSOLIDADA!$AK1197:$AN1197)</f>
        <v>0</v>
      </c>
      <c r="AP1197" s="37">
        <v>0</v>
      </c>
      <c r="AQ1197" s="37">
        <v>0</v>
      </c>
      <c r="AR1197" s="37">
        <v>0</v>
      </c>
      <c r="AS1197" s="37">
        <v>0</v>
      </c>
      <c r="AT1197" s="37">
        <v>0</v>
      </c>
      <c r="AU1197" s="37">
        <v>0</v>
      </c>
      <c r="AV1197" s="37">
        <f>SUM(BASE_INICIATIVAS_CONSOLIDADA!$AP1197:$AU1197)</f>
        <v>0</v>
      </c>
      <c r="AW1197" s="39">
        <v>0</v>
      </c>
      <c r="AX1197" s="39">
        <v>0</v>
      </c>
      <c r="AY1197" s="40">
        <f>SUM(BASE_INICIATIVAS_CONSOLIDADA!$AW1197:$AX1197)</f>
        <v>0</v>
      </c>
      <c r="AZ1197" s="4">
        <v>0</v>
      </c>
      <c r="BA1197" s="4">
        <f>BASE_INICIATIVAS_CONSOLIDADA!$AZ1197</f>
        <v>0</v>
      </c>
      <c r="BB1197" s="4">
        <v>330000</v>
      </c>
      <c r="BC1197" s="4">
        <v>0</v>
      </c>
      <c r="BD1197" s="4">
        <f>SUM(BASE_INICIATIVAS_CONSOLIDADA!$BB1197:$BC1197)</f>
        <v>330000</v>
      </c>
    </row>
    <row r="1198" spans="1:56" ht="30" x14ac:dyDescent="0.25">
      <c r="A1198" s="29" t="s">
        <v>61</v>
      </c>
      <c r="B1198" s="29" t="s">
        <v>113</v>
      </c>
      <c r="C1198" s="29">
        <v>19874995</v>
      </c>
      <c r="D1198" s="29" t="s">
        <v>58</v>
      </c>
      <c r="E1198" s="29" t="str">
        <f>_xlfn.XLOOKUP(BASE_INICIATIVAS_CONSOLIDADA!$G1198,'[1]BASE DE DADOS'!A:A,'[1]BASE DE DADOS'!C:C)</f>
        <v>REBIO ATOL DAS ROCAS</v>
      </c>
      <c r="F1198" s="29" t="str">
        <f>_xlfn.XLOOKUP(BASE_INICIATIVAS_CONSOLIDADA!$G1198,[1]!BASE_UCS[COD CNUC],[1]!BASE_UCS[CATEGORIA RESUMIDA])</f>
        <v>REBIO</v>
      </c>
      <c r="G1198" s="29" t="s">
        <v>323</v>
      </c>
      <c r="H1198" s="29" t="str">
        <f>_xlfn.XLOOKUP(BASE_INICIATIVAS_CONSOLIDADA!$G1198,[1]!BASE_UCS[COD CNUC],[1]!BASE_UCS[GERÊNCIA REGIONAL])</f>
        <v>GR2 - Nordeste</v>
      </c>
      <c r="I1198" s="29" t="str">
        <f>_xlfn.XLOOKUP(BASE_INICIATIVAS_CONSOLIDADA!$G1198,[1]!BASE_UCS[COD CNUC],[1]!BASE_UCS[BIOMAS])</f>
        <v>Área Marinha - Mata Atlântica</v>
      </c>
      <c r="J1198" s="29" t="str">
        <f>_xlfn.XLOOKUP(BASE_INICIATIVAS_CONSOLIDADA!$G1198,[1]!BASE_UCS[COD CNUC],[1]!BASE_UCS[UF])</f>
        <v>RN</v>
      </c>
      <c r="K1198" s="29"/>
      <c r="L1198" s="30">
        <v>330000</v>
      </c>
      <c r="M1198" s="91"/>
      <c r="N1198" s="30">
        <f>BASE_INICIATIVAS_CONSOLIDADA!$L1198-BASE_INICIATIVAS_CONSOLIDADA!$M1198</f>
        <v>330000</v>
      </c>
      <c r="O1198" s="41">
        <f>BASE_INICIATIVAS_CONSOLIDADA!$AC1198+BASE_INICIATIVAS_CONSOLIDADA!$AJ1198+BASE_INICIATIVAS_CONSOLIDADA!$AO1198+BASE_INICIATIVAS_CONSOLIDADA!$AV1198+BASE_INICIATIVAS_CONSOLIDADA!$AY1198+BASE_INICIATIVAS_CONSOLIDADA!$BA1198+BASE_INICIATIVAS_CONSOLIDADA!$BD1198</f>
        <v>330000</v>
      </c>
      <c r="P1198" s="30">
        <f>IF(BASE_INICIATIVAS_CONSOLIDADA!$N1198-BASE_INICIATIVAS_CONSOLIDADA!$O1198&lt;0,0,BASE_INICIATIVAS_CONSOLIDADA!$N1198-BASE_INICIATIVAS_CONSOLIDADA!$O1198)</f>
        <v>0</v>
      </c>
      <c r="Q1198" s="66">
        <v>0</v>
      </c>
      <c r="R1198" s="71">
        <v>0</v>
      </c>
      <c r="S1198" s="71">
        <v>0</v>
      </c>
      <c r="T1198" s="71">
        <v>0</v>
      </c>
      <c r="U1198" s="71">
        <v>0</v>
      </c>
      <c r="V1198" s="71">
        <v>0</v>
      </c>
      <c r="W1198" s="71">
        <v>0</v>
      </c>
      <c r="X1198" s="71">
        <v>0</v>
      </c>
      <c r="Y1198" s="71">
        <v>0</v>
      </c>
      <c r="Z1198" s="71">
        <v>0</v>
      </c>
      <c r="AA1198" s="71">
        <v>0</v>
      </c>
      <c r="AB1198" s="68">
        <v>0</v>
      </c>
      <c r="AC1198" s="41">
        <f>SUM(BASE_INICIATIVAS_CONSOLIDADA!$Q1198:$AB1198)</f>
        <v>0</v>
      </c>
      <c r="AD1198" s="41">
        <v>0</v>
      </c>
      <c r="AE1198" s="41">
        <v>0</v>
      </c>
      <c r="AF1198" s="41">
        <v>0</v>
      </c>
      <c r="AG1198" s="41">
        <v>0</v>
      </c>
      <c r="AH1198" s="41">
        <v>0</v>
      </c>
      <c r="AI1198" s="82">
        <v>0</v>
      </c>
      <c r="AJ1198" s="41">
        <f>SUM(BASE_INICIATIVAS_CONSOLIDADA!$AD1198:$AI1198)</f>
        <v>0</v>
      </c>
      <c r="AK1198" s="41">
        <v>0</v>
      </c>
      <c r="AL1198" s="41">
        <v>0</v>
      </c>
      <c r="AM1198" s="41">
        <v>0</v>
      </c>
      <c r="AN1198" s="41">
        <v>0</v>
      </c>
      <c r="AO1198" s="41">
        <f>SUM(BASE_INICIATIVAS_CONSOLIDADA!$AK1198:$AN1198)</f>
        <v>0</v>
      </c>
      <c r="AP1198" s="41">
        <v>0</v>
      </c>
      <c r="AQ1198" s="41">
        <v>0</v>
      </c>
      <c r="AR1198" s="41">
        <v>0</v>
      </c>
      <c r="AS1198" s="41">
        <v>0</v>
      </c>
      <c r="AT1198" s="41">
        <v>0</v>
      </c>
      <c r="AU1198" s="41">
        <v>0</v>
      </c>
      <c r="AV1198" s="41">
        <f>SUM(BASE_INICIATIVAS_CONSOLIDADA!$AP1198:$AU1198)</f>
        <v>0</v>
      </c>
      <c r="AW1198" s="43">
        <v>0</v>
      </c>
      <c r="AX1198" s="43">
        <v>0</v>
      </c>
      <c r="AY1198" s="44">
        <f>SUM(BASE_INICIATIVAS_CONSOLIDADA!$AW1198:$AX1198)</f>
        <v>0</v>
      </c>
      <c r="AZ1198" s="45">
        <v>0</v>
      </c>
      <c r="BA1198" s="45">
        <f>BASE_INICIATIVAS_CONSOLIDADA!$AZ1198</f>
        <v>0</v>
      </c>
      <c r="BB1198" s="45">
        <v>330000</v>
      </c>
      <c r="BC1198" s="45">
        <v>0</v>
      </c>
      <c r="BD1198" s="45">
        <f>SUM(BASE_INICIATIVAS_CONSOLIDADA!$BB1198:$BC1198)</f>
        <v>330000</v>
      </c>
    </row>
    <row r="1199" spans="1:56" ht="30" x14ac:dyDescent="0.25">
      <c r="A1199" s="8" t="s">
        <v>61</v>
      </c>
      <c r="B1199" s="8" t="s">
        <v>113</v>
      </c>
      <c r="C1199" s="8">
        <v>19874995</v>
      </c>
      <c r="D1199" s="8" t="s">
        <v>58</v>
      </c>
      <c r="E1199" s="8" t="str">
        <f>_xlfn.XLOOKUP(BASE_INICIATIVAS_CONSOLIDADA!$G1199,'[1]BASE DE DADOS'!A:A,'[1]BASE DE DADOS'!C:C)</f>
        <v>APA COSTA DOS CORAIS</v>
      </c>
      <c r="F1199" s="8" t="str">
        <f>_xlfn.XLOOKUP(BASE_INICIATIVAS_CONSOLIDADA!$G1199,[1]!BASE_UCS[COD CNUC],[1]!BASE_UCS[CATEGORIA RESUMIDA])</f>
        <v>APA</v>
      </c>
      <c r="G1199" s="8" t="s">
        <v>272</v>
      </c>
      <c r="H1199" s="8" t="str">
        <f>_xlfn.XLOOKUP(BASE_INICIATIVAS_CONSOLIDADA!$G1199,[1]!BASE_UCS[COD CNUC],[1]!BASE_UCS[GERÊNCIA REGIONAL])</f>
        <v>GR2 - Nordeste</v>
      </c>
      <c r="I1199" s="8" t="str">
        <f>_xlfn.XLOOKUP(BASE_INICIATIVAS_CONSOLIDADA!$G1199,[1]!BASE_UCS[COD CNUC],[1]!BASE_UCS[BIOMAS])</f>
        <v>Área Marinha - Mata Atlântica</v>
      </c>
      <c r="J1199" s="8" t="str">
        <f>_xlfn.XLOOKUP(BASE_INICIATIVAS_CONSOLIDADA!$G1199,[1]!BASE_UCS[COD CNUC],[1]!BASE_UCS[UF])</f>
        <v>AL/PE</v>
      </c>
      <c r="K1199" s="8"/>
      <c r="L1199" s="36">
        <v>330000</v>
      </c>
      <c r="M1199" s="90"/>
      <c r="N1199" s="36">
        <f>BASE_INICIATIVAS_CONSOLIDADA!$L1199-BASE_INICIATIVAS_CONSOLIDADA!$M1199</f>
        <v>330000</v>
      </c>
      <c r="O1199" s="37">
        <f>BASE_INICIATIVAS_CONSOLIDADA!$AC1199+BASE_INICIATIVAS_CONSOLIDADA!$AJ1199+BASE_INICIATIVAS_CONSOLIDADA!$AO1199+BASE_INICIATIVAS_CONSOLIDADA!$AV1199+BASE_INICIATIVAS_CONSOLIDADA!$AY1199+BASE_INICIATIVAS_CONSOLIDADA!$BA1199+BASE_INICIATIVAS_CONSOLIDADA!$BD1199</f>
        <v>0</v>
      </c>
      <c r="P1199" s="36">
        <f>IF(BASE_INICIATIVAS_CONSOLIDADA!$N1199-BASE_INICIATIVAS_CONSOLIDADA!$O1199&lt;0,0,BASE_INICIATIVAS_CONSOLIDADA!$N1199-BASE_INICIATIVAS_CONSOLIDADA!$O1199)</f>
        <v>330000</v>
      </c>
      <c r="Q1199" s="64">
        <v>0</v>
      </c>
      <c r="R1199" s="69">
        <v>0</v>
      </c>
      <c r="S1199" s="69">
        <v>0</v>
      </c>
      <c r="T1199" s="69">
        <v>0</v>
      </c>
      <c r="U1199" s="69">
        <v>0</v>
      </c>
      <c r="V1199" s="69">
        <v>0</v>
      </c>
      <c r="W1199" s="69">
        <v>0</v>
      </c>
      <c r="X1199" s="69">
        <v>0</v>
      </c>
      <c r="Y1199" s="69">
        <v>0</v>
      </c>
      <c r="Z1199" s="69">
        <v>0</v>
      </c>
      <c r="AA1199" s="69">
        <v>0</v>
      </c>
      <c r="AB1199" s="70">
        <v>0</v>
      </c>
      <c r="AC1199" s="37">
        <f>SUM(BASE_INICIATIVAS_CONSOLIDADA!$Q1199:$AB1199)</f>
        <v>0</v>
      </c>
      <c r="AD1199" s="37">
        <v>0</v>
      </c>
      <c r="AE1199" s="37">
        <v>0</v>
      </c>
      <c r="AF1199" s="37">
        <v>0</v>
      </c>
      <c r="AG1199" s="37">
        <v>0</v>
      </c>
      <c r="AH1199" s="37">
        <v>0</v>
      </c>
      <c r="AI1199" s="77">
        <v>0</v>
      </c>
      <c r="AJ1199" s="37">
        <f>SUM(BASE_INICIATIVAS_CONSOLIDADA!$AD1199:$AI1199)</f>
        <v>0</v>
      </c>
      <c r="AK1199" s="37">
        <v>0</v>
      </c>
      <c r="AL1199" s="37">
        <v>0</v>
      </c>
      <c r="AM1199" s="37">
        <v>0</v>
      </c>
      <c r="AN1199" s="37">
        <v>0</v>
      </c>
      <c r="AO1199" s="37">
        <f>SUM(BASE_INICIATIVAS_CONSOLIDADA!$AK1199:$AN1199)</f>
        <v>0</v>
      </c>
      <c r="AP1199" s="37">
        <v>0</v>
      </c>
      <c r="AQ1199" s="37">
        <v>0</v>
      </c>
      <c r="AR1199" s="37">
        <v>0</v>
      </c>
      <c r="AS1199" s="37">
        <v>0</v>
      </c>
      <c r="AT1199" s="37">
        <v>0</v>
      </c>
      <c r="AU1199" s="37">
        <v>0</v>
      </c>
      <c r="AV1199" s="37">
        <f>SUM(BASE_INICIATIVAS_CONSOLIDADA!$AP1199:$AU1199)</f>
        <v>0</v>
      </c>
      <c r="AW1199" s="39">
        <v>0</v>
      </c>
      <c r="AX1199" s="39">
        <v>0</v>
      </c>
      <c r="AY1199" s="40">
        <f>SUM(BASE_INICIATIVAS_CONSOLIDADA!$AW1199:$AX1199)</f>
        <v>0</v>
      </c>
      <c r="AZ1199" s="4">
        <v>0</v>
      </c>
      <c r="BA1199" s="4">
        <f>BASE_INICIATIVAS_CONSOLIDADA!$AZ1199</f>
        <v>0</v>
      </c>
      <c r="BB1199" s="4">
        <v>0</v>
      </c>
      <c r="BC1199" s="4">
        <v>0</v>
      </c>
      <c r="BD1199" s="4">
        <f>SUM(BASE_INICIATIVAS_CONSOLIDADA!$BB1199:$BC1199)</f>
        <v>0</v>
      </c>
    </row>
    <row r="1200" spans="1:56" ht="30" x14ac:dyDescent="0.25">
      <c r="A1200" s="29" t="s">
        <v>61</v>
      </c>
      <c r="B1200" s="29" t="s">
        <v>113</v>
      </c>
      <c r="C1200" s="29">
        <v>19874995</v>
      </c>
      <c r="D1200" s="29" t="s">
        <v>58</v>
      </c>
      <c r="E1200" s="29" t="str">
        <f>_xlfn.XLOOKUP(BASE_INICIATIVAS_CONSOLIDADA!$G1200,'[1]BASE DE DADOS'!A:A,'[1]BASE DE DADOS'!C:C)</f>
        <v>RESEX MARINHA DA LAGOA DO JEQUIÁ</v>
      </c>
      <c r="F1200" s="29" t="str">
        <f>_xlfn.XLOOKUP(BASE_INICIATIVAS_CONSOLIDADA!$G1200,[1]!BASE_UCS[COD CNUC],[1]!BASE_UCS[CATEGORIA RESUMIDA])</f>
        <v>RESEX</v>
      </c>
      <c r="G1200" s="29" t="s">
        <v>459</v>
      </c>
      <c r="H1200" s="29" t="str">
        <f>_xlfn.XLOOKUP(BASE_INICIATIVAS_CONSOLIDADA!$G1200,[1]!BASE_UCS[COD CNUC],[1]!BASE_UCS[GERÊNCIA REGIONAL])</f>
        <v>GR2 - Nordeste</v>
      </c>
      <c r="I1200" s="29" t="str">
        <f>_xlfn.XLOOKUP(BASE_INICIATIVAS_CONSOLIDADA!$G1200,[1]!BASE_UCS[COD CNUC],[1]!BASE_UCS[BIOMAS])</f>
        <v>Área Marinha - Mata Atlântica</v>
      </c>
      <c r="J1200" s="29" t="str">
        <f>_xlfn.XLOOKUP(BASE_INICIATIVAS_CONSOLIDADA!$G1200,[1]!BASE_UCS[COD CNUC],[1]!BASE_UCS[UF])</f>
        <v>AL</v>
      </c>
      <c r="K1200" s="29"/>
      <c r="L1200" s="30">
        <v>330000</v>
      </c>
      <c r="M1200" s="91"/>
      <c r="N1200" s="30">
        <f>BASE_INICIATIVAS_CONSOLIDADA!$L1200-BASE_INICIATIVAS_CONSOLIDADA!$M1200</f>
        <v>330000</v>
      </c>
      <c r="O1200" s="41">
        <f>BASE_INICIATIVAS_CONSOLIDADA!$AC1200+BASE_INICIATIVAS_CONSOLIDADA!$AJ1200+BASE_INICIATIVAS_CONSOLIDADA!$AO1200+BASE_INICIATIVAS_CONSOLIDADA!$AV1200+BASE_INICIATIVAS_CONSOLIDADA!$AY1200+BASE_INICIATIVAS_CONSOLIDADA!$BA1200+BASE_INICIATIVAS_CONSOLIDADA!$BD1200</f>
        <v>0</v>
      </c>
      <c r="P1200" s="30">
        <f>IF(BASE_INICIATIVAS_CONSOLIDADA!$N1200-BASE_INICIATIVAS_CONSOLIDADA!$O1200&lt;0,0,BASE_INICIATIVAS_CONSOLIDADA!$N1200-BASE_INICIATIVAS_CONSOLIDADA!$O1200)</f>
        <v>330000</v>
      </c>
      <c r="Q1200" s="66">
        <v>0</v>
      </c>
      <c r="R1200" s="71">
        <v>0</v>
      </c>
      <c r="S1200" s="71">
        <v>0</v>
      </c>
      <c r="T1200" s="71">
        <v>0</v>
      </c>
      <c r="U1200" s="71">
        <v>0</v>
      </c>
      <c r="V1200" s="71">
        <v>0</v>
      </c>
      <c r="W1200" s="71">
        <v>0</v>
      </c>
      <c r="X1200" s="71">
        <v>0</v>
      </c>
      <c r="Y1200" s="71">
        <v>0</v>
      </c>
      <c r="Z1200" s="71">
        <v>0</v>
      </c>
      <c r="AA1200" s="71">
        <v>0</v>
      </c>
      <c r="AB1200" s="68">
        <v>0</v>
      </c>
      <c r="AC1200" s="41">
        <f>SUM(BASE_INICIATIVAS_CONSOLIDADA!$Q1200:$AB1200)</f>
        <v>0</v>
      </c>
      <c r="AD1200" s="41">
        <v>0</v>
      </c>
      <c r="AE1200" s="41">
        <v>0</v>
      </c>
      <c r="AF1200" s="41">
        <v>0</v>
      </c>
      <c r="AG1200" s="41">
        <v>0</v>
      </c>
      <c r="AH1200" s="41">
        <v>0</v>
      </c>
      <c r="AI1200" s="82">
        <v>0</v>
      </c>
      <c r="AJ1200" s="41">
        <f>SUM(BASE_INICIATIVAS_CONSOLIDADA!$AD1200:$AI1200)</f>
        <v>0</v>
      </c>
      <c r="AK1200" s="41">
        <v>0</v>
      </c>
      <c r="AL1200" s="41">
        <v>0</v>
      </c>
      <c r="AM1200" s="41">
        <v>0</v>
      </c>
      <c r="AN1200" s="41">
        <v>0</v>
      </c>
      <c r="AO1200" s="41">
        <f>SUM(BASE_INICIATIVAS_CONSOLIDADA!$AK1200:$AN1200)</f>
        <v>0</v>
      </c>
      <c r="AP1200" s="41">
        <v>0</v>
      </c>
      <c r="AQ1200" s="41">
        <v>0</v>
      </c>
      <c r="AR1200" s="41">
        <v>0</v>
      </c>
      <c r="AS1200" s="41">
        <v>0</v>
      </c>
      <c r="AT1200" s="41">
        <v>0</v>
      </c>
      <c r="AU1200" s="41">
        <v>0</v>
      </c>
      <c r="AV1200" s="41">
        <f>SUM(BASE_INICIATIVAS_CONSOLIDADA!$AP1200:$AU1200)</f>
        <v>0</v>
      </c>
      <c r="AW1200" s="43">
        <v>0</v>
      </c>
      <c r="AX1200" s="43">
        <v>0</v>
      </c>
      <c r="AY1200" s="44">
        <f>SUM(BASE_INICIATIVAS_CONSOLIDADA!$AW1200:$AX1200)</f>
        <v>0</v>
      </c>
      <c r="AZ1200" s="45">
        <v>0</v>
      </c>
      <c r="BA1200" s="45">
        <f>BASE_INICIATIVAS_CONSOLIDADA!$AZ1200</f>
        <v>0</v>
      </c>
      <c r="BB1200" s="45">
        <v>0</v>
      </c>
      <c r="BC1200" s="45">
        <v>0</v>
      </c>
      <c r="BD1200" s="45">
        <f>SUM(BASE_INICIATIVAS_CONSOLIDADA!$BB1200:$BC1200)</f>
        <v>0</v>
      </c>
    </row>
    <row r="1201" spans="1:56" ht="30" x14ac:dyDescent="0.25">
      <c r="A1201" s="8" t="s">
        <v>61</v>
      </c>
      <c r="B1201" s="8" t="s">
        <v>113</v>
      </c>
      <c r="C1201" s="8">
        <v>19874995</v>
      </c>
      <c r="D1201" s="8" t="s">
        <v>58</v>
      </c>
      <c r="E1201" s="8" t="str">
        <f>_xlfn.XLOOKUP(BASE_INICIATIVAS_CONSOLIDADA!$G1201,'[1]BASE DE DADOS'!A:A,'[1]BASE DE DADOS'!C:C)</f>
        <v>RESEX CORUMBAU</v>
      </c>
      <c r="F1201" s="8" t="str">
        <f>_xlfn.XLOOKUP(BASE_INICIATIVAS_CONSOLIDADA!$G1201,[1]!BASE_UCS[COD CNUC],[1]!BASE_UCS[CATEGORIA RESUMIDA])</f>
        <v>RESEX</v>
      </c>
      <c r="G1201" s="8" t="s">
        <v>273</v>
      </c>
      <c r="H1201" s="8" t="str">
        <f>_xlfn.XLOOKUP(BASE_INICIATIVAS_CONSOLIDADA!$G1201,[1]!BASE_UCS[COD CNUC],[1]!BASE_UCS[GERÊNCIA REGIONAL])</f>
        <v>GR2 - Nordeste</v>
      </c>
      <c r="I1201" s="8" t="str">
        <f>_xlfn.XLOOKUP(BASE_INICIATIVAS_CONSOLIDADA!$G1201,[1]!BASE_UCS[COD CNUC],[1]!BASE_UCS[BIOMAS])</f>
        <v>Área Marinha - Mata Atlântica</v>
      </c>
      <c r="J1201" s="8" t="str">
        <f>_xlfn.XLOOKUP(BASE_INICIATIVAS_CONSOLIDADA!$G1201,[1]!BASE_UCS[COD CNUC],[1]!BASE_UCS[UF])</f>
        <v>BA</v>
      </c>
      <c r="K1201" s="8"/>
      <c r="L1201" s="36">
        <v>330000</v>
      </c>
      <c r="M1201" s="90"/>
      <c r="N1201" s="36">
        <f>BASE_INICIATIVAS_CONSOLIDADA!$L1201-BASE_INICIATIVAS_CONSOLIDADA!$M1201</f>
        <v>330000</v>
      </c>
      <c r="O1201" s="37">
        <f>BASE_INICIATIVAS_CONSOLIDADA!$AC1201+BASE_INICIATIVAS_CONSOLIDADA!$AJ1201+BASE_INICIATIVAS_CONSOLIDADA!$AO1201+BASE_INICIATIVAS_CONSOLIDADA!$AV1201+BASE_INICIATIVAS_CONSOLIDADA!$AY1201+BASE_INICIATIVAS_CONSOLIDADA!$BA1201+BASE_INICIATIVAS_CONSOLIDADA!$BD1201</f>
        <v>330000</v>
      </c>
      <c r="P1201" s="36">
        <f>IF(BASE_INICIATIVAS_CONSOLIDADA!$N1201-BASE_INICIATIVAS_CONSOLIDADA!$O1201&lt;0,0,BASE_INICIATIVAS_CONSOLIDADA!$N1201-BASE_INICIATIVAS_CONSOLIDADA!$O1201)</f>
        <v>0</v>
      </c>
      <c r="Q1201" s="64">
        <v>0</v>
      </c>
      <c r="R1201" s="69">
        <v>0</v>
      </c>
      <c r="S1201" s="69">
        <v>0</v>
      </c>
      <c r="T1201" s="69">
        <v>0</v>
      </c>
      <c r="U1201" s="69">
        <v>0</v>
      </c>
      <c r="V1201" s="69">
        <v>0</v>
      </c>
      <c r="W1201" s="69">
        <v>0</v>
      </c>
      <c r="X1201" s="69">
        <v>0</v>
      </c>
      <c r="Y1201" s="69">
        <v>0</v>
      </c>
      <c r="Z1201" s="69">
        <v>0</v>
      </c>
      <c r="AA1201" s="69">
        <v>0</v>
      </c>
      <c r="AB1201" s="70">
        <v>0</v>
      </c>
      <c r="AC1201" s="37">
        <f>SUM(BASE_INICIATIVAS_CONSOLIDADA!$Q1201:$AB1201)</f>
        <v>0</v>
      </c>
      <c r="AD1201" s="37">
        <v>0</v>
      </c>
      <c r="AE1201" s="37">
        <v>0</v>
      </c>
      <c r="AF1201" s="37">
        <v>0</v>
      </c>
      <c r="AG1201" s="37">
        <v>0</v>
      </c>
      <c r="AH1201" s="37">
        <v>0</v>
      </c>
      <c r="AI1201" s="77">
        <v>0</v>
      </c>
      <c r="AJ1201" s="37">
        <f>SUM(BASE_INICIATIVAS_CONSOLIDADA!$AD1201:$AI1201)</f>
        <v>0</v>
      </c>
      <c r="AK1201" s="37">
        <v>0</v>
      </c>
      <c r="AL1201" s="37">
        <v>0</v>
      </c>
      <c r="AM1201" s="37">
        <v>0</v>
      </c>
      <c r="AN1201" s="37">
        <v>0</v>
      </c>
      <c r="AO1201" s="37">
        <f>SUM(BASE_INICIATIVAS_CONSOLIDADA!$AK1201:$AN1201)</f>
        <v>0</v>
      </c>
      <c r="AP1201" s="37">
        <v>0</v>
      </c>
      <c r="AQ1201" s="37">
        <v>0</v>
      </c>
      <c r="AR1201" s="37">
        <v>0</v>
      </c>
      <c r="AS1201" s="37">
        <v>0</v>
      </c>
      <c r="AT1201" s="37">
        <v>0</v>
      </c>
      <c r="AU1201" s="37">
        <v>0</v>
      </c>
      <c r="AV1201" s="37">
        <f>SUM(BASE_INICIATIVAS_CONSOLIDADA!$AP1201:$AU1201)</f>
        <v>0</v>
      </c>
      <c r="AW1201" s="39">
        <v>0</v>
      </c>
      <c r="AX1201" s="39">
        <v>0</v>
      </c>
      <c r="AY1201" s="40">
        <f>SUM(BASE_INICIATIVAS_CONSOLIDADA!$AW1201:$AX1201)</f>
        <v>0</v>
      </c>
      <c r="AZ1201" s="4">
        <v>0</v>
      </c>
      <c r="BA1201" s="4">
        <f>BASE_INICIATIVAS_CONSOLIDADA!$AZ1201</f>
        <v>0</v>
      </c>
      <c r="BB1201" s="4">
        <v>0</v>
      </c>
      <c r="BC1201" s="4">
        <v>330000</v>
      </c>
      <c r="BD1201" s="4">
        <f>SUM(BASE_INICIATIVAS_CONSOLIDADA!$BB1201:$BC1201)</f>
        <v>330000</v>
      </c>
    </row>
    <row r="1202" spans="1:56" ht="30" x14ac:dyDescent="0.25">
      <c r="A1202" s="29" t="s">
        <v>61</v>
      </c>
      <c r="B1202" s="29" t="s">
        <v>113</v>
      </c>
      <c r="C1202" s="29">
        <v>19874995</v>
      </c>
      <c r="D1202" s="29" t="s">
        <v>58</v>
      </c>
      <c r="E1202" s="29" t="str">
        <f>_xlfn.XLOOKUP(BASE_INICIATIVAS_CONSOLIDADA!$G1202,'[1]BASE DE DADOS'!A:A,'[1]BASE DE DADOS'!C:C)</f>
        <v>PARNA MARINHO DOS ABROLHOS</v>
      </c>
      <c r="F1202" s="29" t="str">
        <f>_xlfn.XLOOKUP(BASE_INICIATIVAS_CONSOLIDADA!$G1202,[1]!BASE_UCS[COD CNUC],[1]!BASE_UCS[CATEGORIA RESUMIDA])</f>
        <v>PARNA</v>
      </c>
      <c r="G1202" s="29" t="s">
        <v>319</v>
      </c>
      <c r="H1202" s="29" t="str">
        <f>_xlfn.XLOOKUP(BASE_INICIATIVAS_CONSOLIDADA!$G1202,[1]!BASE_UCS[COD CNUC],[1]!BASE_UCS[GERÊNCIA REGIONAL])</f>
        <v>GR2 - Nordeste</v>
      </c>
      <c r="I1202" s="29" t="str">
        <f>_xlfn.XLOOKUP(BASE_INICIATIVAS_CONSOLIDADA!$G1202,[1]!BASE_UCS[COD CNUC],[1]!BASE_UCS[BIOMAS])</f>
        <v>Área Marinha - Mata Atlântica</v>
      </c>
      <c r="J1202" s="29" t="str">
        <f>_xlfn.XLOOKUP(BASE_INICIATIVAS_CONSOLIDADA!$G1202,[1]!BASE_UCS[COD CNUC],[1]!BASE_UCS[UF])</f>
        <v>BA</v>
      </c>
      <c r="K1202" s="29"/>
      <c r="L1202" s="30">
        <v>330000</v>
      </c>
      <c r="M1202" s="91"/>
      <c r="N1202" s="30">
        <f>BASE_INICIATIVAS_CONSOLIDADA!$L1202-BASE_INICIATIVAS_CONSOLIDADA!$M1202</f>
        <v>330000</v>
      </c>
      <c r="O1202" s="41">
        <f>BASE_INICIATIVAS_CONSOLIDADA!$AC1202+BASE_INICIATIVAS_CONSOLIDADA!$AJ1202+BASE_INICIATIVAS_CONSOLIDADA!$AO1202+BASE_INICIATIVAS_CONSOLIDADA!$AV1202+BASE_INICIATIVAS_CONSOLIDADA!$AY1202+BASE_INICIATIVAS_CONSOLIDADA!$BA1202+BASE_INICIATIVAS_CONSOLIDADA!$BD1202</f>
        <v>330000</v>
      </c>
      <c r="P1202" s="30">
        <f>IF(BASE_INICIATIVAS_CONSOLIDADA!$N1202-BASE_INICIATIVAS_CONSOLIDADA!$O1202&lt;0,0,BASE_INICIATIVAS_CONSOLIDADA!$N1202-BASE_INICIATIVAS_CONSOLIDADA!$O1202)</f>
        <v>0</v>
      </c>
      <c r="Q1202" s="66">
        <v>0</v>
      </c>
      <c r="R1202" s="71">
        <v>0</v>
      </c>
      <c r="S1202" s="71">
        <v>0</v>
      </c>
      <c r="T1202" s="71">
        <v>0</v>
      </c>
      <c r="U1202" s="71">
        <v>0</v>
      </c>
      <c r="V1202" s="71">
        <v>0</v>
      </c>
      <c r="W1202" s="71">
        <v>0</v>
      </c>
      <c r="X1202" s="71">
        <v>0</v>
      </c>
      <c r="Y1202" s="71">
        <v>0</v>
      </c>
      <c r="Z1202" s="71">
        <v>0</v>
      </c>
      <c r="AA1202" s="71">
        <v>0</v>
      </c>
      <c r="AB1202" s="68">
        <v>0</v>
      </c>
      <c r="AC1202" s="41">
        <f>SUM(BASE_INICIATIVAS_CONSOLIDADA!$Q1202:$AB1202)</f>
        <v>0</v>
      </c>
      <c r="AD1202" s="41">
        <v>0</v>
      </c>
      <c r="AE1202" s="41">
        <v>0</v>
      </c>
      <c r="AF1202" s="41">
        <v>0</v>
      </c>
      <c r="AG1202" s="41">
        <v>0</v>
      </c>
      <c r="AH1202" s="41">
        <v>0</v>
      </c>
      <c r="AI1202" s="82">
        <v>0</v>
      </c>
      <c r="AJ1202" s="41">
        <f>SUM(BASE_INICIATIVAS_CONSOLIDADA!$AD1202:$AI1202)</f>
        <v>0</v>
      </c>
      <c r="AK1202" s="41">
        <v>0</v>
      </c>
      <c r="AL1202" s="41">
        <v>0</v>
      </c>
      <c r="AM1202" s="41">
        <v>0</v>
      </c>
      <c r="AN1202" s="41">
        <v>0</v>
      </c>
      <c r="AO1202" s="41">
        <f>SUM(BASE_INICIATIVAS_CONSOLIDADA!$AK1202:$AN1202)</f>
        <v>0</v>
      </c>
      <c r="AP1202" s="41">
        <v>0</v>
      </c>
      <c r="AQ1202" s="41">
        <v>0</v>
      </c>
      <c r="AR1202" s="41">
        <v>0</v>
      </c>
      <c r="AS1202" s="41">
        <v>0</v>
      </c>
      <c r="AT1202" s="41">
        <v>0</v>
      </c>
      <c r="AU1202" s="41">
        <v>0</v>
      </c>
      <c r="AV1202" s="41">
        <f>SUM(BASE_INICIATIVAS_CONSOLIDADA!$AP1202:$AU1202)</f>
        <v>0</v>
      </c>
      <c r="AW1202" s="43">
        <v>0</v>
      </c>
      <c r="AX1202" s="43">
        <v>0</v>
      </c>
      <c r="AY1202" s="44">
        <f>SUM(BASE_INICIATIVAS_CONSOLIDADA!$AW1202:$AX1202)</f>
        <v>0</v>
      </c>
      <c r="AZ1202" s="45">
        <v>0</v>
      </c>
      <c r="BA1202" s="45">
        <f>BASE_INICIATIVAS_CONSOLIDADA!$AZ1202</f>
        <v>0</v>
      </c>
      <c r="BB1202" s="45">
        <v>330000</v>
      </c>
      <c r="BC1202" s="45">
        <v>0</v>
      </c>
      <c r="BD1202" s="45">
        <f>SUM(BASE_INICIATIVAS_CONSOLIDADA!$BB1202:$BC1202)</f>
        <v>330000</v>
      </c>
    </row>
    <row r="1203" spans="1:56" ht="30" x14ac:dyDescent="0.25">
      <c r="A1203" s="8" t="s">
        <v>61</v>
      </c>
      <c r="B1203" s="8" t="s">
        <v>113</v>
      </c>
      <c r="C1203" s="8">
        <v>19874995</v>
      </c>
      <c r="D1203" s="8" t="s">
        <v>58</v>
      </c>
      <c r="E1203" s="8" t="str">
        <f>_xlfn.XLOOKUP(BASE_INICIATIVAS_CONSOLIDADA!$G1203,'[1]BASE DE DADOS'!A:A,'[1]BASE DE DADOS'!C:C)</f>
        <v>APA COSTA DAS ALGAS</v>
      </c>
      <c r="F1203" s="8" t="str">
        <f>_xlfn.XLOOKUP(BASE_INICIATIVAS_CONSOLIDADA!$G1203,[1]!BASE_UCS[COD CNUC],[1]!BASE_UCS[CATEGORIA RESUMIDA])</f>
        <v>APA</v>
      </c>
      <c r="G1203" s="8" t="s">
        <v>504</v>
      </c>
      <c r="H1203" s="8" t="str">
        <f>_xlfn.XLOOKUP(BASE_INICIATIVAS_CONSOLIDADA!$G1203,[1]!BASE_UCS[COD CNUC],[1]!BASE_UCS[GERÊNCIA REGIONAL])</f>
        <v>GR4 - Sudeste</v>
      </c>
      <c r="I1203" s="8" t="str">
        <f>_xlfn.XLOOKUP(BASE_INICIATIVAS_CONSOLIDADA!$G1203,[1]!BASE_UCS[COD CNUC],[1]!BASE_UCS[BIOMAS])</f>
        <v>Área Marinha - Mata Atlântica</v>
      </c>
      <c r="J1203" s="8" t="str">
        <f>_xlfn.XLOOKUP(BASE_INICIATIVAS_CONSOLIDADA!$G1203,[1]!BASE_UCS[COD CNUC],[1]!BASE_UCS[UF])</f>
        <v>ES</v>
      </c>
      <c r="K1203" s="8"/>
      <c r="L1203" s="36">
        <v>330000</v>
      </c>
      <c r="M1203" s="90"/>
      <c r="N1203" s="36">
        <f>BASE_INICIATIVAS_CONSOLIDADA!$L1203-BASE_INICIATIVAS_CONSOLIDADA!$M1203</f>
        <v>330000</v>
      </c>
      <c r="O1203" s="37">
        <f>BASE_INICIATIVAS_CONSOLIDADA!$AC1203+BASE_INICIATIVAS_CONSOLIDADA!$AJ1203+BASE_INICIATIVAS_CONSOLIDADA!$AO1203+BASE_INICIATIVAS_CONSOLIDADA!$AV1203+BASE_INICIATIVAS_CONSOLIDADA!$AY1203+BASE_INICIATIVAS_CONSOLIDADA!$BA1203+BASE_INICIATIVAS_CONSOLIDADA!$BD1203</f>
        <v>0</v>
      </c>
      <c r="P1203" s="36">
        <f>IF(BASE_INICIATIVAS_CONSOLIDADA!$N1203-BASE_INICIATIVAS_CONSOLIDADA!$O1203&lt;0,0,BASE_INICIATIVAS_CONSOLIDADA!$N1203-BASE_INICIATIVAS_CONSOLIDADA!$O1203)</f>
        <v>330000</v>
      </c>
      <c r="Q1203" s="64">
        <v>0</v>
      </c>
      <c r="R1203" s="69">
        <v>0</v>
      </c>
      <c r="S1203" s="69">
        <v>0</v>
      </c>
      <c r="T1203" s="69">
        <v>0</v>
      </c>
      <c r="U1203" s="69">
        <v>0</v>
      </c>
      <c r="V1203" s="69">
        <v>0</v>
      </c>
      <c r="W1203" s="69">
        <v>0</v>
      </c>
      <c r="X1203" s="69">
        <v>0</v>
      </c>
      <c r="Y1203" s="69">
        <v>0</v>
      </c>
      <c r="Z1203" s="69">
        <v>0</v>
      </c>
      <c r="AA1203" s="69">
        <v>0</v>
      </c>
      <c r="AB1203" s="70">
        <v>0</v>
      </c>
      <c r="AC1203" s="37">
        <f>SUM(BASE_INICIATIVAS_CONSOLIDADA!$Q1203:$AB1203)</f>
        <v>0</v>
      </c>
      <c r="AD1203" s="37">
        <v>0</v>
      </c>
      <c r="AE1203" s="37">
        <v>0</v>
      </c>
      <c r="AF1203" s="37">
        <v>0</v>
      </c>
      <c r="AG1203" s="37">
        <v>0</v>
      </c>
      <c r="AH1203" s="37">
        <v>0</v>
      </c>
      <c r="AI1203" s="77">
        <v>0</v>
      </c>
      <c r="AJ1203" s="37">
        <f>SUM(BASE_INICIATIVAS_CONSOLIDADA!$AD1203:$AI1203)</f>
        <v>0</v>
      </c>
      <c r="AK1203" s="37">
        <v>0</v>
      </c>
      <c r="AL1203" s="37">
        <v>0</v>
      </c>
      <c r="AM1203" s="37">
        <v>0</v>
      </c>
      <c r="AN1203" s="37">
        <v>0</v>
      </c>
      <c r="AO1203" s="37">
        <f>SUM(BASE_INICIATIVAS_CONSOLIDADA!$AK1203:$AN1203)</f>
        <v>0</v>
      </c>
      <c r="AP1203" s="37">
        <v>0</v>
      </c>
      <c r="AQ1203" s="37">
        <v>0</v>
      </c>
      <c r="AR1203" s="37">
        <v>0</v>
      </c>
      <c r="AS1203" s="37">
        <v>0</v>
      </c>
      <c r="AT1203" s="37">
        <v>0</v>
      </c>
      <c r="AU1203" s="37">
        <v>0</v>
      </c>
      <c r="AV1203" s="37">
        <f>SUM(BASE_INICIATIVAS_CONSOLIDADA!$AP1203:$AU1203)</f>
        <v>0</v>
      </c>
      <c r="AW1203" s="39">
        <v>0</v>
      </c>
      <c r="AX1203" s="39">
        <v>0</v>
      </c>
      <c r="AY1203" s="40">
        <f>SUM(BASE_INICIATIVAS_CONSOLIDADA!$AW1203:$AX1203)</f>
        <v>0</v>
      </c>
      <c r="AZ1203" s="4">
        <v>0</v>
      </c>
      <c r="BA1203" s="4">
        <f>BASE_INICIATIVAS_CONSOLIDADA!$AZ1203</f>
        <v>0</v>
      </c>
      <c r="BB1203" s="4">
        <v>0</v>
      </c>
      <c r="BC1203" s="4">
        <v>0</v>
      </c>
      <c r="BD1203" s="4">
        <f>SUM(BASE_INICIATIVAS_CONSOLIDADA!$BB1203:$BC1203)</f>
        <v>0</v>
      </c>
    </row>
    <row r="1204" spans="1:56" ht="30" x14ac:dyDescent="0.25">
      <c r="A1204" s="29" t="s">
        <v>61</v>
      </c>
      <c r="B1204" s="29" t="s">
        <v>113</v>
      </c>
      <c r="C1204" s="29">
        <v>19874995</v>
      </c>
      <c r="D1204" s="29" t="s">
        <v>58</v>
      </c>
      <c r="E1204" s="29" t="str">
        <f>_xlfn.XLOOKUP(BASE_INICIATIVAS_CONSOLIDADA!$G1204,'[1]BASE DE DADOS'!A:A,'[1]BASE DE DADOS'!C:C)</f>
        <v>APA DA BALEIA FRANCA</v>
      </c>
      <c r="F1204" s="29" t="str">
        <f>_xlfn.XLOOKUP(BASE_INICIATIVAS_CONSOLIDADA!$G1204,[1]!BASE_UCS[COD CNUC],[1]!BASE_UCS[CATEGORIA RESUMIDA])</f>
        <v>APA</v>
      </c>
      <c r="G1204" s="29" t="s">
        <v>258</v>
      </c>
      <c r="H1204" s="29" t="str">
        <f>_xlfn.XLOOKUP(BASE_INICIATIVAS_CONSOLIDADA!$G1204,[1]!BASE_UCS[COD CNUC],[1]!BASE_UCS[GERÊNCIA REGIONAL])</f>
        <v>GR5 - Sul</v>
      </c>
      <c r="I1204" s="29" t="str">
        <f>_xlfn.XLOOKUP(BASE_INICIATIVAS_CONSOLIDADA!$G1204,[1]!BASE_UCS[COD CNUC],[1]!BASE_UCS[BIOMAS])</f>
        <v>Área Marinha - Mata Atlântica</v>
      </c>
      <c r="J1204" s="29" t="str">
        <f>_xlfn.XLOOKUP(BASE_INICIATIVAS_CONSOLIDADA!$G1204,[1]!BASE_UCS[COD CNUC],[1]!BASE_UCS[UF])</f>
        <v>SC</v>
      </c>
      <c r="K1204" s="29"/>
      <c r="L1204" s="30">
        <v>330000</v>
      </c>
      <c r="M1204" s="91"/>
      <c r="N1204" s="30">
        <f>BASE_INICIATIVAS_CONSOLIDADA!$L1204-BASE_INICIATIVAS_CONSOLIDADA!$M1204</f>
        <v>330000</v>
      </c>
      <c r="O1204" s="41">
        <f>BASE_INICIATIVAS_CONSOLIDADA!$AC1204+BASE_INICIATIVAS_CONSOLIDADA!$AJ1204+BASE_INICIATIVAS_CONSOLIDADA!$AO1204+BASE_INICIATIVAS_CONSOLIDADA!$AV1204+BASE_INICIATIVAS_CONSOLIDADA!$AY1204+BASE_INICIATIVAS_CONSOLIDADA!$BA1204+BASE_INICIATIVAS_CONSOLIDADA!$BD1204</f>
        <v>0</v>
      </c>
      <c r="P1204" s="30">
        <f>IF(BASE_INICIATIVAS_CONSOLIDADA!$N1204-BASE_INICIATIVAS_CONSOLIDADA!$O1204&lt;0,0,BASE_INICIATIVAS_CONSOLIDADA!$N1204-BASE_INICIATIVAS_CONSOLIDADA!$O1204)</f>
        <v>330000</v>
      </c>
      <c r="Q1204" s="66">
        <v>0</v>
      </c>
      <c r="R1204" s="71">
        <v>0</v>
      </c>
      <c r="S1204" s="71">
        <v>0</v>
      </c>
      <c r="T1204" s="71">
        <v>0</v>
      </c>
      <c r="U1204" s="71">
        <v>0</v>
      </c>
      <c r="V1204" s="71">
        <v>0</v>
      </c>
      <c r="W1204" s="71">
        <v>0</v>
      </c>
      <c r="X1204" s="71">
        <v>0</v>
      </c>
      <c r="Y1204" s="71">
        <v>0</v>
      </c>
      <c r="Z1204" s="71">
        <v>0</v>
      </c>
      <c r="AA1204" s="71">
        <v>0</v>
      </c>
      <c r="AB1204" s="68">
        <v>0</v>
      </c>
      <c r="AC1204" s="41">
        <f>SUM(BASE_INICIATIVAS_CONSOLIDADA!$Q1204:$AB1204)</f>
        <v>0</v>
      </c>
      <c r="AD1204" s="41">
        <v>0</v>
      </c>
      <c r="AE1204" s="41">
        <v>0</v>
      </c>
      <c r="AF1204" s="41">
        <v>0</v>
      </c>
      <c r="AG1204" s="41">
        <v>0</v>
      </c>
      <c r="AH1204" s="41">
        <v>0</v>
      </c>
      <c r="AI1204" s="82">
        <v>0</v>
      </c>
      <c r="AJ1204" s="41">
        <f>SUM(BASE_INICIATIVAS_CONSOLIDADA!$AD1204:$AI1204)</f>
        <v>0</v>
      </c>
      <c r="AK1204" s="41">
        <v>0</v>
      </c>
      <c r="AL1204" s="41">
        <v>0</v>
      </c>
      <c r="AM1204" s="41">
        <v>0</v>
      </c>
      <c r="AN1204" s="41">
        <v>0</v>
      </c>
      <c r="AO1204" s="41">
        <f>SUM(BASE_INICIATIVAS_CONSOLIDADA!$AK1204:$AN1204)</f>
        <v>0</v>
      </c>
      <c r="AP1204" s="41">
        <v>0</v>
      </c>
      <c r="AQ1204" s="41">
        <v>0</v>
      </c>
      <c r="AR1204" s="41">
        <v>0</v>
      </c>
      <c r="AS1204" s="41">
        <v>0</v>
      </c>
      <c r="AT1204" s="41">
        <v>0</v>
      </c>
      <c r="AU1204" s="41">
        <v>0</v>
      </c>
      <c r="AV1204" s="41">
        <f>SUM(BASE_INICIATIVAS_CONSOLIDADA!$AP1204:$AU1204)</f>
        <v>0</v>
      </c>
      <c r="AW1204" s="43">
        <v>0</v>
      </c>
      <c r="AX1204" s="43">
        <v>0</v>
      </c>
      <c r="AY1204" s="44">
        <f>SUM(BASE_INICIATIVAS_CONSOLIDADA!$AW1204:$AX1204)</f>
        <v>0</v>
      </c>
      <c r="AZ1204" s="45">
        <v>0</v>
      </c>
      <c r="BA1204" s="45">
        <f>BASE_INICIATIVAS_CONSOLIDADA!$AZ1204</f>
        <v>0</v>
      </c>
      <c r="BB1204" s="45">
        <v>0</v>
      </c>
      <c r="BC1204" s="45">
        <v>0</v>
      </c>
      <c r="BD1204" s="45">
        <f>SUM(BASE_INICIATIVAS_CONSOLIDADA!$BB1204:$BC1204)</f>
        <v>0</v>
      </c>
    </row>
    <row r="1205" spans="1:56" ht="30" x14ac:dyDescent="0.25">
      <c r="A1205" s="8" t="s">
        <v>61</v>
      </c>
      <c r="B1205" s="8" t="s">
        <v>113</v>
      </c>
      <c r="C1205" s="8">
        <v>19874995</v>
      </c>
      <c r="D1205" s="8" t="s">
        <v>58</v>
      </c>
      <c r="E1205" s="8" t="str">
        <f>_xlfn.XLOOKUP(BASE_INICIATIVAS_CONSOLIDADA!$G1205,'[1]BASE DE DADOS'!A:A,'[1]BASE DE DADOS'!C:C)</f>
        <v>RESEX DO RIO JUTAÍ</v>
      </c>
      <c r="F1205" s="8" t="str">
        <f>_xlfn.XLOOKUP(BASE_INICIATIVAS_CONSOLIDADA!$G1205,[1]!BASE_UCS[COD CNUC],[1]!BASE_UCS[CATEGORIA RESUMIDA])</f>
        <v>RESEX</v>
      </c>
      <c r="G1205" s="8" t="s">
        <v>307</v>
      </c>
      <c r="H1205" s="8" t="str">
        <f>_xlfn.XLOOKUP(BASE_INICIATIVAS_CONSOLIDADA!$G1205,[1]!BASE_UCS[COD CNUC],[1]!BASE_UCS[GERÊNCIA REGIONAL])</f>
        <v>GR1 - Norte</v>
      </c>
      <c r="I1205" s="8" t="str">
        <f>_xlfn.XLOOKUP(BASE_INICIATIVAS_CONSOLIDADA!$G1205,[1]!BASE_UCS[COD CNUC],[1]!BASE_UCS[BIOMAS])</f>
        <v>Amazônia</v>
      </c>
      <c r="J1205" s="8" t="str">
        <f>_xlfn.XLOOKUP(BASE_INICIATIVAS_CONSOLIDADA!$G1205,[1]!BASE_UCS[COD CNUC],[1]!BASE_UCS[UF])</f>
        <v>AM</v>
      </c>
      <c r="K1205" s="8"/>
      <c r="L1205" s="36">
        <v>585000</v>
      </c>
      <c r="M1205" s="90"/>
      <c r="N1205" s="36">
        <f>BASE_INICIATIVAS_CONSOLIDADA!$L1205-BASE_INICIATIVAS_CONSOLIDADA!$M1205</f>
        <v>585000</v>
      </c>
      <c r="O1205" s="37">
        <f>BASE_INICIATIVAS_CONSOLIDADA!$AC1205+BASE_INICIATIVAS_CONSOLIDADA!$AJ1205+BASE_INICIATIVAS_CONSOLIDADA!$AO1205+BASE_INICIATIVAS_CONSOLIDADA!$AV1205+BASE_INICIATIVAS_CONSOLIDADA!$AY1205+BASE_INICIATIVAS_CONSOLIDADA!$BA1205+BASE_INICIATIVAS_CONSOLIDADA!$BD1205</f>
        <v>0</v>
      </c>
      <c r="P1205" s="36">
        <f>IF(BASE_INICIATIVAS_CONSOLIDADA!$N1205-BASE_INICIATIVAS_CONSOLIDADA!$O1205&lt;0,0,BASE_INICIATIVAS_CONSOLIDADA!$N1205-BASE_INICIATIVAS_CONSOLIDADA!$O1205)</f>
        <v>585000</v>
      </c>
      <c r="Q1205" s="64">
        <v>0</v>
      </c>
      <c r="R1205" s="69">
        <v>0</v>
      </c>
      <c r="S1205" s="69">
        <v>0</v>
      </c>
      <c r="T1205" s="69">
        <v>0</v>
      </c>
      <c r="U1205" s="69">
        <v>0</v>
      </c>
      <c r="V1205" s="69">
        <v>0</v>
      </c>
      <c r="W1205" s="69">
        <v>0</v>
      </c>
      <c r="X1205" s="69">
        <v>0</v>
      </c>
      <c r="Y1205" s="69">
        <v>0</v>
      </c>
      <c r="Z1205" s="69">
        <v>0</v>
      </c>
      <c r="AA1205" s="69">
        <v>0</v>
      </c>
      <c r="AB1205" s="70">
        <v>0</v>
      </c>
      <c r="AC1205" s="37">
        <f>SUM(BASE_INICIATIVAS_CONSOLIDADA!$Q1205:$AB1205)</f>
        <v>0</v>
      </c>
      <c r="AD1205" s="37">
        <v>0</v>
      </c>
      <c r="AE1205" s="37">
        <v>0</v>
      </c>
      <c r="AF1205" s="37">
        <v>0</v>
      </c>
      <c r="AG1205" s="37">
        <v>0</v>
      </c>
      <c r="AH1205" s="37">
        <v>0</v>
      </c>
      <c r="AI1205" s="77">
        <v>0</v>
      </c>
      <c r="AJ1205" s="37">
        <f>SUM(BASE_INICIATIVAS_CONSOLIDADA!$AD1205:$AI1205)</f>
        <v>0</v>
      </c>
      <c r="AK1205" s="37">
        <v>0</v>
      </c>
      <c r="AL1205" s="37">
        <v>0</v>
      </c>
      <c r="AM1205" s="37">
        <v>0</v>
      </c>
      <c r="AN1205" s="37">
        <v>0</v>
      </c>
      <c r="AO1205" s="37">
        <f>SUM(BASE_INICIATIVAS_CONSOLIDADA!$AK1205:$AN1205)</f>
        <v>0</v>
      </c>
      <c r="AP1205" s="37">
        <v>0</v>
      </c>
      <c r="AQ1205" s="37">
        <v>0</v>
      </c>
      <c r="AR1205" s="37">
        <v>0</v>
      </c>
      <c r="AS1205" s="37">
        <v>0</v>
      </c>
      <c r="AT1205" s="37">
        <v>0</v>
      </c>
      <c r="AU1205" s="37">
        <v>0</v>
      </c>
      <c r="AV1205" s="37">
        <f>SUM(BASE_INICIATIVAS_CONSOLIDADA!$AP1205:$AU1205)</f>
        <v>0</v>
      </c>
      <c r="AW1205" s="39">
        <v>0</v>
      </c>
      <c r="AX1205" s="39">
        <v>0</v>
      </c>
      <c r="AY1205" s="40">
        <f>SUM(BASE_INICIATIVAS_CONSOLIDADA!$AW1205:$AX1205)</f>
        <v>0</v>
      </c>
      <c r="AZ1205" s="4">
        <v>0</v>
      </c>
      <c r="BA1205" s="4">
        <f>BASE_INICIATIVAS_CONSOLIDADA!$AZ1205</f>
        <v>0</v>
      </c>
      <c r="BB1205" s="4">
        <v>0</v>
      </c>
      <c r="BC1205" s="4">
        <v>0</v>
      </c>
      <c r="BD1205" s="4">
        <f>SUM(BASE_INICIATIVAS_CONSOLIDADA!$BB1205:$BC1205)</f>
        <v>0</v>
      </c>
    </row>
    <row r="1206" spans="1:56" ht="30" x14ac:dyDescent="0.25">
      <c r="A1206" s="29" t="s">
        <v>61</v>
      </c>
      <c r="B1206" s="29" t="s">
        <v>113</v>
      </c>
      <c r="C1206" s="29">
        <v>19874995</v>
      </c>
      <c r="D1206" s="29" t="s">
        <v>58</v>
      </c>
      <c r="E1206" s="29" t="str">
        <f>_xlfn.XLOOKUP(BASE_INICIATIVAS_CONSOLIDADA!$G1206,'[1]BASE DE DADOS'!A:A,'[1]BASE DE DADOS'!C:C)</f>
        <v>ESEC DE GUARAQUEÇABA</v>
      </c>
      <c r="F1206" s="29" t="str">
        <f>_xlfn.XLOOKUP(BASE_INICIATIVAS_CONSOLIDADA!$G1206,[1]!BASE_UCS[COD CNUC],[1]!BASE_UCS[CATEGORIA RESUMIDA])</f>
        <v>ESEC</v>
      </c>
      <c r="G1206" s="29" t="s">
        <v>335</v>
      </c>
      <c r="H1206" s="29" t="str">
        <f>_xlfn.XLOOKUP(BASE_INICIATIVAS_CONSOLIDADA!$G1206,[1]!BASE_UCS[COD CNUC],[1]!BASE_UCS[GERÊNCIA REGIONAL])</f>
        <v>GR5 - Sul</v>
      </c>
      <c r="I1206" s="29" t="str">
        <f>_xlfn.XLOOKUP(BASE_INICIATIVAS_CONSOLIDADA!$G1206,[1]!BASE_UCS[COD CNUC],[1]!BASE_UCS[BIOMAS])</f>
        <v>Área Marinha - Mata Atlântica</v>
      </c>
      <c r="J1206" s="29" t="str">
        <f>_xlfn.XLOOKUP(BASE_INICIATIVAS_CONSOLIDADA!$G1206,[1]!BASE_UCS[COD CNUC],[1]!BASE_UCS[UF])</f>
        <v>PR</v>
      </c>
      <c r="K1206" s="29"/>
      <c r="L1206" s="30">
        <v>230000</v>
      </c>
      <c r="M1206" s="91"/>
      <c r="N1206" s="30">
        <f>BASE_INICIATIVAS_CONSOLIDADA!$L1206-BASE_INICIATIVAS_CONSOLIDADA!$M1206</f>
        <v>230000</v>
      </c>
      <c r="O1206" s="41">
        <f>BASE_INICIATIVAS_CONSOLIDADA!$AC1206+BASE_INICIATIVAS_CONSOLIDADA!$AJ1206+BASE_INICIATIVAS_CONSOLIDADA!$AO1206+BASE_INICIATIVAS_CONSOLIDADA!$AV1206+BASE_INICIATIVAS_CONSOLIDADA!$AY1206+BASE_INICIATIVAS_CONSOLIDADA!$BA1206+BASE_INICIATIVAS_CONSOLIDADA!$BD1206</f>
        <v>230000</v>
      </c>
      <c r="P1206" s="30">
        <f>IF(BASE_INICIATIVAS_CONSOLIDADA!$N1206-BASE_INICIATIVAS_CONSOLIDADA!$O1206&lt;0,0,BASE_INICIATIVAS_CONSOLIDADA!$N1206-BASE_INICIATIVAS_CONSOLIDADA!$O1206)</f>
        <v>0</v>
      </c>
      <c r="Q1206" s="66">
        <v>0</v>
      </c>
      <c r="R1206" s="71">
        <v>0</v>
      </c>
      <c r="S1206" s="71">
        <v>0</v>
      </c>
      <c r="T1206" s="71">
        <v>0</v>
      </c>
      <c r="U1206" s="71">
        <v>0</v>
      </c>
      <c r="V1206" s="71">
        <v>0</v>
      </c>
      <c r="W1206" s="71">
        <v>0</v>
      </c>
      <c r="X1206" s="71">
        <v>0</v>
      </c>
      <c r="Y1206" s="71">
        <v>0</v>
      </c>
      <c r="Z1206" s="71">
        <v>0</v>
      </c>
      <c r="AA1206" s="71">
        <v>0</v>
      </c>
      <c r="AB1206" s="68">
        <v>0</v>
      </c>
      <c r="AC1206" s="41">
        <f>SUM(BASE_INICIATIVAS_CONSOLIDADA!$Q1206:$AB1206)</f>
        <v>0</v>
      </c>
      <c r="AD1206" s="41">
        <v>0</v>
      </c>
      <c r="AE1206" s="41">
        <v>0</v>
      </c>
      <c r="AF1206" s="41">
        <v>0</v>
      </c>
      <c r="AG1206" s="41">
        <v>0</v>
      </c>
      <c r="AH1206" s="41">
        <v>0</v>
      </c>
      <c r="AI1206" s="82">
        <v>0</v>
      </c>
      <c r="AJ1206" s="41">
        <f>SUM(BASE_INICIATIVAS_CONSOLIDADA!$AD1206:$AI1206)</f>
        <v>0</v>
      </c>
      <c r="AK1206" s="41">
        <v>0</v>
      </c>
      <c r="AL1206" s="41">
        <v>0</v>
      </c>
      <c r="AM1206" s="41">
        <v>0</v>
      </c>
      <c r="AN1206" s="41">
        <v>0</v>
      </c>
      <c r="AO1206" s="41">
        <f>SUM(BASE_INICIATIVAS_CONSOLIDADA!$AK1206:$AN1206)</f>
        <v>0</v>
      </c>
      <c r="AP1206" s="41">
        <v>0</v>
      </c>
      <c r="AQ1206" s="41">
        <v>0</v>
      </c>
      <c r="AR1206" s="41">
        <v>0</v>
      </c>
      <c r="AS1206" s="41">
        <v>0</v>
      </c>
      <c r="AT1206" s="41">
        <v>0</v>
      </c>
      <c r="AU1206" s="41">
        <v>0</v>
      </c>
      <c r="AV1206" s="41">
        <f>SUM(BASE_INICIATIVAS_CONSOLIDADA!$AP1206:$AU1206)</f>
        <v>0</v>
      </c>
      <c r="AW1206" s="43">
        <v>0</v>
      </c>
      <c r="AX1206" s="43">
        <v>0</v>
      </c>
      <c r="AY1206" s="44">
        <f>SUM(BASE_INICIATIVAS_CONSOLIDADA!$AW1206:$AX1206)</f>
        <v>0</v>
      </c>
      <c r="AZ1206" s="45">
        <v>0</v>
      </c>
      <c r="BA1206" s="45">
        <f>BASE_INICIATIVAS_CONSOLIDADA!$AZ1206</f>
        <v>0</v>
      </c>
      <c r="BB1206" s="45">
        <v>230000</v>
      </c>
      <c r="BC1206" s="45">
        <v>0</v>
      </c>
      <c r="BD1206" s="45">
        <f>SUM(BASE_INICIATIVAS_CONSOLIDADA!$BB1206:$BC1206)</f>
        <v>230000</v>
      </c>
    </row>
    <row r="1207" spans="1:56" ht="30" x14ac:dyDescent="0.25">
      <c r="A1207" s="8" t="s">
        <v>61</v>
      </c>
      <c r="B1207" s="8" t="s">
        <v>113</v>
      </c>
      <c r="C1207" s="8">
        <v>19874995</v>
      </c>
      <c r="D1207" s="8" t="s">
        <v>58</v>
      </c>
      <c r="E1207" s="8" t="str">
        <f>_xlfn.XLOOKUP(BASE_INICIATIVAS_CONSOLIDADA!$G1207,'[1]BASE DE DADOS'!A:A,'[1]BASE DE DADOS'!C:C)</f>
        <v>ESEC DE TAIAMÃ</v>
      </c>
      <c r="F1207" s="8" t="str">
        <f>_xlfn.XLOOKUP(BASE_INICIATIVAS_CONSOLIDADA!$G1207,[1]!BASE_UCS[COD CNUC],[1]!BASE_UCS[CATEGORIA RESUMIDA])</f>
        <v>ESEC</v>
      </c>
      <c r="G1207" s="8" t="s">
        <v>224</v>
      </c>
      <c r="H1207" s="8" t="str">
        <f>_xlfn.XLOOKUP(BASE_INICIATIVAS_CONSOLIDADA!$G1207,[1]!BASE_UCS[COD CNUC],[1]!BASE_UCS[GERÊNCIA REGIONAL])</f>
        <v>GR3 - Centro-Oeste</v>
      </c>
      <c r="I1207" s="8" t="str">
        <f>_xlfn.XLOOKUP(BASE_INICIATIVAS_CONSOLIDADA!$G1207,[1]!BASE_UCS[COD CNUC],[1]!BASE_UCS[BIOMAS])</f>
        <v>Pantanal</v>
      </c>
      <c r="J1207" s="8" t="str">
        <f>_xlfn.XLOOKUP(BASE_INICIATIVAS_CONSOLIDADA!$G1207,[1]!BASE_UCS[COD CNUC],[1]!BASE_UCS[UF])</f>
        <v>MT</v>
      </c>
      <c r="K1207" s="8"/>
      <c r="L1207" s="36">
        <v>285000</v>
      </c>
      <c r="M1207" s="90"/>
      <c r="N1207" s="36">
        <f>BASE_INICIATIVAS_CONSOLIDADA!$L1207-BASE_INICIATIVAS_CONSOLIDADA!$M1207</f>
        <v>285000</v>
      </c>
      <c r="O1207" s="37">
        <f>BASE_INICIATIVAS_CONSOLIDADA!$AC1207+BASE_INICIATIVAS_CONSOLIDADA!$AJ1207+BASE_INICIATIVAS_CONSOLIDADA!$AO1207+BASE_INICIATIVAS_CONSOLIDADA!$AV1207+BASE_INICIATIVAS_CONSOLIDADA!$AY1207+BASE_INICIATIVAS_CONSOLIDADA!$BA1207+BASE_INICIATIVAS_CONSOLIDADA!$BD1207</f>
        <v>0</v>
      </c>
      <c r="P1207" s="36">
        <f>IF(BASE_INICIATIVAS_CONSOLIDADA!$N1207-BASE_INICIATIVAS_CONSOLIDADA!$O1207&lt;0,0,BASE_INICIATIVAS_CONSOLIDADA!$N1207-BASE_INICIATIVAS_CONSOLIDADA!$O1207)</f>
        <v>285000</v>
      </c>
      <c r="Q1207" s="64">
        <v>0</v>
      </c>
      <c r="R1207" s="69">
        <v>0</v>
      </c>
      <c r="S1207" s="69">
        <v>0</v>
      </c>
      <c r="T1207" s="69">
        <v>0</v>
      </c>
      <c r="U1207" s="69">
        <v>0</v>
      </c>
      <c r="V1207" s="69">
        <v>0</v>
      </c>
      <c r="W1207" s="69">
        <v>0</v>
      </c>
      <c r="X1207" s="69">
        <v>0</v>
      </c>
      <c r="Y1207" s="69">
        <v>0</v>
      </c>
      <c r="Z1207" s="69">
        <v>0</v>
      </c>
      <c r="AA1207" s="69">
        <v>0</v>
      </c>
      <c r="AB1207" s="70">
        <v>0</v>
      </c>
      <c r="AC1207" s="37">
        <f>SUM(BASE_INICIATIVAS_CONSOLIDADA!$Q1207:$AB1207)</f>
        <v>0</v>
      </c>
      <c r="AD1207" s="37">
        <v>0</v>
      </c>
      <c r="AE1207" s="37">
        <v>0</v>
      </c>
      <c r="AF1207" s="37">
        <v>0</v>
      </c>
      <c r="AG1207" s="37">
        <v>0</v>
      </c>
      <c r="AH1207" s="37">
        <v>0</v>
      </c>
      <c r="AI1207" s="77">
        <v>0</v>
      </c>
      <c r="AJ1207" s="37">
        <f>SUM(BASE_INICIATIVAS_CONSOLIDADA!$AD1207:$AI1207)</f>
        <v>0</v>
      </c>
      <c r="AK1207" s="37">
        <v>0</v>
      </c>
      <c r="AL1207" s="37">
        <v>0</v>
      </c>
      <c r="AM1207" s="37">
        <v>0</v>
      </c>
      <c r="AN1207" s="37">
        <v>0</v>
      </c>
      <c r="AO1207" s="37">
        <f>SUM(BASE_INICIATIVAS_CONSOLIDADA!$AK1207:$AN1207)</f>
        <v>0</v>
      </c>
      <c r="AP1207" s="37">
        <v>0</v>
      </c>
      <c r="AQ1207" s="37">
        <v>0</v>
      </c>
      <c r="AR1207" s="37">
        <v>0</v>
      </c>
      <c r="AS1207" s="37">
        <v>0</v>
      </c>
      <c r="AT1207" s="37">
        <v>0</v>
      </c>
      <c r="AU1207" s="37">
        <v>0</v>
      </c>
      <c r="AV1207" s="37">
        <f>SUM(BASE_INICIATIVAS_CONSOLIDADA!$AP1207:$AU1207)</f>
        <v>0</v>
      </c>
      <c r="AW1207" s="39">
        <v>0</v>
      </c>
      <c r="AX1207" s="39">
        <v>0</v>
      </c>
      <c r="AY1207" s="40">
        <f>SUM(BASE_INICIATIVAS_CONSOLIDADA!$AW1207:$AX1207)</f>
        <v>0</v>
      </c>
      <c r="AZ1207" s="4">
        <v>0</v>
      </c>
      <c r="BA1207" s="4">
        <f>BASE_INICIATIVAS_CONSOLIDADA!$AZ1207</f>
        <v>0</v>
      </c>
      <c r="BB1207" s="4">
        <v>0</v>
      </c>
      <c r="BC1207" s="4">
        <v>0</v>
      </c>
      <c r="BD1207" s="4">
        <f>SUM(BASE_INICIATIVAS_CONSOLIDADA!$BB1207:$BC1207)</f>
        <v>0</v>
      </c>
    </row>
    <row r="1208" spans="1:56" ht="30" x14ac:dyDescent="0.25">
      <c r="A1208" s="29" t="s">
        <v>61</v>
      </c>
      <c r="B1208" s="29" t="s">
        <v>113</v>
      </c>
      <c r="C1208" s="29">
        <v>19874995</v>
      </c>
      <c r="D1208" s="29" t="s">
        <v>58</v>
      </c>
      <c r="E1208" s="29" t="str">
        <f>_xlfn.XLOOKUP(BASE_INICIATIVAS_CONSOLIDADA!$G1208,'[1]BASE DE DADOS'!A:A,'[1]BASE DE DADOS'!C:C)</f>
        <v>PARNA DA CHAPADA DOS VEADEIROS</v>
      </c>
      <c r="F1208" s="29" t="str">
        <f>_xlfn.XLOOKUP(BASE_INICIATIVAS_CONSOLIDADA!$G1208,[1]!BASE_UCS[COD CNUC],[1]!BASE_UCS[CATEGORIA RESUMIDA])</f>
        <v>PARNA</v>
      </c>
      <c r="G1208" s="29" t="s">
        <v>64</v>
      </c>
      <c r="H1208" s="29" t="str">
        <f>_xlfn.XLOOKUP(BASE_INICIATIVAS_CONSOLIDADA!$G1208,[1]!BASE_UCS[COD CNUC],[1]!BASE_UCS[GERÊNCIA REGIONAL])</f>
        <v>GR3 - Centro-Oeste</v>
      </c>
      <c r="I1208" s="29" t="str">
        <f>_xlfn.XLOOKUP(BASE_INICIATIVAS_CONSOLIDADA!$G1208,[1]!BASE_UCS[COD CNUC],[1]!BASE_UCS[BIOMAS])</f>
        <v>Cerrado</v>
      </c>
      <c r="J1208" s="29" t="str">
        <f>_xlfn.XLOOKUP(BASE_INICIATIVAS_CONSOLIDADA!$G1208,[1]!BASE_UCS[COD CNUC],[1]!BASE_UCS[UF])</f>
        <v>GO</v>
      </c>
      <c r="K1208" s="29"/>
      <c r="L1208" s="30">
        <v>285000</v>
      </c>
      <c r="M1208" s="91"/>
      <c r="N1208" s="30">
        <f>BASE_INICIATIVAS_CONSOLIDADA!$L1208-BASE_INICIATIVAS_CONSOLIDADA!$M1208</f>
        <v>285000</v>
      </c>
      <c r="O1208" s="41">
        <f>BASE_INICIATIVAS_CONSOLIDADA!$AC1208+BASE_INICIATIVAS_CONSOLIDADA!$AJ1208+BASE_INICIATIVAS_CONSOLIDADA!$AO1208+BASE_INICIATIVAS_CONSOLIDADA!$AV1208+BASE_INICIATIVAS_CONSOLIDADA!$AY1208+BASE_INICIATIVAS_CONSOLIDADA!$BA1208+BASE_INICIATIVAS_CONSOLIDADA!$BD1208</f>
        <v>0</v>
      </c>
      <c r="P1208" s="30">
        <f>IF(BASE_INICIATIVAS_CONSOLIDADA!$N1208-BASE_INICIATIVAS_CONSOLIDADA!$O1208&lt;0,0,BASE_INICIATIVAS_CONSOLIDADA!$N1208-BASE_INICIATIVAS_CONSOLIDADA!$O1208)</f>
        <v>285000</v>
      </c>
      <c r="Q1208" s="66">
        <v>0</v>
      </c>
      <c r="R1208" s="71">
        <v>0</v>
      </c>
      <c r="S1208" s="71">
        <v>0</v>
      </c>
      <c r="T1208" s="71">
        <v>0</v>
      </c>
      <c r="U1208" s="71">
        <v>0</v>
      </c>
      <c r="V1208" s="71">
        <v>0</v>
      </c>
      <c r="W1208" s="71">
        <v>0</v>
      </c>
      <c r="X1208" s="71">
        <v>0</v>
      </c>
      <c r="Y1208" s="71">
        <v>0</v>
      </c>
      <c r="Z1208" s="71">
        <v>0</v>
      </c>
      <c r="AA1208" s="71">
        <v>0</v>
      </c>
      <c r="AB1208" s="68">
        <v>0</v>
      </c>
      <c r="AC1208" s="41">
        <f>SUM(BASE_INICIATIVAS_CONSOLIDADA!$Q1208:$AB1208)</f>
        <v>0</v>
      </c>
      <c r="AD1208" s="41">
        <v>0</v>
      </c>
      <c r="AE1208" s="41">
        <v>0</v>
      </c>
      <c r="AF1208" s="41">
        <v>0</v>
      </c>
      <c r="AG1208" s="41">
        <v>0</v>
      </c>
      <c r="AH1208" s="41">
        <v>0</v>
      </c>
      <c r="AI1208" s="82">
        <v>0</v>
      </c>
      <c r="AJ1208" s="41">
        <f>SUM(BASE_INICIATIVAS_CONSOLIDADA!$AD1208:$AI1208)</f>
        <v>0</v>
      </c>
      <c r="AK1208" s="41">
        <v>0</v>
      </c>
      <c r="AL1208" s="41">
        <v>0</v>
      </c>
      <c r="AM1208" s="41">
        <v>0</v>
      </c>
      <c r="AN1208" s="41">
        <v>0</v>
      </c>
      <c r="AO1208" s="41">
        <f>SUM(BASE_INICIATIVAS_CONSOLIDADA!$AK1208:$AN1208)</f>
        <v>0</v>
      </c>
      <c r="AP1208" s="41">
        <v>0</v>
      </c>
      <c r="AQ1208" s="41">
        <v>0</v>
      </c>
      <c r="AR1208" s="41">
        <v>0</v>
      </c>
      <c r="AS1208" s="41">
        <v>0</v>
      </c>
      <c r="AT1208" s="41">
        <v>0</v>
      </c>
      <c r="AU1208" s="41">
        <v>0</v>
      </c>
      <c r="AV1208" s="41">
        <f>SUM(BASE_INICIATIVAS_CONSOLIDADA!$AP1208:$AU1208)</f>
        <v>0</v>
      </c>
      <c r="AW1208" s="43">
        <v>0</v>
      </c>
      <c r="AX1208" s="43">
        <v>0</v>
      </c>
      <c r="AY1208" s="44">
        <f>SUM(BASE_INICIATIVAS_CONSOLIDADA!$AW1208:$AX1208)</f>
        <v>0</v>
      </c>
      <c r="AZ1208" s="45">
        <v>0</v>
      </c>
      <c r="BA1208" s="45">
        <f>BASE_INICIATIVAS_CONSOLIDADA!$AZ1208</f>
        <v>0</v>
      </c>
      <c r="BB1208" s="45">
        <v>0</v>
      </c>
      <c r="BC1208" s="45">
        <v>0</v>
      </c>
      <c r="BD1208" s="45">
        <f>SUM(BASE_INICIATIVAS_CONSOLIDADA!$BB1208:$BC1208)</f>
        <v>0</v>
      </c>
    </row>
    <row r="1209" spans="1:56" ht="30" x14ac:dyDescent="0.25">
      <c r="A1209" s="8" t="s">
        <v>61</v>
      </c>
      <c r="B1209" s="8" t="s">
        <v>113</v>
      </c>
      <c r="C1209" s="8">
        <v>19874995</v>
      </c>
      <c r="D1209" s="8" t="s">
        <v>58</v>
      </c>
      <c r="E1209" s="8" t="str">
        <f>_xlfn.XLOOKUP(BASE_INICIATIVAS_CONSOLIDADA!$G1209,'[1]BASE DE DADOS'!A:A,'[1]BASE DE DADOS'!C:C)</f>
        <v>PARNA RESTINGA DE JURUBATIBA</v>
      </c>
      <c r="F1209" s="8" t="str">
        <f>_xlfn.XLOOKUP(BASE_INICIATIVAS_CONSOLIDADA!$G1209,[1]!BASE_UCS[COD CNUC],[1]!BASE_UCS[CATEGORIA RESUMIDA])</f>
        <v>PARNA</v>
      </c>
      <c r="G1209" s="8" t="s">
        <v>270</v>
      </c>
      <c r="H1209" s="8" t="str">
        <f>_xlfn.XLOOKUP(BASE_INICIATIVAS_CONSOLIDADA!$G1209,[1]!BASE_UCS[COD CNUC],[1]!BASE_UCS[GERÊNCIA REGIONAL])</f>
        <v>GR4 - Sudeste</v>
      </c>
      <c r="I1209" s="8" t="str">
        <f>_xlfn.XLOOKUP(BASE_INICIATIVAS_CONSOLIDADA!$G1209,[1]!BASE_UCS[COD CNUC],[1]!BASE_UCS[BIOMAS])</f>
        <v>Área Marinha - Mata Atlântica</v>
      </c>
      <c r="J1209" s="8" t="str">
        <f>_xlfn.XLOOKUP(BASE_INICIATIVAS_CONSOLIDADA!$G1209,[1]!BASE_UCS[COD CNUC],[1]!BASE_UCS[UF])</f>
        <v>RJ</v>
      </c>
      <c r="K1209" s="8"/>
      <c r="L1209" s="36">
        <v>230000</v>
      </c>
      <c r="M1209" s="90"/>
      <c r="N1209" s="36">
        <f>BASE_INICIATIVAS_CONSOLIDADA!$L1209-BASE_INICIATIVAS_CONSOLIDADA!$M1209</f>
        <v>230000</v>
      </c>
      <c r="O1209" s="37">
        <f>BASE_INICIATIVAS_CONSOLIDADA!$AC1209+BASE_INICIATIVAS_CONSOLIDADA!$AJ1209+BASE_INICIATIVAS_CONSOLIDADA!$AO1209+BASE_INICIATIVAS_CONSOLIDADA!$AV1209+BASE_INICIATIVAS_CONSOLIDADA!$AY1209+BASE_INICIATIVAS_CONSOLIDADA!$BA1209+BASE_INICIATIVAS_CONSOLIDADA!$BD1209</f>
        <v>0</v>
      </c>
      <c r="P1209" s="36">
        <f>IF(BASE_INICIATIVAS_CONSOLIDADA!$N1209-BASE_INICIATIVAS_CONSOLIDADA!$O1209&lt;0,0,BASE_INICIATIVAS_CONSOLIDADA!$N1209-BASE_INICIATIVAS_CONSOLIDADA!$O1209)</f>
        <v>230000</v>
      </c>
      <c r="Q1209" s="64">
        <v>0</v>
      </c>
      <c r="R1209" s="69">
        <v>0</v>
      </c>
      <c r="S1209" s="69">
        <v>0</v>
      </c>
      <c r="T1209" s="69">
        <v>0</v>
      </c>
      <c r="U1209" s="69">
        <v>0</v>
      </c>
      <c r="V1209" s="69">
        <v>0</v>
      </c>
      <c r="W1209" s="69">
        <v>0</v>
      </c>
      <c r="X1209" s="69">
        <v>0</v>
      </c>
      <c r="Y1209" s="69">
        <v>0</v>
      </c>
      <c r="Z1209" s="69">
        <v>0</v>
      </c>
      <c r="AA1209" s="69">
        <v>0</v>
      </c>
      <c r="AB1209" s="70">
        <v>0</v>
      </c>
      <c r="AC1209" s="37">
        <f>SUM(BASE_INICIATIVAS_CONSOLIDADA!$Q1209:$AB1209)</f>
        <v>0</v>
      </c>
      <c r="AD1209" s="37">
        <v>0</v>
      </c>
      <c r="AE1209" s="37">
        <v>0</v>
      </c>
      <c r="AF1209" s="37">
        <v>0</v>
      </c>
      <c r="AG1209" s="37">
        <v>0</v>
      </c>
      <c r="AH1209" s="37">
        <v>0</v>
      </c>
      <c r="AI1209" s="77">
        <v>0</v>
      </c>
      <c r="AJ1209" s="37">
        <f>SUM(BASE_INICIATIVAS_CONSOLIDADA!$AD1209:$AI1209)</f>
        <v>0</v>
      </c>
      <c r="AK1209" s="37">
        <v>0</v>
      </c>
      <c r="AL1209" s="37">
        <v>0</v>
      </c>
      <c r="AM1209" s="37">
        <v>0</v>
      </c>
      <c r="AN1209" s="37">
        <v>0</v>
      </c>
      <c r="AO1209" s="37">
        <f>SUM(BASE_INICIATIVAS_CONSOLIDADA!$AK1209:$AN1209)</f>
        <v>0</v>
      </c>
      <c r="AP1209" s="37">
        <v>0</v>
      </c>
      <c r="AQ1209" s="37">
        <v>0</v>
      </c>
      <c r="AR1209" s="37">
        <v>0</v>
      </c>
      <c r="AS1209" s="37">
        <v>0</v>
      </c>
      <c r="AT1209" s="37">
        <v>0</v>
      </c>
      <c r="AU1209" s="37">
        <v>0</v>
      </c>
      <c r="AV1209" s="37">
        <f>SUM(BASE_INICIATIVAS_CONSOLIDADA!$AP1209:$AU1209)</f>
        <v>0</v>
      </c>
      <c r="AW1209" s="39">
        <v>0</v>
      </c>
      <c r="AX1209" s="39">
        <v>0</v>
      </c>
      <c r="AY1209" s="40">
        <f>SUM(BASE_INICIATIVAS_CONSOLIDADA!$AW1209:$AX1209)</f>
        <v>0</v>
      </c>
      <c r="AZ1209" s="4">
        <v>0</v>
      </c>
      <c r="BA1209" s="4">
        <f>BASE_INICIATIVAS_CONSOLIDADA!$AZ1209</f>
        <v>0</v>
      </c>
      <c r="BB1209" s="4">
        <v>0</v>
      </c>
      <c r="BC1209" s="4">
        <v>0</v>
      </c>
      <c r="BD1209" s="4">
        <f>SUM(BASE_INICIATIVAS_CONSOLIDADA!$BB1209:$BC1209)</f>
        <v>0</v>
      </c>
    </row>
    <row r="1210" spans="1:56" ht="30" x14ac:dyDescent="0.25">
      <c r="A1210" s="29" t="s">
        <v>61</v>
      </c>
      <c r="B1210" s="29" t="s">
        <v>113</v>
      </c>
      <c r="C1210" s="29">
        <v>19874995</v>
      </c>
      <c r="D1210" s="29" t="s">
        <v>58</v>
      </c>
      <c r="E1210" s="29" t="str">
        <f>_xlfn.XLOOKUP(BASE_INICIATIVAS_CONSOLIDADA!$G1210,'[1]BASE DE DADOS'!A:A,'[1]BASE DE DADOS'!C:C)</f>
        <v>PARNA DA SERRA DA BOCAINA</v>
      </c>
      <c r="F1210" s="29" t="str">
        <f>_xlfn.XLOOKUP(BASE_INICIATIVAS_CONSOLIDADA!$G1210,[1]!BASE_UCS[COD CNUC],[1]!BASE_UCS[CATEGORIA RESUMIDA])</f>
        <v>PARNA</v>
      </c>
      <c r="G1210" s="29" t="s">
        <v>108</v>
      </c>
      <c r="H1210" s="29" t="str">
        <f>_xlfn.XLOOKUP(BASE_INICIATIVAS_CONSOLIDADA!$G1210,[1]!BASE_UCS[COD CNUC],[1]!BASE_UCS[GERÊNCIA REGIONAL])</f>
        <v>GR4 - Sudeste</v>
      </c>
      <c r="I1210" s="29" t="str">
        <f>_xlfn.XLOOKUP(BASE_INICIATIVAS_CONSOLIDADA!$G1210,[1]!BASE_UCS[COD CNUC],[1]!BASE_UCS[BIOMAS])</f>
        <v>Área Marinha - Mata Atlântica</v>
      </c>
      <c r="J1210" s="29" t="str">
        <f>_xlfn.XLOOKUP(BASE_INICIATIVAS_CONSOLIDADA!$G1210,[1]!BASE_UCS[COD CNUC],[1]!BASE_UCS[UF])</f>
        <v>RJ/SP</v>
      </c>
      <c r="K1210" s="29"/>
      <c r="L1210" s="30">
        <v>235000</v>
      </c>
      <c r="M1210" s="91"/>
      <c r="N1210" s="30">
        <f>BASE_INICIATIVAS_CONSOLIDADA!$L1210-BASE_INICIATIVAS_CONSOLIDADA!$M1210</f>
        <v>235000</v>
      </c>
      <c r="O1210" s="41">
        <f>BASE_INICIATIVAS_CONSOLIDADA!$AC1210+BASE_INICIATIVAS_CONSOLIDADA!$AJ1210+BASE_INICIATIVAS_CONSOLIDADA!$AO1210+BASE_INICIATIVAS_CONSOLIDADA!$AV1210+BASE_INICIATIVAS_CONSOLIDADA!$AY1210+BASE_INICIATIVAS_CONSOLIDADA!$BA1210+BASE_INICIATIVAS_CONSOLIDADA!$BD1210</f>
        <v>235000</v>
      </c>
      <c r="P1210" s="30">
        <f>IF(BASE_INICIATIVAS_CONSOLIDADA!$N1210-BASE_INICIATIVAS_CONSOLIDADA!$O1210&lt;0,0,BASE_INICIATIVAS_CONSOLIDADA!$N1210-BASE_INICIATIVAS_CONSOLIDADA!$O1210)</f>
        <v>0</v>
      </c>
      <c r="Q1210" s="66">
        <v>0</v>
      </c>
      <c r="R1210" s="71">
        <v>0</v>
      </c>
      <c r="S1210" s="71">
        <v>0</v>
      </c>
      <c r="T1210" s="71">
        <v>0</v>
      </c>
      <c r="U1210" s="71">
        <v>0</v>
      </c>
      <c r="V1210" s="71">
        <v>0</v>
      </c>
      <c r="W1210" s="71">
        <v>0</v>
      </c>
      <c r="X1210" s="71">
        <v>0</v>
      </c>
      <c r="Y1210" s="71">
        <v>0</v>
      </c>
      <c r="Z1210" s="71">
        <v>0</v>
      </c>
      <c r="AA1210" s="71">
        <v>0</v>
      </c>
      <c r="AB1210" s="68">
        <v>0</v>
      </c>
      <c r="AC1210" s="41">
        <f>SUM(BASE_INICIATIVAS_CONSOLIDADA!$Q1210:$AB1210)</f>
        <v>0</v>
      </c>
      <c r="AD1210" s="41">
        <v>0</v>
      </c>
      <c r="AE1210" s="41">
        <v>0</v>
      </c>
      <c r="AF1210" s="41">
        <v>0</v>
      </c>
      <c r="AG1210" s="41">
        <v>0</v>
      </c>
      <c r="AH1210" s="41">
        <v>0</v>
      </c>
      <c r="AI1210" s="82">
        <v>0</v>
      </c>
      <c r="AJ1210" s="41">
        <f>SUM(BASE_INICIATIVAS_CONSOLIDADA!$AD1210:$AI1210)</f>
        <v>0</v>
      </c>
      <c r="AK1210" s="41">
        <v>0</v>
      </c>
      <c r="AL1210" s="41">
        <v>0</v>
      </c>
      <c r="AM1210" s="41">
        <v>0</v>
      </c>
      <c r="AN1210" s="41">
        <v>0</v>
      </c>
      <c r="AO1210" s="41">
        <f>SUM(BASE_INICIATIVAS_CONSOLIDADA!$AK1210:$AN1210)</f>
        <v>0</v>
      </c>
      <c r="AP1210" s="41">
        <v>0</v>
      </c>
      <c r="AQ1210" s="41">
        <v>0</v>
      </c>
      <c r="AR1210" s="41">
        <v>0</v>
      </c>
      <c r="AS1210" s="41">
        <v>0</v>
      </c>
      <c r="AT1210" s="41">
        <v>0</v>
      </c>
      <c r="AU1210" s="41">
        <v>0</v>
      </c>
      <c r="AV1210" s="41">
        <f>SUM(BASE_INICIATIVAS_CONSOLIDADA!$AP1210:$AU1210)</f>
        <v>0</v>
      </c>
      <c r="AW1210" s="43">
        <v>0</v>
      </c>
      <c r="AX1210" s="43">
        <v>0</v>
      </c>
      <c r="AY1210" s="44">
        <f>SUM(BASE_INICIATIVAS_CONSOLIDADA!$AW1210:$AX1210)</f>
        <v>0</v>
      </c>
      <c r="AZ1210" s="45">
        <v>0</v>
      </c>
      <c r="BA1210" s="45">
        <f>BASE_INICIATIVAS_CONSOLIDADA!$AZ1210</f>
        <v>0</v>
      </c>
      <c r="BB1210" s="45">
        <v>235000</v>
      </c>
      <c r="BC1210" s="45">
        <v>0</v>
      </c>
      <c r="BD1210" s="45">
        <f>SUM(BASE_INICIATIVAS_CONSOLIDADA!$BB1210:$BC1210)</f>
        <v>235000</v>
      </c>
    </row>
    <row r="1211" spans="1:56" ht="30" x14ac:dyDescent="0.25">
      <c r="A1211" s="8" t="s">
        <v>61</v>
      </c>
      <c r="B1211" s="8" t="s">
        <v>113</v>
      </c>
      <c r="C1211" s="8">
        <v>19874995</v>
      </c>
      <c r="D1211" s="8" t="s">
        <v>58</v>
      </c>
      <c r="E1211" s="8" t="str">
        <f>_xlfn.XLOOKUP(BASE_INICIATIVAS_CONSOLIDADA!$G1211,'[1]BASE DE DADOS'!A:A,'[1]BASE DE DADOS'!C:C)</f>
        <v>PARNA DA SERRA DA CANASTRA</v>
      </c>
      <c r="F1211" s="8" t="str">
        <f>_xlfn.XLOOKUP(BASE_INICIATIVAS_CONSOLIDADA!$G1211,[1]!BASE_UCS[COD CNUC],[1]!BASE_UCS[CATEGORIA RESUMIDA])</f>
        <v>PARNA</v>
      </c>
      <c r="G1211" s="8" t="s">
        <v>118</v>
      </c>
      <c r="H1211" s="8" t="str">
        <f>_xlfn.XLOOKUP(BASE_INICIATIVAS_CONSOLIDADA!$G1211,[1]!BASE_UCS[COD CNUC],[1]!BASE_UCS[GERÊNCIA REGIONAL])</f>
        <v>GR4 - Sudeste</v>
      </c>
      <c r="I1211" s="8" t="str">
        <f>_xlfn.XLOOKUP(BASE_INICIATIVAS_CONSOLIDADA!$G1211,[1]!BASE_UCS[COD CNUC],[1]!BASE_UCS[BIOMAS])</f>
        <v>Cerrado</v>
      </c>
      <c r="J1211" s="8" t="str">
        <f>_xlfn.XLOOKUP(BASE_INICIATIVAS_CONSOLIDADA!$G1211,[1]!BASE_UCS[COD CNUC],[1]!BASE_UCS[UF])</f>
        <v>MG</v>
      </c>
      <c r="K1211" s="8"/>
      <c r="L1211" s="36">
        <v>385000</v>
      </c>
      <c r="M1211" s="90"/>
      <c r="N1211" s="36">
        <f>BASE_INICIATIVAS_CONSOLIDADA!$L1211-BASE_INICIATIVAS_CONSOLIDADA!$M1211</f>
        <v>385000</v>
      </c>
      <c r="O1211" s="37">
        <f>BASE_INICIATIVAS_CONSOLIDADA!$AC1211+BASE_INICIATIVAS_CONSOLIDADA!$AJ1211+BASE_INICIATIVAS_CONSOLIDADA!$AO1211+BASE_INICIATIVAS_CONSOLIDADA!$AV1211+BASE_INICIATIVAS_CONSOLIDADA!$AY1211+BASE_INICIATIVAS_CONSOLIDADA!$BA1211+BASE_INICIATIVAS_CONSOLIDADA!$BD1211</f>
        <v>0</v>
      </c>
      <c r="P1211" s="36">
        <f>IF(BASE_INICIATIVAS_CONSOLIDADA!$N1211-BASE_INICIATIVAS_CONSOLIDADA!$O1211&lt;0,0,BASE_INICIATIVAS_CONSOLIDADA!$N1211-BASE_INICIATIVAS_CONSOLIDADA!$O1211)</f>
        <v>385000</v>
      </c>
      <c r="Q1211" s="64">
        <v>0</v>
      </c>
      <c r="R1211" s="69">
        <v>0</v>
      </c>
      <c r="S1211" s="69">
        <v>0</v>
      </c>
      <c r="T1211" s="69">
        <v>0</v>
      </c>
      <c r="U1211" s="69">
        <v>0</v>
      </c>
      <c r="V1211" s="69">
        <v>0</v>
      </c>
      <c r="W1211" s="69">
        <v>0</v>
      </c>
      <c r="X1211" s="69">
        <v>0</v>
      </c>
      <c r="Y1211" s="69">
        <v>0</v>
      </c>
      <c r="Z1211" s="69">
        <v>0</v>
      </c>
      <c r="AA1211" s="69">
        <v>0</v>
      </c>
      <c r="AB1211" s="70">
        <v>0</v>
      </c>
      <c r="AC1211" s="37">
        <f>SUM(BASE_INICIATIVAS_CONSOLIDADA!$Q1211:$AB1211)</f>
        <v>0</v>
      </c>
      <c r="AD1211" s="37">
        <v>0</v>
      </c>
      <c r="AE1211" s="37">
        <v>0</v>
      </c>
      <c r="AF1211" s="37">
        <v>0</v>
      </c>
      <c r="AG1211" s="37">
        <v>0</v>
      </c>
      <c r="AH1211" s="37">
        <v>0</v>
      </c>
      <c r="AI1211" s="77">
        <v>0</v>
      </c>
      <c r="AJ1211" s="37">
        <f>SUM(BASE_INICIATIVAS_CONSOLIDADA!$AD1211:$AI1211)</f>
        <v>0</v>
      </c>
      <c r="AK1211" s="37">
        <v>0</v>
      </c>
      <c r="AL1211" s="37">
        <v>0</v>
      </c>
      <c r="AM1211" s="37">
        <v>0</v>
      </c>
      <c r="AN1211" s="37">
        <v>0</v>
      </c>
      <c r="AO1211" s="37">
        <f>SUM(BASE_INICIATIVAS_CONSOLIDADA!$AK1211:$AN1211)</f>
        <v>0</v>
      </c>
      <c r="AP1211" s="37">
        <v>0</v>
      </c>
      <c r="AQ1211" s="37">
        <v>0</v>
      </c>
      <c r="AR1211" s="37">
        <v>0</v>
      </c>
      <c r="AS1211" s="37">
        <v>0</v>
      </c>
      <c r="AT1211" s="37">
        <v>0</v>
      </c>
      <c r="AU1211" s="37">
        <v>0</v>
      </c>
      <c r="AV1211" s="37">
        <f>SUM(BASE_INICIATIVAS_CONSOLIDADA!$AP1211:$AU1211)</f>
        <v>0</v>
      </c>
      <c r="AW1211" s="39">
        <v>0</v>
      </c>
      <c r="AX1211" s="39">
        <v>0</v>
      </c>
      <c r="AY1211" s="40">
        <f>SUM(BASE_INICIATIVAS_CONSOLIDADA!$AW1211:$AX1211)</f>
        <v>0</v>
      </c>
      <c r="AZ1211" s="4">
        <v>0</v>
      </c>
      <c r="BA1211" s="4">
        <f>BASE_INICIATIVAS_CONSOLIDADA!$AZ1211</f>
        <v>0</v>
      </c>
      <c r="BB1211" s="4">
        <v>0</v>
      </c>
      <c r="BC1211" s="4">
        <v>0</v>
      </c>
      <c r="BD1211" s="4">
        <f>SUM(BASE_INICIATIVAS_CONSOLIDADA!$BB1211:$BC1211)</f>
        <v>0</v>
      </c>
    </row>
    <row r="1212" spans="1:56" ht="30" x14ac:dyDescent="0.25">
      <c r="A1212" s="29" t="s">
        <v>61</v>
      </c>
      <c r="B1212" s="29" t="s">
        <v>113</v>
      </c>
      <c r="C1212" s="29">
        <v>19874995</v>
      </c>
      <c r="D1212" s="29" t="s">
        <v>58</v>
      </c>
      <c r="E1212" s="29" t="str">
        <f>_xlfn.XLOOKUP(BASE_INICIATIVAS_CONSOLIDADA!$G1212,'[1]BASE DE DADOS'!A:A,'[1]BASE DE DADOS'!C:C)</f>
        <v>PARNA DA SERRA DA CIPÓ</v>
      </c>
      <c r="F1212" s="29" t="str">
        <f>_xlfn.XLOOKUP(BASE_INICIATIVAS_CONSOLIDADA!$G1212,[1]!BASE_UCS[COD CNUC],[1]!BASE_UCS[CATEGORIA RESUMIDA])</f>
        <v>PARNA</v>
      </c>
      <c r="G1212" s="29" t="s">
        <v>166</v>
      </c>
      <c r="H1212" s="29" t="str">
        <f>_xlfn.XLOOKUP(BASE_INICIATIVAS_CONSOLIDADA!$G1212,[1]!BASE_UCS[COD CNUC],[1]!BASE_UCS[GERÊNCIA REGIONAL])</f>
        <v>GR4 - Sudeste</v>
      </c>
      <c r="I1212" s="29" t="str">
        <f>_xlfn.XLOOKUP(BASE_INICIATIVAS_CONSOLIDADA!$G1212,[1]!BASE_UCS[COD CNUC],[1]!BASE_UCS[BIOMAS])</f>
        <v>Cerrado - Mata Atlântica</v>
      </c>
      <c r="J1212" s="29" t="str">
        <f>_xlfn.XLOOKUP(BASE_INICIATIVAS_CONSOLIDADA!$G1212,[1]!BASE_UCS[COD CNUC],[1]!BASE_UCS[UF])</f>
        <v>MG</v>
      </c>
      <c r="K1212" s="29"/>
      <c r="L1212" s="30">
        <v>485000</v>
      </c>
      <c r="M1212" s="91"/>
      <c r="N1212" s="30">
        <f>BASE_INICIATIVAS_CONSOLIDADA!$L1212-BASE_INICIATIVAS_CONSOLIDADA!$M1212</f>
        <v>485000</v>
      </c>
      <c r="O1212" s="41">
        <f>BASE_INICIATIVAS_CONSOLIDADA!$AC1212+BASE_INICIATIVAS_CONSOLIDADA!$AJ1212+BASE_INICIATIVAS_CONSOLIDADA!$AO1212+BASE_INICIATIVAS_CONSOLIDADA!$AV1212+BASE_INICIATIVAS_CONSOLIDADA!$AY1212+BASE_INICIATIVAS_CONSOLIDADA!$BA1212+BASE_INICIATIVAS_CONSOLIDADA!$BD1212</f>
        <v>0</v>
      </c>
      <c r="P1212" s="30">
        <f>IF(BASE_INICIATIVAS_CONSOLIDADA!$N1212-BASE_INICIATIVAS_CONSOLIDADA!$O1212&lt;0,0,BASE_INICIATIVAS_CONSOLIDADA!$N1212-BASE_INICIATIVAS_CONSOLIDADA!$O1212)</f>
        <v>485000</v>
      </c>
      <c r="Q1212" s="66">
        <v>0</v>
      </c>
      <c r="R1212" s="71">
        <v>0</v>
      </c>
      <c r="S1212" s="71">
        <v>0</v>
      </c>
      <c r="T1212" s="71">
        <v>0</v>
      </c>
      <c r="U1212" s="71">
        <v>0</v>
      </c>
      <c r="V1212" s="71">
        <v>0</v>
      </c>
      <c r="W1212" s="71">
        <v>0</v>
      </c>
      <c r="X1212" s="71">
        <v>0</v>
      </c>
      <c r="Y1212" s="71">
        <v>0</v>
      </c>
      <c r="Z1212" s="71">
        <v>0</v>
      </c>
      <c r="AA1212" s="71">
        <v>0</v>
      </c>
      <c r="AB1212" s="68">
        <v>0</v>
      </c>
      <c r="AC1212" s="41">
        <f>SUM(BASE_INICIATIVAS_CONSOLIDADA!$Q1212:$AB1212)</f>
        <v>0</v>
      </c>
      <c r="AD1212" s="41">
        <v>0</v>
      </c>
      <c r="AE1212" s="41">
        <v>0</v>
      </c>
      <c r="AF1212" s="41">
        <v>0</v>
      </c>
      <c r="AG1212" s="41">
        <v>0</v>
      </c>
      <c r="AH1212" s="41">
        <v>0</v>
      </c>
      <c r="AI1212" s="82">
        <v>0</v>
      </c>
      <c r="AJ1212" s="41">
        <f>SUM(BASE_INICIATIVAS_CONSOLIDADA!$AD1212:$AI1212)</f>
        <v>0</v>
      </c>
      <c r="AK1212" s="41">
        <v>0</v>
      </c>
      <c r="AL1212" s="41">
        <v>0</v>
      </c>
      <c r="AM1212" s="41">
        <v>0</v>
      </c>
      <c r="AN1212" s="41">
        <v>0</v>
      </c>
      <c r="AO1212" s="41">
        <f>SUM(BASE_INICIATIVAS_CONSOLIDADA!$AK1212:$AN1212)</f>
        <v>0</v>
      </c>
      <c r="AP1212" s="41">
        <v>0</v>
      </c>
      <c r="AQ1212" s="41">
        <v>0</v>
      </c>
      <c r="AR1212" s="41">
        <v>0</v>
      </c>
      <c r="AS1212" s="41">
        <v>0</v>
      </c>
      <c r="AT1212" s="41">
        <v>0</v>
      </c>
      <c r="AU1212" s="41">
        <v>0</v>
      </c>
      <c r="AV1212" s="41">
        <f>SUM(BASE_INICIATIVAS_CONSOLIDADA!$AP1212:$AU1212)</f>
        <v>0</v>
      </c>
      <c r="AW1212" s="43">
        <v>0</v>
      </c>
      <c r="AX1212" s="43">
        <v>0</v>
      </c>
      <c r="AY1212" s="44">
        <f>SUM(BASE_INICIATIVAS_CONSOLIDADA!$AW1212:$AX1212)</f>
        <v>0</v>
      </c>
      <c r="AZ1212" s="45">
        <v>0</v>
      </c>
      <c r="BA1212" s="45">
        <f>BASE_INICIATIVAS_CONSOLIDADA!$AZ1212</f>
        <v>0</v>
      </c>
      <c r="BB1212" s="45">
        <v>0</v>
      </c>
      <c r="BC1212" s="45">
        <v>0</v>
      </c>
      <c r="BD1212" s="45">
        <f>SUM(BASE_INICIATIVAS_CONSOLIDADA!$BB1212:$BC1212)</f>
        <v>0</v>
      </c>
    </row>
    <row r="1213" spans="1:56" ht="30" x14ac:dyDescent="0.25">
      <c r="A1213" s="8" t="s">
        <v>61</v>
      </c>
      <c r="B1213" s="8" t="s">
        <v>113</v>
      </c>
      <c r="C1213" s="8">
        <v>19874995</v>
      </c>
      <c r="D1213" s="8" t="s">
        <v>58</v>
      </c>
      <c r="E1213" s="8" t="str">
        <f>_xlfn.XLOOKUP(BASE_INICIATIVAS_CONSOLIDADA!$G1213,'[1]BASE DE DADOS'!A:A,'[1]BASE DE DADOS'!C:C)</f>
        <v>PARNA DA SERRA DOS ORGÃOS</v>
      </c>
      <c r="F1213" s="8" t="str">
        <f>_xlfn.XLOOKUP(BASE_INICIATIVAS_CONSOLIDADA!$G1213,[1]!BASE_UCS[COD CNUC],[1]!BASE_UCS[CATEGORIA RESUMIDA])</f>
        <v>PARNA</v>
      </c>
      <c r="G1213" s="8" t="s">
        <v>239</v>
      </c>
      <c r="H1213" s="8" t="str">
        <f>_xlfn.XLOOKUP(BASE_INICIATIVAS_CONSOLIDADA!$G1213,[1]!BASE_UCS[COD CNUC],[1]!BASE_UCS[GERÊNCIA REGIONAL])</f>
        <v>GR4 - Sudeste</v>
      </c>
      <c r="I1213" s="8" t="str">
        <f>_xlfn.XLOOKUP(BASE_INICIATIVAS_CONSOLIDADA!$G1213,[1]!BASE_UCS[COD CNUC],[1]!BASE_UCS[BIOMAS])</f>
        <v>Mata Atlântica</v>
      </c>
      <c r="J1213" s="8" t="str">
        <f>_xlfn.XLOOKUP(BASE_INICIATIVAS_CONSOLIDADA!$G1213,[1]!BASE_UCS[COD CNUC],[1]!BASE_UCS[UF])</f>
        <v>RJ</v>
      </c>
      <c r="K1213" s="8"/>
      <c r="L1213" s="36">
        <v>485000</v>
      </c>
      <c r="M1213" s="90"/>
      <c r="N1213" s="36">
        <f>BASE_INICIATIVAS_CONSOLIDADA!$L1213-BASE_INICIATIVAS_CONSOLIDADA!$M1213</f>
        <v>485000</v>
      </c>
      <c r="O1213" s="37">
        <f>BASE_INICIATIVAS_CONSOLIDADA!$AC1213+BASE_INICIATIVAS_CONSOLIDADA!$AJ1213+BASE_INICIATIVAS_CONSOLIDADA!$AO1213+BASE_INICIATIVAS_CONSOLIDADA!$AV1213+BASE_INICIATIVAS_CONSOLIDADA!$AY1213+BASE_INICIATIVAS_CONSOLIDADA!$BA1213+BASE_INICIATIVAS_CONSOLIDADA!$BD1213</f>
        <v>485000</v>
      </c>
      <c r="P1213" s="36">
        <f>IF(BASE_INICIATIVAS_CONSOLIDADA!$N1213-BASE_INICIATIVAS_CONSOLIDADA!$O1213&lt;0,0,BASE_INICIATIVAS_CONSOLIDADA!$N1213-BASE_INICIATIVAS_CONSOLIDADA!$O1213)</f>
        <v>0</v>
      </c>
      <c r="Q1213" s="64">
        <v>0</v>
      </c>
      <c r="R1213" s="69">
        <v>0</v>
      </c>
      <c r="S1213" s="69">
        <v>0</v>
      </c>
      <c r="T1213" s="69">
        <v>0</v>
      </c>
      <c r="U1213" s="69">
        <v>0</v>
      </c>
      <c r="V1213" s="69">
        <v>0</v>
      </c>
      <c r="W1213" s="69">
        <v>0</v>
      </c>
      <c r="X1213" s="69">
        <v>0</v>
      </c>
      <c r="Y1213" s="69">
        <v>0</v>
      </c>
      <c r="Z1213" s="69">
        <v>0</v>
      </c>
      <c r="AA1213" s="69">
        <v>0</v>
      </c>
      <c r="AB1213" s="70">
        <v>0</v>
      </c>
      <c r="AC1213" s="37">
        <f>SUM(BASE_INICIATIVAS_CONSOLIDADA!$Q1213:$AB1213)</f>
        <v>0</v>
      </c>
      <c r="AD1213" s="37">
        <v>0</v>
      </c>
      <c r="AE1213" s="37">
        <v>0</v>
      </c>
      <c r="AF1213" s="37">
        <v>0</v>
      </c>
      <c r="AG1213" s="37">
        <v>0</v>
      </c>
      <c r="AH1213" s="37">
        <v>0</v>
      </c>
      <c r="AI1213" s="77">
        <v>0</v>
      </c>
      <c r="AJ1213" s="37">
        <f>SUM(BASE_INICIATIVAS_CONSOLIDADA!$AD1213:$AI1213)</f>
        <v>0</v>
      </c>
      <c r="AK1213" s="37">
        <v>0</v>
      </c>
      <c r="AL1213" s="37">
        <v>0</v>
      </c>
      <c r="AM1213" s="37">
        <v>0</v>
      </c>
      <c r="AN1213" s="37">
        <v>0</v>
      </c>
      <c r="AO1213" s="37">
        <f>SUM(BASE_INICIATIVAS_CONSOLIDADA!$AK1213:$AN1213)</f>
        <v>0</v>
      </c>
      <c r="AP1213" s="37">
        <v>0</v>
      </c>
      <c r="AQ1213" s="37">
        <v>0</v>
      </c>
      <c r="AR1213" s="37">
        <v>0</v>
      </c>
      <c r="AS1213" s="37">
        <v>0</v>
      </c>
      <c r="AT1213" s="37">
        <v>0</v>
      </c>
      <c r="AU1213" s="37">
        <v>0</v>
      </c>
      <c r="AV1213" s="37">
        <f>SUM(BASE_INICIATIVAS_CONSOLIDADA!$AP1213:$AU1213)</f>
        <v>0</v>
      </c>
      <c r="AW1213" s="39">
        <v>0</v>
      </c>
      <c r="AX1213" s="39">
        <v>0</v>
      </c>
      <c r="AY1213" s="40">
        <f>SUM(BASE_INICIATIVAS_CONSOLIDADA!$AW1213:$AX1213)</f>
        <v>0</v>
      </c>
      <c r="AZ1213" s="4">
        <v>0</v>
      </c>
      <c r="BA1213" s="4">
        <f>BASE_INICIATIVAS_CONSOLIDADA!$AZ1213</f>
        <v>0</v>
      </c>
      <c r="BB1213" s="4">
        <v>485000</v>
      </c>
      <c r="BC1213" s="4">
        <v>0</v>
      </c>
      <c r="BD1213" s="4">
        <f>SUM(BASE_INICIATIVAS_CONSOLIDADA!$BB1213:$BC1213)</f>
        <v>485000</v>
      </c>
    </row>
    <row r="1214" spans="1:56" ht="30" x14ac:dyDescent="0.25">
      <c r="A1214" s="29" t="s">
        <v>61</v>
      </c>
      <c r="B1214" s="29" t="s">
        <v>113</v>
      </c>
      <c r="C1214" s="29">
        <v>19874995</v>
      </c>
      <c r="D1214" s="29" t="s">
        <v>58</v>
      </c>
      <c r="E1214" s="29" t="str">
        <f>_xlfn.XLOOKUP(BASE_INICIATIVAS_CONSOLIDADA!$G1214,'[1]BASE DE DADOS'!A:A,'[1]BASE DE DADOS'!C:C)</f>
        <v>PARNA DO ITATIAIA</v>
      </c>
      <c r="F1214" s="29" t="str">
        <f>_xlfn.XLOOKUP(BASE_INICIATIVAS_CONSOLIDADA!$G1214,[1]!BASE_UCS[COD CNUC],[1]!BASE_UCS[CATEGORIA RESUMIDA])</f>
        <v>PARNA</v>
      </c>
      <c r="G1214" s="29" t="s">
        <v>101</v>
      </c>
      <c r="H1214" s="29" t="str">
        <f>_xlfn.XLOOKUP(BASE_INICIATIVAS_CONSOLIDADA!$G1214,[1]!BASE_UCS[COD CNUC],[1]!BASE_UCS[GERÊNCIA REGIONAL])</f>
        <v>GR4 - Sudeste</v>
      </c>
      <c r="I1214" s="29" t="str">
        <f>_xlfn.XLOOKUP(BASE_INICIATIVAS_CONSOLIDADA!$G1214,[1]!BASE_UCS[COD CNUC],[1]!BASE_UCS[BIOMAS])</f>
        <v>Mata Atlântica</v>
      </c>
      <c r="J1214" s="29" t="str">
        <f>_xlfn.XLOOKUP(BASE_INICIATIVAS_CONSOLIDADA!$G1214,[1]!BASE_UCS[COD CNUC],[1]!BASE_UCS[UF])</f>
        <v>MG/RJ</v>
      </c>
      <c r="K1214" s="29"/>
      <c r="L1214" s="30">
        <v>485000</v>
      </c>
      <c r="M1214" s="91"/>
      <c r="N1214" s="30">
        <f>BASE_INICIATIVAS_CONSOLIDADA!$L1214-BASE_INICIATIVAS_CONSOLIDADA!$M1214</f>
        <v>485000</v>
      </c>
      <c r="O1214" s="41">
        <f>BASE_INICIATIVAS_CONSOLIDADA!$AC1214+BASE_INICIATIVAS_CONSOLIDADA!$AJ1214+BASE_INICIATIVAS_CONSOLIDADA!$AO1214+BASE_INICIATIVAS_CONSOLIDADA!$AV1214+BASE_INICIATIVAS_CONSOLIDADA!$AY1214+BASE_INICIATIVAS_CONSOLIDADA!$BA1214+BASE_INICIATIVAS_CONSOLIDADA!$BD1214</f>
        <v>0</v>
      </c>
      <c r="P1214" s="30">
        <f>IF(BASE_INICIATIVAS_CONSOLIDADA!$N1214-BASE_INICIATIVAS_CONSOLIDADA!$O1214&lt;0,0,BASE_INICIATIVAS_CONSOLIDADA!$N1214-BASE_INICIATIVAS_CONSOLIDADA!$O1214)</f>
        <v>485000</v>
      </c>
      <c r="Q1214" s="66">
        <v>0</v>
      </c>
      <c r="R1214" s="71">
        <v>0</v>
      </c>
      <c r="S1214" s="71">
        <v>0</v>
      </c>
      <c r="T1214" s="71">
        <v>0</v>
      </c>
      <c r="U1214" s="71">
        <v>0</v>
      </c>
      <c r="V1214" s="71">
        <v>0</v>
      </c>
      <c r="W1214" s="71">
        <v>0</v>
      </c>
      <c r="X1214" s="71">
        <v>0</v>
      </c>
      <c r="Y1214" s="71">
        <v>0</v>
      </c>
      <c r="Z1214" s="71">
        <v>0</v>
      </c>
      <c r="AA1214" s="71">
        <v>0</v>
      </c>
      <c r="AB1214" s="68">
        <v>0</v>
      </c>
      <c r="AC1214" s="41">
        <f>SUM(BASE_INICIATIVAS_CONSOLIDADA!$Q1214:$AB1214)</f>
        <v>0</v>
      </c>
      <c r="AD1214" s="41">
        <v>0</v>
      </c>
      <c r="AE1214" s="41">
        <v>0</v>
      </c>
      <c r="AF1214" s="41">
        <v>0</v>
      </c>
      <c r="AG1214" s="41">
        <v>0</v>
      </c>
      <c r="AH1214" s="41">
        <v>0</v>
      </c>
      <c r="AI1214" s="82">
        <v>0</v>
      </c>
      <c r="AJ1214" s="41">
        <f>SUM(BASE_INICIATIVAS_CONSOLIDADA!$AD1214:$AI1214)</f>
        <v>0</v>
      </c>
      <c r="AK1214" s="41">
        <v>0</v>
      </c>
      <c r="AL1214" s="41">
        <v>0</v>
      </c>
      <c r="AM1214" s="41">
        <v>0</v>
      </c>
      <c r="AN1214" s="41">
        <v>0</v>
      </c>
      <c r="AO1214" s="41">
        <f>SUM(BASE_INICIATIVAS_CONSOLIDADA!$AK1214:$AN1214)</f>
        <v>0</v>
      </c>
      <c r="AP1214" s="41">
        <v>0</v>
      </c>
      <c r="AQ1214" s="41">
        <v>0</v>
      </c>
      <c r="AR1214" s="41">
        <v>0</v>
      </c>
      <c r="AS1214" s="41">
        <v>0</v>
      </c>
      <c r="AT1214" s="41">
        <v>0</v>
      </c>
      <c r="AU1214" s="41">
        <v>0</v>
      </c>
      <c r="AV1214" s="41">
        <f>SUM(BASE_INICIATIVAS_CONSOLIDADA!$AP1214:$AU1214)</f>
        <v>0</v>
      </c>
      <c r="AW1214" s="43">
        <v>0</v>
      </c>
      <c r="AX1214" s="43">
        <v>0</v>
      </c>
      <c r="AY1214" s="44">
        <f>SUM(BASE_INICIATIVAS_CONSOLIDADA!$AW1214:$AX1214)</f>
        <v>0</v>
      </c>
      <c r="AZ1214" s="45">
        <v>0</v>
      </c>
      <c r="BA1214" s="45">
        <f>BASE_INICIATIVAS_CONSOLIDADA!$AZ1214</f>
        <v>0</v>
      </c>
      <c r="BB1214" s="45">
        <v>0</v>
      </c>
      <c r="BC1214" s="45">
        <v>0</v>
      </c>
      <c r="BD1214" s="45">
        <f>SUM(BASE_INICIATIVAS_CONSOLIDADA!$BB1214:$BC1214)</f>
        <v>0</v>
      </c>
    </row>
    <row r="1215" spans="1:56" ht="30" x14ac:dyDescent="0.25">
      <c r="A1215" s="8" t="s">
        <v>61</v>
      </c>
      <c r="B1215" s="8" t="s">
        <v>113</v>
      </c>
      <c r="C1215" s="8">
        <v>19874995</v>
      </c>
      <c r="D1215" s="8" t="s">
        <v>58</v>
      </c>
      <c r="E1215" s="8" t="str">
        <f>_xlfn.XLOOKUP(BASE_INICIATIVAS_CONSOLIDADA!$G1215,'[1]BASE DE DADOS'!A:A,'[1]BASE DE DADOS'!C:C)</f>
        <v>PARNA DE JERICOACOARA</v>
      </c>
      <c r="F1215" s="8" t="str">
        <f>_xlfn.XLOOKUP(BASE_INICIATIVAS_CONSOLIDADA!$G1215,[1]!BASE_UCS[COD CNUC],[1]!BASE_UCS[CATEGORIA RESUMIDA])</f>
        <v>PARNA</v>
      </c>
      <c r="G1215" s="8" t="s">
        <v>215</v>
      </c>
      <c r="H1215" s="8" t="str">
        <f>_xlfn.XLOOKUP(BASE_INICIATIVAS_CONSOLIDADA!$G1215,[1]!BASE_UCS[COD CNUC],[1]!BASE_UCS[GERÊNCIA REGIONAL])</f>
        <v>GR2 - Nordeste</v>
      </c>
      <c r="I1215" s="8" t="str">
        <f>_xlfn.XLOOKUP(BASE_INICIATIVAS_CONSOLIDADA!$G1215,[1]!BASE_UCS[COD CNUC],[1]!BASE_UCS[BIOMAS])</f>
        <v>Área Marinha - Caatinga</v>
      </c>
      <c r="J1215" s="8" t="str">
        <f>_xlfn.XLOOKUP(BASE_INICIATIVAS_CONSOLIDADA!$G1215,[1]!BASE_UCS[COD CNUC],[1]!BASE_UCS[UF])</f>
        <v>CE</v>
      </c>
      <c r="K1215" s="8"/>
      <c r="L1215" s="36">
        <v>230000</v>
      </c>
      <c r="M1215" s="90"/>
      <c r="N1215" s="36">
        <f>BASE_INICIATIVAS_CONSOLIDADA!$L1215-BASE_INICIATIVAS_CONSOLIDADA!$M1215</f>
        <v>230000</v>
      </c>
      <c r="O1215" s="37">
        <f>BASE_INICIATIVAS_CONSOLIDADA!$AC1215+BASE_INICIATIVAS_CONSOLIDADA!$AJ1215+BASE_INICIATIVAS_CONSOLIDADA!$AO1215+BASE_INICIATIVAS_CONSOLIDADA!$AV1215+BASE_INICIATIVAS_CONSOLIDADA!$AY1215+BASE_INICIATIVAS_CONSOLIDADA!$BA1215+BASE_INICIATIVAS_CONSOLIDADA!$BD1215</f>
        <v>230000</v>
      </c>
      <c r="P1215" s="36">
        <f>IF(BASE_INICIATIVAS_CONSOLIDADA!$N1215-BASE_INICIATIVAS_CONSOLIDADA!$O1215&lt;0,0,BASE_INICIATIVAS_CONSOLIDADA!$N1215-BASE_INICIATIVAS_CONSOLIDADA!$O1215)</f>
        <v>0</v>
      </c>
      <c r="Q1215" s="64">
        <v>0</v>
      </c>
      <c r="R1215" s="69">
        <v>0</v>
      </c>
      <c r="S1215" s="69">
        <v>0</v>
      </c>
      <c r="T1215" s="69">
        <v>0</v>
      </c>
      <c r="U1215" s="69">
        <v>0</v>
      </c>
      <c r="V1215" s="69">
        <v>0</v>
      </c>
      <c r="W1215" s="69">
        <v>0</v>
      </c>
      <c r="X1215" s="69">
        <v>0</v>
      </c>
      <c r="Y1215" s="69">
        <v>0</v>
      </c>
      <c r="Z1215" s="69">
        <v>0</v>
      </c>
      <c r="AA1215" s="69">
        <v>0</v>
      </c>
      <c r="AB1215" s="70">
        <v>0</v>
      </c>
      <c r="AC1215" s="37">
        <f>SUM(BASE_INICIATIVAS_CONSOLIDADA!$Q1215:$AB1215)</f>
        <v>0</v>
      </c>
      <c r="AD1215" s="37">
        <v>0</v>
      </c>
      <c r="AE1215" s="37">
        <v>0</v>
      </c>
      <c r="AF1215" s="37">
        <v>0</v>
      </c>
      <c r="AG1215" s="37">
        <v>0</v>
      </c>
      <c r="AH1215" s="37">
        <v>0</v>
      </c>
      <c r="AI1215" s="77">
        <v>0</v>
      </c>
      <c r="AJ1215" s="37">
        <f>SUM(BASE_INICIATIVAS_CONSOLIDADA!$AD1215:$AI1215)</f>
        <v>0</v>
      </c>
      <c r="AK1215" s="37">
        <v>0</v>
      </c>
      <c r="AL1215" s="37">
        <v>0</v>
      </c>
      <c r="AM1215" s="37">
        <v>0</v>
      </c>
      <c r="AN1215" s="37">
        <v>0</v>
      </c>
      <c r="AO1215" s="37">
        <f>SUM(BASE_INICIATIVAS_CONSOLIDADA!$AK1215:$AN1215)</f>
        <v>0</v>
      </c>
      <c r="AP1215" s="37">
        <v>0</v>
      </c>
      <c r="AQ1215" s="37">
        <v>0</v>
      </c>
      <c r="AR1215" s="37">
        <v>0</v>
      </c>
      <c r="AS1215" s="37">
        <v>0</v>
      </c>
      <c r="AT1215" s="37">
        <v>0</v>
      </c>
      <c r="AU1215" s="37">
        <v>0</v>
      </c>
      <c r="AV1215" s="37">
        <f>SUM(BASE_INICIATIVAS_CONSOLIDADA!$AP1215:$AU1215)</f>
        <v>0</v>
      </c>
      <c r="AW1215" s="39">
        <v>0</v>
      </c>
      <c r="AX1215" s="39">
        <v>0</v>
      </c>
      <c r="AY1215" s="40">
        <f>SUM(BASE_INICIATIVAS_CONSOLIDADA!$AW1215:$AX1215)</f>
        <v>0</v>
      </c>
      <c r="AZ1215" s="4">
        <v>0</v>
      </c>
      <c r="BA1215" s="4">
        <f>BASE_INICIATIVAS_CONSOLIDADA!$AZ1215</f>
        <v>0</v>
      </c>
      <c r="BB1215" s="4">
        <v>230000</v>
      </c>
      <c r="BC1215" s="4">
        <v>0</v>
      </c>
      <c r="BD1215" s="4">
        <f>SUM(BASE_INICIATIVAS_CONSOLIDADA!$BB1215:$BC1215)</f>
        <v>230000</v>
      </c>
    </row>
    <row r="1216" spans="1:56" ht="30" x14ac:dyDescent="0.25">
      <c r="A1216" s="29" t="s">
        <v>61</v>
      </c>
      <c r="B1216" s="29" t="s">
        <v>113</v>
      </c>
      <c r="C1216" s="29">
        <v>19874995</v>
      </c>
      <c r="D1216" s="29" t="s">
        <v>58</v>
      </c>
      <c r="E1216" s="29" t="str">
        <f>_xlfn.XLOOKUP(BASE_INICIATIVAS_CONSOLIDADA!$G1216,'[1]BASE DE DADOS'!A:A,'[1]BASE DE DADOS'!C:C)</f>
        <v>PARNA DO IGUAÇU</v>
      </c>
      <c r="F1216" s="29" t="str">
        <f>_xlfn.XLOOKUP(BASE_INICIATIVAS_CONSOLIDADA!$G1216,[1]!BASE_UCS[COD CNUC],[1]!BASE_UCS[CATEGORIA RESUMIDA])</f>
        <v>PARNA</v>
      </c>
      <c r="G1216" s="29" t="s">
        <v>259</v>
      </c>
      <c r="H1216" s="29" t="str">
        <f>_xlfn.XLOOKUP(BASE_INICIATIVAS_CONSOLIDADA!$G1216,[1]!BASE_UCS[COD CNUC],[1]!BASE_UCS[GERÊNCIA REGIONAL])</f>
        <v>GR5 - Sul</v>
      </c>
      <c r="I1216" s="29" t="str">
        <f>_xlfn.XLOOKUP(BASE_INICIATIVAS_CONSOLIDADA!$G1216,[1]!BASE_UCS[COD CNUC],[1]!BASE_UCS[BIOMAS])</f>
        <v>Mata Atlântica</v>
      </c>
      <c r="J1216" s="29" t="str">
        <f>_xlfn.XLOOKUP(BASE_INICIATIVAS_CONSOLIDADA!$G1216,[1]!BASE_UCS[COD CNUC],[1]!BASE_UCS[UF])</f>
        <v>PR</v>
      </c>
      <c r="K1216" s="29"/>
      <c r="L1216" s="30">
        <v>485000</v>
      </c>
      <c r="M1216" s="91"/>
      <c r="N1216" s="30">
        <f>BASE_INICIATIVAS_CONSOLIDADA!$L1216-BASE_INICIATIVAS_CONSOLIDADA!$M1216</f>
        <v>485000</v>
      </c>
      <c r="O1216" s="41">
        <f>BASE_INICIATIVAS_CONSOLIDADA!$AC1216+BASE_INICIATIVAS_CONSOLIDADA!$AJ1216+BASE_INICIATIVAS_CONSOLIDADA!$AO1216+BASE_INICIATIVAS_CONSOLIDADA!$AV1216+BASE_INICIATIVAS_CONSOLIDADA!$AY1216+BASE_INICIATIVAS_CONSOLIDADA!$BA1216+BASE_INICIATIVAS_CONSOLIDADA!$BD1216</f>
        <v>0</v>
      </c>
      <c r="P1216" s="30">
        <f>IF(BASE_INICIATIVAS_CONSOLIDADA!$N1216-BASE_INICIATIVAS_CONSOLIDADA!$O1216&lt;0,0,BASE_INICIATIVAS_CONSOLIDADA!$N1216-BASE_INICIATIVAS_CONSOLIDADA!$O1216)</f>
        <v>485000</v>
      </c>
      <c r="Q1216" s="66">
        <v>0</v>
      </c>
      <c r="R1216" s="71">
        <v>0</v>
      </c>
      <c r="S1216" s="71">
        <v>0</v>
      </c>
      <c r="T1216" s="71">
        <v>0</v>
      </c>
      <c r="U1216" s="71">
        <v>0</v>
      </c>
      <c r="V1216" s="71">
        <v>0</v>
      </c>
      <c r="W1216" s="71">
        <v>0</v>
      </c>
      <c r="X1216" s="71">
        <v>0</v>
      </c>
      <c r="Y1216" s="71">
        <v>0</v>
      </c>
      <c r="Z1216" s="71">
        <v>0</v>
      </c>
      <c r="AA1216" s="71">
        <v>0</v>
      </c>
      <c r="AB1216" s="68">
        <v>0</v>
      </c>
      <c r="AC1216" s="41">
        <f>SUM(BASE_INICIATIVAS_CONSOLIDADA!$Q1216:$AB1216)</f>
        <v>0</v>
      </c>
      <c r="AD1216" s="41">
        <v>0</v>
      </c>
      <c r="AE1216" s="41">
        <v>0</v>
      </c>
      <c r="AF1216" s="41">
        <v>0</v>
      </c>
      <c r="AG1216" s="41">
        <v>0</v>
      </c>
      <c r="AH1216" s="41">
        <v>0</v>
      </c>
      <c r="AI1216" s="82">
        <v>0</v>
      </c>
      <c r="AJ1216" s="41">
        <f>SUM(BASE_INICIATIVAS_CONSOLIDADA!$AD1216:$AI1216)</f>
        <v>0</v>
      </c>
      <c r="AK1216" s="41">
        <v>0</v>
      </c>
      <c r="AL1216" s="41">
        <v>0</v>
      </c>
      <c r="AM1216" s="41">
        <v>0</v>
      </c>
      <c r="AN1216" s="41">
        <v>0</v>
      </c>
      <c r="AO1216" s="41">
        <f>SUM(BASE_INICIATIVAS_CONSOLIDADA!$AK1216:$AN1216)</f>
        <v>0</v>
      </c>
      <c r="AP1216" s="41">
        <v>0</v>
      </c>
      <c r="AQ1216" s="41">
        <v>0</v>
      </c>
      <c r="AR1216" s="41">
        <v>0</v>
      </c>
      <c r="AS1216" s="41">
        <v>0</v>
      </c>
      <c r="AT1216" s="41">
        <v>0</v>
      </c>
      <c r="AU1216" s="41">
        <v>0</v>
      </c>
      <c r="AV1216" s="41">
        <f>SUM(BASE_INICIATIVAS_CONSOLIDADA!$AP1216:$AU1216)</f>
        <v>0</v>
      </c>
      <c r="AW1216" s="43">
        <v>0</v>
      </c>
      <c r="AX1216" s="43">
        <v>0</v>
      </c>
      <c r="AY1216" s="44">
        <f>SUM(BASE_INICIATIVAS_CONSOLIDADA!$AW1216:$AX1216)</f>
        <v>0</v>
      </c>
      <c r="AZ1216" s="45">
        <v>0</v>
      </c>
      <c r="BA1216" s="45">
        <f>BASE_INICIATIVAS_CONSOLIDADA!$AZ1216</f>
        <v>0</v>
      </c>
      <c r="BB1216" s="45">
        <v>0</v>
      </c>
      <c r="BC1216" s="45">
        <v>0</v>
      </c>
      <c r="BD1216" s="45">
        <f>SUM(BASE_INICIATIVAS_CONSOLIDADA!$BB1216:$BC1216)</f>
        <v>0</v>
      </c>
    </row>
    <row r="1217" spans="1:56" ht="30" x14ac:dyDescent="0.25">
      <c r="A1217" s="8" t="s">
        <v>61</v>
      </c>
      <c r="B1217" s="8" t="s">
        <v>113</v>
      </c>
      <c r="C1217" s="8">
        <v>19874995</v>
      </c>
      <c r="D1217" s="8" t="s">
        <v>58</v>
      </c>
      <c r="E1217" s="8" t="str">
        <f>_xlfn.XLOOKUP(BASE_INICIATIVAS_CONSOLIDADA!$G1217,'[1]BASE DE DADOS'!A:A,'[1]BASE DE DADOS'!C:C)</f>
        <v>PARNA DO SUPERAGUI</v>
      </c>
      <c r="F1217" s="8" t="str">
        <f>_xlfn.XLOOKUP(BASE_INICIATIVAS_CONSOLIDADA!$G1217,[1]!BASE_UCS[COD CNUC],[1]!BASE_UCS[CATEGORIA RESUMIDA])</f>
        <v>PARNA</v>
      </c>
      <c r="G1217" s="8" t="s">
        <v>246</v>
      </c>
      <c r="H1217" s="8" t="str">
        <f>_xlfn.XLOOKUP(BASE_INICIATIVAS_CONSOLIDADA!$G1217,[1]!BASE_UCS[COD CNUC],[1]!BASE_UCS[GERÊNCIA REGIONAL])</f>
        <v>GR5 - Sul</v>
      </c>
      <c r="I1217" s="8" t="str">
        <f>_xlfn.XLOOKUP(BASE_INICIATIVAS_CONSOLIDADA!$G1217,[1]!BASE_UCS[COD CNUC],[1]!BASE_UCS[BIOMAS])</f>
        <v>Área Marinha - Mata Atlântica</v>
      </c>
      <c r="J1217" s="8" t="str">
        <f>_xlfn.XLOOKUP(BASE_INICIATIVAS_CONSOLIDADA!$G1217,[1]!BASE_UCS[COD CNUC],[1]!BASE_UCS[UF])</f>
        <v>PR</v>
      </c>
      <c r="K1217" s="8"/>
      <c r="L1217" s="36">
        <v>485000</v>
      </c>
      <c r="M1217" s="90"/>
      <c r="N1217" s="36">
        <f>BASE_INICIATIVAS_CONSOLIDADA!$L1217-BASE_INICIATIVAS_CONSOLIDADA!$M1217</f>
        <v>485000</v>
      </c>
      <c r="O1217" s="37">
        <f>BASE_INICIATIVAS_CONSOLIDADA!$AC1217+BASE_INICIATIVAS_CONSOLIDADA!$AJ1217+BASE_INICIATIVAS_CONSOLIDADA!$AO1217+BASE_INICIATIVAS_CONSOLIDADA!$AV1217+BASE_INICIATIVAS_CONSOLIDADA!$AY1217+BASE_INICIATIVAS_CONSOLIDADA!$BA1217+BASE_INICIATIVAS_CONSOLIDADA!$BD1217</f>
        <v>0</v>
      </c>
      <c r="P1217" s="36">
        <f>IF(BASE_INICIATIVAS_CONSOLIDADA!$N1217-BASE_INICIATIVAS_CONSOLIDADA!$O1217&lt;0,0,BASE_INICIATIVAS_CONSOLIDADA!$N1217-BASE_INICIATIVAS_CONSOLIDADA!$O1217)</f>
        <v>485000</v>
      </c>
      <c r="Q1217" s="64">
        <v>0</v>
      </c>
      <c r="R1217" s="69">
        <v>0</v>
      </c>
      <c r="S1217" s="69">
        <v>0</v>
      </c>
      <c r="T1217" s="69">
        <v>0</v>
      </c>
      <c r="U1217" s="69">
        <v>0</v>
      </c>
      <c r="V1217" s="69">
        <v>0</v>
      </c>
      <c r="W1217" s="69">
        <v>0</v>
      </c>
      <c r="X1217" s="69">
        <v>0</v>
      </c>
      <c r="Y1217" s="69">
        <v>0</v>
      </c>
      <c r="Z1217" s="69">
        <v>0</v>
      </c>
      <c r="AA1217" s="69">
        <v>0</v>
      </c>
      <c r="AB1217" s="70">
        <v>0</v>
      </c>
      <c r="AC1217" s="37">
        <f>SUM(BASE_INICIATIVAS_CONSOLIDADA!$Q1217:$AB1217)</f>
        <v>0</v>
      </c>
      <c r="AD1217" s="37">
        <v>0</v>
      </c>
      <c r="AE1217" s="37">
        <v>0</v>
      </c>
      <c r="AF1217" s="37">
        <v>0</v>
      </c>
      <c r="AG1217" s="37">
        <v>0</v>
      </c>
      <c r="AH1217" s="37">
        <v>0</v>
      </c>
      <c r="AI1217" s="77">
        <v>0</v>
      </c>
      <c r="AJ1217" s="37">
        <f>SUM(BASE_INICIATIVAS_CONSOLIDADA!$AD1217:$AI1217)</f>
        <v>0</v>
      </c>
      <c r="AK1217" s="37">
        <v>0</v>
      </c>
      <c r="AL1217" s="37">
        <v>0</v>
      </c>
      <c r="AM1217" s="37">
        <v>0</v>
      </c>
      <c r="AN1217" s="37">
        <v>0</v>
      </c>
      <c r="AO1217" s="37">
        <f>SUM(BASE_INICIATIVAS_CONSOLIDADA!$AK1217:$AN1217)</f>
        <v>0</v>
      </c>
      <c r="AP1217" s="37">
        <v>0</v>
      </c>
      <c r="AQ1217" s="37">
        <v>0</v>
      </c>
      <c r="AR1217" s="37">
        <v>0</v>
      </c>
      <c r="AS1217" s="37">
        <v>0</v>
      </c>
      <c r="AT1217" s="37">
        <v>0</v>
      </c>
      <c r="AU1217" s="37">
        <v>0</v>
      </c>
      <c r="AV1217" s="37">
        <f>SUM(BASE_INICIATIVAS_CONSOLIDADA!$AP1217:$AU1217)</f>
        <v>0</v>
      </c>
      <c r="AW1217" s="39">
        <v>0</v>
      </c>
      <c r="AX1217" s="39">
        <v>0</v>
      </c>
      <c r="AY1217" s="40">
        <f>SUM(BASE_INICIATIVAS_CONSOLIDADA!$AW1217:$AX1217)</f>
        <v>0</v>
      </c>
      <c r="AZ1217" s="4">
        <v>0</v>
      </c>
      <c r="BA1217" s="4">
        <f>BASE_INICIATIVAS_CONSOLIDADA!$AZ1217</f>
        <v>0</v>
      </c>
      <c r="BB1217" s="4">
        <v>0</v>
      </c>
      <c r="BC1217" s="4">
        <v>0</v>
      </c>
      <c r="BD1217" s="4">
        <f>SUM(BASE_INICIATIVAS_CONSOLIDADA!$BB1217:$BC1217)</f>
        <v>0</v>
      </c>
    </row>
    <row r="1218" spans="1:56" ht="30" x14ac:dyDescent="0.25">
      <c r="A1218" s="29" t="s">
        <v>61</v>
      </c>
      <c r="B1218" s="29" t="s">
        <v>113</v>
      </c>
      <c r="C1218" s="29">
        <v>19874995</v>
      </c>
      <c r="D1218" s="29" t="s">
        <v>58</v>
      </c>
      <c r="E1218" s="29" t="str">
        <f>_xlfn.XLOOKUP(BASE_INICIATIVAS_CONSOLIDADA!$G1218,'[1]BASE DE DADOS'!A:A,'[1]BASE DE DADOS'!C:C)</f>
        <v>REBIO DA CONTAGEM</v>
      </c>
      <c r="F1218" s="29" t="str">
        <f>_xlfn.XLOOKUP(BASE_INICIATIVAS_CONSOLIDADA!$G1218,[1]!BASE_UCS[COD CNUC],[1]!BASE_UCS[CATEGORIA RESUMIDA])</f>
        <v>REBIO</v>
      </c>
      <c r="G1218" s="29" t="s">
        <v>115</v>
      </c>
      <c r="H1218" s="29" t="str">
        <f>_xlfn.XLOOKUP(BASE_INICIATIVAS_CONSOLIDADA!$G1218,[1]!BASE_UCS[COD CNUC],[1]!BASE_UCS[GERÊNCIA REGIONAL])</f>
        <v>GR3 - Centro-Oeste</v>
      </c>
      <c r="I1218" s="29" t="str">
        <f>_xlfn.XLOOKUP(BASE_INICIATIVAS_CONSOLIDADA!$G1218,[1]!BASE_UCS[COD CNUC],[1]!BASE_UCS[BIOMAS])</f>
        <v>Cerrado</v>
      </c>
      <c r="J1218" s="29" t="str">
        <f>_xlfn.XLOOKUP(BASE_INICIATIVAS_CONSOLIDADA!$G1218,[1]!BASE_UCS[COD CNUC],[1]!BASE_UCS[UF])</f>
        <v>DF</v>
      </c>
      <c r="K1218" s="29"/>
      <c r="L1218" s="30">
        <v>485000</v>
      </c>
      <c r="M1218" s="91"/>
      <c r="N1218" s="30">
        <f>BASE_INICIATIVAS_CONSOLIDADA!$L1218-BASE_INICIATIVAS_CONSOLIDADA!$M1218</f>
        <v>485000</v>
      </c>
      <c r="O1218" s="41">
        <f>BASE_INICIATIVAS_CONSOLIDADA!$AC1218+BASE_INICIATIVAS_CONSOLIDADA!$AJ1218+BASE_INICIATIVAS_CONSOLIDADA!$AO1218+BASE_INICIATIVAS_CONSOLIDADA!$AV1218+BASE_INICIATIVAS_CONSOLIDADA!$AY1218+BASE_INICIATIVAS_CONSOLIDADA!$BA1218+BASE_INICIATIVAS_CONSOLIDADA!$BD1218</f>
        <v>0</v>
      </c>
      <c r="P1218" s="30">
        <f>IF(BASE_INICIATIVAS_CONSOLIDADA!$N1218-BASE_INICIATIVAS_CONSOLIDADA!$O1218&lt;0,0,BASE_INICIATIVAS_CONSOLIDADA!$N1218-BASE_INICIATIVAS_CONSOLIDADA!$O1218)</f>
        <v>485000</v>
      </c>
      <c r="Q1218" s="66">
        <v>0</v>
      </c>
      <c r="R1218" s="71">
        <v>0</v>
      </c>
      <c r="S1218" s="71">
        <v>0</v>
      </c>
      <c r="T1218" s="71">
        <v>0</v>
      </c>
      <c r="U1218" s="71">
        <v>0</v>
      </c>
      <c r="V1218" s="71">
        <v>0</v>
      </c>
      <c r="W1218" s="71">
        <v>0</v>
      </c>
      <c r="X1218" s="71">
        <v>0</v>
      </c>
      <c r="Y1218" s="71">
        <v>0</v>
      </c>
      <c r="Z1218" s="71">
        <v>0</v>
      </c>
      <c r="AA1218" s="71">
        <v>0</v>
      </c>
      <c r="AB1218" s="68">
        <v>0</v>
      </c>
      <c r="AC1218" s="41">
        <f>SUM(BASE_INICIATIVAS_CONSOLIDADA!$Q1218:$AB1218)</f>
        <v>0</v>
      </c>
      <c r="AD1218" s="41">
        <v>0</v>
      </c>
      <c r="AE1218" s="41">
        <v>0</v>
      </c>
      <c r="AF1218" s="41">
        <v>0</v>
      </c>
      <c r="AG1218" s="41">
        <v>0</v>
      </c>
      <c r="AH1218" s="41">
        <v>0</v>
      </c>
      <c r="AI1218" s="82">
        <v>0</v>
      </c>
      <c r="AJ1218" s="41">
        <f>SUM(BASE_INICIATIVAS_CONSOLIDADA!$AD1218:$AI1218)</f>
        <v>0</v>
      </c>
      <c r="AK1218" s="41">
        <v>0</v>
      </c>
      <c r="AL1218" s="41">
        <v>0</v>
      </c>
      <c r="AM1218" s="41">
        <v>0</v>
      </c>
      <c r="AN1218" s="41">
        <v>0</v>
      </c>
      <c r="AO1218" s="41">
        <f>SUM(BASE_INICIATIVAS_CONSOLIDADA!$AK1218:$AN1218)</f>
        <v>0</v>
      </c>
      <c r="AP1218" s="41">
        <v>0</v>
      </c>
      <c r="AQ1218" s="41">
        <v>0</v>
      </c>
      <c r="AR1218" s="41">
        <v>0</v>
      </c>
      <c r="AS1218" s="41">
        <v>0</v>
      </c>
      <c r="AT1218" s="41">
        <v>0</v>
      </c>
      <c r="AU1218" s="41">
        <v>0</v>
      </c>
      <c r="AV1218" s="41">
        <f>SUM(BASE_INICIATIVAS_CONSOLIDADA!$AP1218:$AU1218)</f>
        <v>0</v>
      </c>
      <c r="AW1218" s="43">
        <v>0</v>
      </c>
      <c r="AX1218" s="43">
        <v>0</v>
      </c>
      <c r="AY1218" s="44">
        <f>SUM(BASE_INICIATIVAS_CONSOLIDADA!$AW1218:$AX1218)</f>
        <v>0</v>
      </c>
      <c r="AZ1218" s="45">
        <v>0</v>
      </c>
      <c r="BA1218" s="45">
        <f>BASE_INICIATIVAS_CONSOLIDADA!$AZ1218</f>
        <v>0</v>
      </c>
      <c r="BB1218" s="45">
        <v>0</v>
      </c>
      <c r="BC1218" s="45">
        <v>0</v>
      </c>
      <c r="BD1218" s="45">
        <f>SUM(BASE_INICIATIVAS_CONSOLIDADA!$BB1218:$BC1218)</f>
        <v>0</v>
      </c>
    </row>
    <row r="1219" spans="1:56" ht="30" x14ac:dyDescent="0.25">
      <c r="A1219" s="8" t="s">
        <v>61</v>
      </c>
      <c r="B1219" s="8" t="s">
        <v>113</v>
      </c>
      <c r="C1219" s="8">
        <v>19874995</v>
      </c>
      <c r="D1219" s="8" t="s">
        <v>58</v>
      </c>
      <c r="E1219" s="8" t="str">
        <f>_xlfn.XLOOKUP(BASE_INICIATIVAS_CONSOLIDADA!$G1219,'[1]BASE DE DADOS'!A:A,'[1]BASE DE DADOS'!C:C)</f>
        <v>REBIO DE COMBOIOS</v>
      </c>
      <c r="F1219" s="8" t="str">
        <f>_xlfn.XLOOKUP(BASE_INICIATIVAS_CONSOLIDADA!$G1219,[1]!BASE_UCS[COD CNUC],[1]!BASE_UCS[CATEGORIA RESUMIDA])</f>
        <v>REBIO</v>
      </c>
      <c r="G1219" s="8" t="s">
        <v>344</v>
      </c>
      <c r="H1219" s="8" t="str">
        <f>_xlfn.XLOOKUP(BASE_INICIATIVAS_CONSOLIDADA!$G1219,[1]!BASE_UCS[COD CNUC],[1]!BASE_UCS[GERÊNCIA REGIONAL])</f>
        <v>GR4 - Sudeste</v>
      </c>
      <c r="I1219" s="8" t="str">
        <f>_xlfn.XLOOKUP(BASE_INICIATIVAS_CONSOLIDADA!$G1219,[1]!BASE_UCS[COD CNUC],[1]!BASE_UCS[BIOMAS])</f>
        <v>Área Marinha - Mata Atlântica</v>
      </c>
      <c r="J1219" s="8" t="str">
        <f>_xlfn.XLOOKUP(BASE_INICIATIVAS_CONSOLIDADA!$G1219,[1]!BASE_UCS[COD CNUC],[1]!BASE_UCS[UF])</f>
        <v>ES</v>
      </c>
      <c r="K1219" s="8"/>
      <c r="L1219" s="36">
        <v>230000</v>
      </c>
      <c r="M1219" s="90"/>
      <c r="N1219" s="36">
        <f>BASE_INICIATIVAS_CONSOLIDADA!$L1219-BASE_INICIATIVAS_CONSOLIDADA!$M1219</f>
        <v>230000</v>
      </c>
      <c r="O1219" s="37">
        <f>BASE_INICIATIVAS_CONSOLIDADA!$AC1219+BASE_INICIATIVAS_CONSOLIDADA!$AJ1219+BASE_INICIATIVAS_CONSOLIDADA!$AO1219+BASE_INICIATIVAS_CONSOLIDADA!$AV1219+BASE_INICIATIVAS_CONSOLIDADA!$AY1219+BASE_INICIATIVAS_CONSOLIDADA!$BA1219+BASE_INICIATIVAS_CONSOLIDADA!$BD1219</f>
        <v>230000</v>
      </c>
      <c r="P1219" s="36">
        <f>IF(BASE_INICIATIVAS_CONSOLIDADA!$N1219-BASE_INICIATIVAS_CONSOLIDADA!$O1219&lt;0,0,BASE_INICIATIVAS_CONSOLIDADA!$N1219-BASE_INICIATIVAS_CONSOLIDADA!$O1219)</f>
        <v>0</v>
      </c>
      <c r="Q1219" s="64">
        <v>0</v>
      </c>
      <c r="R1219" s="69">
        <v>0</v>
      </c>
      <c r="S1219" s="69">
        <v>0</v>
      </c>
      <c r="T1219" s="69">
        <v>0</v>
      </c>
      <c r="U1219" s="69">
        <v>0</v>
      </c>
      <c r="V1219" s="69">
        <v>0</v>
      </c>
      <c r="W1219" s="69">
        <v>0</v>
      </c>
      <c r="X1219" s="69">
        <v>0</v>
      </c>
      <c r="Y1219" s="69">
        <v>0</v>
      </c>
      <c r="Z1219" s="69">
        <v>0</v>
      </c>
      <c r="AA1219" s="69">
        <v>0</v>
      </c>
      <c r="AB1219" s="70">
        <v>0</v>
      </c>
      <c r="AC1219" s="37">
        <f>SUM(BASE_INICIATIVAS_CONSOLIDADA!$Q1219:$AB1219)</f>
        <v>0</v>
      </c>
      <c r="AD1219" s="37">
        <v>0</v>
      </c>
      <c r="AE1219" s="37">
        <v>0</v>
      </c>
      <c r="AF1219" s="37">
        <v>0</v>
      </c>
      <c r="AG1219" s="37">
        <v>0</v>
      </c>
      <c r="AH1219" s="37">
        <v>0</v>
      </c>
      <c r="AI1219" s="77">
        <v>0</v>
      </c>
      <c r="AJ1219" s="37">
        <f>SUM(BASE_INICIATIVAS_CONSOLIDADA!$AD1219:$AI1219)</f>
        <v>0</v>
      </c>
      <c r="AK1219" s="37">
        <v>0</v>
      </c>
      <c r="AL1219" s="37">
        <v>0</v>
      </c>
      <c r="AM1219" s="37">
        <v>0</v>
      </c>
      <c r="AN1219" s="37">
        <v>0</v>
      </c>
      <c r="AO1219" s="37">
        <f>SUM(BASE_INICIATIVAS_CONSOLIDADA!$AK1219:$AN1219)</f>
        <v>0</v>
      </c>
      <c r="AP1219" s="37">
        <v>0</v>
      </c>
      <c r="AQ1219" s="37">
        <v>0</v>
      </c>
      <c r="AR1219" s="37">
        <v>0</v>
      </c>
      <c r="AS1219" s="37">
        <v>0</v>
      </c>
      <c r="AT1219" s="37">
        <v>0</v>
      </c>
      <c r="AU1219" s="37">
        <v>0</v>
      </c>
      <c r="AV1219" s="37">
        <f>SUM(BASE_INICIATIVAS_CONSOLIDADA!$AP1219:$AU1219)</f>
        <v>0</v>
      </c>
      <c r="AW1219" s="39">
        <v>0</v>
      </c>
      <c r="AX1219" s="39">
        <v>0</v>
      </c>
      <c r="AY1219" s="40">
        <f>SUM(BASE_INICIATIVAS_CONSOLIDADA!$AW1219:$AX1219)</f>
        <v>0</v>
      </c>
      <c r="AZ1219" s="4">
        <v>0</v>
      </c>
      <c r="BA1219" s="4">
        <f>BASE_INICIATIVAS_CONSOLIDADA!$AZ1219</f>
        <v>0</v>
      </c>
      <c r="BB1219" s="4">
        <v>230000</v>
      </c>
      <c r="BC1219" s="4">
        <v>0</v>
      </c>
      <c r="BD1219" s="4">
        <f>SUM(BASE_INICIATIVAS_CONSOLIDADA!$BB1219:$BC1219)</f>
        <v>230000</v>
      </c>
    </row>
    <row r="1220" spans="1:56" ht="30" x14ac:dyDescent="0.25">
      <c r="A1220" s="29" t="s">
        <v>61</v>
      </c>
      <c r="B1220" s="29" t="s">
        <v>113</v>
      </c>
      <c r="C1220" s="29">
        <v>19874995</v>
      </c>
      <c r="D1220" s="29" t="s">
        <v>58</v>
      </c>
      <c r="E1220" s="29" t="str">
        <f>_xlfn.XLOOKUP(BASE_INICIATIVAS_CONSOLIDADA!$G1220,'[1]BASE DE DADOS'!A:A,'[1]BASE DE DADOS'!C:C)</f>
        <v>REBIO DE SANTA ISABEL</v>
      </c>
      <c r="F1220" s="29" t="str">
        <f>_xlfn.XLOOKUP(BASE_INICIATIVAS_CONSOLIDADA!$G1220,[1]!BASE_UCS[COD CNUC],[1]!BASE_UCS[CATEGORIA RESUMIDA])</f>
        <v>REBIO</v>
      </c>
      <c r="G1220" s="29" t="s">
        <v>328</v>
      </c>
      <c r="H1220" s="29" t="str">
        <f>_xlfn.XLOOKUP(BASE_INICIATIVAS_CONSOLIDADA!$G1220,[1]!BASE_UCS[COD CNUC],[1]!BASE_UCS[GERÊNCIA REGIONAL])</f>
        <v>GR2 - Nordeste</v>
      </c>
      <c r="I1220" s="29" t="str">
        <f>_xlfn.XLOOKUP(BASE_INICIATIVAS_CONSOLIDADA!$G1220,[1]!BASE_UCS[COD CNUC],[1]!BASE_UCS[BIOMAS])</f>
        <v>Área Marinha - Mata Atlântica</v>
      </c>
      <c r="J1220" s="29" t="str">
        <f>_xlfn.XLOOKUP(BASE_INICIATIVAS_CONSOLIDADA!$G1220,[1]!BASE_UCS[COD CNUC],[1]!BASE_UCS[UF])</f>
        <v>SE</v>
      </c>
      <c r="K1220" s="29"/>
      <c r="L1220" s="30">
        <v>230000</v>
      </c>
      <c r="M1220" s="91"/>
      <c r="N1220" s="30">
        <f>BASE_INICIATIVAS_CONSOLIDADA!$L1220-BASE_INICIATIVAS_CONSOLIDADA!$M1220</f>
        <v>230000</v>
      </c>
      <c r="O1220" s="41">
        <f>BASE_INICIATIVAS_CONSOLIDADA!$AC1220+BASE_INICIATIVAS_CONSOLIDADA!$AJ1220+BASE_INICIATIVAS_CONSOLIDADA!$AO1220+BASE_INICIATIVAS_CONSOLIDADA!$AV1220+BASE_INICIATIVAS_CONSOLIDADA!$AY1220+BASE_INICIATIVAS_CONSOLIDADA!$BA1220+BASE_INICIATIVAS_CONSOLIDADA!$BD1220</f>
        <v>230000</v>
      </c>
      <c r="P1220" s="30">
        <f>IF(BASE_INICIATIVAS_CONSOLIDADA!$N1220-BASE_INICIATIVAS_CONSOLIDADA!$O1220&lt;0,0,BASE_INICIATIVAS_CONSOLIDADA!$N1220-BASE_INICIATIVAS_CONSOLIDADA!$O1220)</f>
        <v>0</v>
      </c>
      <c r="Q1220" s="66">
        <v>0</v>
      </c>
      <c r="R1220" s="71">
        <v>0</v>
      </c>
      <c r="S1220" s="71">
        <v>0</v>
      </c>
      <c r="T1220" s="71">
        <v>0</v>
      </c>
      <c r="U1220" s="71">
        <v>0</v>
      </c>
      <c r="V1220" s="71">
        <v>0</v>
      </c>
      <c r="W1220" s="71">
        <v>0</v>
      </c>
      <c r="X1220" s="71">
        <v>0</v>
      </c>
      <c r="Y1220" s="71">
        <v>0</v>
      </c>
      <c r="Z1220" s="71">
        <v>0</v>
      </c>
      <c r="AA1220" s="71">
        <v>0</v>
      </c>
      <c r="AB1220" s="68">
        <v>0</v>
      </c>
      <c r="AC1220" s="41">
        <f>SUM(BASE_INICIATIVAS_CONSOLIDADA!$Q1220:$AB1220)</f>
        <v>0</v>
      </c>
      <c r="AD1220" s="41">
        <v>0</v>
      </c>
      <c r="AE1220" s="41">
        <v>0</v>
      </c>
      <c r="AF1220" s="41">
        <v>0</v>
      </c>
      <c r="AG1220" s="41">
        <v>0</v>
      </c>
      <c r="AH1220" s="41">
        <v>0</v>
      </c>
      <c r="AI1220" s="82">
        <v>0</v>
      </c>
      <c r="AJ1220" s="41">
        <f>SUM(BASE_INICIATIVAS_CONSOLIDADA!$AD1220:$AI1220)</f>
        <v>0</v>
      </c>
      <c r="AK1220" s="41">
        <v>0</v>
      </c>
      <c r="AL1220" s="41">
        <v>0</v>
      </c>
      <c r="AM1220" s="41">
        <v>0</v>
      </c>
      <c r="AN1220" s="41">
        <v>0</v>
      </c>
      <c r="AO1220" s="41">
        <f>SUM(BASE_INICIATIVAS_CONSOLIDADA!$AK1220:$AN1220)</f>
        <v>0</v>
      </c>
      <c r="AP1220" s="41">
        <v>0</v>
      </c>
      <c r="AQ1220" s="41">
        <v>0</v>
      </c>
      <c r="AR1220" s="41">
        <v>0</v>
      </c>
      <c r="AS1220" s="41">
        <v>0</v>
      </c>
      <c r="AT1220" s="41">
        <v>0</v>
      </c>
      <c r="AU1220" s="41">
        <v>0</v>
      </c>
      <c r="AV1220" s="41">
        <f>SUM(BASE_INICIATIVAS_CONSOLIDADA!$AP1220:$AU1220)</f>
        <v>0</v>
      </c>
      <c r="AW1220" s="43">
        <v>0</v>
      </c>
      <c r="AX1220" s="43">
        <v>0</v>
      </c>
      <c r="AY1220" s="44">
        <f>SUM(BASE_INICIATIVAS_CONSOLIDADA!$AW1220:$AX1220)</f>
        <v>0</v>
      </c>
      <c r="AZ1220" s="45">
        <v>0</v>
      </c>
      <c r="BA1220" s="45">
        <f>BASE_INICIATIVAS_CONSOLIDADA!$AZ1220</f>
        <v>0</v>
      </c>
      <c r="BB1220" s="45">
        <v>230000</v>
      </c>
      <c r="BC1220" s="45">
        <v>0</v>
      </c>
      <c r="BD1220" s="45">
        <f>SUM(BASE_INICIATIVAS_CONSOLIDADA!$BB1220:$BC1220)</f>
        <v>230000</v>
      </c>
    </row>
    <row r="1221" spans="1:56" ht="30" x14ac:dyDescent="0.25">
      <c r="A1221" s="8" t="s">
        <v>61</v>
      </c>
      <c r="B1221" s="8" t="s">
        <v>113</v>
      </c>
      <c r="C1221" s="8">
        <v>19874995</v>
      </c>
      <c r="D1221" s="8" t="s">
        <v>58</v>
      </c>
      <c r="E1221" s="8" t="str">
        <f>_xlfn.XLOOKUP(BASE_INICIATIVAS_CONSOLIDADA!$G1221,'[1]BASE DE DADOS'!A:A,'[1]BASE DE DADOS'!C:C)</f>
        <v>RESEX MARINHA CAETÉTAPERAÇU</v>
      </c>
      <c r="F1221" s="8" t="str">
        <f>_xlfn.XLOOKUP(BASE_INICIATIVAS_CONSOLIDADA!$G1221,[1]!BASE_UCS[COD CNUC],[1]!BASE_UCS[CATEGORIA RESUMIDA])</f>
        <v>RESEX</v>
      </c>
      <c r="G1221" s="8" t="s">
        <v>125</v>
      </c>
      <c r="H1221" s="8" t="str">
        <f>_xlfn.XLOOKUP(BASE_INICIATIVAS_CONSOLIDADA!$G1221,[1]!BASE_UCS[COD CNUC],[1]!BASE_UCS[GERÊNCIA REGIONAL])</f>
        <v>GR1 - Norte</v>
      </c>
      <c r="I1221" s="8" t="str">
        <f>_xlfn.XLOOKUP(BASE_INICIATIVAS_CONSOLIDADA!$G1221,[1]!BASE_UCS[COD CNUC],[1]!BASE_UCS[BIOMAS])</f>
        <v>Amazônia - Área Marinha</v>
      </c>
      <c r="J1221" s="8" t="str">
        <f>_xlfn.XLOOKUP(BASE_INICIATIVAS_CONSOLIDADA!$G1221,[1]!BASE_UCS[COD CNUC],[1]!BASE_UCS[UF])</f>
        <v>PA</v>
      </c>
      <c r="K1221" s="8"/>
      <c r="L1221" s="36">
        <v>230000</v>
      </c>
      <c r="M1221" s="90"/>
      <c r="N1221" s="36">
        <f>BASE_INICIATIVAS_CONSOLIDADA!$L1221-BASE_INICIATIVAS_CONSOLIDADA!$M1221</f>
        <v>230000</v>
      </c>
      <c r="O1221" s="37">
        <f>BASE_INICIATIVAS_CONSOLIDADA!$AC1221+BASE_INICIATIVAS_CONSOLIDADA!$AJ1221+BASE_INICIATIVAS_CONSOLIDADA!$AO1221+BASE_INICIATIVAS_CONSOLIDADA!$AV1221+BASE_INICIATIVAS_CONSOLIDADA!$AY1221+BASE_INICIATIVAS_CONSOLIDADA!$BA1221+BASE_INICIATIVAS_CONSOLIDADA!$BD1221</f>
        <v>0</v>
      </c>
      <c r="P1221" s="36">
        <f>IF(BASE_INICIATIVAS_CONSOLIDADA!$N1221-BASE_INICIATIVAS_CONSOLIDADA!$O1221&lt;0,0,BASE_INICIATIVAS_CONSOLIDADA!$N1221-BASE_INICIATIVAS_CONSOLIDADA!$O1221)</f>
        <v>230000</v>
      </c>
      <c r="Q1221" s="64">
        <v>0</v>
      </c>
      <c r="R1221" s="69">
        <v>0</v>
      </c>
      <c r="S1221" s="69">
        <v>0</v>
      </c>
      <c r="T1221" s="69">
        <v>0</v>
      </c>
      <c r="U1221" s="69">
        <v>0</v>
      </c>
      <c r="V1221" s="69">
        <v>0</v>
      </c>
      <c r="W1221" s="69">
        <v>0</v>
      </c>
      <c r="X1221" s="69">
        <v>0</v>
      </c>
      <c r="Y1221" s="69">
        <v>0</v>
      </c>
      <c r="Z1221" s="69">
        <v>0</v>
      </c>
      <c r="AA1221" s="69">
        <v>0</v>
      </c>
      <c r="AB1221" s="70">
        <v>0</v>
      </c>
      <c r="AC1221" s="37">
        <f>SUM(BASE_INICIATIVAS_CONSOLIDADA!$Q1221:$AB1221)</f>
        <v>0</v>
      </c>
      <c r="AD1221" s="37">
        <v>0</v>
      </c>
      <c r="AE1221" s="37">
        <v>0</v>
      </c>
      <c r="AF1221" s="37">
        <v>0</v>
      </c>
      <c r="AG1221" s="37">
        <v>0</v>
      </c>
      <c r="AH1221" s="37">
        <v>0</v>
      </c>
      <c r="AI1221" s="77">
        <v>0</v>
      </c>
      <c r="AJ1221" s="37">
        <f>SUM(BASE_INICIATIVAS_CONSOLIDADA!$AD1221:$AI1221)</f>
        <v>0</v>
      </c>
      <c r="AK1221" s="37">
        <v>0</v>
      </c>
      <c r="AL1221" s="37">
        <v>0</v>
      </c>
      <c r="AM1221" s="37">
        <v>0</v>
      </c>
      <c r="AN1221" s="37">
        <v>0</v>
      </c>
      <c r="AO1221" s="37">
        <f>SUM(BASE_INICIATIVAS_CONSOLIDADA!$AK1221:$AN1221)</f>
        <v>0</v>
      </c>
      <c r="AP1221" s="37">
        <v>0</v>
      </c>
      <c r="AQ1221" s="37">
        <v>0</v>
      </c>
      <c r="AR1221" s="37">
        <v>0</v>
      </c>
      <c r="AS1221" s="37">
        <v>0</v>
      </c>
      <c r="AT1221" s="37">
        <v>0</v>
      </c>
      <c r="AU1221" s="37">
        <v>0</v>
      </c>
      <c r="AV1221" s="37">
        <f>SUM(BASE_INICIATIVAS_CONSOLIDADA!$AP1221:$AU1221)</f>
        <v>0</v>
      </c>
      <c r="AW1221" s="39">
        <v>0</v>
      </c>
      <c r="AX1221" s="39">
        <v>0</v>
      </c>
      <c r="AY1221" s="40">
        <f>SUM(BASE_INICIATIVAS_CONSOLIDADA!$AW1221:$AX1221)</f>
        <v>0</v>
      </c>
      <c r="AZ1221" s="4">
        <v>0</v>
      </c>
      <c r="BA1221" s="4">
        <f>BASE_INICIATIVAS_CONSOLIDADA!$AZ1221</f>
        <v>0</v>
      </c>
      <c r="BB1221" s="4">
        <v>0</v>
      </c>
      <c r="BC1221" s="4">
        <v>0</v>
      </c>
      <c r="BD1221" s="4">
        <f>SUM(BASE_INICIATIVAS_CONSOLIDADA!$BB1221:$BC1221)</f>
        <v>0</v>
      </c>
    </row>
    <row r="1222" spans="1:56" ht="30" x14ac:dyDescent="0.25">
      <c r="A1222" s="29" t="s">
        <v>61</v>
      </c>
      <c r="B1222" s="29" t="s">
        <v>113</v>
      </c>
      <c r="C1222" s="29">
        <v>19874995</v>
      </c>
      <c r="D1222" s="29" t="s">
        <v>58</v>
      </c>
      <c r="E1222" s="29" t="str">
        <f>_xlfn.XLOOKUP(BASE_INICIATIVAS_CONSOLIDADA!$G1222,'[1]BASE DE DADOS'!A:A,'[1]BASE DE DADOS'!C:C)</f>
        <v>REVIS VEREDAS DO OESTE BAIANO</v>
      </c>
      <c r="F1222" s="29" t="str">
        <f>_xlfn.XLOOKUP(BASE_INICIATIVAS_CONSOLIDADA!$G1222,[1]!BASE_UCS[COD CNUC],[1]!BASE_UCS[CATEGORIA RESUMIDA])</f>
        <v>REVIS</v>
      </c>
      <c r="G1222" s="29" t="s">
        <v>117</v>
      </c>
      <c r="H1222" s="29" t="str">
        <f>_xlfn.XLOOKUP(BASE_INICIATIVAS_CONSOLIDADA!$G1222,[1]!BASE_UCS[COD CNUC],[1]!BASE_UCS[GERÊNCIA REGIONAL])</f>
        <v>GR3 - Centro-Oeste</v>
      </c>
      <c r="I1222" s="29" t="str">
        <f>_xlfn.XLOOKUP(BASE_INICIATIVAS_CONSOLIDADA!$G1222,[1]!BASE_UCS[COD CNUC],[1]!BASE_UCS[BIOMAS])</f>
        <v>Cerrado</v>
      </c>
      <c r="J1222" s="29" t="str">
        <f>_xlfn.XLOOKUP(BASE_INICIATIVAS_CONSOLIDADA!$G1222,[1]!BASE_UCS[COD CNUC],[1]!BASE_UCS[UF])</f>
        <v>BA</v>
      </c>
      <c r="K1222" s="29"/>
      <c r="L1222" s="30">
        <v>485000</v>
      </c>
      <c r="M1222" s="91"/>
      <c r="N1222" s="30">
        <f>BASE_INICIATIVAS_CONSOLIDADA!$L1222-BASE_INICIATIVAS_CONSOLIDADA!$M1222</f>
        <v>485000</v>
      </c>
      <c r="O1222" s="41">
        <f>BASE_INICIATIVAS_CONSOLIDADA!$AC1222+BASE_INICIATIVAS_CONSOLIDADA!$AJ1222+BASE_INICIATIVAS_CONSOLIDADA!$AO1222+BASE_INICIATIVAS_CONSOLIDADA!$AV1222+BASE_INICIATIVAS_CONSOLIDADA!$AY1222+BASE_INICIATIVAS_CONSOLIDADA!$BA1222+BASE_INICIATIVAS_CONSOLIDADA!$BD1222</f>
        <v>0</v>
      </c>
      <c r="P1222" s="30">
        <f>IF(BASE_INICIATIVAS_CONSOLIDADA!$N1222-BASE_INICIATIVAS_CONSOLIDADA!$O1222&lt;0,0,BASE_INICIATIVAS_CONSOLIDADA!$N1222-BASE_INICIATIVAS_CONSOLIDADA!$O1222)</f>
        <v>485000</v>
      </c>
      <c r="Q1222" s="66">
        <v>0</v>
      </c>
      <c r="R1222" s="71">
        <v>0</v>
      </c>
      <c r="S1222" s="71">
        <v>0</v>
      </c>
      <c r="T1222" s="71">
        <v>0</v>
      </c>
      <c r="U1222" s="71">
        <v>0</v>
      </c>
      <c r="V1222" s="71">
        <v>0</v>
      </c>
      <c r="W1222" s="71">
        <v>0</v>
      </c>
      <c r="X1222" s="71">
        <v>0</v>
      </c>
      <c r="Y1222" s="71">
        <v>0</v>
      </c>
      <c r="Z1222" s="71">
        <v>0</v>
      </c>
      <c r="AA1222" s="71">
        <v>0</v>
      </c>
      <c r="AB1222" s="68">
        <v>0</v>
      </c>
      <c r="AC1222" s="41">
        <f>SUM(BASE_INICIATIVAS_CONSOLIDADA!$Q1222:$AB1222)</f>
        <v>0</v>
      </c>
      <c r="AD1222" s="41">
        <v>0</v>
      </c>
      <c r="AE1222" s="41">
        <v>0</v>
      </c>
      <c r="AF1222" s="41">
        <v>0</v>
      </c>
      <c r="AG1222" s="41">
        <v>0</v>
      </c>
      <c r="AH1222" s="41">
        <v>0</v>
      </c>
      <c r="AI1222" s="82">
        <v>0</v>
      </c>
      <c r="AJ1222" s="41">
        <f>SUM(BASE_INICIATIVAS_CONSOLIDADA!$AD1222:$AI1222)</f>
        <v>0</v>
      </c>
      <c r="AK1222" s="41">
        <v>0</v>
      </c>
      <c r="AL1222" s="41">
        <v>0</v>
      </c>
      <c r="AM1222" s="41">
        <v>0</v>
      </c>
      <c r="AN1222" s="41">
        <v>0</v>
      </c>
      <c r="AO1222" s="41">
        <f>SUM(BASE_INICIATIVAS_CONSOLIDADA!$AK1222:$AN1222)</f>
        <v>0</v>
      </c>
      <c r="AP1222" s="41">
        <v>0</v>
      </c>
      <c r="AQ1222" s="41">
        <v>0</v>
      </c>
      <c r="AR1222" s="41">
        <v>0</v>
      </c>
      <c r="AS1222" s="41">
        <v>0</v>
      </c>
      <c r="AT1222" s="41">
        <v>0</v>
      </c>
      <c r="AU1222" s="41">
        <v>0</v>
      </c>
      <c r="AV1222" s="41">
        <f>SUM(BASE_INICIATIVAS_CONSOLIDADA!$AP1222:$AU1222)</f>
        <v>0</v>
      </c>
      <c r="AW1222" s="43">
        <v>0</v>
      </c>
      <c r="AX1222" s="43">
        <v>0</v>
      </c>
      <c r="AY1222" s="44">
        <f>SUM(BASE_INICIATIVAS_CONSOLIDADA!$AW1222:$AX1222)</f>
        <v>0</v>
      </c>
      <c r="AZ1222" s="45">
        <v>0</v>
      </c>
      <c r="BA1222" s="45">
        <f>BASE_INICIATIVAS_CONSOLIDADA!$AZ1222</f>
        <v>0</v>
      </c>
      <c r="BB1222" s="45">
        <v>0</v>
      </c>
      <c r="BC1222" s="45">
        <v>0</v>
      </c>
      <c r="BD1222" s="45">
        <f>SUM(BASE_INICIATIVAS_CONSOLIDADA!$BB1222:$BC1222)</f>
        <v>0</v>
      </c>
    </row>
    <row r="1223" spans="1:56" ht="60" x14ac:dyDescent="0.25">
      <c r="A1223" s="8" t="s">
        <v>502</v>
      </c>
      <c r="B1223" s="8" t="s">
        <v>503</v>
      </c>
      <c r="C1223" s="8">
        <v>19864575</v>
      </c>
      <c r="D1223" s="8" t="s">
        <v>58</v>
      </c>
      <c r="E1223" s="8" t="str">
        <f>_xlfn.XLOOKUP(BASE_INICIATIVAS_CONSOLIDADA!$G1223,'[1]BASE DE DADOS'!A:A,'[1]BASE DE DADOS'!C:C)</f>
        <v>RESEX LAGO DO CUNIÃ</v>
      </c>
      <c r="F1223" s="8" t="str">
        <f>_xlfn.XLOOKUP(BASE_INICIATIVAS_CONSOLIDADA!$G1223,[1]!BASE_UCS[COD CNUC],[1]!BASE_UCS[CATEGORIA RESUMIDA])</f>
        <v>RESEX</v>
      </c>
      <c r="G1223" s="8" t="s">
        <v>168</v>
      </c>
      <c r="H1223" s="8" t="str">
        <f>_xlfn.XLOOKUP(BASE_INICIATIVAS_CONSOLIDADA!$G1223,[1]!BASE_UCS[COD CNUC],[1]!BASE_UCS[GERÊNCIA REGIONAL])</f>
        <v>GR1 - Norte</v>
      </c>
      <c r="I1223" s="8" t="str">
        <f>_xlfn.XLOOKUP(BASE_INICIATIVAS_CONSOLIDADA!$G1223,[1]!BASE_UCS[COD CNUC],[1]!BASE_UCS[BIOMAS])</f>
        <v>Amazônia</v>
      </c>
      <c r="J1223" s="8" t="str">
        <f>_xlfn.XLOOKUP(BASE_INICIATIVAS_CONSOLIDADA!$G1223,[1]!BASE_UCS[COD CNUC],[1]!BASE_UCS[UF])</f>
        <v>RO</v>
      </c>
      <c r="K1223" s="8"/>
      <c r="L1223" s="36">
        <v>240000</v>
      </c>
      <c r="M1223" s="90"/>
      <c r="N1223" s="36">
        <f>BASE_INICIATIVAS_CONSOLIDADA!$L1223-BASE_INICIATIVAS_CONSOLIDADA!$M1223</f>
        <v>240000</v>
      </c>
      <c r="O1223" s="37">
        <f>BASE_INICIATIVAS_CONSOLIDADA!$AC1223+BASE_INICIATIVAS_CONSOLIDADA!$AJ1223+BASE_INICIATIVAS_CONSOLIDADA!$AO1223+BASE_INICIATIVAS_CONSOLIDADA!$AV1223+BASE_INICIATIVAS_CONSOLIDADA!$AY1223+BASE_INICIATIVAS_CONSOLIDADA!$BA1223+BASE_INICIATIVAS_CONSOLIDADA!$BD1223</f>
        <v>0</v>
      </c>
      <c r="P1223" s="36">
        <f>IF(BASE_INICIATIVAS_CONSOLIDADA!$N1223-BASE_INICIATIVAS_CONSOLIDADA!$O1223&lt;0,0,BASE_INICIATIVAS_CONSOLIDADA!$N1223-BASE_INICIATIVAS_CONSOLIDADA!$O1223)</f>
        <v>240000</v>
      </c>
      <c r="Q1223" s="64">
        <v>0</v>
      </c>
      <c r="R1223" s="69">
        <v>0</v>
      </c>
      <c r="S1223" s="69">
        <v>0</v>
      </c>
      <c r="T1223" s="69">
        <v>0</v>
      </c>
      <c r="U1223" s="69">
        <v>0</v>
      </c>
      <c r="V1223" s="69">
        <v>0</v>
      </c>
      <c r="W1223" s="69">
        <v>0</v>
      </c>
      <c r="X1223" s="69">
        <v>0</v>
      </c>
      <c r="Y1223" s="69">
        <v>0</v>
      </c>
      <c r="Z1223" s="69">
        <v>0</v>
      </c>
      <c r="AA1223" s="69">
        <v>0</v>
      </c>
      <c r="AB1223" s="70">
        <v>0</v>
      </c>
      <c r="AC1223" s="37">
        <f>SUM(BASE_INICIATIVAS_CONSOLIDADA!$Q1223:$AB1223)</f>
        <v>0</v>
      </c>
      <c r="AD1223" s="37">
        <v>0</v>
      </c>
      <c r="AE1223" s="37">
        <v>0</v>
      </c>
      <c r="AF1223" s="37">
        <v>0</v>
      </c>
      <c r="AG1223" s="37">
        <v>0</v>
      </c>
      <c r="AH1223" s="37">
        <v>0</v>
      </c>
      <c r="AI1223" s="77">
        <v>0</v>
      </c>
      <c r="AJ1223" s="37">
        <f>SUM(BASE_INICIATIVAS_CONSOLIDADA!$AD1223:$AI1223)</f>
        <v>0</v>
      </c>
      <c r="AK1223" s="37">
        <v>0</v>
      </c>
      <c r="AL1223" s="37">
        <v>0</v>
      </c>
      <c r="AM1223" s="37">
        <v>0</v>
      </c>
      <c r="AN1223" s="37">
        <v>0</v>
      </c>
      <c r="AO1223" s="37">
        <f>SUM(BASE_INICIATIVAS_CONSOLIDADA!$AK1223:$AN1223)</f>
        <v>0</v>
      </c>
      <c r="AP1223" s="37">
        <v>0</v>
      </c>
      <c r="AQ1223" s="37">
        <v>0</v>
      </c>
      <c r="AR1223" s="37">
        <v>0</v>
      </c>
      <c r="AS1223" s="37">
        <v>0</v>
      </c>
      <c r="AT1223" s="37">
        <v>0</v>
      </c>
      <c r="AU1223" s="37">
        <v>0</v>
      </c>
      <c r="AV1223" s="37">
        <f>SUM(BASE_INICIATIVAS_CONSOLIDADA!$AP1223:$AU1223)</f>
        <v>0</v>
      </c>
      <c r="AW1223" s="39">
        <v>0</v>
      </c>
      <c r="AX1223" s="39">
        <v>0</v>
      </c>
      <c r="AY1223" s="40">
        <f>SUM(BASE_INICIATIVAS_CONSOLIDADA!$AW1223:$AX1223)</f>
        <v>0</v>
      </c>
      <c r="AZ1223" s="4">
        <v>0</v>
      </c>
      <c r="BA1223" s="4">
        <f>BASE_INICIATIVAS_CONSOLIDADA!$AZ1223</f>
        <v>0</v>
      </c>
      <c r="BB1223" s="4">
        <v>0</v>
      </c>
      <c r="BC1223" s="4">
        <v>0</v>
      </c>
      <c r="BD1223" s="4">
        <f>SUM(BASE_INICIATIVAS_CONSOLIDADA!$BB1223:$BC1223)</f>
        <v>0</v>
      </c>
    </row>
    <row r="1224" spans="1:56" ht="60" x14ac:dyDescent="0.25">
      <c r="A1224" s="29" t="s">
        <v>502</v>
      </c>
      <c r="B1224" s="29" t="s">
        <v>503</v>
      </c>
      <c r="C1224" s="29">
        <v>19864575</v>
      </c>
      <c r="D1224" s="29" t="s">
        <v>58</v>
      </c>
      <c r="E1224" s="29" t="str">
        <f>_xlfn.XLOOKUP(BASE_INICIATIVAS_CONSOLIDADA!$G1224,'[1]BASE DE DADOS'!A:A,'[1]BASE DE DADOS'!C:C)</f>
        <v>PARNA DO PICO DA NEBLINA</v>
      </c>
      <c r="F1224" s="29" t="str">
        <f>_xlfn.XLOOKUP(BASE_INICIATIVAS_CONSOLIDADA!$G1224,[1]!BASE_UCS[COD CNUC],[1]!BASE_UCS[CATEGORIA RESUMIDA])</f>
        <v>PARNA</v>
      </c>
      <c r="G1224" s="29" t="s">
        <v>497</v>
      </c>
      <c r="H1224" s="29" t="str">
        <f>_xlfn.XLOOKUP(BASE_INICIATIVAS_CONSOLIDADA!$G1224,[1]!BASE_UCS[COD CNUC],[1]!BASE_UCS[GERÊNCIA REGIONAL])</f>
        <v>GR1 - Norte</v>
      </c>
      <c r="I1224" s="29" t="str">
        <f>_xlfn.XLOOKUP(BASE_INICIATIVAS_CONSOLIDADA!$G1224,[1]!BASE_UCS[COD CNUC],[1]!BASE_UCS[BIOMAS])</f>
        <v>Amazônia</v>
      </c>
      <c r="J1224" s="29" t="str">
        <f>_xlfn.XLOOKUP(BASE_INICIATIVAS_CONSOLIDADA!$G1224,[1]!BASE_UCS[COD CNUC],[1]!BASE_UCS[UF])</f>
        <v>AM</v>
      </c>
      <c r="K1224" s="29"/>
      <c r="L1224" s="30">
        <v>720000</v>
      </c>
      <c r="M1224" s="91"/>
      <c r="N1224" s="30">
        <f>BASE_INICIATIVAS_CONSOLIDADA!$L1224-BASE_INICIATIVAS_CONSOLIDADA!$M1224</f>
        <v>720000</v>
      </c>
      <c r="O1224" s="41">
        <f>BASE_INICIATIVAS_CONSOLIDADA!$AC1224+BASE_INICIATIVAS_CONSOLIDADA!$AJ1224+BASE_INICIATIVAS_CONSOLIDADA!$AO1224+BASE_INICIATIVAS_CONSOLIDADA!$AV1224+BASE_INICIATIVAS_CONSOLIDADA!$AY1224+BASE_INICIATIVAS_CONSOLIDADA!$BA1224+BASE_INICIATIVAS_CONSOLIDADA!$BD1224</f>
        <v>0</v>
      </c>
      <c r="P1224" s="30">
        <f>IF(BASE_INICIATIVAS_CONSOLIDADA!$N1224-BASE_INICIATIVAS_CONSOLIDADA!$O1224&lt;0,0,BASE_INICIATIVAS_CONSOLIDADA!$N1224-BASE_INICIATIVAS_CONSOLIDADA!$O1224)</f>
        <v>720000</v>
      </c>
      <c r="Q1224" s="66">
        <v>0</v>
      </c>
      <c r="R1224" s="71">
        <v>0</v>
      </c>
      <c r="S1224" s="71">
        <v>0</v>
      </c>
      <c r="T1224" s="71">
        <v>0</v>
      </c>
      <c r="U1224" s="71">
        <v>0</v>
      </c>
      <c r="V1224" s="71">
        <v>0</v>
      </c>
      <c r="W1224" s="71">
        <v>0</v>
      </c>
      <c r="X1224" s="71">
        <v>0</v>
      </c>
      <c r="Y1224" s="71">
        <v>0</v>
      </c>
      <c r="Z1224" s="71">
        <v>0</v>
      </c>
      <c r="AA1224" s="71">
        <v>0</v>
      </c>
      <c r="AB1224" s="68">
        <v>0</v>
      </c>
      <c r="AC1224" s="41">
        <f>SUM(BASE_INICIATIVAS_CONSOLIDADA!$Q1224:$AB1224)</f>
        <v>0</v>
      </c>
      <c r="AD1224" s="41">
        <v>0</v>
      </c>
      <c r="AE1224" s="41">
        <v>0</v>
      </c>
      <c r="AF1224" s="41">
        <v>0</v>
      </c>
      <c r="AG1224" s="41">
        <v>0</v>
      </c>
      <c r="AH1224" s="41">
        <v>0</v>
      </c>
      <c r="AI1224" s="82">
        <v>0</v>
      </c>
      <c r="AJ1224" s="41">
        <f>SUM(BASE_INICIATIVAS_CONSOLIDADA!$AD1224:$AI1224)</f>
        <v>0</v>
      </c>
      <c r="AK1224" s="41">
        <v>0</v>
      </c>
      <c r="AL1224" s="41">
        <v>0</v>
      </c>
      <c r="AM1224" s="41">
        <v>0</v>
      </c>
      <c r="AN1224" s="41">
        <v>0</v>
      </c>
      <c r="AO1224" s="41">
        <f>SUM(BASE_INICIATIVAS_CONSOLIDADA!$AK1224:$AN1224)</f>
        <v>0</v>
      </c>
      <c r="AP1224" s="41">
        <v>0</v>
      </c>
      <c r="AQ1224" s="41">
        <v>0</v>
      </c>
      <c r="AR1224" s="41">
        <v>0</v>
      </c>
      <c r="AS1224" s="41">
        <v>0</v>
      </c>
      <c r="AT1224" s="41">
        <v>0</v>
      </c>
      <c r="AU1224" s="41">
        <v>0</v>
      </c>
      <c r="AV1224" s="41">
        <f>SUM(BASE_INICIATIVAS_CONSOLIDADA!$AP1224:$AU1224)</f>
        <v>0</v>
      </c>
      <c r="AW1224" s="43">
        <v>0</v>
      </c>
      <c r="AX1224" s="43">
        <v>0</v>
      </c>
      <c r="AY1224" s="44">
        <f>SUM(BASE_INICIATIVAS_CONSOLIDADA!$AW1224:$AX1224)</f>
        <v>0</v>
      </c>
      <c r="AZ1224" s="45">
        <v>0</v>
      </c>
      <c r="BA1224" s="45">
        <f>BASE_INICIATIVAS_CONSOLIDADA!$AZ1224</f>
        <v>0</v>
      </c>
      <c r="BB1224" s="45">
        <v>0</v>
      </c>
      <c r="BC1224" s="45">
        <v>0</v>
      </c>
      <c r="BD1224" s="45">
        <f>SUM(BASE_INICIATIVAS_CONSOLIDADA!$BB1224:$BC1224)</f>
        <v>0</v>
      </c>
    </row>
    <row r="1225" spans="1:56" ht="60" x14ac:dyDescent="0.25">
      <c r="A1225" s="8" t="s">
        <v>502</v>
      </c>
      <c r="B1225" s="8" t="s">
        <v>503</v>
      </c>
      <c r="C1225" s="8">
        <v>19864575</v>
      </c>
      <c r="D1225" s="8" t="s">
        <v>58</v>
      </c>
      <c r="E1225" s="8" t="str">
        <f>_xlfn.XLOOKUP(BASE_INICIATIVAS_CONSOLIDADA!$G1225,'[1]BASE DE DADOS'!A:A,'[1]BASE DE DADOS'!C:C)</f>
        <v>RESEX BAIXO RIO BRANCO-JAUAPERI</v>
      </c>
      <c r="F1225" s="8" t="str">
        <f>_xlfn.XLOOKUP(BASE_INICIATIVAS_CONSOLIDADA!$G1225,[1]!BASE_UCS[COD CNUC],[1]!BASE_UCS[CATEGORIA RESUMIDA])</f>
        <v>RESEX</v>
      </c>
      <c r="G1225" s="8" t="s">
        <v>136</v>
      </c>
      <c r="H1225" s="8" t="str">
        <f>_xlfn.XLOOKUP(BASE_INICIATIVAS_CONSOLIDADA!$G1225,[1]!BASE_UCS[COD CNUC],[1]!BASE_UCS[GERÊNCIA REGIONAL])</f>
        <v>GR1 - Norte</v>
      </c>
      <c r="I1225" s="8" t="str">
        <f>_xlfn.XLOOKUP(BASE_INICIATIVAS_CONSOLIDADA!$G1225,[1]!BASE_UCS[COD CNUC],[1]!BASE_UCS[BIOMAS])</f>
        <v>Amazônia</v>
      </c>
      <c r="J1225" s="8" t="str">
        <f>_xlfn.XLOOKUP(BASE_INICIATIVAS_CONSOLIDADA!$G1225,[1]!BASE_UCS[COD CNUC],[1]!BASE_UCS[UF])</f>
        <v>AM/RO</v>
      </c>
      <c r="K1225" s="8"/>
      <c r="L1225" s="36">
        <v>120000</v>
      </c>
      <c r="M1225" s="90"/>
      <c r="N1225" s="36">
        <f>BASE_INICIATIVAS_CONSOLIDADA!$L1225-BASE_INICIATIVAS_CONSOLIDADA!$M1225</f>
        <v>120000</v>
      </c>
      <c r="O1225" s="37">
        <f>BASE_INICIATIVAS_CONSOLIDADA!$AC1225+BASE_INICIATIVAS_CONSOLIDADA!$AJ1225+BASE_INICIATIVAS_CONSOLIDADA!$AO1225+BASE_INICIATIVAS_CONSOLIDADA!$AV1225+BASE_INICIATIVAS_CONSOLIDADA!$AY1225+BASE_INICIATIVAS_CONSOLIDADA!$BA1225+BASE_INICIATIVAS_CONSOLIDADA!$BD1225</f>
        <v>0</v>
      </c>
      <c r="P1225" s="36">
        <f>IF(BASE_INICIATIVAS_CONSOLIDADA!$N1225-BASE_INICIATIVAS_CONSOLIDADA!$O1225&lt;0,0,BASE_INICIATIVAS_CONSOLIDADA!$N1225-BASE_INICIATIVAS_CONSOLIDADA!$O1225)</f>
        <v>120000</v>
      </c>
      <c r="Q1225" s="64">
        <v>0</v>
      </c>
      <c r="R1225" s="69">
        <v>0</v>
      </c>
      <c r="S1225" s="69">
        <v>0</v>
      </c>
      <c r="T1225" s="69">
        <v>0</v>
      </c>
      <c r="U1225" s="69">
        <v>0</v>
      </c>
      <c r="V1225" s="69">
        <v>0</v>
      </c>
      <c r="W1225" s="69">
        <v>0</v>
      </c>
      <c r="X1225" s="69">
        <v>0</v>
      </c>
      <c r="Y1225" s="69">
        <v>0</v>
      </c>
      <c r="Z1225" s="69">
        <v>0</v>
      </c>
      <c r="AA1225" s="69">
        <v>0</v>
      </c>
      <c r="AB1225" s="70">
        <v>0</v>
      </c>
      <c r="AC1225" s="37">
        <f>SUM(BASE_INICIATIVAS_CONSOLIDADA!$Q1225:$AB1225)</f>
        <v>0</v>
      </c>
      <c r="AD1225" s="37">
        <v>0</v>
      </c>
      <c r="AE1225" s="37">
        <v>0</v>
      </c>
      <c r="AF1225" s="37">
        <v>0</v>
      </c>
      <c r="AG1225" s="37">
        <v>0</v>
      </c>
      <c r="AH1225" s="37">
        <v>0</v>
      </c>
      <c r="AI1225" s="77">
        <v>0</v>
      </c>
      <c r="AJ1225" s="37">
        <f>SUM(BASE_INICIATIVAS_CONSOLIDADA!$AD1225:$AI1225)</f>
        <v>0</v>
      </c>
      <c r="AK1225" s="37">
        <v>0</v>
      </c>
      <c r="AL1225" s="37">
        <v>0</v>
      </c>
      <c r="AM1225" s="37">
        <v>0</v>
      </c>
      <c r="AN1225" s="37">
        <v>0</v>
      </c>
      <c r="AO1225" s="37">
        <f>SUM(BASE_INICIATIVAS_CONSOLIDADA!$AK1225:$AN1225)</f>
        <v>0</v>
      </c>
      <c r="AP1225" s="37">
        <v>0</v>
      </c>
      <c r="AQ1225" s="37">
        <v>0</v>
      </c>
      <c r="AR1225" s="37">
        <v>0</v>
      </c>
      <c r="AS1225" s="37">
        <v>0</v>
      </c>
      <c r="AT1225" s="37">
        <v>0</v>
      </c>
      <c r="AU1225" s="37">
        <v>0</v>
      </c>
      <c r="AV1225" s="37">
        <f>SUM(BASE_INICIATIVAS_CONSOLIDADA!$AP1225:$AU1225)</f>
        <v>0</v>
      </c>
      <c r="AW1225" s="39">
        <v>0</v>
      </c>
      <c r="AX1225" s="39">
        <v>0</v>
      </c>
      <c r="AY1225" s="40">
        <f>SUM(BASE_INICIATIVAS_CONSOLIDADA!$AW1225:$AX1225)</f>
        <v>0</v>
      </c>
      <c r="AZ1225" s="4">
        <v>0</v>
      </c>
      <c r="BA1225" s="4">
        <f>BASE_INICIATIVAS_CONSOLIDADA!$AZ1225</f>
        <v>0</v>
      </c>
      <c r="BB1225" s="4">
        <v>0</v>
      </c>
      <c r="BC1225" s="4">
        <v>0</v>
      </c>
      <c r="BD1225" s="4">
        <f>SUM(BASE_INICIATIVAS_CONSOLIDADA!$BB1225:$BC1225)</f>
        <v>0</v>
      </c>
    </row>
    <row r="1226" spans="1:56" ht="60" x14ac:dyDescent="0.25">
      <c r="A1226" s="29" t="s">
        <v>502</v>
      </c>
      <c r="B1226" s="29" t="s">
        <v>503</v>
      </c>
      <c r="C1226" s="29">
        <v>19864575</v>
      </c>
      <c r="D1226" s="29" t="s">
        <v>58</v>
      </c>
      <c r="E1226" s="29" t="str">
        <f>_xlfn.XLOOKUP(BASE_INICIATIVAS_CONSOLIDADA!$G1226,'[1]BASE DE DADOS'!A:A,'[1]BASE DE DADOS'!C:C)</f>
        <v>RESEX EXTREMO NORTE DO TOCANTINS</v>
      </c>
      <c r="F1226" s="29" t="str">
        <f>_xlfn.XLOOKUP(BASE_INICIATIVAS_CONSOLIDADA!$G1226,[1]!BASE_UCS[COD CNUC],[1]!BASE_UCS[CATEGORIA RESUMIDA])</f>
        <v>RESEX</v>
      </c>
      <c r="G1226" s="29" t="s">
        <v>452</v>
      </c>
      <c r="H1226" s="29" t="str">
        <f>_xlfn.XLOOKUP(BASE_INICIATIVAS_CONSOLIDADA!$G1226,[1]!BASE_UCS[COD CNUC],[1]!BASE_UCS[GERÊNCIA REGIONAL])</f>
        <v>GR2 - Nordeste</v>
      </c>
      <c r="I1226" s="29" t="str">
        <f>_xlfn.XLOOKUP(BASE_INICIATIVAS_CONSOLIDADA!$G1226,[1]!BASE_UCS[COD CNUC],[1]!BASE_UCS[BIOMAS])</f>
        <v>Amazônia</v>
      </c>
      <c r="J1226" s="29" t="str">
        <f>_xlfn.XLOOKUP(BASE_INICIATIVAS_CONSOLIDADA!$G1226,[1]!BASE_UCS[COD CNUC],[1]!BASE_UCS[UF])</f>
        <v>TO</v>
      </c>
      <c r="K1226" s="29"/>
      <c r="L1226" s="30">
        <v>120000</v>
      </c>
      <c r="M1226" s="91"/>
      <c r="N1226" s="30">
        <f>BASE_INICIATIVAS_CONSOLIDADA!$L1226-BASE_INICIATIVAS_CONSOLIDADA!$M1226</f>
        <v>120000</v>
      </c>
      <c r="O1226" s="41">
        <f>BASE_INICIATIVAS_CONSOLIDADA!$AC1226+BASE_INICIATIVAS_CONSOLIDADA!$AJ1226+BASE_INICIATIVAS_CONSOLIDADA!$AO1226+BASE_INICIATIVAS_CONSOLIDADA!$AV1226+BASE_INICIATIVAS_CONSOLIDADA!$AY1226+BASE_INICIATIVAS_CONSOLIDADA!$BA1226+BASE_INICIATIVAS_CONSOLIDADA!$BD1226</f>
        <v>0</v>
      </c>
      <c r="P1226" s="30">
        <f>IF(BASE_INICIATIVAS_CONSOLIDADA!$N1226-BASE_INICIATIVAS_CONSOLIDADA!$O1226&lt;0,0,BASE_INICIATIVAS_CONSOLIDADA!$N1226-BASE_INICIATIVAS_CONSOLIDADA!$O1226)</f>
        <v>120000</v>
      </c>
      <c r="Q1226" s="66">
        <v>0</v>
      </c>
      <c r="R1226" s="71">
        <v>0</v>
      </c>
      <c r="S1226" s="71">
        <v>0</v>
      </c>
      <c r="T1226" s="71">
        <v>0</v>
      </c>
      <c r="U1226" s="71">
        <v>0</v>
      </c>
      <c r="V1226" s="71">
        <v>0</v>
      </c>
      <c r="W1226" s="71">
        <v>0</v>
      </c>
      <c r="X1226" s="71">
        <v>0</v>
      </c>
      <c r="Y1226" s="71">
        <v>0</v>
      </c>
      <c r="Z1226" s="71">
        <v>0</v>
      </c>
      <c r="AA1226" s="71">
        <v>0</v>
      </c>
      <c r="AB1226" s="68">
        <v>0</v>
      </c>
      <c r="AC1226" s="41">
        <f>SUM(BASE_INICIATIVAS_CONSOLIDADA!$Q1226:$AB1226)</f>
        <v>0</v>
      </c>
      <c r="AD1226" s="41">
        <v>0</v>
      </c>
      <c r="AE1226" s="41">
        <v>0</v>
      </c>
      <c r="AF1226" s="41">
        <v>0</v>
      </c>
      <c r="AG1226" s="41">
        <v>0</v>
      </c>
      <c r="AH1226" s="41">
        <v>0</v>
      </c>
      <c r="AI1226" s="82">
        <v>0</v>
      </c>
      <c r="AJ1226" s="41">
        <f>SUM(BASE_INICIATIVAS_CONSOLIDADA!$AD1226:$AI1226)</f>
        <v>0</v>
      </c>
      <c r="AK1226" s="41">
        <v>0</v>
      </c>
      <c r="AL1226" s="41">
        <v>0</v>
      </c>
      <c r="AM1226" s="41">
        <v>0</v>
      </c>
      <c r="AN1226" s="41">
        <v>0</v>
      </c>
      <c r="AO1226" s="41">
        <f>SUM(BASE_INICIATIVAS_CONSOLIDADA!$AK1226:$AN1226)</f>
        <v>0</v>
      </c>
      <c r="AP1226" s="41">
        <v>0</v>
      </c>
      <c r="AQ1226" s="41">
        <v>0</v>
      </c>
      <c r="AR1226" s="41">
        <v>0</v>
      </c>
      <c r="AS1226" s="41">
        <v>0</v>
      </c>
      <c r="AT1226" s="41">
        <v>0</v>
      </c>
      <c r="AU1226" s="41">
        <v>0</v>
      </c>
      <c r="AV1226" s="41">
        <f>SUM(BASE_INICIATIVAS_CONSOLIDADA!$AP1226:$AU1226)</f>
        <v>0</v>
      </c>
      <c r="AW1226" s="43">
        <v>0</v>
      </c>
      <c r="AX1226" s="43">
        <v>0</v>
      </c>
      <c r="AY1226" s="44">
        <f>SUM(BASE_INICIATIVAS_CONSOLIDADA!$AW1226:$AX1226)</f>
        <v>0</v>
      </c>
      <c r="AZ1226" s="45">
        <v>0</v>
      </c>
      <c r="BA1226" s="45">
        <f>BASE_INICIATIVAS_CONSOLIDADA!$AZ1226</f>
        <v>0</v>
      </c>
      <c r="BB1226" s="45">
        <v>0</v>
      </c>
      <c r="BC1226" s="45">
        <v>0</v>
      </c>
      <c r="BD1226" s="45">
        <f>SUM(BASE_INICIATIVAS_CONSOLIDADA!$BB1226:$BC1226)</f>
        <v>0</v>
      </c>
    </row>
    <row r="1227" spans="1:56" ht="60" x14ac:dyDescent="0.25">
      <c r="A1227" s="8" t="s">
        <v>502</v>
      </c>
      <c r="B1227" s="8" t="s">
        <v>503</v>
      </c>
      <c r="C1227" s="8">
        <v>19864575</v>
      </c>
      <c r="D1227" s="8" t="s">
        <v>58</v>
      </c>
      <c r="E1227" s="8" t="str">
        <f>_xlfn.XLOOKUP(BASE_INICIATIVAS_CONSOLIDADA!$G1227,'[1]BASE DE DADOS'!A:A,'[1]BASE DE DADOS'!C:C)</f>
        <v>APA CARSTE DA LAGOA SANTA</v>
      </c>
      <c r="F1227" s="8" t="str">
        <f>_xlfn.XLOOKUP(BASE_INICIATIVAS_CONSOLIDADA!$G1227,[1]!BASE_UCS[COD CNUC],[1]!BASE_UCS[CATEGORIA RESUMIDA])</f>
        <v>APA</v>
      </c>
      <c r="G1227" s="8" t="s">
        <v>308</v>
      </c>
      <c r="H1227" s="8" t="str">
        <f>_xlfn.XLOOKUP(BASE_INICIATIVAS_CONSOLIDADA!$G1227,[1]!BASE_UCS[COD CNUC],[1]!BASE_UCS[GERÊNCIA REGIONAL])</f>
        <v>GR4 - Sudeste</v>
      </c>
      <c r="I1227" s="8" t="str">
        <f>_xlfn.XLOOKUP(BASE_INICIATIVAS_CONSOLIDADA!$G1227,[1]!BASE_UCS[COD CNUC],[1]!BASE_UCS[BIOMAS])</f>
        <v>Cerrado</v>
      </c>
      <c r="J1227" s="8" t="str">
        <f>_xlfn.XLOOKUP(BASE_INICIATIVAS_CONSOLIDADA!$G1227,[1]!BASE_UCS[COD CNUC],[1]!BASE_UCS[UF])</f>
        <v>MG</v>
      </c>
      <c r="K1227" s="8"/>
      <c r="L1227" s="36">
        <v>120000</v>
      </c>
      <c r="M1227" s="90"/>
      <c r="N1227" s="36">
        <f>BASE_INICIATIVAS_CONSOLIDADA!$L1227-BASE_INICIATIVAS_CONSOLIDADA!$M1227</f>
        <v>120000</v>
      </c>
      <c r="O1227" s="37">
        <f>BASE_INICIATIVAS_CONSOLIDADA!$AC1227+BASE_INICIATIVAS_CONSOLIDADA!$AJ1227+BASE_INICIATIVAS_CONSOLIDADA!$AO1227+BASE_INICIATIVAS_CONSOLIDADA!$AV1227+BASE_INICIATIVAS_CONSOLIDADA!$AY1227+BASE_INICIATIVAS_CONSOLIDADA!$BA1227+BASE_INICIATIVAS_CONSOLIDADA!$BD1227</f>
        <v>0</v>
      </c>
      <c r="P1227" s="36">
        <f>IF(BASE_INICIATIVAS_CONSOLIDADA!$N1227-BASE_INICIATIVAS_CONSOLIDADA!$O1227&lt;0,0,BASE_INICIATIVAS_CONSOLIDADA!$N1227-BASE_INICIATIVAS_CONSOLIDADA!$O1227)</f>
        <v>120000</v>
      </c>
      <c r="Q1227" s="64">
        <v>0</v>
      </c>
      <c r="R1227" s="69">
        <v>0</v>
      </c>
      <c r="S1227" s="69">
        <v>0</v>
      </c>
      <c r="T1227" s="69">
        <v>0</v>
      </c>
      <c r="U1227" s="69">
        <v>0</v>
      </c>
      <c r="V1227" s="69">
        <v>0</v>
      </c>
      <c r="W1227" s="69">
        <v>0</v>
      </c>
      <c r="X1227" s="69">
        <v>0</v>
      </c>
      <c r="Y1227" s="69">
        <v>0</v>
      </c>
      <c r="Z1227" s="69">
        <v>0</v>
      </c>
      <c r="AA1227" s="69">
        <v>0</v>
      </c>
      <c r="AB1227" s="70">
        <v>0</v>
      </c>
      <c r="AC1227" s="37">
        <f>SUM(BASE_INICIATIVAS_CONSOLIDADA!$Q1227:$AB1227)</f>
        <v>0</v>
      </c>
      <c r="AD1227" s="37">
        <v>0</v>
      </c>
      <c r="AE1227" s="37">
        <v>0</v>
      </c>
      <c r="AF1227" s="37">
        <v>0</v>
      </c>
      <c r="AG1227" s="37">
        <v>0</v>
      </c>
      <c r="AH1227" s="37">
        <v>0</v>
      </c>
      <c r="AI1227" s="77">
        <v>0</v>
      </c>
      <c r="AJ1227" s="37">
        <f>SUM(BASE_INICIATIVAS_CONSOLIDADA!$AD1227:$AI1227)</f>
        <v>0</v>
      </c>
      <c r="AK1227" s="37">
        <v>0</v>
      </c>
      <c r="AL1227" s="37">
        <v>0</v>
      </c>
      <c r="AM1227" s="37">
        <v>0</v>
      </c>
      <c r="AN1227" s="37">
        <v>0</v>
      </c>
      <c r="AO1227" s="37">
        <f>SUM(BASE_INICIATIVAS_CONSOLIDADA!$AK1227:$AN1227)</f>
        <v>0</v>
      </c>
      <c r="AP1227" s="37">
        <v>0</v>
      </c>
      <c r="AQ1227" s="37">
        <v>0</v>
      </c>
      <c r="AR1227" s="37">
        <v>0</v>
      </c>
      <c r="AS1227" s="37">
        <v>0</v>
      </c>
      <c r="AT1227" s="37">
        <v>0</v>
      </c>
      <c r="AU1227" s="37">
        <v>0</v>
      </c>
      <c r="AV1227" s="37">
        <f>SUM(BASE_INICIATIVAS_CONSOLIDADA!$AP1227:$AU1227)</f>
        <v>0</v>
      </c>
      <c r="AW1227" s="39">
        <v>0</v>
      </c>
      <c r="AX1227" s="39">
        <v>0</v>
      </c>
      <c r="AY1227" s="40">
        <f>SUM(BASE_INICIATIVAS_CONSOLIDADA!$AW1227:$AX1227)</f>
        <v>0</v>
      </c>
      <c r="AZ1227" s="4">
        <v>0</v>
      </c>
      <c r="BA1227" s="4">
        <f>BASE_INICIATIVAS_CONSOLIDADA!$AZ1227</f>
        <v>0</v>
      </c>
      <c r="BB1227" s="4">
        <v>0</v>
      </c>
      <c r="BC1227" s="4">
        <v>0</v>
      </c>
      <c r="BD1227" s="4">
        <f>SUM(BASE_INICIATIVAS_CONSOLIDADA!$BB1227:$BC1227)</f>
        <v>0</v>
      </c>
    </row>
    <row r="1228" spans="1:56" ht="60" x14ac:dyDescent="0.25">
      <c r="A1228" s="29" t="s">
        <v>502</v>
      </c>
      <c r="B1228" s="29" t="s">
        <v>503</v>
      </c>
      <c r="C1228" s="29">
        <v>19864575</v>
      </c>
      <c r="D1228" s="29" t="s">
        <v>58</v>
      </c>
      <c r="E1228" s="29" t="str">
        <f>_xlfn.XLOOKUP(BASE_INICIATIVAS_CONSOLIDADA!$G1228,'[1]BASE DE DADOS'!A:A,'[1]BASE DE DADOS'!C:C)</f>
        <v>PARNA DA SERRA DA CIPÓ</v>
      </c>
      <c r="F1228" s="29" t="str">
        <f>_xlfn.XLOOKUP(BASE_INICIATIVAS_CONSOLIDADA!$G1228,[1]!BASE_UCS[COD CNUC],[1]!BASE_UCS[CATEGORIA RESUMIDA])</f>
        <v>PARNA</v>
      </c>
      <c r="G1228" s="29" t="s">
        <v>166</v>
      </c>
      <c r="H1228" s="29" t="str">
        <f>_xlfn.XLOOKUP(BASE_INICIATIVAS_CONSOLIDADA!$G1228,[1]!BASE_UCS[COD CNUC],[1]!BASE_UCS[GERÊNCIA REGIONAL])</f>
        <v>GR4 - Sudeste</v>
      </c>
      <c r="I1228" s="29" t="str">
        <f>_xlfn.XLOOKUP(BASE_INICIATIVAS_CONSOLIDADA!$G1228,[1]!BASE_UCS[COD CNUC],[1]!BASE_UCS[BIOMAS])</f>
        <v>Cerrado - Mata Atlântica</v>
      </c>
      <c r="J1228" s="29" t="str">
        <f>_xlfn.XLOOKUP(BASE_INICIATIVAS_CONSOLIDADA!$G1228,[1]!BASE_UCS[COD CNUC],[1]!BASE_UCS[UF])</f>
        <v>MG</v>
      </c>
      <c r="K1228" s="29"/>
      <c r="L1228" s="30">
        <v>120000</v>
      </c>
      <c r="M1228" s="91"/>
      <c r="N1228" s="30">
        <f>BASE_INICIATIVAS_CONSOLIDADA!$L1228-BASE_INICIATIVAS_CONSOLIDADA!$M1228</f>
        <v>120000</v>
      </c>
      <c r="O1228" s="41">
        <f>BASE_INICIATIVAS_CONSOLIDADA!$AC1228+BASE_INICIATIVAS_CONSOLIDADA!$AJ1228+BASE_INICIATIVAS_CONSOLIDADA!$AO1228+BASE_INICIATIVAS_CONSOLIDADA!$AV1228+BASE_INICIATIVAS_CONSOLIDADA!$AY1228+BASE_INICIATIVAS_CONSOLIDADA!$BA1228+BASE_INICIATIVAS_CONSOLIDADA!$BD1228</f>
        <v>0</v>
      </c>
      <c r="P1228" s="30">
        <f>IF(BASE_INICIATIVAS_CONSOLIDADA!$N1228-BASE_INICIATIVAS_CONSOLIDADA!$O1228&lt;0,0,BASE_INICIATIVAS_CONSOLIDADA!$N1228-BASE_INICIATIVAS_CONSOLIDADA!$O1228)</f>
        <v>120000</v>
      </c>
      <c r="Q1228" s="66">
        <v>0</v>
      </c>
      <c r="R1228" s="71">
        <v>0</v>
      </c>
      <c r="S1228" s="71">
        <v>0</v>
      </c>
      <c r="T1228" s="71">
        <v>0</v>
      </c>
      <c r="U1228" s="71">
        <v>0</v>
      </c>
      <c r="V1228" s="71">
        <v>0</v>
      </c>
      <c r="W1228" s="71">
        <v>0</v>
      </c>
      <c r="X1228" s="71">
        <v>0</v>
      </c>
      <c r="Y1228" s="71">
        <v>0</v>
      </c>
      <c r="Z1228" s="71">
        <v>0</v>
      </c>
      <c r="AA1228" s="71">
        <v>0</v>
      </c>
      <c r="AB1228" s="68">
        <v>0</v>
      </c>
      <c r="AC1228" s="41">
        <f>SUM(BASE_INICIATIVAS_CONSOLIDADA!$Q1228:$AB1228)</f>
        <v>0</v>
      </c>
      <c r="AD1228" s="41">
        <v>0</v>
      </c>
      <c r="AE1228" s="41">
        <v>0</v>
      </c>
      <c r="AF1228" s="41">
        <v>0</v>
      </c>
      <c r="AG1228" s="41">
        <v>0</v>
      </c>
      <c r="AH1228" s="41">
        <v>0</v>
      </c>
      <c r="AI1228" s="82">
        <v>0</v>
      </c>
      <c r="AJ1228" s="41">
        <f>SUM(BASE_INICIATIVAS_CONSOLIDADA!$AD1228:$AI1228)</f>
        <v>0</v>
      </c>
      <c r="AK1228" s="41">
        <v>0</v>
      </c>
      <c r="AL1228" s="41">
        <v>0</v>
      </c>
      <c r="AM1228" s="41">
        <v>0</v>
      </c>
      <c r="AN1228" s="41">
        <v>0</v>
      </c>
      <c r="AO1228" s="41">
        <f>SUM(BASE_INICIATIVAS_CONSOLIDADA!$AK1228:$AN1228)</f>
        <v>0</v>
      </c>
      <c r="AP1228" s="41">
        <v>0</v>
      </c>
      <c r="AQ1228" s="41">
        <v>0</v>
      </c>
      <c r="AR1228" s="41">
        <v>0</v>
      </c>
      <c r="AS1228" s="41">
        <v>0</v>
      </c>
      <c r="AT1228" s="41">
        <v>0</v>
      </c>
      <c r="AU1228" s="41">
        <v>0</v>
      </c>
      <c r="AV1228" s="41">
        <f>SUM(BASE_INICIATIVAS_CONSOLIDADA!$AP1228:$AU1228)</f>
        <v>0</v>
      </c>
      <c r="AW1228" s="43">
        <v>0</v>
      </c>
      <c r="AX1228" s="43">
        <v>0</v>
      </c>
      <c r="AY1228" s="44">
        <f>SUM(BASE_INICIATIVAS_CONSOLIDADA!$AW1228:$AX1228)</f>
        <v>0</v>
      </c>
      <c r="AZ1228" s="45">
        <v>0</v>
      </c>
      <c r="BA1228" s="45">
        <f>BASE_INICIATIVAS_CONSOLIDADA!$AZ1228</f>
        <v>0</v>
      </c>
      <c r="BB1228" s="45">
        <v>0</v>
      </c>
      <c r="BC1228" s="45">
        <v>0</v>
      </c>
      <c r="BD1228" s="45">
        <f>SUM(BASE_INICIATIVAS_CONSOLIDADA!$BB1228:$BC1228)</f>
        <v>0</v>
      </c>
    </row>
    <row r="1229" spans="1:56" ht="60" x14ac:dyDescent="0.25">
      <c r="A1229" s="8" t="s">
        <v>502</v>
      </c>
      <c r="B1229" s="8" t="s">
        <v>503</v>
      </c>
      <c r="C1229" s="8">
        <v>19864575</v>
      </c>
      <c r="D1229" s="8" t="s">
        <v>58</v>
      </c>
      <c r="E1229" s="8" t="str">
        <f>_xlfn.XLOOKUP(BASE_INICIATIVAS_CONSOLIDADA!$G1229,'[1]BASE DE DADOS'!A:A,'[1]BASE DE DADOS'!C:C)</f>
        <v>APA MORRO DA PEDREIRA</v>
      </c>
      <c r="F1229" s="8" t="str">
        <f>_xlfn.XLOOKUP(BASE_INICIATIVAS_CONSOLIDADA!$G1229,[1]!BASE_UCS[COD CNUC],[1]!BASE_UCS[CATEGORIA RESUMIDA])</f>
        <v>APA</v>
      </c>
      <c r="G1229" s="8" t="s">
        <v>509</v>
      </c>
      <c r="H1229" s="8" t="str">
        <f>_xlfn.XLOOKUP(BASE_INICIATIVAS_CONSOLIDADA!$G1229,[1]!BASE_UCS[COD CNUC],[1]!BASE_UCS[GERÊNCIA REGIONAL])</f>
        <v>GR4 - Sudeste</v>
      </c>
      <c r="I1229" s="8" t="str">
        <f>_xlfn.XLOOKUP(BASE_INICIATIVAS_CONSOLIDADA!$G1229,[1]!BASE_UCS[COD CNUC],[1]!BASE_UCS[BIOMAS])</f>
        <v>Cerrado - Mata Atlântica</v>
      </c>
      <c r="J1229" s="8" t="str">
        <f>_xlfn.XLOOKUP(BASE_INICIATIVAS_CONSOLIDADA!$G1229,[1]!BASE_UCS[COD CNUC],[1]!BASE_UCS[UF])</f>
        <v>MG</v>
      </c>
      <c r="K1229" s="8"/>
      <c r="L1229" s="36">
        <v>120000</v>
      </c>
      <c r="M1229" s="90"/>
      <c r="N1229" s="36">
        <f>BASE_INICIATIVAS_CONSOLIDADA!$L1229-BASE_INICIATIVAS_CONSOLIDADA!$M1229</f>
        <v>120000</v>
      </c>
      <c r="O1229" s="37">
        <f>BASE_INICIATIVAS_CONSOLIDADA!$AC1229+BASE_INICIATIVAS_CONSOLIDADA!$AJ1229+BASE_INICIATIVAS_CONSOLIDADA!$AO1229+BASE_INICIATIVAS_CONSOLIDADA!$AV1229+BASE_INICIATIVAS_CONSOLIDADA!$AY1229+BASE_INICIATIVAS_CONSOLIDADA!$BA1229+BASE_INICIATIVAS_CONSOLIDADA!$BD1229</f>
        <v>0</v>
      </c>
      <c r="P1229" s="36">
        <f>IF(BASE_INICIATIVAS_CONSOLIDADA!$N1229-BASE_INICIATIVAS_CONSOLIDADA!$O1229&lt;0,0,BASE_INICIATIVAS_CONSOLIDADA!$N1229-BASE_INICIATIVAS_CONSOLIDADA!$O1229)</f>
        <v>120000</v>
      </c>
      <c r="Q1229" s="64">
        <v>0</v>
      </c>
      <c r="R1229" s="69">
        <v>0</v>
      </c>
      <c r="S1229" s="69">
        <v>0</v>
      </c>
      <c r="T1229" s="69">
        <v>0</v>
      </c>
      <c r="U1229" s="69">
        <v>0</v>
      </c>
      <c r="V1229" s="69">
        <v>0</v>
      </c>
      <c r="W1229" s="69">
        <v>0</v>
      </c>
      <c r="X1229" s="69">
        <v>0</v>
      </c>
      <c r="Y1229" s="69">
        <v>0</v>
      </c>
      <c r="Z1229" s="69">
        <v>0</v>
      </c>
      <c r="AA1229" s="69">
        <v>0</v>
      </c>
      <c r="AB1229" s="70">
        <v>0</v>
      </c>
      <c r="AC1229" s="37">
        <f>SUM(BASE_INICIATIVAS_CONSOLIDADA!$Q1229:$AB1229)</f>
        <v>0</v>
      </c>
      <c r="AD1229" s="37">
        <v>0</v>
      </c>
      <c r="AE1229" s="37">
        <v>0</v>
      </c>
      <c r="AF1229" s="37">
        <v>0</v>
      </c>
      <c r="AG1229" s="37">
        <v>0</v>
      </c>
      <c r="AH1229" s="37">
        <v>0</v>
      </c>
      <c r="AI1229" s="77">
        <v>0</v>
      </c>
      <c r="AJ1229" s="37">
        <f>SUM(BASE_INICIATIVAS_CONSOLIDADA!$AD1229:$AI1229)</f>
        <v>0</v>
      </c>
      <c r="AK1229" s="37">
        <v>0</v>
      </c>
      <c r="AL1229" s="37">
        <v>0</v>
      </c>
      <c r="AM1229" s="37">
        <v>0</v>
      </c>
      <c r="AN1229" s="37">
        <v>0</v>
      </c>
      <c r="AO1229" s="37">
        <f>SUM(BASE_INICIATIVAS_CONSOLIDADA!$AK1229:$AN1229)</f>
        <v>0</v>
      </c>
      <c r="AP1229" s="37">
        <v>0</v>
      </c>
      <c r="AQ1229" s="37">
        <v>0</v>
      </c>
      <c r="AR1229" s="37">
        <v>0</v>
      </c>
      <c r="AS1229" s="37">
        <v>0</v>
      </c>
      <c r="AT1229" s="37">
        <v>0</v>
      </c>
      <c r="AU1229" s="37">
        <v>0</v>
      </c>
      <c r="AV1229" s="37">
        <f>SUM(BASE_INICIATIVAS_CONSOLIDADA!$AP1229:$AU1229)</f>
        <v>0</v>
      </c>
      <c r="AW1229" s="39">
        <v>0</v>
      </c>
      <c r="AX1229" s="39">
        <v>0</v>
      </c>
      <c r="AY1229" s="40">
        <f>SUM(BASE_INICIATIVAS_CONSOLIDADA!$AW1229:$AX1229)</f>
        <v>0</v>
      </c>
      <c r="AZ1229" s="4">
        <v>0</v>
      </c>
      <c r="BA1229" s="4">
        <f>BASE_INICIATIVAS_CONSOLIDADA!$AZ1229</f>
        <v>0</v>
      </c>
      <c r="BB1229" s="4">
        <v>0</v>
      </c>
      <c r="BC1229" s="4">
        <v>0</v>
      </c>
      <c r="BD1229" s="4">
        <f>SUM(BASE_INICIATIVAS_CONSOLIDADA!$BB1229:$BC1229)</f>
        <v>0</v>
      </c>
    </row>
    <row r="1230" spans="1:56" ht="60" x14ac:dyDescent="0.25">
      <c r="A1230" s="29" t="s">
        <v>502</v>
      </c>
      <c r="B1230" s="29" t="s">
        <v>503</v>
      </c>
      <c r="C1230" s="29">
        <v>19864575</v>
      </c>
      <c r="D1230" s="29" t="s">
        <v>58</v>
      </c>
      <c r="E1230" s="29" t="str">
        <f>_xlfn.XLOOKUP(BASE_INICIATIVAS_CONSOLIDADA!$G1230,'[1]BASE DE DADOS'!A:A,'[1]BASE DE DADOS'!C:C)</f>
        <v>REVIS DE SANTA CRUZ</v>
      </c>
      <c r="F1230" s="29" t="str">
        <f>_xlfn.XLOOKUP(BASE_INICIATIVAS_CONSOLIDADA!$G1230,[1]!BASE_UCS[COD CNUC],[1]!BASE_UCS[CATEGORIA RESUMIDA])</f>
        <v>REVIS</v>
      </c>
      <c r="G1230" s="29" t="s">
        <v>442</v>
      </c>
      <c r="H1230" s="29" t="str">
        <f>_xlfn.XLOOKUP(BASE_INICIATIVAS_CONSOLIDADA!$G1230,[1]!BASE_UCS[COD CNUC],[1]!BASE_UCS[GERÊNCIA REGIONAL])</f>
        <v>GR4 - Sudeste</v>
      </c>
      <c r="I1230" s="29" t="str">
        <f>_xlfn.XLOOKUP(BASE_INICIATIVAS_CONSOLIDADA!$G1230,[1]!BASE_UCS[COD CNUC],[1]!BASE_UCS[BIOMAS])</f>
        <v>Área Marinha - Mata Atlântica</v>
      </c>
      <c r="J1230" s="29" t="str">
        <f>_xlfn.XLOOKUP(BASE_INICIATIVAS_CONSOLIDADA!$G1230,[1]!BASE_UCS[COD CNUC],[1]!BASE_UCS[UF])</f>
        <v>ES</v>
      </c>
      <c r="K1230" s="29"/>
      <c r="L1230" s="30">
        <v>180000</v>
      </c>
      <c r="M1230" s="91"/>
      <c r="N1230" s="30">
        <f>BASE_INICIATIVAS_CONSOLIDADA!$L1230-BASE_INICIATIVAS_CONSOLIDADA!$M1230</f>
        <v>180000</v>
      </c>
      <c r="O1230" s="41">
        <f>BASE_INICIATIVAS_CONSOLIDADA!$AC1230+BASE_INICIATIVAS_CONSOLIDADA!$AJ1230+BASE_INICIATIVAS_CONSOLIDADA!$AO1230+BASE_INICIATIVAS_CONSOLIDADA!$AV1230+BASE_INICIATIVAS_CONSOLIDADA!$AY1230+BASE_INICIATIVAS_CONSOLIDADA!$BA1230+BASE_INICIATIVAS_CONSOLIDADA!$BD1230</f>
        <v>180000</v>
      </c>
      <c r="P1230" s="30">
        <f>IF(BASE_INICIATIVAS_CONSOLIDADA!$N1230-BASE_INICIATIVAS_CONSOLIDADA!$O1230&lt;0,0,BASE_INICIATIVAS_CONSOLIDADA!$N1230-BASE_INICIATIVAS_CONSOLIDADA!$O1230)</f>
        <v>0</v>
      </c>
      <c r="Q1230" s="66">
        <v>0</v>
      </c>
      <c r="R1230" s="71">
        <v>0</v>
      </c>
      <c r="S1230" s="71">
        <v>0</v>
      </c>
      <c r="T1230" s="71">
        <v>0</v>
      </c>
      <c r="U1230" s="71">
        <v>0</v>
      </c>
      <c r="V1230" s="71">
        <v>0</v>
      </c>
      <c r="W1230" s="71">
        <v>0</v>
      </c>
      <c r="X1230" s="71">
        <v>0</v>
      </c>
      <c r="Y1230" s="71">
        <v>0</v>
      </c>
      <c r="Z1230" s="71">
        <v>0</v>
      </c>
      <c r="AA1230" s="71">
        <v>0</v>
      </c>
      <c r="AB1230" s="68">
        <v>0</v>
      </c>
      <c r="AC1230" s="41">
        <f>SUM(BASE_INICIATIVAS_CONSOLIDADA!$Q1230:$AB1230)</f>
        <v>0</v>
      </c>
      <c r="AD1230" s="41">
        <v>0</v>
      </c>
      <c r="AE1230" s="41">
        <v>0</v>
      </c>
      <c r="AF1230" s="41">
        <v>0</v>
      </c>
      <c r="AG1230" s="41">
        <v>0</v>
      </c>
      <c r="AH1230" s="41">
        <v>0</v>
      </c>
      <c r="AI1230" s="82">
        <v>0</v>
      </c>
      <c r="AJ1230" s="41">
        <f>SUM(BASE_INICIATIVAS_CONSOLIDADA!$AD1230:$AI1230)</f>
        <v>0</v>
      </c>
      <c r="AK1230" s="41">
        <v>0</v>
      </c>
      <c r="AL1230" s="41">
        <v>0</v>
      </c>
      <c r="AM1230" s="41">
        <v>0</v>
      </c>
      <c r="AN1230" s="41">
        <v>0</v>
      </c>
      <c r="AO1230" s="41">
        <f>SUM(BASE_INICIATIVAS_CONSOLIDADA!$AK1230:$AN1230)</f>
        <v>0</v>
      </c>
      <c r="AP1230" s="41">
        <v>0</v>
      </c>
      <c r="AQ1230" s="41">
        <v>0</v>
      </c>
      <c r="AR1230" s="41">
        <v>0</v>
      </c>
      <c r="AS1230" s="41">
        <v>0</v>
      </c>
      <c r="AT1230" s="41">
        <v>0</v>
      </c>
      <c r="AU1230" s="41">
        <v>0</v>
      </c>
      <c r="AV1230" s="41">
        <f>SUM(BASE_INICIATIVAS_CONSOLIDADA!$AP1230:$AU1230)</f>
        <v>0</v>
      </c>
      <c r="AW1230" s="43">
        <v>0</v>
      </c>
      <c r="AX1230" s="43">
        <v>0</v>
      </c>
      <c r="AY1230" s="44">
        <f>SUM(BASE_INICIATIVAS_CONSOLIDADA!$AW1230:$AX1230)</f>
        <v>0</v>
      </c>
      <c r="AZ1230" s="45">
        <v>0</v>
      </c>
      <c r="BA1230" s="45">
        <f>BASE_INICIATIVAS_CONSOLIDADA!$AZ1230</f>
        <v>0</v>
      </c>
      <c r="BB1230" s="45">
        <v>180000</v>
      </c>
      <c r="BC1230" s="45">
        <v>0</v>
      </c>
      <c r="BD1230" s="45">
        <f>SUM(BASE_INICIATIVAS_CONSOLIDADA!$BB1230:$BC1230)</f>
        <v>180000</v>
      </c>
    </row>
    <row r="1231" spans="1:56" ht="60" x14ac:dyDescent="0.25">
      <c r="A1231" s="8" t="s">
        <v>502</v>
      </c>
      <c r="B1231" s="8" t="s">
        <v>503</v>
      </c>
      <c r="C1231" s="8">
        <v>19864575</v>
      </c>
      <c r="D1231" s="8" t="s">
        <v>58</v>
      </c>
      <c r="E1231" s="8" t="str">
        <f>_xlfn.XLOOKUP(BASE_INICIATIVAS_CONSOLIDADA!$G1231,'[1]BASE DE DADOS'!A:A,'[1]BASE DE DADOS'!C:C)</f>
        <v>APA COSTA DAS ALGAS</v>
      </c>
      <c r="F1231" s="8" t="str">
        <f>_xlfn.XLOOKUP(BASE_INICIATIVAS_CONSOLIDADA!$G1231,[1]!BASE_UCS[COD CNUC],[1]!BASE_UCS[CATEGORIA RESUMIDA])</f>
        <v>APA</v>
      </c>
      <c r="G1231" s="8" t="s">
        <v>504</v>
      </c>
      <c r="H1231" s="8" t="str">
        <f>_xlfn.XLOOKUP(BASE_INICIATIVAS_CONSOLIDADA!$G1231,[1]!BASE_UCS[COD CNUC],[1]!BASE_UCS[GERÊNCIA REGIONAL])</f>
        <v>GR4 - Sudeste</v>
      </c>
      <c r="I1231" s="8" t="str">
        <f>_xlfn.XLOOKUP(BASE_INICIATIVAS_CONSOLIDADA!$G1231,[1]!BASE_UCS[COD CNUC],[1]!BASE_UCS[BIOMAS])</f>
        <v>Área Marinha - Mata Atlântica</v>
      </c>
      <c r="J1231" s="8" t="str">
        <f>_xlfn.XLOOKUP(BASE_INICIATIVAS_CONSOLIDADA!$G1231,[1]!BASE_UCS[COD CNUC],[1]!BASE_UCS[UF])</f>
        <v>ES</v>
      </c>
      <c r="K1231" s="8"/>
      <c r="L1231" s="36">
        <v>180000</v>
      </c>
      <c r="M1231" s="90"/>
      <c r="N1231" s="36">
        <f>BASE_INICIATIVAS_CONSOLIDADA!$L1231-BASE_INICIATIVAS_CONSOLIDADA!$M1231</f>
        <v>180000</v>
      </c>
      <c r="O1231" s="37">
        <f>BASE_INICIATIVAS_CONSOLIDADA!$AC1231+BASE_INICIATIVAS_CONSOLIDADA!$AJ1231+BASE_INICIATIVAS_CONSOLIDADA!$AO1231+BASE_INICIATIVAS_CONSOLIDADA!$AV1231+BASE_INICIATIVAS_CONSOLIDADA!$AY1231+BASE_INICIATIVAS_CONSOLIDADA!$BA1231+BASE_INICIATIVAS_CONSOLIDADA!$BD1231</f>
        <v>0</v>
      </c>
      <c r="P1231" s="36">
        <f>IF(BASE_INICIATIVAS_CONSOLIDADA!$N1231-BASE_INICIATIVAS_CONSOLIDADA!$O1231&lt;0,0,BASE_INICIATIVAS_CONSOLIDADA!$N1231-BASE_INICIATIVAS_CONSOLIDADA!$O1231)</f>
        <v>180000</v>
      </c>
      <c r="Q1231" s="64">
        <v>0</v>
      </c>
      <c r="R1231" s="69">
        <v>0</v>
      </c>
      <c r="S1231" s="69">
        <v>0</v>
      </c>
      <c r="T1231" s="69">
        <v>0</v>
      </c>
      <c r="U1231" s="69">
        <v>0</v>
      </c>
      <c r="V1231" s="69">
        <v>0</v>
      </c>
      <c r="W1231" s="69">
        <v>0</v>
      </c>
      <c r="X1231" s="69">
        <v>0</v>
      </c>
      <c r="Y1231" s="69">
        <v>0</v>
      </c>
      <c r="Z1231" s="69">
        <v>0</v>
      </c>
      <c r="AA1231" s="69">
        <v>0</v>
      </c>
      <c r="AB1231" s="70">
        <v>0</v>
      </c>
      <c r="AC1231" s="37">
        <f>SUM(BASE_INICIATIVAS_CONSOLIDADA!$Q1231:$AB1231)</f>
        <v>0</v>
      </c>
      <c r="AD1231" s="37">
        <v>0</v>
      </c>
      <c r="AE1231" s="37">
        <v>0</v>
      </c>
      <c r="AF1231" s="37">
        <v>0</v>
      </c>
      <c r="AG1231" s="37">
        <v>0</v>
      </c>
      <c r="AH1231" s="37">
        <v>0</v>
      </c>
      <c r="AI1231" s="77">
        <v>0</v>
      </c>
      <c r="AJ1231" s="37">
        <f>SUM(BASE_INICIATIVAS_CONSOLIDADA!$AD1231:$AI1231)</f>
        <v>0</v>
      </c>
      <c r="AK1231" s="37">
        <v>0</v>
      </c>
      <c r="AL1231" s="37">
        <v>0</v>
      </c>
      <c r="AM1231" s="37">
        <v>0</v>
      </c>
      <c r="AN1231" s="37">
        <v>0</v>
      </c>
      <c r="AO1231" s="37">
        <f>SUM(BASE_INICIATIVAS_CONSOLIDADA!$AK1231:$AN1231)</f>
        <v>0</v>
      </c>
      <c r="AP1231" s="37">
        <v>0</v>
      </c>
      <c r="AQ1231" s="37">
        <v>0</v>
      </c>
      <c r="AR1231" s="37">
        <v>0</v>
      </c>
      <c r="AS1231" s="37">
        <v>0</v>
      </c>
      <c r="AT1231" s="37">
        <v>0</v>
      </c>
      <c r="AU1231" s="37">
        <v>0</v>
      </c>
      <c r="AV1231" s="37">
        <f>SUM(BASE_INICIATIVAS_CONSOLIDADA!$AP1231:$AU1231)</f>
        <v>0</v>
      </c>
      <c r="AW1231" s="39">
        <v>0</v>
      </c>
      <c r="AX1231" s="39">
        <v>0</v>
      </c>
      <c r="AY1231" s="40">
        <f>SUM(BASE_INICIATIVAS_CONSOLIDADA!$AW1231:$AX1231)</f>
        <v>0</v>
      </c>
      <c r="AZ1231" s="4">
        <v>0</v>
      </c>
      <c r="BA1231" s="4">
        <f>BASE_INICIATIVAS_CONSOLIDADA!$AZ1231</f>
        <v>0</v>
      </c>
      <c r="BB1231" s="4">
        <v>0</v>
      </c>
      <c r="BC1231" s="4">
        <v>0</v>
      </c>
      <c r="BD1231" s="4">
        <f>SUM(BASE_INICIATIVAS_CONSOLIDADA!$BB1231:$BC1231)</f>
        <v>0</v>
      </c>
    </row>
    <row r="1232" spans="1:56" ht="60" x14ac:dyDescent="0.25">
      <c r="A1232" s="29" t="s">
        <v>502</v>
      </c>
      <c r="B1232" s="29" t="s">
        <v>503</v>
      </c>
      <c r="C1232" s="29">
        <v>19864575</v>
      </c>
      <c r="D1232" s="29" t="s">
        <v>58</v>
      </c>
      <c r="E1232" s="29" t="str">
        <f>_xlfn.XLOOKUP(BASE_INICIATIVAS_CONSOLIDADA!$G1232,'[1]BASE DE DADOS'!A:A,'[1]BASE DE DADOS'!C:C)</f>
        <v>RESEX MARINHA TRACUATEUA</v>
      </c>
      <c r="F1232" s="29" t="str">
        <f>_xlfn.XLOOKUP(BASE_INICIATIVAS_CONSOLIDADA!$G1232,[1]!BASE_UCS[COD CNUC],[1]!BASE_UCS[CATEGORIA RESUMIDA])</f>
        <v>RESEX</v>
      </c>
      <c r="G1232" s="29" t="s">
        <v>127</v>
      </c>
      <c r="H1232" s="29" t="str">
        <f>_xlfn.XLOOKUP(BASE_INICIATIVAS_CONSOLIDADA!$G1232,[1]!BASE_UCS[COD CNUC],[1]!BASE_UCS[GERÊNCIA REGIONAL])</f>
        <v>GR1 - Norte</v>
      </c>
      <c r="I1232" s="29" t="str">
        <f>_xlfn.XLOOKUP(BASE_INICIATIVAS_CONSOLIDADA!$G1232,[1]!BASE_UCS[COD CNUC],[1]!BASE_UCS[BIOMAS])</f>
        <v>Amazônia - Área Marinha</v>
      </c>
      <c r="J1232" s="29" t="str">
        <f>_xlfn.XLOOKUP(BASE_INICIATIVAS_CONSOLIDADA!$G1232,[1]!BASE_UCS[COD CNUC],[1]!BASE_UCS[UF])</f>
        <v>PA</v>
      </c>
      <c r="K1232" s="29"/>
      <c r="L1232" s="30">
        <v>120000</v>
      </c>
      <c r="M1232" s="91"/>
      <c r="N1232" s="30">
        <f>BASE_INICIATIVAS_CONSOLIDADA!$L1232-BASE_INICIATIVAS_CONSOLIDADA!$M1232</f>
        <v>120000</v>
      </c>
      <c r="O1232" s="41">
        <f>BASE_INICIATIVAS_CONSOLIDADA!$AC1232+BASE_INICIATIVAS_CONSOLIDADA!$AJ1232+BASE_INICIATIVAS_CONSOLIDADA!$AO1232+BASE_INICIATIVAS_CONSOLIDADA!$AV1232+BASE_INICIATIVAS_CONSOLIDADA!$AY1232+BASE_INICIATIVAS_CONSOLIDADA!$BA1232+BASE_INICIATIVAS_CONSOLIDADA!$BD1232</f>
        <v>0</v>
      </c>
      <c r="P1232" s="30">
        <f>IF(BASE_INICIATIVAS_CONSOLIDADA!$N1232-BASE_INICIATIVAS_CONSOLIDADA!$O1232&lt;0,0,BASE_INICIATIVAS_CONSOLIDADA!$N1232-BASE_INICIATIVAS_CONSOLIDADA!$O1232)</f>
        <v>120000</v>
      </c>
      <c r="Q1232" s="66">
        <v>0</v>
      </c>
      <c r="R1232" s="71">
        <v>0</v>
      </c>
      <c r="S1232" s="71">
        <v>0</v>
      </c>
      <c r="T1232" s="71">
        <v>0</v>
      </c>
      <c r="U1232" s="71">
        <v>0</v>
      </c>
      <c r="V1232" s="71">
        <v>0</v>
      </c>
      <c r="W1232" s="71">
        <v>0</v>
      </c>
      <c r="X1232" s="71">
        <v>0</v>
      </c>
      <c r="Y1232" s="71">
        <v>0</v>
      </c>
      <c r="Z1232" s="71">
        <v>0</v>
      </c>
      <c r="AA1232" s="71">
        <v>0</v>
      </c>
      <c r="AB1232" s="68">
        <v>0</v>
      </c>
      <c r="AC1232" s="41">
        <f>SUM(BASE_INICIATIVAS_CONSOLIDADA!$Q1232:$AB1232)</f>
        <v>0</v>
      </c>
      <c r="AD1232" s="41">
        <v>0</v>
      </c>
      <c r="AE1232" s="41">
        <v>0</v>
      </c>
      <c r="AF1232" s="41">
        <v>0</v>
      </c>
      <c r="AG1232" s="41">
        <v>0</v>
      </c>
      <c r="AH1232" s="41">
        <v>0</v>
      </c>
      <c r="AI1232" s="82">
        <v>0</v>
      </c>
      <c r="AJ1232" s="41">
        <f>SUM(BASE_INICIATIVAS_CONSOLIDADA!$AD1232:$AI1232)</f>
        <v>0</v>
      </c>
      <c r="AK1232" s="41">
        <v>0</v>
      </c>
      <c r="AL1232" s="41">
        <v>0</v>
      </c>
      <c r="AM1232" s="41">
        <v>0</v>
      </c>
      <c r="AN1232" s="41">
        <v>0</v>
      </c>
      <c r="AO1232" s="41">
        <f>SUM(BASE_INICIATIVAS_CONSOLIDADA!$AK1232:$AN1232)</f>
        <v>0</v>
      </c>
      <c r="AP1232" s="41">
        <v>0</v>
      </c>
      <c r="AQ1232" s="41">
        <v>0</v>
      </c>
      <c r="AR1232" s="41">
        <v>0</v>
      </c>
      <c r="AS1232" s="41">
        <v>0</v>
      </c>
      <c r="AT1232" s="41">
        <v>0</v>
      </c>
      <c r="AU1232" s="41">
        <v>0</v>
      </c>
      <c r="AV1232" s="41">
        <f>SUM(BASE_INICIATIVAS_CONSOLIDADA!$AP1232:$AU1232)</f>
        <v>0</v>
      </c>
      <c r="AW1232" s="43">
        <v>0</v>
      </c>
      <c r="AX1232" s="43">
        <v>0</v>
      </c>
      <c r="AY1232" s="44">
        <f>SUM(BASE_INICIATIVAS_CONSOLIDADA!$AW1232:$AX1232)</f>
        <v>0</v>
      </c>
      <c r="AZ1232" s="45">
        <v>0</v>
      </c>
      <c r="BA1232" s="45">
        <f>BASE_INICIATIVAS_CONSOLIDADA!$AZ1232</f>
        <v>0</v>
      </c>
      <c r="BB1232" s="45">
        <v>0</v>
      </c>
      <c r="BC1232" s="45">
        <v>0</v>
      </c>
      <c r="BD1232" s="45">
        <f>SUM(BASE_INICIATIVAS_CONSOLIDADA!$BB1232:$BC1232)</f>
        <v>0</v>
      </c>
    </row>
    <row r="1233" spans="1:56" ht="60" x14ac:dyDescent="0.25">
      <c r="A1233" s="8" t="s">
        <v>502</v>
      </c>
      <c r="B1233" s="8" t="s">
        <v>503</v>
      </c>
      <c r="C1233" s="8">
        <v>19864575</v>
      </c>
      <c r="D1233" s="8" t="s">
        <v>58</v>
      </c>
      <c r="E1233" s="8" t="str">
        <f>_xlfn.XLOOKUP(BASE_INICIATIVAS_CONSOLIDADA!$G1233,'[1]BASE DE DADOS'!A:A,'[1]BASE DE DADOS'!C:C)</f>
        <v>RESEX MARINHA ARAI-PEROBA</v>
      </c>
      <c r="F1233" s="8" t="str">
        <f>_xlfn.XLOOKUP(BASE_INICIATIVAS_CONSOLIDADA!$G1233,[1]!BASE_UCS[COD CNUC],[1]!BASE_UCS[CATEGORIA RESUMIDA])</f>
        <v>RESEX</v>
      </c>
      <c r="G1233" s="8" t="s">
        <v>124</v>
      </c>
      <c r="H1233" s="8" t="str">
        <f>_xlfn.XLOOKUP(BASE_INICIATIVAS_CONSOLIDADA!$G1233,[1]!BASE_UCS[COD CNUC],[1]!BASE_UCS[GERÊNCIA REGIONAL])</f>
        <v>GR1 - Norte</v>
      </c>
      <c r="I1233" s="8" t="str">
        <f>_xlfn.XLOOKUP(BASE_INICIATIVAS_CONSOLIDADA!$G1233,[1]!BASE_UCS[COD CNUC],[1]!BASE_UCS[BIOMAS])</f>
        <v>Amazônia - Área Marinha</v>
      </c>
      <c r="J1233" s="8" t="str">
        <f>_xlfn.XLOOKUP(BASE_INICIATIVAS_CONSOLIDADA!$G1233,[1]!BASE_UCS[COD CNUC],[1]!BASE_UCS[UF])</f>
        <v>PA</v>
      </c>
      <c r="K1233" s="8"/>
      <c r="L1233" s="36">
        <v>120000</v>
      </c>
      <c r="M1233" s="90"/>
      <c r="N1233" s="36">
        <f>BASE_INICIATIVAS_CONSOLIDADA!$L1233-BASE_INICIATIVAS_CONSOLIDADA!$M1233</f>
        <v>120000</v>
      </c>
      <c r="O1233" s="37">
        <f>BASE_INICIATIVAS_CONSOLIDADA!$AC1233+BASE_INICIATIVAS_CONSOLIDADA!$AJ1233+BASE_INICIATIVAS_CONSOLIDADA!$AO1233+BASE_INICIATIVAS_CONSOLIDADA!$AV1233+BASE_INICIATIVAS_CONSOLIDADA!$AY1233+BASE_INICIATIVAS_CONSOLIDADA!$BA1233+BASE_INICIATIVAS_CONSOLIDADA!$BD1233</f>
        <v>0</v>
      </c>
      <c r="P1233" s="36">
        <f>IF(BASE_INICIATIVAS_CONSOLIDADA!$N1233-BASE_INICIATIVAS_CONSOLIDADA!$O1233&lt;0,0,BASE_INICIATIVAS_CONSOLIDADA!$N1233-BASE_INICIATIVAS_CONSOLIDADA!$O1233)</f>
        <v>120000</v>
      </c>
      <c r="Q1233" s="64">
        <v>0</v>
      </c>
      <c r="R1233" s="69">
        <v>0</v>
      </c>
      <c r="S1233" s="69">
        <v>0</v>
      </c>
      <c r="T1233" s="69">
        <v>0</v>
      </c>
      <c r="U1233" s="69">
        <v>0</v>
      </c>
      <c r="V1233" s="69">
        <v>0</v>
      </c>
      <c r="W1233" s="69">
        <v>0</v>
      </c>
      <c r="X1233" s="69">
        <v>0</v>
      </c>
      <c r="Y1233" s="69">
        <v>0</v>
      </c>
      <c r="Z1233" s="69">
        <v>0</v>
      </c>
      <c r="AA1233" s="69">
        <v>0</v>
      </c>
      <c r="AB1233" s="70">
        <v>0</v>
      </c>
      <c r="AC1233" s="37">
        <f>SUM(BASE_INICIATIVAS_CONSOLIDADA!$Q1233:$AB1233)</f>
        <v>0</v>
      </c>
      <c r="AD1233" s="37">
        <v>0</v>
      </c>
      <c r="AE1233" s="37">
        <v>0</v>
      </c>
      <c r="AF1233" s="37">
        <v>0</v>
      </c>
      <c r="AG1233" s="37">
        <v>0</v>
      </c>
      <c r="AH1233" s="37">
        <v>0</v>
      </c>
      <c r="AI1233" s="77">
        <v>0</v>
      </c>
      <c r="AJ1233" s="37">
        <f>SUM(BASE_INICIATIVAS_CONSOLIDADA!$AD1233:$AI1233)</f>
        <v>0</v>
      </c>
      <c r="AK1233" s="37">
        <v>0</v>
      </c>
      <c r="AL1233" s="37">
        <v>0</v>
      </c>
      <c r="AM1233" s="37">
        <v>0</v>
      </c>
      <c r="AN1233" s="37">
        <v>0</v>
      </c>
      <c r="AO1233" s="37">
        <f>SUM(BASE_INICIATIVAS_CONSOLIDADA!$AK1233:$AN1233)</f>
        <v>0</v>
      </c>
      <c r="AP1233" s="37">
        <v>0</v>
      </c>
      <c r="AQ1233" s="37">
        <v>0</v>
      </c>
      <c r="AR1233" s="37">
        <v>0</v>
      </c>
      <c r="AS1233" s="37">
        <v>0</v>
      </c>
      <c r="AT1233" s="37">
        <v>0</v>
      </c>
      <c r="AU1233" s="37">
        <v>0</v>
      </c>
      <c r="AV1233" s="37">
        <f>SUM(BASE_INICIATIVAS_CONSOLIDADA!$AP1233:$AU1233)</f>
        <v>0</v>
      </c>
      <c r="AW1233" s="39">
        <v>0</v>
      </c>
      <c r="AX1233" s="39">
        <v>0</v>
      </c>
      <c r="AY1233" s="40">
        <f>SUM(BASE_INICIATIVAS_CONSOLIDADA!$AW1233:$AX1233)</f>
        <v>0</v>
      </c>
      <c r="AZ1233" s="4">
        <v>0</v>
      </c>
      <c r="BA1233" s="4">
        <f>BASE_INICIATIVAS_CONSOLIDADA!$AZ1233</f>
        <v>0</v>
      </c>
      <c r="BB1233" s="4">
        <v>0</v>
      </c>
      <c r="BC1233" s="4">
        <v>0</v>
      </c>
      <c r="BD1233" s="4">
        <f>SUM(BASE_INICIATIVAS_CONSOLIDADA!$BB1233:$BC1233)</f>
        <v>0</v>
      </c>
    </row>
    <row r="1234" spans="1:56" ht="60" x14ac:dyDescent="0.25">
      <c r="A1234" s="29" t="s">
        <v>502</v>
      </c>
      <c r="B1234" s="29" t="s">
        <v>503</v>
      </c>
      <c r="C1234" s="29">
        <v>19864575</v>
      </c>
      <c r="D1234" s="29" t="s">
        <v>58</v>
      </c>
      <c r="E1234" s="29" t="str">
        <f>_xlfn.XLOOKUP(BASE_INICIATIVAS_CONSOLIDADA!$G1234,'[1]BASE DE DADOS'!A:A,'[1]BASE DE DADOS'!C:C)</f>
        <v>RESEX MARINHA CAETÉTAPERAÇU</v>
      </c>
      <c r="F1234" s="29" t="str">
        <f>_xlfn.XLOOKUP(BASE_INICIATIVAS_CONSOLIDADA!$G1234,[1]!BASE_UCS[COD CNUC],[1]!BASE_UCS[CATEGORIA RESUMIDA])</f>
        <v>RESEX</v>
      </c>
      <c r="G1234" s="29" t="s">
        <v>125</v>
      </c>
      <c r="H1234" s="29" t="str">
        <f>_xlfn.XLOOKUP(BASE_INICIATIVAS_CONSOLIDADA!$G1234,[1]!BASE_UCS[COD CNUC],[1]!BASE_UCS[GERÊNCIA REGIONAL])</f>
        <v>GR1 - Norte</v>
      </c>
      <c r="I1234" s="29" t="str">
        <f>_xlfn.XLOOKUP(BASE_INICIATIVAS_CONSOLIDADA!$G1234,[1]!BASE_UCS[COD CNUC],[1]!BASE_UCS[BIOMAS])</f>
        <v>Amazônia - Área Marinha</v>
      </c>
      <c r="J1234" s="29" t="str">
        <f>_xlfn.XLOOKUP(BASE_INICIATIVAS_CONSOLIDADA!$G1234,[1]!BASE_UCS[COD CNUC],[1]!BASE_UCS[UF])</f>
        <v>PA</v>
      </c>
      <c r="K1234" s="29"/>
      <c r="L1234" s="30">
        <v>120000</v>
      </c>
      <c r="M1234" s="91"/>
      <c r="N1234" s="30">
        <f>BASE_INICIATIVAS_CONSOLIDADA!$L1234-BASE_INICIATIVAS_CONSOLIDADA!$M1234</f>
        <v>120000</v>
      </c>
      <c r="O1234" s="41">
        <f>BASE_INICIATIVAS_CONSOLIDADA!$AC1234+BASE_INICIATIVAS_CONSOLIDADA!$AJ1234+BASE_INICIATIVAS_CONSOLIDADA!$AO1234+BASE_INICIATIVAS_CONSOLIDADA!$AV1234+BASE_INICIATIVAS_CONSOLIDADA!$AY1234+BASE_INICIATIVAS_CONSOLIDADA!$BA1234+BASE_INICIATIVAS_CONSOLIDADA!$BD1234</f>
        <v>0</v>
      </c>
      <c r="P1234" s="30">
        <f>IF(BASE_INICIATIVAS_CONSOLIDADA!$N1234-BASE_INICIATIVAS_CONSOLIDADA!$O1234&lt;0,0,BASE_INICIATIVAS_CONSOLIDADA!$N1234-BASE_INICIATIVAS_CONSOLIDADA!$O1234)</f>
        <v>120000</v>
      </c>
      <c r="Q1234" s="66">
        <v>0</v>
      </c>
      <c r="R1234" s="71">
        <v>0</v>
      </c>
      <c r="S1234" s="71">
        <v>0</v>
      </c>
      <c r="T1234" s="71">
        <v>0</v>
      </c>
      <c r="U1234" s="71">
        <v>0</v>
      </c>
      <c r="V1234" s="71">
        <v>0</v>
      </c>
      <c r="W1234" s="71">
        <v>0</v>
      </c>
      <c r="X1234" s="71">
        <v>0</v>
      </c>
      <c r="Y1234" s="71">
        <v>0</v>
      </c>
      <c r="Z1234" s="71">
        <v>0</v>
      </c>
      <c r="AA1234" s="71">
        <v>0</v>
      </c>
      <c r="AB1234" s="68">
        <v>0</v>
      </c>
      <c r="AC1234" s="41">
        <f>SUM(BASE_INICIATIVAS_CONSOLIDADA!$Q1234:$AB1234)</f>
        <v>0</v>
      </c>
      <c r="AD1234" s="41">
        <v>0</v>
      </c>
      <c r="AE1234" s="41">
        <v>0</v>
      </c>
      <c r="AF1234" s="41">
        <v>0</v>
      </c>
      <c r="AG1234" s="41">
        <v>0</v>
      </c>
      <c r="AH1234" s="41">
        <v>0</v>
      </c>
      <c r="AI1234" s="82">
        <v>0</v>
      </c>
      <c r="AJ1234" s="41">
        <f>SUM(BASE_INICIATIVAS_CONSOLIDADA!$AD1234:$AI1234)</f>
        <v>0</v>
      </c>
      <c r="AK1234" s="41">
        <v>0</v>
      </c>
      <c r="AL1234" s="41">
        <v>0</v>
      </c>
      <c r="AM1234" s="41">
        <v>0</v>
      </c>
      <c r="AN1234" s="41">
        <v>0</v>
      </c>
      <c r="AO1234" s="41">
        <f>SUM(BASE_INICIATIVAS_CONSOLIDADA!$AK1234:$AN1234)</f>
        <v>0</v>
      </c>
      <c r="AP1234" s="41">
        <v>0</v>
      </c>
      <c r="AQ1234" s="41">
        <v>0</v>
      </c>
      <c r="AR1234" s="41">
        <v>0</v>
      </c>
      <c r="AS1234" s="41">
        <v>0</v>
      </c>
      <c r="AT1234" s="41">
        <v>0</v>
      </c>
      <c r="AU1234" s="41">
        <v>0</v>
      </c>
      <c r="AV1234" s="41">
        <f>SUM(BASE_INICIATIVAS_CONSOLIDADA!$AP1234:$AU1234)</f>
        <v>0</v>
      </c>
      <c r="AW1234" s="43">
        <v>0</v>
      </c>
      <c r="AX1234" s="43">
        <v>0</v>
      </c>
      <c r="AY1234" s="44">
        <f>SUM(BASE_INICIATIVAS_CONSOLIDADA!$AW1234:$AX1234)</f>
        <v>0</v>
      </c>
      <c r="AZ1234" s="45">
        <v>0</v>
      </c>
      <c r="BA1234" s="45">
        <f>BASE_INICIATIVAS_CONSOLIDADA!$AZ1234</f>
        <v>0</v>
      </c>
      <c r="BB1234" s="45">
        <v>0</v>
      </c>
      <c r="BC1234" s="45">
        <v>0</v>
      </c>
      <c r="BD1234" s="45">
        <f>SUM(BASE_INICIATIVAS_CONSOLIDADA!$BB1234:$BC1234)</f>
        <v>0</v>
      </c>
    </row>
    <row r="1235" spans="1:56" ht="60" x14ac:dyDescent="0.25">
      <c r="A1235" s="8" t="s">
        <v>502</v>
      </c>
      <c r="B1235" s="8" t="s">
        <v>503</v>
      </c>
      <c r="C1235" s="8">
        <v>19864575</v>
      </c>
      <c r="D1235" s="8" t="s">
        <v>58</v>
      </c>
      <c r="E1235" s="8" t="str">
        <f>_xlfn.XLOOKUP(BASE_INICIATIVAS_CONSOLIDADA!$G1235,'[1]BASE DE DADOS'!A:A,'[1]BASE DE DADOS'!C:C)</f>
        <v>RESEX MARINHA DE GURUPI-PIRIÁ</v>
      </c>
      <c r="F1235" s="8" t="str">
        <f>_xlfn.XLOOKUP(BASE_INICIATIVAS_CONSOLIDADA!$G1235,[1]!BASE_UCS[COD CNUC],[1]!BASE_UCS[CATEGORIA RESUMIDA])</f>
        <v>RESEX</v>
      </c>
      <c r="G1235" s="8" t="s">
        <v>178</v>
      </c>
      <c r="H1235" s="8" t="str">
        <f>_xlfn.XLOOKUP(BASE_INICIATIVAS_CONSOLIDADA!$G1235,[1]!BASE_UCS[COD CNUC],[1]!BASE_UCS[GERÊNCIA REGIONAL])</f>
        <v>GR1 - Norte</v>
      </c>
      <c r="I1235" s="8" t="str">
        <f>_xlfn.XLOOKUP(BASE_INICIATIVAS_CONSOLIDADA!$G1235,[1]!BASE_UCS[COD CNUC],[1]!BASE_UCS[BIOMAS])</f>
        <v>Amazônia - Área Marinha</v>
      </c>
      <c r="J1235" s="8" t="str">
        <f>_xlfn.XLOOKUP(BASE_INICIATIVAS_CONSOLIDADA!$G1235,[1]!BASE_UCS[COD CNUC],[1]!BASE_UCS[UF])</f>
        <v>PA</v>
      </c>
      <c r="K1235" s="8"/>
      <c r="L1235" s="36">
        <v>120000</v>
      </c>
      <c r="M1235" s="90"/>
      <c r="N1235" s="36">
        <f>BASE_INICIATIVAS_CONSOLIDADA!$L1235-BASE_INICIATIVAS_CONSOLIDADA!$M1235</f>
        <v>120000</v>
      </c>
      <c r="O1235" s="37">
        <f>BASE_INICIATIVAS_CONSOLIDADA!$AC1235+BASE_INICIATIVAS_CONSOLIDADA!$AJ1235+BASE_INICIATIVAS_CONSOLIDADA!$AO1235+BASE_INICIATIVAS_CONSOLIDADA!$AV1235+BASE_INICIATIVAS_CONSOLIDADA!$AY1235+BASE_INICIATIVAS_CONSOLIDADA!$BA1235+BASE_INICIATIVAS_CONSOLIDADA!$BD1235</f>
        <v>106800</v>
      </c>
      <c r="P1235" s="36">
        <f>IF(BASE_INICIATIVAS_CONSOLIDADA!$N1235-BASE_INICIATIVAS_CONSOLIDADA!$O1235&lt;0,0,BASE_INICIATIVAS_CONSOLIDADA!$N1235-BASE_INICIATIVAS_CONSOLIDADA!$O1235)</f>
        <v>13200</v>
      </c>
      <c r="Q1235" s="64">
        <v>0</v>
      </c>
      <c r="R1235" s="69">
        <v>0</v>
      </c>
      <c r="S1235" s="69">
        <v>0</v>
      </c>
      <c r="T1235" s="69">
        <v>0</v>
      </c>
      <c r="U1235" s="69">
        <v>0</v>
      </c>
      <c r="V1235" s="69">
        <v>0</v>
      </c>
      <c r="W1235" s="69">
        <v>0</v>
      </c>
      <c r="X1235" s="69">
        <v>0</v>
      </c>
      <c r="Y1235" s="69">
        <v>0</v>
      </c>
      <c r="Z1235" s="69">
        <v>0</v>
      </c>
      <c r="AA1235" s="69">
        <v>0</v>
      </c>
      <c r="AB1235" s="70">
        <v>0</v>
      </c>
      <c r="AC1235" s="37">
        <f>SUM(BASE_INICIATIVAS_CONSOLIDADA!$Q1235:$AB1235)</f>
        <v>0</v>
      </c>
      <c r="AD1235" s="37">
        <v>0</v>
      </c>
      <c r="AE1235" s="37">
        <v>0</v>
      </c>
      <c r="AF1235" s="37">
        <v>0</v>
      </c>
      <c r="AG1235" s="37">
        <v>0</v>
      </c>
      <c r="AH1235" s="37">
        <v>0</v>
      </c>
      <c r="AI1235" s="77">
        <v>0</v>
      </c>
      <c r="AJ1235" s="37">
        <f>SUM(BASE_INICIATIVAS_CONSOLIDADA!$AD1235:$AI1235)</f>
        <v>0</v>
      </c>
      <c r="AK1235" s="37">
        <v>0</v>
      </c>
      <c r="AL1235" s="37">
        <v>0</v>
      </c>
      <c r="AM1235" s="37">
        <v>0</v>
      </c>
      <c r="AN1235" s="37">
        <v>0</v>
      </c>
      <c r="AO1235" s="37">
        <f>SUM(BASE_INICIATIVAS_CONSOLIDADA!$AK1235:$AN1235)</f>
        <v>0</v>
      </c>
      <c r="AP1235" s="37">
        <v>0</v>
      </c>
      <c r="AQ1235" s="37">
        <v>0</v>
      </c>
      <c r="AR1235" s="37">
        <v>0</v>
      </c>
      <c r="AS1235" s="37">
        <v>0</v>
      </c>
      <c r="AT1235" s="37">
        <v>0</v>
      </c>
      <c r="AU1235" s="37">
        <v>0</v>
      </c>
      <c r="AV1235" s="37">
        <f>SUM(BASE_INICIATIVAS_CONSOLIDADA!$AP1235:$AU1235)</f>
        <v>0</v>
      </c>
      <c r="AW1235" s="39">
        <v>0</v>
      </c>
      <c r="AX1235" s="39">
        <v>0</v>
      </c>
      <c r="AY1235" s="40">
        <f>SUM(BASE_INICIATIVAS_CONSOLIDADA!$AW1235:$AX1235)</f>
        <v>0</v>
      </c>
      <c r="AZ1235" s="4">
        <v>0</v>
      </c>
      <c r="BA1235" s="4">
        <f>BASE_INICIATIVAS_CONSOLIDADA!$AZ1235</f>
        <v>0</v>
      </c>
      <c r="BB1235" s="4">
        <v>0</v>
      </c>
      <c r="BC1235" s="4">
        <v>106800</v>
      </c>
      <c r="BD1235" s="4">
        <f>SUM(BASE_INICIATIVAS_CONSOLIDADA!$BB1235:$BC1235)</f>
        <v>106800</v>
      </c>
    </row>
    <row r="1236" spans="1:56" ht="60" x14ac:dyDescent="0.25">
      <c r="A1236" s="29" t="s">
        <v>502</v>
      </c>
      <c r="B1236" s="29" t="s">
        <v>503</v>
      </c>
      <c r="C1236" s="29">
        <v>19864575</v>
      </c>
      <c r="D1236" s="29" t="s">
        <v>58</v>
      </c>
      <c r="E1236" s="29" t="str">
        <f>_xlfn.XLOOKUP(BASE_INICIATIVAS_CONSOLIDADA!$G1236,'[1]BASE DE DADOS'!A:A,'[1]BASE DE DADOS'!C:C)</f>
        <v>RESEX GURUPÁ-MELGAÇO</v>
      </c>
      <c r="F1236" s="29" t="str">
        <f>_xlfn.XLOOKUP(BASE_INICIATIVAS_CONSOLIDADA!$G1236,[1]!BASE_UCS[COD CNUC],[1]!BASE_UCS[CATEGORIA RESUMIDA])</f>
        <v>RESEX</v>
      </c>
      <c r="G1236" s="29" t="s">
        <v>121</v>
      </c>
      <c r="H1236" s="29" t="str">
        <f>_xlfn.XLOOKUP(BASE_INICIATIVAS_CONSOLIDADA!$G1236,[1]!BASE_UCS[COD CNUC],[1]!BASE_UCS[GERÊNCIA REGIONAL])</f>
        <v>GR1 - Norte</v>
      </c>
      <c r="I1236" s="29" t="str">
        <f>_xlfn.XLOOKUP(BASE_INICIATIVAS_CONSOLIDADA!$G1236,[1]!BASE_UCS[COD CNUC],[1]!BASE_UCS[BIOMAS])</f>
        <v>Amazônia</v>
      </c>
      <c r="J1236" s="29" t="str">
        <f>_xlfn.XLOOKUP(BASE_INICIATIVAS_CONSOLIDADA!$G1236,[1]!BASE_UCS[COD CNUC],[1]!BASE_UCS[UF])</f>
        <v>PA</v>
      </c>
      <c r="K1236" s="29"/>
      <c r="L1236" s="30">
        <v>240000</v>
      </c>
      <c r="M1236" s="91"/>
      <c r="N1236" s="30">
        <f>BASE_INICIATIVAS_CONSOLIDADA!$L1236-BASE_INICIATIVAS_CONSOLIDADA!$M1236</f>
        <v>240000</v>
      </c>
      <c r="O1236" s="41">
        <f>BASE_INICIATIVAS_CONSOLIDADA!$AC1236+BASE_INICIATIVAS_CONSOLIDADA!$AJ1236+BASE_INICIATIVAS_CONSOLIDADA!$AO1236+BASE_INICIATIVAS_CONSOLIDADA!$AV1236+BASE_INICIATIVAS_CONSOLIDADA!$AY1236+BASE_INICIATIVAS_CONSOLIDADA!$BA1236+BASE_INICIATIVAS_CONSOLIDADA!$BD1236</f>
        <v>0</v>
      </c>
      <c r="P1236" s="30">
        <f>IF(BASE_INICIATIVAS_CONSOLIDADA!$N1236-BASE_INICIATIVAS_CONSOLIDADA!$O1236&lt;0,0,BASE_INICIATIVAS_CONSOLIDADA!$N1236-BASE_INICIATIVAS_CONSOLIDADA!$O1236)</f>
        <v>240000</v>
      </c>
      <c r="Q1236" s="66">
        <v>0</v>
      </c>
      <c r="R1236" s="71">
        <v>0</v>
      </c>
      <c r="S1236" s="71">
        <v>0</v>
      </c>
      <c r="T1236" s="71">
        <v>0</v>
      </c>
      <c r="U1236" s="71">
        <v>0</v>
      </c>
      <c r="V1236" s="71">
        <v>0</v>
      </c>
      <c r="W1236" s="71">
        <v>0</v>
      </c>
      <c r="X1236" s="71">
        <v>0</v>
      </c>
      <c r="Y1236" s="71">
        <v>0</v>
      </c>
      <c r="Z1236" s="71">
        <v>0</v>
      </c>
      <c r="AA1236" s="71">
        <v>0</v>
      </c>
      <c r="AB1236" s="68">
        <v>0</v>
      </c>
      <c r="AC1236" s="41">
        <f>SUM(BASE_INICIATIVAS_CONSOLIDADA!$Q1236:$AB1236)</f>
        <v>0</v>
      </c>
      <c r="AD1236" s="41">
        <v>0</v>
      </c>
      <c r="AE1236" s="41">
        <v>0</v>
      </c>
      <c r="AF1236" s="41">
        <v>0</v>
      </c>
      <c r="AG1236" s="41">
        <v>0</v>
      </c>
      <c r="AH1236" s="41">
        <v>0</v>
      </c>
      <c r="AI1236" s="82">
        <v>0</v>
      </c>
      <c r="AJ1236" s="41">
        <f>SUM(BASE_INICIATIVAS_CONSOLIDADA!$AD1236:$AI1236)</f>
        <v>0</v>
      </c>
      <c r="AK1236" s="41">
        <v>0</v>
      </c>
      <c r="AL1236" s="41">
        <v>0</v>
      </c>
      <c r="AM1236" s="41">
        <v>0</v>
      </c>
      <c r="AN1236" s="41">
        <v>0</v>
      </c>
      <c r="AO1236" s="41">
        <f>SUM(BASE_INICIATIVAS_CONSOLIDADA!$AK1236:$AN1236)</f>
        <v>0</v>
      </c>
      <c r="AP1236" s="41">
        <v>0</v>
      </c>
      <c r="AQ1236" s="41">
        <v>0</v>
      </c>
      <c r="AR1236" s="41">
        <v>0</v>
      </c>
      <c r="AS1236" s="41">
        <v>0</v>
      </c>
      <c r="AT1236" s="41">
        <v>0</v>
      </c>
      <c r="AU1236" s="41">
        <v>0</v>
      </c>
      <c r="AV1236" s="41">
        <f>SUM(BASE_INICIATIVAS_CONSOLIDADA!$AP1236:$AU1236)</f>
        <v>0</v>
      </c>
      <c r="AW1236" s="43">
        <v>0</v>
      </c>
      <c r="AX1236" s="43">
        <v>0</v>
      </c>
      <c r="AY1236" s="44">
        <f>SUM(BASE_INICIATIVAS_CONSOLIDADA!$AW1236:$AX1236)</f>
        <v>0</v>
      </c>
      <c r="AZ1236" s="45">
        <v>0</v>
      </c>
      <c r="BA1236" s="45">
        <f>BASE_INICIATIVAS_CONSOLIDADA!$AZ1236</f>
        <v>0</v>
      </c>
      <c r="BB1236" s="45">
        <v>0</v>
      </c>
      <c r="BC1236" s="45">
        <v>0</v>
      </c>
      <c r="BD1236" s="45">
        <f>SUM(BASE_INICIATIVAS_CONSOLIDADA!$BB1236:$BC1236)</f>
        <v>0</v>
      </c>
    </row>
    <row r="1237" spans="1:56" ht="60" x14ac:dyDescent="0.25">
      <c r="A1237" s="8" t="s">
        <v>502</v>
      </c>
      <c r="B1237" s="8" t="s">
        <v>503</v>
      </c>
      <c r="C1237" s="8">
        <v>19864575</v>
      </c>
      <c r="D1237" s="8" t="s">
        <v>58</v>
      </c>
      <c r="E1237" s="8" t="str">
        <f>_xlfn.XLOOKUP(BASE_INICIATIVAS_CONSOLIDADA!$G1237,'[1]BASE DE DADOS'!A:A,'[1]BASE DE DADOS'!C:C)</f>
        <v>FLONA DE IRATI</v>
      </c>
      <c r="F1237" s="8" t="str">
        <f>_xlfn.XLOOKUP(BASE_INICIATIVAS_CONSOLIDADA!$G1237,[1]!BASE_UCS[COD CNUC],[1]!BASE_UCS[CATEGORIA RESUMIDA])</f>
        <v>FLONA</v>
      </c>
      <c r="G1237" s="8" t="s">
        <v>521</v>
      </c>
      <c r="H1237" s="8" t="str">
        <f>_xlfn.XLOOKUP(BASE_INICIATIVAS_CONSOLIDADA!$G1237,[1]!BASE_UCS[COD CNUC],[1]!BASE_UCS[GERÊNCIA REGIONAL])</f>
        <v>GR5 - Sul</v>
      </c>
      <c r="I1237" s="8" t="str">
        <f>_xlfn.XLOOKUP(BASE_INICIATIVAS_CONSOLIDADA!$G1237,[1]!BASE_UCS[COD CNUC],[1]!BASE_UCS[BIOMAS])</f>
        <v>Mata Atlântica</v>
      </c>
      <c r="J1237" s="8" t="str">
        <f>_xlfn.XLOOKUP(BASE_INICIATIVAS_CONSOLIDADA!$G1237,[1]!BASE_UCS[COD CNUC],[1]!BASE_UCS[UF])</f>
        <v>PR</v>
      </c>
      <c r="K1237" s="8"/>
      <c r="L1237" s="36">
        <v>120000</v>
      </c>
      <c r="M1237" s="90"/>
      <c r="N1237" s="36">
        <f>BASE_INICIATIVAS_CONSOLIDADA!$L1237-BASE_INICIATIVAS_CONSOLIDADA!$M1237</f>
        <v>120000</v>
      </c>
      <c r="O1237" s="37">
        <f>BASE_INICIATIVAS_CONSOLIDADA!$AC1237+BASE_INICIATIVAS_CONSOLIDADA!$AJ1237+BASE_INICIATIVAS_CONSOLIDADA!$AO1237+BASE_INICIATIVAS_CONSOLIDADA!$AV1237+BASE_INICIATIVAS_CONSOLIDADA!$AY1237+BASE_INICIATIVAS_CONSOLIDADA!$BA1237+BASE_INICIATIVAS_CONSOLIDADA!$BD1237</f>
        <v>0</v>
      </c>
      <c r="P1237" s="36">
        <f>IF(BASE_INICIATIVAS_CONSOLIDADA!$N1237-BASE_INICIATIVAS_CONSOLIDADA!$O1237&lt;0,0,BASE_INICIATIVAS_CONSOLIDADA!$N1237-BASE_INICIATIVAS_CONSOLIDADA!$O1237)</f>
        <v>120000</v>
      </c>
      <c r="Q1237" s="64">
        <v>0</v>
      </c>
      <c r="R1237" s="69">
        <v>0</v>
      </c>
      <c r="S1237" s="69">
        <v>0</v>
      </c>
      <c r="T1237" s="69">
        <v>0</v>
      </c>
      <c r="U1237" s="69">
        <v>0</v>
      </c>
      <c r="V1237" s="69">
        <v>0</v>
      </c>
      <c r="W1237" s="69">
        <v>0</v>
      </c>
      <c r="X1237" s="69">
        <v>0</v>
      </c>
      <c r="Y1237" s="69">
        <v>0</v>
      </c>
      <c r="Z1237" s="69">
        <v>0</v>
      </c>
      <c r="AA1237" s="69">
        <v>0</v>
      </c>
      <c r="AB1237" s="70">
        <v>0</v>
      </c>
      <c r="AC1237" s="37">
        <f>SUM(BASE_INICIATIVAS_CONSOLIDADA!$Q1237:$AB1237)</f>
        <v>0</v>
      </c>
      <c r="AD1237" s="37">
        <v>0</v>
      </c>
      <c r="AE1237" s="37">
        <v>0</v>
      </c>
      <c r="AF1237" s="37">
        <v>0</v>
      </c>
      <c r="AG1237" s="37">
        <v>0</v>
      </c>
      <c r="AH1237" s="37">
        <v>0</v>
      </c>
      <c r="AI1237" s="77">
        <v>0</v>
      </c>
      <c r="AJ1237" s="37">
        <f>SUM(BASE_INICIATIVAS_CONSOLIDADA!$AD1237:$AI1237)</f>
        <v>0</v>
      </c>
      <c r="AK1237" s="37">
        <v>0</v>
      </c>
      <c r="AL1237" s="37">
        <v>0</v>
      </c>
      <c r="AM1237" s="37">
        <v>0</v>
      </c>
      <c r="AN1237" s="37">
        <v>0</v>
      </c>
      <c r="AO1237" s="37">
        <f>SUM(BASE_INICIATIVAS_CONSOLIDADA!$AK1237:$AN1237)</f>
        <v>0</v>
      </c>
      <c r="AP1237" s="37">
        <v>0</v>
      </c>
      <c r="AQ1237" s="37">
        <v>0</v>
      </c>
      <c r="AR1237" s="37">
        <v>0</v>
      </c>
      <c r="AS1237" s="37">
        <v>0</v>
      </c>
      <c r="AT1237" s="37">
        <v>0</v>
      </c>
      <c r="AU1237" s="37">
        <v>0</v>
      </c>
      <c r="AV1237" s="37">
        <f>SUM(BASE_INICIATIVAS_CONSOLIDADA!$AP1237:$AU1237)</f>
        <v>0</v>
      </c>
      <c r="AW1237" s="39">
        <v>0</v>
      </c>
      <c r="AX1237" s="39">
        <v>0</v>
      </c>
      <c r="AY1237" s="40">
        <f>SUM(BASE_INICIATIVAS_CONSOLIDADA!$AW1237:$AX1237)</f>
        <v>0</v>
      </c>
      <c r="AZ1237" s="4">
        <v>0</v>
      </c>
      <c r="BA1237" s="4">
        <f>BASE_INICIATIVAS_CONSOLIDADA!$AZ1237</f>
        <v>0</v>
      </c>
      <c r="BB1237" s="4">
        <v>0</v>
      </c>
      <c r="BC1237" s="4">
        <v>0</v>
      </c>
      <c r="BD1237" s="4">
        <f>SUM(BASE_INICIATIVAS_CONSOLIDADA!$BB1237:$BC1237)</f>
        <v>0</v>
      </c>
    </row>
    <row r="1238" spans="1:56" ht="60" x14ac:dyDescent="0.25">
      <c r="A1238" s="29" t="s">
        <v>502</v>
      </c>
      <c r="B1238" s="29" t="s">
        <v>503</v>
      </c>
      <c r="C1238" s="29">
        <v>19864575</v>
      </c>
      <c r="D1238" s="29" t="s">
        <v>58</v>
      </c>
      <c r="E1238" s="29" t="str">
        <f>_xlfn.XLOOKUP(BASE_INICIATIVAS_CONSOLIDADA!$G1238,'[1]BASE DE DADOS'!A:A,'[1]BASE DE DADOS'!C:C)</f>
        <v>REBIO DE SOORETAMA</v>
      </c>
      <c r="F1238" s="29" t="str">
        <f>_xlfn.XLOOKUP(BASE_INICIATIVAS_CONSOLIDADA!$G1238,[1]!BASE_UCS[COD CNUC],[1]!BASE_UCS[CATEGORIA RESUMIDA])</f>
        <v>REBIO</v>
      </c>
      <c r="G1238" s="29" t="s">
        <v>331</v>
      </c>
      <c r="H1238" s="29" t="str">
        <f>_xlfn.XLOOKUP(BASE_INICIATIVAS_CONSOLIDADA!$G1238,[1]!BASE_UCS[COD CNUC],[1]!BASE_UCS[GERÊNCIA REGIONAL])</f>
        <v>GR4 - Sudeste</v>
      </c>
      <c r="I1238" s="29" t="str">
        <f>_xlfn.XLOOKUP(BASE_INICIATIVAS_CONSOLIDADA!$G1238,[1]!BASE_UCS[COD CNUC],[1]!BASE_UCS[BIOMAS])</f>
        <v>Mata Atlântica</v>
      </c>
      <c r="J1238" s="29" t="str">
        <f>_xlfn.XLOOKUP(BASE_INICIATIVAS_CONSOLIDADA!$G1238,[1]!BASE_UCS[COD CNUC],[1]!BASE_UCS[UF])</f>
        <v>ES</v>
      </c>
      <c r="K1238" s="29"/>
      <c r="L1238" s="30">
        <v>120000</v>
      </c>
      <c r="M1238" s="91"/>
      <c r="N1238" s="30">
        <f>BASE_INICIATIVAS_CONSOLIDADA!$L1238-BASE_INICIATIVAS_CONSOLIDADA!$M1238</f>
        <v>120000</v>
      </c>
      <c r="O1238" s="41">
        <f>BASE_INICIATIVAS_CONSOLIDADA!$AC1238+BASE_INICIATIVAS_CONSOLIDADA!$AJ1238+BASE_INICIATIVAS_CONSOLIDADA!$AO1238+BASE_INICIATIVAS_CONSOLIDADA!$AV1238+BASE_INICIATIVAS_CONSOLIDADA!$AY1238+BASE_INICIATIVAS_CONSOLIDADA!$BA1238+BASE_INICIATIVAS_CONSOLIDADA!$BD1238</f>
        <v>120000</v>
      </c>
      <c r="P1238" s="30">
        <f>IF(BASE_INICIATIVAS_CONSOLIDADA!$N1238-BASE_INICIATIVAS_CONSOLIDADA!$O1238&lt;0,0,BASE_INICIATIVAS_CONSOLIDADA!$N1238-BASE_INICIATIVAS_CONSOLIDADA!$O1238)</f>
        <v>0</v>
      </c>
      <c r="Q1238" s="66">
        <v>0</v>
      </c>
      <c r="R1238" s="71">
        <v>0</v>
      </c>
      <c r="S1238" s="71">
        <v>0</v>
      </c>
      <c r="T1238" s="71">
        <v>0</v>
      </c>
      <c r="U1238" s="71">
        <v>0</v>
      </c>
      <c r="V1238" s="71">
        <v>0</v>
      </c>
      <c r="W1238" s="71">
        <v>0</v>
      </c>
      <c r="X1238" s="71">
        <v>0</v>
      </c>
      <c r="Y1238" s="71">
        <v>0</v>
      </c>
      <c r="Z1238" s="71">
        <v>0</v>
      </c>
      <c r="AA1238" s="71">
        <v>0</v>
      </c>
      <c r="AB1238" s="68">
        <v>0</v>
      </c>
      <c r="AC1238" s="41">
        <f>SUM(BASE_INICIATIVAS_CONSOLIDADA!$Q1238:$AB1238)</f>
        <v>0</v>
      </c>
      <c r="AD1238" s="41">
        <v>0</v>
      </c>
      <c r="AE1238" s="41">
        <v>0</v>
      </c>
      <c r="AF1238" s="41">
        <v>0</v>
      </c>
      <c r="AG1238" s="41">
        <v>0</v>
      </c>
      <c r="AH1238" s="41">
        <v>0</v>
      </c>
      <c r="AI1238" s="82">
        <v>0</v>
      </c>
      <c r="AJ1238" s="41">
        <f>SUM(BASE_INICIATIVAS_CONSOLIDADA!$AD1238:$AI1238)</f>
        <v>0</v>
      </c>
      <c r="AK1238" s="41">
        <v>0</v>
      </c>
      <c r="AL1238" s="41">
        <v>0</v>
      </c>
      <c r="AM1238" s="41">
        <v>0</v>
      </c>
      <c r="AN1238" s="41">
        <v>0</v>
      </c>
      <c r="AO1238" s="41">
        <f>SUM(BASE_INICIATIVAS_CONSOLIDADA!$AK1238:$AN1238)</f>
        <v>0</v>
      </c>
      <c r="AP1238" s="41">
        <v>0</v>
      </c>
      <c r="AQ1238" s="41">
        <v>0</v>
      </c>
      <c r="AR1238" s="41">
        <v>0</v>
      </c>
      <c r="AS1238" s="41">
        <v>0</v>
      </c>
      <c r="AT1238" s="41">
        <v>0</v>
      </c>
      <c r="AU1238" s="41">
        <v>0</v>
      </c>
      <c r="AV1238" s="41">
        <f>SUM(BASE_INICIATIVAS_CONSOLIDADA!$AP1238:$AU1238)</f>
        <v>0</v>
      </c>
      <c r="AW1238" s="43">
        <v>0</v>
      </c>
      <c r="AX1238" s="43">
        <v>0</v>
      </c>
      <c r="AY1238" s="44">
        <f>SUM(BASE_INICIATIVAS_CONSOLIDADA!$AW1238:$AX1238)</f>
        <v>0</v>
      </c>
      <c r="AZ1238" s="45">
        <v>0</v>
      </c>
      <c r="BA1238" s="45">
        <f>BASE_INICIATIVAS_CONSOLIDADA!$AZ1238</f>
        <v>0</v>
      </c>
      <c r="BB1238" s="45">
        <v>120000</v>
      </c>
      <c r="BC1238" s="45">
        <v>0</v>
      </c>
      <c r="BD1238" s="45">
        <f>SUM(BASE_INICIATIVAS_CONSOLIDADA!$BB1238:$BC1238)</f>
        <v>120000</v>
      </c>
    </row>
    <row r="1239" spans="1:56" ht="60" x14ac:dyDescent="0.25">
      <c r="A1239" s="8" t="s">
        <v>502</v>
      </c>
      <c r="B1239" s="8" t="s">
        <v>503</v>
      </c>
      <c r="C1239" s="8">
        <v>19864575</v>
      </c>
      <c r="D1239" s="8" t="s">
        <v>58</v>
      </c>
      <c r="E1239" s="8" t="str">
        <f>_xlfn.XLOOKUP(BASE_INICIATIVAS_CONSOLIDADA!$G1239,'[1]BASE DE DADOS'!A:A,'[1]BASE DE DADOS'!C:C)</f>
        <v>PARNA DO MONTE PASCOAL</v>
      </c>
      <c r="F1239" s="8" t="str">
        <f>_xlfn.XLOOKUP(BASE_INICIATIVAS_CONSOLIDADA!$G1239,[1]!BASE_UCS[COD CNUC],[1]!BASE_UCS[CATEGORIA RESUMIDA])</f>
        <v>PARNA</v>
      </c>
      <c r="G1239" s="8" t="s">
        <v>252</v>
      </c>
      <c r="H1239" s="8" t="str">
        <f>_xlfn.XLOOKUP(BASE_INICIATIVAS_CONSOLIDADA!$G1239,[1]!BASE_UCS[COD CNUC],[1]!BASE_UCS[GERÊNCIA REGIONAL])</f>
        <v>GR2 - Nordeste</v>
      </c>
      <c r="I1239" s="8" t="str">
        <f>_xlfn.XLOOKUP(BASE_INICIATIVAS_CONSOLIDADA!$G1239,[1]!BASE_UCS[COD CNUC],[1]!BASE_UCS[BIOMAS])</f>
        <v>Área Marinha - Mata Atlântica</v>
      </c>
      <c r="J1239" s="8" t="str">
        <f>_xlfn.XLOOKUP(BASE_INICIATIVAS_CONSOLIDADA!$G1239,[1]!BASE_UCS[COD CNUC],[1]!BASE_UCS[UF])</f>
        <v>BA</v>
      </c>
      <c r="K1239" s="8"/>
      <c r="L1239" s="36">
        <v>445000</v>
      </c>
      <c r="M1239" s="90"/>
      <c r="N1239" s="36">
        <f>BASE_INICIATIVAS_CONSOLIDADA!$L1239-BASE_INICIATIVAS_CONSOLIDADA!$M1239</f>
        <v>445000</v>
      </c>
      <c r="O1239" s="37">
        <f>BASE_INICIATIVAS_CONSOLIDADA!$AC1239+BASE_INICIATIVAS_CONSOLIDADA!$AJ1239+BASE_INICIATIVAS_CONSOLIDADA!$AO1239+BASE_INICIATIVAS_CONSOLIDADA!$AV1239+BASE_INICIATIVAS_CONSOLIDADA!$AY1239+BASE_INICIATIVAS_CONSOLIDADA!$BA1239+BASE_INICIATIVAS_CONSOLIDADA!$BD1239</f>
        <v>445000</v>
      </c>
      <c r="P1239" s="36">
        <f>IF(BASE_INICIATIVAS_CONSOLIDADA!$N1239-BASE_INICIATIVAS_CONSOLIDADA!$O1239&lt;0,0,BASE_INICIATIVAS_CONSOLIDADA!$N1239-BASE_INICIATIVAS_CONSOLIDADA!$O1239)</f>
        <v>0</v>
      </c>
      <c r="Q1239" s="64">
        <v>0</v>
      </c>
      <c r="R1239" s="69">
        <v>0</v>
      </c>
      <c r="S1239" s="69">
        <v>0</v>
      </c>
      <c r="T1239" s="69">
        <v>0</v>
      </c>
      <c r="U1239" s="69">
        <v>0</v>
      </c>
      <c r="V1239" s="69">
        <v>0</v>
      </c>
      <c r="W1239" s="69">
        <v>0</v>
      </c>
      <c r="X1239" s="69">
        <v>0</v>
      </c>
      <c r="Y1239" s="69">
        <v>0</v>
      </c>
      <c r="Z1239" s="69">
        <v>0</v>
      </c>
      <c r="AA1239" s="69">
        <v>0</v>
      </c>
      <c r="AB1239" s="70">
        <v>0</v>
      </c>
      <c r="AC1239" s="37">
        <f>SUM(BASE_INICIATIVAS_CONSOLIDADA!$Q1239:$AB1239)</f>
        <v>0</v>
      </c>
      <c r="AD1239" s="37">
        <v>0</v>
      </c>
      <c r="AE1239" s="37">
        <v>0</v>
      </c>
      <c r="AF1239" s="37">
        <v>0</v>
      </c>
      <c r="AG1239" s="37">
        <v>0</v>
      </c>
      <c r="AH1239" s="37">
        <v>0</v>
      </c>
      <c r="AI1239" s="77">
        <v>0</v>
      </c>
      <c r="AJ1239" s="37">
        <f>SUM(BASE_INICIATIVAS_CONSOLIDADA!$AD1239:$AI1239)</f>
        <v>0</v>
      </c>
      <c r="AK1239" s="37">
        <v>0</v>
      </c>
      <c r="AL1239" s="37">
        <v>0</v>
      </c>
      <c r="AM1239" s="37">
        <v>0</v>
      </c>
      <c r="AN1239" s="37">
        <v>0</v>
      </c>
      <c r="AO1239" s="37">
        <f>SUM(BASE_INICIATIVAS_CONSOLIDADA!$AK1239:$AN1239)</f>
        <v>0</v>
      </c>
      <c r="AP1239" s="37">
        <v>0</v>
      </c>
      <c r="AQ1239" s="37">
        <v>0</v>
      </c>
      <c r="AR1239" s="37">
        <v>0</v>
      </c>
      <c r="AS1239" s="37">
        <v>0</v>
      </c>
      <c r="AT1239" s="37">
        <v>0</v>
      </c>
      <c r="AU1239" s="37">
        <v>0</v>
      </c>
      <c r="AV1239" s="37">
        <f>SUM(BASE_INICIATIVAS_CONSOLIDADA!$AP1239:$AU1239)</f>
        <v>0</v>
      </c>
      <c r="AW1239" s="39">
        <v>0</v>
      </c>
      <c r="AX1239" s="39">
        <v>0</v>
      </c>
      <c r="AY1239" s="40">
        <f>SUM(BASE_INICIATIVAS_CONSOLIDADA!$AW1239:$AX1239)</f>
        <v>0</v>
      </c>
      <c r="AZ1239" s="4">
        <v>0</v>
      </c>
      <c r="BA1239" s="4">
        <f>BASE_INICIATIVAS_CONSOLIDADA!$AZ1239</f>
        <v>0</v>
      </c>
      <c r="BB1239" s="4">
        <v>445000</v>
      </c>
      <c r="BC1239" s="4">
        <v>0</v>
      </c>
      <c r="BD1239" s="4">
        <f>SUM(BASE_INICIATIVAS_CONSOLIDADA!$BB1239:$BC1239)</f>
        <v>445000</v>
      </c>
    </row>
    <row r="1240" spans="1:56" ht="60" x14ac:dyDescent="0.25">
      <c r="A1240" s="29" t="s">
        <v>502</v>
      </c>
      <c r="B1240" s="29" t="s">
        <v>503</v>
      </c>
      <c r="C1240" s="29">
        <v>19864575</v>
      </c>
      <c r="D1240" s="29" t="s">
        <v>58</v>
      </c>
      <c r="E1240" s="29" t="str">
        <f>_xlfn.XLOOKUP(BASE_INICIATIVAS_CONSOLIDADA!$G1240,'[1]BASE DE DADOS'!A:A,'[1]BASE DE DADOS'!C:C)</f>
        <v>PARNA MAR. DE FERNANDO DE NORONHA</v>
      </c>
      <c r="F1240" s="29" t="str">
        <f>_xlfn.XLOOKUP(BASE_INICIATIVAS_CONSOLIDADA!$G1240,[1]!BASE_UCS[COD CNUC],[1]!BASE_UCS[CATEGORIA RESUMIDA])</f>
        <v>PARNA</v>
      </c>
      <c r="G1240" s="29" t="s">
        <v>257</v>
      </c>
      <c r="H1240" s="29" t="str">
        <f>_xlfn.XLOOKUP(BASE_INICIATIVAS_CONSOLIDADA!$G1240,[1]!BASE_UCS[COD CNUC],[1]!BASE_UCS[GERÊNCIA REGIONAL])</f>
        <v>GR2 - Nordeste</v>
      </c>
      <c r="I1240" s="29" t="str">
        <f>_xlfn.XLOOKUP(BASE_INICIATIVAS_CONSOLIDADA!$G1240,[1]!BASE_UCS[COD CNUC],[1]!BASE_UCS[BIOMAS])</f>
        <v>Área Marinha - Mata Atlântica</v>
      </c>
      <c r="J1240" s="29" t="str">
        <f>_xlfn.XLOOKUP(BASE_INICIATIVAS_CONSOLIDADA!$G1240,[1]!BASE_UCS[COD CNUC],[1]!BASE_UCS[UF])</f>
        <v>PE</v>
      </c>
      <c r="K1240" s="29"/>
      <c r="L1240" s="30">
        <v>240000</v>
      </c>
      <c r="M1240" s="91"/>
      <c r="N1240" s="30">
        <f>BASE_INICIATIVAS_CONSOLIDADA!$L1240-BASE_INICIATIVAS_CONSOLIDADA!$M1240</f>
        <v>240000</v>
      </c>
      <c r="O1240" s="41">
        <f>BASE_INICIATIVAS_CONSOLIDADA!$AC1240+BASE_INICIATIVAS_CONSOLIDADA!$AJ1240+BASE_INICIATIVAS_CONSOLIDADA!$AO1240+BASE_INICIATIVAS_CONSOLIDADA!$AV1240+BASE_INICIATIVAS_CONSOLIDADA!$AY1240+BASE_INICIATIVAS_CONSOLIDADA!$BA1240+BASE_INICIATIVAS_CONSOLIDADA!$BD1240</f>
        <v>240000</v>
      </c>
      <c r="P1240" s="30">
        <f>IF(BASE_INICIATIVAS_CONSOLIDADA!$N1240-BASE_INICIATIVAS_CONSOLIDADA!$O1240&lt;0,0,BASE_INICIATIVAS_CONSOLIDADA!$N1240-BASE_INICIATIVAS_CONSOLIDADA!$O1240)</f>
        <v>0</v>
      </c>
      <c r="Q1240" s="66">
        <v>0</v>
      </c>
      <c r="R1240" s="71">
        <v>0</v>
      </c>
      <c r="S1240" s="71">
        <v>0</v>
      </c>
      <c r="T1240" s="71">
        <v>0</v>
      </c>
      <c r="U1240" s="71">
        <v>0</v>
      </c>
      <c r="V1240" s="71">
        <v>0</v>
      </c>
      <c r="W1240" s="71">
        <v>0</v>
      </c>
      <c r="X1240" s="71">
        <v>0</v>
      </c>
      <c r="Y1240" s="71">
        <v>0</v>
      </c>
      <c r="Z1240" s="71">
        <v>0</v>
      </c>
      <c r="AA1240" s="71">
        <v>0</v>
      </c>
      <c r="AB1240" s="68">
        <v>0</v>
      </c>
      <c r="AC1240" s="41">
        <f>SUM(BASE_INICIATIVAS_CONSOLIDADA!$Q1240:$AB1240)</f>
        <v>0</v>
      </c>
      <c r="AD1240" s="41">
        <v>0</v>
      </c>
      <c r="AE1240" s="41">
        <v>0</v>
      </c>
      <c r="AF1240" s="41">
        <v>0</v>
      </c>
      <c r="AG1240" s="41">
        <v>0</v>
      </c>
      <c r="AH1240" s="41">
        <v>0</v>
      </c>
      <c r="AI1240" s="82">
        <v>0</v>
      </c>
      <c r="AJ1240" s="41">
        <f>SUM(BASE_INICIATIVAS_CONSOLIDADA!$AD1240:$AI1240)</f>
        <v>0</v>
      </c>
      <c r="AK1240" s="41">
        <v>0</v>
      </c>
      <c r="AL1240" s="41">
        <v>0</v>
      </c>
      <c r="AM1240" s="41">
        <v>0</v>
      </c>
      <c r="AN1240" s="41">
        <v>0</v>
      </c>
      <c r="AO1240" s="41">
        <f>SUM(BASE_INICIATIVAS_CONSOLIDADA!$AK1240:$AN1240)</f>
        <v>0</v>
      </c>
      <c r="AP1240" s="41">
        <v>0</v>
      </c>
      <c r="AQ1240" s="41">
        <v>0</v>
      </c>
      <c r="AR1240" s="41">
        <v>0</v>
      </c>
      <c r="AS1240" s="41">
        <v>0</v>
      </c>
      <c r="AT1240" s="41">
        <v>0</v>
      </c>
      <c r="AU1240" s="41">
        <v>0</v>
      </c>
      <c r="AV1240" s="41">
        <f>SUM(BASE_INICIATIVAS_CONSOLIDADA!$AP1240:$AU1240)</f>
        <v>0</v>
      </c>
      <c r="AW1240" s="43">
        <v>0</v>
      </c>
      <c r="AX1240" s="43">
        <v>0</v>
      </c>
      <c r="AY1240" s="44">
        <f>SUM(BASE_INICIATIVAS_CONSOLIDADA!$AW1240:$AX1240)</f>
        <v>0</v>
      </c>
      <c r="AZ1240" s="45">
        <v>0</v>
      </c>
      <c r="BA1240" s="45">
        <f>BASE_INICIATIVAS_CONSOLIDADA!$AZ1240</f>
        <v>0</v>
      </c>
      <c r="BB1240" s="45">
        <v>240000</v>
      </c>
      <c r="BC1240" s="45">
        <v>0</v>
      </c>
      <c r="BD1240" s="45">
        <f>SUM(BASE_INICIATIVAS_CONSOLIDADA!$BB1240:$BC1240)</f>
        <v>240000</v>
      </c>
    </row>
    <row r="1241" spans="1:56" ht="60" x14ac:dyDescent="0.25">
      <c r="A1241" s="8" t="s">
        <v>502</v>
      </c>
      <c r="B1241" s="8" t="s">
        <v>503</v>
      </c>
      <c r="C1241" s="8">
        <v>19864575</v>
      </c>
      <c r="D1241" s="8" t="s">
        <v>58</v>
      </c>
      <c r="E1241" s="8" t="str">
        <f>_xlfn.XLOOKUP(BASE_INICIATIVAS_CONSOLIDADA!$G1241,'[1]BASE DE DADOS'!A:A,'[1]BASE DE DADOS'!C:C)</f>
        <v>APA DE FERNANDO DE NORONHA</v>
      </c>
      <c r="F1241" s="8" t="str">
        <f>_xlfn.XLOOKUP(BASE_INICIATIVAS_CONSOLIDADA!$G1241,[1]!BASE_UCS[COD CNUC],[1]!BASE_UCS[CATEGORIA RESUMIDA])</f>
        <v>APA</v>
      </c>
      <c r="G1241" s="8" t="s">
        <v>314</v>
      </c>
      <c r="H1241" s="8" t="str">
        <f>_xlfn.XLOOKUP(BASE_INICIATIVAS_CONSOLIDADA!$G1241,[1]!BASE_UCS[COD CNUC],[1]!BASE_UCS[GERÊNCIA REGIONAL])</f>
        <v>GR2 - Nordeste</v>
      </c>
      <c r="I1241" s="8" t="str">
        <f>_xlfn.XLOOKUP(BASE_INICIATIVAS_CONSOLIDADA!$G1241,[1]!BASE_UCS[COD CNUC],[1]!BASE_UCS[BIOMAS])</f>
        <v>Área Marinha - Mata Atlântica</v>
      </c>
      <c r="J1241" s="8" t="str">
        <f>_xlfn.XLOOKUP(BASE_INICIATIVAS_CONSOLIDADA!$G1241,[1]!BASE_UCS[COD CNUC],[1]!BASE_UCS[UF])</f>
        <v>PE</v>
      </c>
      <c r="K1241" s="8"/>
      <c r="L1241" s="36">
        <v>240000</v>
      </c>
      <c r="M1241" s="90"/>
      <c r="N1241" s="36">
        <f>BASE_INICIATIVAS_CONSOLIDADA!$L1241-BASE_INICIATIVAS_CONSOLIDADA!$M1241</f>
        <v>240000</v>
      </c>
      <c r="O1241" s="37">
        <f>BASE_INICIATIVAS_CONSOLIDADA!$AC1241+BASE_INICIATIVAS_CONSOLIDADA!$AJ1241+BASE_INICIATIVAS_CONSOLIDADA!$AO1241+BASE_INICIATIVAS_CONSOLIDADA!$AV1241+BASE_INICIATIVAS_CONSOLIDADA!$AY1241+BASE_INICIATIVAS_CONSOLIDADA!$BA1241+BASE_INICIATIVAS_CONSOLIDADA!$BD1241</f>
        <v>0</v>
      </c>
      <c r="P1241" s="36">
        <f>IF(BASE_INICIATIVAS_CONSOLIDADA!$N1241-BASE_INICIATIVAS_CONSOLIDADA!$O1241&lt;0,0,BASE_INICIATIVAS_CONSOLIDADA!$N1241-BASE_INICIATIVAS_CONSOLIDADA!$O1241)</f>
        <v>240000</v>
      </c>
      <c r="Q1241" s="64">
        <v>0</v>
      </c>
      <c r="R1241" s="69">
        <v>0</v>
      </c>
      <c r="S1241" s="69">
        <v>0</v>
      </c>
      <c r="T1241" s="69">
        <v>0</v>
      </c>
      <c r="U1241" s="69">
        <v>0</v>
      </c>
      <c r="V1241" s="69">
        <v>0</v>
      </c>
      <c r="W1241" s="69">
        <v>0</v>
      </c>
      <c r="X1241" s="69">
        <v>0</v>
      </c>
      <c r="Y1241" s="69">
        <v>0</v>
      </c>
      <c r="Z1241" s="69">
        <v>0</v>
      </c>
      <c r="AA1241" s="69">
        <v>0</v>
      </c>
      <c r="AB1241" s="70">
        <v>0</v>
      </c>
      <c r="AC1241" s="37">
        <f>SUM(BASE_INICIATIVAS_CONSOLIDADA!$Q1241:$AB1241)</f>
        <v>0</v>
      </c>
      <c r="AD1241" s="37">
        <v>0</v>
      </c>
      <c r="AE1241" s="37">
        <v>0</v>
      </c>
      <c r="AF1241" s="37">
        <v>0</v>
      </c>
      <c r="AG1241" s="37">
        <v>0</v>
      </c>
      <c r="AH1241" s="37">
        <v>0</v>
      </c>
      <c r="AI1241" s="77">
        <v>0</v>
      </c>
      <c r="AJ1241" s="37">
        <f>SUM(BASE_INICIATIVAS_CONSOLIDADA!$AD1241:$AI1241)</f>
        <v>0</v>
      </c>
      <c r="AK1241" s="37">
        <v>0</v>
      </c>
      <c r="AL1241" s="37">
        <v>0</v>
      </c>
      <c r="AM1241" s="37">
        <v>0</v>
      </c>
      <c r="AN1241" s="37">
        <v>0</v>
      </c>
      <c r="AO1241" s="37">
        <f>SUM(BASE_INICIATIVAS_CONSOLIDADA!$AK1241:$AN1241)</f>
        <v>0</v>
      </c>
      <c r="AP1241" s="37">
        <v>0</v>
      </c>
      <c r="AQ1241" s="37">
        <v>0</v>
      </c>
      <c r="AR1241" s="37">
        <v>0</v>
      </c>
      <c r="AS1241" s="37">
        <v>0</v>
      </c>
      <c r="AT1241" s="37">
        <v>0</v>
      </c>
      <c r="AU1241" s="37">
        <v>0</v>
      </c>
      <c r="AV1241" s="37">
        <f>SUM(BASE_INICIATIVAS_CONSOLIDADA!$AP1241:$AU1241)</f>
        <v>0</v>
      </c>
      <c r="AW1241" s="39">
        <v>0</v>
      </c>
      <c r="AX1241" s="39">
        <v>0</v>
      </c>
      <c r="AY1241" s="40">
        <f>SUM(BASE_INICIATIVAS_CONSOLIDADA!$AW1241:$AX1241)</f>
        <v>0</v>
      </c>
      <c r="AZ1241" s="4">
        <v>0</v>
      </c>
      <c r="BA1241" s="4">
        <f>BASE_INICIATIVAS_CONSOLIDADA!$AZ1241</f>
        <v>0</v>
      </c>
      <c r="BB1241" s="4">
        <v>0</v>
      </c>
      <c r="BC1241" s="4">
        <v>0</v>
      </c>
      <c r="BD1241" s="4">
        <f>SUM(BASE_INICIATIVAS_CONSOLIDADA!$BB1241:$BC1241)</f>
        <v>0</v>
      </c>
    </row>
    <row r="1242" spans="1:56" ht="60" x14ac:dyDescent="0.25">
      <c r="A1242" s="29" t="s">
        <v>502</v>
      </c>
      <c r="B1242" s="29" t="s">
        <v>503</v>
      </c>
      <c r="C1242" s="29">
        <v>19864575</v>
      </c>
      <c r="D1242" s="29" t="s">
        <v>58</v>
      </c>
      <c r="E1242" s="29" t="str">
        <f>_xlfn.XLOOKUP(BASE_INICIATIVAS_CONSOLIDADA!$G1242,'[1]BASE DE DADOS'!A:A,'[1]BASE DE DADOS'!C:C)</f>
        <v>FLONA DE PURUS</v>
      </c>
      <c r="F1242" s="29" t="str">
        <f>_xlfn.XLOOKUP(BASE_INICIATIVAS_CONSOLIDADA!$G1242,[1]!BASE_UCS[COD CNUC],[1]!BASE_UCS[CATEGORIA RESUMIDA])</f>
        <v>FLONA</v>
      </c>
      <c r="G1242" s="29" t="s">
        <v>299</v>
      </c>
      <c r="H1242" s="29" t="str">
        <f>_xlfn.XLOOKUP(BASE_INICIATIVAS_CONSOLIDADA!$G1242,[1]!BASE_UCS[COD CNUC],[1]!BASE_UCS[GERÊNCIA REGIONAL])</f>
        <v>GR1 - Norte</v>
      </c>
      <c r="I1242" s="29" t="str">
        <f>_xlfn.XLOOKUP(BASE_INICIATIVAS_CONSOLIDADA!$G1242,[1]!BASE_UCS[COD CNUC],[1]!BASE_UCS[BIOMAS])</f>
        <v>Amazônia</v>
      </c>
      <c r="J1242" s="29" t="str">
        <f>_xlfn.XLOOKUP(BASE_INICIATIVAS_CONSOLIDADA!$G1242,[1]!BASE_UCS[COD CNUC],[1]!BASE_UCS[UF])</f>
        <v>AM</v>
      </c>
      <c r="K1242" s="29"/>
      <c r="L1242" s="30">
        <v>120000</v>
      </c>
      <c r="M1242" s="91"/>
      <c r="N1242" s="30">
        <f>BASE_INICIATIVAS_CONSOLIDADA!$L1242-BASE_INICIATIVAS_CONSOLIDADA!$M1242</f>
        <v>120000</v>
      </c>
      <c r="O1242" s="41">
        <f>BASE_INICIATIVAS_CONSOLIDADA!$AC1242+BASE_INICIATIVAS_CONSOLIDADA!$AJ1242+BASE_INICIATIVAS_CONSOLIDADA!$AO1242+BASE_INICIATIVAS_CONSOLIDADA!$AV1242+BASE_INICIATIVAS_CONSOLIDADA!$AY1242+BASE_INICIATIVAS_CONSOLIDADA!$BA1242+BASE_INICIATIVAS_CONSOLIDADA!$BD1242</f>
        <v>0</v>
      </c>
      <c r="P1242" s="30">
        <f>IF(BASE_INICIATIVAS_CONSOLIDADA!$N1242-BASE_INICIATIVAS_CONSOLIDADA!$O1242&lt;0,0,BASE_INICIATIVAS_CONSOLIDADA!$N1242-BASE_INICIATIVAS_CONSOLIDADA!$O1242)</f>
        <v>120000</v>
      </c>
      <c r="Q1242" s="66">
        <v>0</v>
      </c>
      <c r="R1242" s="71">
        <v>0</v>
      </c>
      <c r="S1242" s="71">
        <v>0</v>
      </c>
      <c r="T1242" s="71">
        <v>0</v>
      </c>
      <c r="U1242" s="71">
        <v>0</v>
      </c>
      <c r="V1242" s="71">
        <v>0</v>
      </c>
      <c r="W1242" s="71">
        <v>0</v>
      </c>
      <c r="X1242" s="71">
        <v>0</v>
      </c>
      <c r="Y1242" s="71">
        <v>0</v>
      </c>
      <c r="Z1242" s="71">
        <v>0</v>
      </c>
      <c r="AA1242" s="71">
        <v>0</v>
      </c>
      <c r="AB1242" s="68">
        <v>0</v>
      </c>
      <c r="AC1242" s="41">
        <f>SUM(BASE_INICIATIVAS_CONSOLIDADA!$Q1242:$AB1242)</f>
        <v>0</v>
      </c>
      <c r="AD1242" s="41">
        <v>0</v>
      </c>
      <c r="AE1242" s="41">
        <v>0</v>
      </c>
      <c r="AF1242" s="41">
        <v>0</v>
      </c>
      <c r="AG1242" s="41">
        <v>0</v>
      </c>
      <c r="AH1242" s="41">
        <v>0</v>
      </c>
      <c r="AI1242" s="82">
        <v>0</v>
      </c>
      <c r="AJ1242" s="41">
        <f>SUM(BASE_INICIATIVAS_CONSOLIDADA!$AD1242:$AI1242)</f>
        <v>0</v>
      </c>
      <c r="AK1242" s="41">
        <v>0</v>
      </c>
      <c r="AL1242" s="41">
        <v>0</v>
      </c>
      <c r="AM1242" s="41">
        <v>0</v>
      </c>
      <c r="AN1242" s="41">
        <v>0</v>
      </c>
      <c r="AO1242" s="41">
        <f>SUM(BASE_INICIATIVAS_CONSOLIDADA!$AK1242:$AN1242)</f>
        <v>0</v>
      </c>
      <c r="AP1242" s="41">
        <v>0</v>
      </c>
      <c r="AQ1242" s="41">
        <v>0</v>
      </c>
      <c r="AR1242" s="41">
        <v>0</v>
      </c>
      <c r="AS1242" s="41">
        <v>0</v>
      </c>
      <c r="AT1242" s="41">
        <v>0</v>
      </c>
      <c r="AU1242" s="41">
        <v>0</v>
      </c>
      <c r="AV1242" s="41">
        <f>SUM(BASE_INICIATIVAS_CONSOLIDADA!$AP1242:$AU1242)</f>
        <v>0</v>
      </c>
      <c r="AW1242" s="43">
        <v>0</v>
      </c>
      <c r="AX1242" s="43">
        <v>0</v>
      </c>
      <c r="AY1242" s="44">
        <f>SUM(BASE_INICIATIVAS_CONSOLIDADA!$AW1242:$AX1242)</f>
        <v>0</v>
      </c>
      <c r="AZ1242" s="45">
        <v>0</v>
      </c>
      <c r="BA1242" s="45">
        <f>BASE_INICIATIVAS_CONSOLIDADA!$AZ1242</f>
        <v>0</v>
      </c>
      <c r="BB1242" s="45">
        <v>0</v>
      </c>
      <c r="BC1242" s="45">
        <v>0</v>
      </c>
      <c r="BD1242" s="45">
        <f>SUM(BASE_INICIATIVAS_CONSOLIDADA!$BB1242:$BC1242)</f>
        <v>0</v>
      </c>
    </row>
    <row r="1243" spans="1:56" ht="60" x14ac:dyDescent="0.25">
      <c r="A1243" s="8" t="s">
        <v>502</v>
      </c>
      <c r="B1243" s="8" t="s">
        <v>503</v>
      </c>
      <c r="C1243" s="8">
        <v>19864575</v>
      </c>
      <c r="D1243" s="8" t="s">
        <v>58</v>
      </c>
      <c r="E1243" s="8" t="str">
        <f>_xlfn.XLOOKUP(BASE_INICIATIVAS_CONSOLIDADA!$G1243,'[1]BASE DE DADOS'!A:A,'[1]BASE DE DADOS'!C:C)</f>
        <v>RESEX ARAPIXI</v>
      </c>
      <c r="F1243" s="8" t="str">
        <f>_xlfn.XLOOKUP(BASE_INICIATIVAS_CONSOLIDADA!$G1243,[1]!BASE_UCS[COD CNUC],[1]!BASE_UCS[CATEGORIA RESUMIDA])</f>
        <v>RESEX</v>
      </c>
      <c r="G1243" s="8" t="s">
        <v>345</v>
      </c>
      <c r="H1243" s="8" t="str">
        <f>_xlfn.XLOOKUP(BASE_INICIATIVAS_CONSOLIDADA!$G1243,[1]!BASE_UCS[COD CNUC],[1]!BASE_UCS[GERÊNCIA REGIONAL])</f>
        <v>GR1 - Norte</v>
      </c>
      <c r="I1243" s="8" t="str">
        <f>_xlfn.XLOOKUP(BASE_INICIATIVAS_CONSOLIDADA!$G1243,[1]!BASE_UCS[COD CNUC],[1]!BASE_UCS[BIOMAS])</f>
        <v>Amazônia</v>
      </c>
      <c r="J1243" s="8" t="str">
        <f>_xlfn.XLOOKUP(BASE_INICIATIVAS_CONSOLIDADA!$G1243,[1]!BASE_UCS[COD CNUC],[1]!BASE_UCS[UF])</f>
        <v>AM</v>
      </c>
      <c r="K1243" s="8"/>
      <c r="L1243" s="36">
        <v>120000</v>
      </c>
      <c r="M1243" s="90"/>
      <c r="N1243" s="36">
        <f>BASE_INICIATIVAS_CONSOLIDADA!$L1243-BASE_INICIATIVAS_CONSOLIDADA!$M1243</f>
        <v>120000</v>
      </c>
      <c r="O1243" s="37">
        <f>BASE_INICIATIVAS_CONSOLIDADA!$AC1243+BASE_INICIATIVAS_CONSOLIDADA!$AJ1243+BASE_INICIATIVAS_CONSOLIDADA!$AO1243+BASE_INICIATIVAS_CONSOLIDADA!$AV1243+BASE_INICIATIVAS_CONSOLIDADA!$AY1243+BASE_INICIATIVAS_CONSOLIDADA!$BA1243+BASE_INICIATIVAS_CONSOLIDADA!$BD1243</f>
        <v>0</v>
      </c>
      <c r="P1243" s="36">
        <f>IF(BASE_INICIATIVAS_CONSOLIDADA!$N1243-BASE_INICIATIVAS_CONSOLIDADA!$O1243&lt;0,0,BASE_INICIATIVAS_CONSOLIDADA!$N1243-BASE_INICIATIVAS_CONSOLIDADA!$O1243)</f>
        <v>120000</v>
      </c>
      <c r="Q1243" s="64">
        <v>0</v>
      </c>
      <c r="R1243" s="69">
        <v>0</v>
      </c>
      <c r="S1243" s="69">
        <v>0</v>
      </c>
      <c r="T1243" s="69">
        <v>0</v>
      </c>
      <c r="U1243" s="69">
        <v>0</v>
      </c>
      <c r="V1243" s="69">
        <v>0</v>
      </c>
      <c r="W1243" s="69">
        <v>0</v>
      </c>
      <c r="X1243" s="69">
        <v>0</v>
      </c>
      <c r="Y1243" s="69">
        <v>0</v>
      </c>
      <c r="Z1243" s="69">
        <v>0</v>
      </c>
      <c r="AA1243" s="69">
        <v>0</v>
      </c>
      <c r="AB1243" s="70">
        <v>0</v>
      </c>
      <c r="AC1243" s="37">
        <f>SUM(BASE_INICIATIVAS_CONSOLIDADA!$Q1243:$AB1243)</f>
        <v>0</v>
      </c>
      <c r="AD1243" s="37">
        <v>0</v>
      </c>
      <c r="AE1243" s="37">
        <v>0</v>
      </c>
      <c r="AF1243" s="37">
        <v>0</v>
      </c>
      <c r="AG1243" s="37">
        <v>0</v>
      </c>
      <c r="AH1243" s="37">
        <v>0</v>
      </c>
      <c r="AI1243" s="77">
        <v>0</v>
      </c>
      <c r="AJ1243" s="37">
        <f>SUM(BASE_INICIATIVAS_CONSOLIDADA!$AD1243:$AI1243)</f>
        <v>0</v>
      </c>
      <c r="AK1243" s="37">
        <v>0</v>
      </c>
      <c r="AL1243" s="37">
        <v>0</v>
      </c>
      <c r="AM1243" s="37">
        <v>0</v>
      </c>
      <c r="AN1243" s="37">
        <v>0</v>
      </c>
      <c r="AO1243" s="37">
        <f>SUM(BASE_INICIATIVAS_CONSOLIDADA!$AK1243:$AN1243)</f>
        <v>0</v>
      </c>
      <c r="AP1243" s="37">
        <v>0</v>
      </c>
      <c r="AQ1243" s="37">
        <v>0</v>
      </c>
      <c r="AR1243" s="37">
        <v>0</v>
      </c>
      <c r="AS1243" s="37">
        <v>0</v>
      </c>
      <c r="AT1243" s="37">
        <v>0</v>
      </c>
      <c r="AU1243" s="37">
        <v>0</v>
      </c>
      <c r="AV1243" s="37">
        <f>SUM(BASE_INICIATIVAS_CONSOLIDADA!$AP1243:$AU1243)</f>
        <v>0</v>
      </c>
      <c r="AW1243" s="39">
        <v>0</v>
      </c>
      <c r="AX1243" s="39">
        <v>0</v>
      </c>
      <c r="AY1243" s="40">
        <f>SUM(BASE_INICIATIVAS_CONSOLIDADA!$AW1243:$AX1243)</f>
        <v>0</v>
      </c>
      <c r="AZ1243" s="4">
        <v>0</v>
      </c>
      <c r="BA1243" s="4">
        <f>BASE_INICIATIVAS_CONSOLIDADA!$AZ1243</f>
        <v>0</v>
      </c>
      <c r="BB1243" s="4">
        <v>0</v>
      </c>
      <c r="BC1243" s="4">
        <v>0</v>
      </c>
      <c r="BD1243" s="4">
        <f>SUM(BASE_INICIATIVAS_CONSOLIDADA!$BB1243:$BC1243)</f>
        <v>0</v>
      </c>
    </row>
    <row r="1244" spans="1:56" ht="60" x14ac:dyDescent="0.25">
      <c r="A1244" s="29" t="s">
        <v>502</v>
      </c>
      <c r="B1244" s="29" t="s">
        <v>503</v>
      </c>
      <c r="C1244" s="29">
        <v>19864575</v>
      </c>
      <c r="D1244" s="29" t="s">
        <v>58</v>
      </c>
      <c r="E1244" s="29" t="str">
        <f>_xlfn.XLOOKUP(BASE_INICIATIVAS_CONSOLIDADA!$G1244,'[1]BASE DE DADOS'!A:A,'[1]BASE DE DADOS'!C:C)</f>
        <v>APA COSTA DOS CORAIS</v>
      </c>
      <c r="F1244" s="29" t="str">
        <f>_xlfn.XLOOKUP(BASE_INICIATIVAS_CONSOLIDADA!$G1244,[1]!BASE_UCS[COD CNUC],[1]!BASE_UCS[CATEGORIA RESUMIDA])</f>
        <v>APA</v>
      </c>
      <c r="G1244" s="29" t="s">
        <v>272</v>
      </c>
      <c r="H1244" s="29" t="str">
        <f>_xlfn.XLOOKUP(BASE_INICIATIVAS_CONSOLIDADA!$G1244,[1]!BASE_UCS[COD CNUC],[1]!BASE_UCS[GERÊNCIA REGIONAL])</f>
        <v>GR2 - Nordeste</v>
      </c>
      <c r="I1244" s="29" t="str">
        <f>_xlfn.XLOOKUP(BASE_INICIATIVAS_CONSOLIDADA!$G1244,[1]!BASE_UCS[COD CNUC],[1]!BASE_UCS[BIOMAS])</f>
        <v>Área Marinha - Mata Atlântica</v>
      </c>
      <c r="J1244" s="29" t="str">
        <f>_xlfn.XLOOKUP(BASE_INICIATIVAS_CONSOLIDADA!$G1244,[1]!BASE_UCS[COD CNUC],[1]!BASE_UCS[UF])</f>
        <v>AL/PE</v>
      </c>
      <c r="K1244" s="29"/>
      <c r="L1244" s="30">
        <v>916000</v>
      </c>
      <c r="M1244" s="91"/>
      <c r="N1244" s="30">
        <f>BASE_INICIATIVAS_CONSOLIDADA!$L1244-BASE_INICIATIVAS_CONSOLIDADA!$M1244</f>
        <v>916000</v>
      </c>
      <c r="O1244" s="41">
        <f>BASE_INICIATIVAS_CONSOLIDADA!$AC1244+BASE_INICIATIVAS_CONSOLIDADA!$AJ1244+BASE_INICIATIVAS_CONSOLIDADA!$AO1244+BASE_INICIATIVAS_CONSOLIDADA!$AV1244+BASE_INICIATIVAS_CONSOLIDADA!$AY1244+BASE_INICIATIVAS_CONSOLIDADA!$BA1244+BASE_INICIATIVAS_CONSOLIDADA!$BD1244</f>
        <v>0</v>
      </c>
      <c r="P1244" s="30">
        <f>IF(BASE_INICIATIVAS_CONSOLIDADA!$N1244-BASE_INICIATIVAS_CONSOLIDADA!$O1244&lt;0,0,BASE_INICIATIVAS_CONSOLIDADA!$N1244-BASE_INICIATIVAS_CONSOLIDADA!$O1244)</f>
        <v>916000</v>
      </c>
      <c r="Q1244" s="66">
        <v>0</v>
      </c>
      <c r="R1244" s="71">
        <v>0</v>
      </c>
      <c r="S1244" s="71">
        <v>0</v>
      </c>
      <c r="T1244" s="71">
        <v>0</v>
      </c>
      <c r="U1244" s="71">
        <v>0</v>
      </c>
      <c r="V1244" s="71">
        <v>0</v>
      </c>
      <c r="W1244" s="71">
        <v>0</v>
      </c>
      <c r="X1244" s="71">
        <v>0</v>
      </c>
      <c r="Y1244" s="71">
        <v>0</v>
      </c>
      <c r="Z1244" s="71">
        <v>0</v>
      </c>
      <c r="AA1244" s="71">
        <v>0</v>
      </c>
      <c r="AB1244" s="68">
        <v>0</v>
      </c>
      <c r="AC1244" s="41">
        <f>SUM(BASE_INICIATIVAS_CONSOLIDADA!$Q1244:$AB1244)</f>
        <v>0</v>
      </c>
      <c r="AD1244" s="41">
        <v>0</v>
      </c>
      <c r="AE1244" s="41">
        <v>0</v>
      </c>
      <c r="AF1244" s="41">
        <v>0</v>
      </c>
      <c r="AG1244" s="41">
        <v>0</v>
      </c>
      <c r="AH1244" s="41">
        <v>0</v>
      </c>
      <c r="AI1244" s="82">
        <v>0</v>
      </c>
      <c r="AJ1244" s="41">
        <f>SUM(BASE_INICIATIVAS_CONSOLIDADA!$AD1244:$AI1244)</f>
        <v>0</v>
      </c>
      <c r="AK1244" s="41">
        <v>0</v>
      </c>
      <c r="AL1244" s="41">
        <v>0</v>
      </c>
      <c r="AM1244" s="41">
        <v>0</v>
      </c>
      <c r="AN1244" s="41">
        <v>0</v>
      </c>
      <c r="AO1244" s="41">
        <f>SUM(BASE_INICIATIVAS_CONSOLIDADA!$AK1244:$AN1244)</f>
        <v>0</v>
      </c>
      <c r="AP1244" s="41">
        <v>0</v>
      </c>
      <c r="AQ1244" s="41">
        <v>0</v>
      </c>
      <c r="AR1244" s="41">
        <v>0</v>
      </c>
      <c r="AS1244" s="41">
        <v>0</v>
      </c>
      <c r="AT1244" s="41">
        <v>0</v>
      </c>
      <c r="AU1244" s="41">
        <v>0</v>
      </c>
      <c r="AV1244" s="41">
        <f>SUM(BASE_INICIATIVAS_CONSOLIDADA!$AP1244:$AU1244)</f>
        <v>0</v>
      </c>
      <c r="AW1244" s="43">
        <v>0</v>
      </c>
      <c r="AX1244" s="43">
        <v>0</v>
      </c>
      <c r="AY1244" s="44">
        <f>SUM(BASE_INICIATIVAS_CONSOLIDADA!$AW1244:$AX1244)</f>
        <v>0</v>
      </c>
      <c r="AZ1244" s="45">
        <v>0</v>
      </c>
      <c r="BA1244" s="45">
        <f>BASE_INICIATIVAS_CONSOLIDADA!$AZ1244</f>
        <v>0</v>
      </c>
      <c r="BB1244" s="45">
        <v>0</v>
      </c>
      <c r="BC1244" s="45">
        <v>0</v>
      </c>
      <c r="BD1244" s="45">
        <f>SUM(BASE_INICIATIVAS_CONSOLIDADA!$BB1244:$BC1244)</f>
        <v>0</v>
      </c>
    </row>
    <row r="1245" spans="1:56" ht="60" x14ac:dyDescent="0.25">
      <c r="A1245" s="8" t="s">
        <v>502</v>
      </c>
      <c r="B1245" s="8" t="s">
        <v>503</v>
      </c>
      <c r="C1245" s="8">
        <v>19864575</v>
      </c>
      <c r="D1245" s="8" t="s">
        <v>58</v>
      </c>
      <c r="E1245" s="8" t="str">
        <f>_xlfn.XLOOKUP(BASE_INICIATIVAS_CONSOLIDADA!$G1245,'[1]BASE DE DADOS'!A:A,'[1]BASE DE DADOS'!C:C)</f>
        <v>PARNA DA CHAPADA DIAMANTINA</v>
      </c>
      <c r="F1245" s="8" t="str">
        <f>_xlfn.XLOOKUP(BASE_INICIATIVAS_CONSOLIDADA!$G1245,[1]!BASE_UCS[COD CNUC],[1]!BASE_UCS[CATEGORIA RESUMIDA])</f>
        <v>PARNA</v>
      </c>
      <c r="G1245" s="8" t="s">
        <v>91</v>
      </c>
      <c r="H1245" s="8" t="str">
        <f>_xlfn.XLOOKUP(BASE_INICIATIVAS_CONSOLIDADA!$G1245,[1]!BASE_UCS[COD CNUC],[1]!BASE_UCS[GERÊNCIA REGIONAL])</f>
        <v>GR2 - Nordeste</v>
      </c>
      <c r="I1245" s="8" t="str">
        <f>_xlfn.XLOOKUP(BASE_INICIATIVAS_CONSOLIDADA!$G1245,[1]!BASE_UCS[COD CNUC],[1]!BASE_UCS[BIOMAS])</f>
        <v>Caatinga</v>
      </c>
      <c r="J1245" s="8" t="str">
        <f>_xlfn.XLOOKUP(BASE_INICIATIVAS_CONSOLIDADA!$G1245,[1]!BASE_UCS[COD CNUC],[1]!BASE_UCS[UF])</f>
        <v>BA</v>
      </c>
      <c r="K1245" s="8"/>
      <c r="L1245" s="36">
        <v>240000</v>
      </c>
      <c r="M1245" s="90"/>
      <c r="N1245" s="36">
        <f>BASE_INICIATIVAS_CONSOLIDADA!$L1245-BASE_INICIATIVAS_CONSOLIDADA!$M1245</f>
        <v>240000</v>
      </c>
      <c r="O1245" s="37">
        <f>BASE_INICIATIVAS_CONSOLIDADA!$AC1245+BASE_INICIATIVAS_CONSOLIDADA!$AJ1245+BASE_INICIATIVAS_CONSOLIDADA!$AO1245+BASE_INICIATIVAS_CONSOLIDADA!$AV1245+BASE_INICIATIVAS_CONSOLIDADA!$AY1245+BASE_INICIATIVAS_CONSOLIDADA!$BA1245+BASE_INICIATIVAS_CONSOLIDADA!$BD1245</f>
        <v>0</v>
      </c>
      <c r="P1245" s="36">
        <f>IF(BASE_INICIATIVAS_CONSOLIDADA!$N1245-BASE_INICIATIVAS_CONSOLIDADA!$O1245&lt;0,0,BASE_INICIATIVAS_CONSOLIDADA!$N1245-BASE_INICIATIVAS_CONSOLIDADA!$O1245)</f>
        <v>240000</v>
      </c>
      <c r="Q1245" s="64">
        <v>0</v>
      </c>
      <c r="R1245" s="69">
        <v>0</v>
      </c>
      <c r="S1245" s="69">
        <v>0</v>
      </c>
      <c r="T1245" s="69">
        <v>0</v>
      </c>
      <c r="U1245" s="69">
        <v>0</v>
      </c>
      <c r="V1245" s="69">
        <v>0</v>
      </c>
      <c r="W1245" s="69">
        <v>0</v>
      </c>
      <c r="X1245" s="69">
        <v>0</v>
      </c>
      <c r="Y1245" s="69">
        <v>0</v>
      </c>
      <c r="Z1245" s="69">
        <v>0</v>
      </c>
      <c r="AA1245" s="69">
        <v>0</v>
      </c>
      <c r="AB1245" s="70">
        <v>0</v>
      </c>
      <c r="AC1245" s="37">
        <f>SUM(BASE_INICIATIVAS_CONSOLIDADA!$Q1245:$AB1245)</f>
        <v>0</v>
      </c>
      <c r="AD1245" s="37">
        <v>0</v>
      </c>
      <c r="AE1245" s="37">
        <v>0</v>
      </c>
      <c r="AF1245" s="37">
        <v>0</v>
      </c>
      <c r="AG1245" s="37">
        <v>0</v>
      </c>
      <c r="AH1245" s="37">
        <v>0</v>
      </c>
      <c r="AI1245" s="77">
        <v>0</v>
      </c>
      <c r="AJ1245" s="37">
        <f>SUM(BASE_INICIATIVAS_CONSOLIDADA!$AD1245:$AI1245)</f>
        <v>0</v>
      </c>
      <c r="AK1245" s="37">
        <v>0</v>
      </c>
      <c r="AL1245" s="37">
        <v>0</v>
      </c>
      <c r="AM1245" s="37">
        <v>0</v>
      </c>
      <c r="AN1245" s="37">
        <v>0</v>
      </c>
      <c r="AO1245" s="37">
        <f>SUM(BASE_INICIATIVAS_CONSOLIDADA!$AK1245:$AN1245)</f>
        <v>0</v>
      </c>
      <c r="AP1245" s="37">
        <v>0</v>
      </c>
      <c r="AQ1245" s="37">
        <v>0</v>
      </c>
      <c r="AR1245" s="37">
        <v>0</v>
      </c>
      <c r="AS1245" s="37">
        <v>0</v>
      </c>
      <c r="AT1245" s="37">
        <v>0</v>
      </c>
      <c r="AU1245" s="37">
        <v>0</v>
      </c>
      <c r="AV1245" s="37">
        <f>SUM(BASE_INICIATIVAS_CONSOLIDADA!$AP1245:$AU1245)</f>
        <v>0</v>
      </c>
      <c r="AW1245" s="39">
        <v>0</v>
      </c>
      <c r="AX1245" s="39">
        <v>0</v>
      </c>
      <c r="AY1245" s="40">
        <f>SUM(BASE_INICIATIVAS_CONSOLIDADA!$AW1245:$AX1245)</f>
        <v>0</v>
      </c>
      <c r="AZ1245" s="4">
        <v>0</v>
      </c>
      <c r="BA1245" s="4">
        <f>BASE_INICIATIVAS_CONSOLIDADA!$AZ1245</f>
        <v>0</v>
      </c>
      <c r="BB1245" s="4">
        <v>0</v>
      </c>
      <c r="BC1245" s="4">
        <v>0</v>
      </c>
      <c r="BD1245" s="4">
        <f>SUM(BASE_INICIATIVAS_CONSOLIDADA!$BB1245:$BC1245)</f>
        <v>0</v>
      </c>
    </row>
    <row r="1246" spans="1:56" ht="60" x14ac:dyDescent="0.25">
      <c r="A1246" s="29" t="s">
        <v>502</v>
      </c>
      <c r="B1246" s="29" t="s">
        <v>503</v>
      </c>
      <c r="C1246" s="29">
        <v>19864575</v>
      </c>
      <c r="D1246" s="29" t="s">
        <v>58</v>
      </c>
      <c r="E1246" s="29" t="str">
        <f>_xlfn.XLOOKUP(BASE_INICIATIVAS_CONSOLIDADA!$G1246,'[1]BASE DE DADOS'!A:A,'[1]BASE DE DADOS'!C:C)</f>
        <v>APA SERRA DA IBIAPABA</v>
      </c>
      <c r="F1246" s="29" t="str">
        <f>_xlfn.XLOOKUP(BASE_INICIATIVAS_CONSOLIDADA!$G1246,[1]!BASE_UCS[COD CNUC],[1]!BASE_UCS[CATEGORIA RESUMIDA])</f>
        <v>APA</v>
      </c>
      <c r="G1246" s="29" t="s">
        <v>263</v>
      </c>
      <c r="H1246" s="29" t="str">
        <f>_xlfn.XLOOKUP(BASE_INICIATIVAS_CONSOLIDADA!$G1246,[1]!BASE_UCS[COD CNUC],[1]!BASE_UCS[GERÊNCIA REGIONAL])</f>
        <v>GR2 - Nordeste</v>
      </c>
      <c r="I1246" s="29" t="str">
        <f>_xlfn.XLOOKUP(BASE_INICIATIVAS_CONSOLIDADA!$G1246,[1]!BASE_UCS[COD CNUC],[1]!BASE_UCS[BIOMAS])</f>
        <v>Caatinga - Cerrado</v>
      </c>
      <c r="J1246" s="29" t="str">
        <f>_xlfn.XLOOKUP(BASE_INICIATIVAS_CONSOLIDADA!$G1246,[1]!BASE_UCS[COD CNUC],[1]!BASE_UCS[UF])</f>
        <v>CE/PI</v>
      </c>
      <c r="K1246" s="29"/>
      <c r="L1246" s="30">
        <v>120000</v>
      </c>
      <c r="M1246" s="91"/>
      <c r="N1246" s="30">
        <f>BASE_INICIATIVAS_CONSOLIDADA!$L1246-BASE_INICIATIVAS_CONSOLIDADA!$M1246</f>
        <v>120000</v>
      </c>
      <c r="O1246" s="41">
        <f>BASE_INICIATIVAS_CONSOLIDADA!$AC1246+BASE_INICIATIVAS_CONSOLIDADA!$AJ1246+BASE_INICIATIVAS_CONSOLIDADA!$AO1246+BASE_INICIATIVAS_CONSOLIDADA!$AV1246+BASE_INICIATIVAS_CONSOLIDADA!$AY1246+BASE_INICIATIVAS_CONSOLIDADA!$BA1246+BASE_INICIATIVAS_CONSOLIDADA!$BD1246</f>
        <v>0</v>
      </c>
      <c r="P1246" s="30">
        <f>IF(BASE_INICIATIVAS_CONSOLIDADA!$N1246-BASE_INICIATIVAS_CONSOLIDADA!$O1246&lt;0,0,BASE_INICIATIVAS_CONSOLIDADA!$N1246-BASE_INICIATIVAS_CONSOLIDADA!$O1246)</f>
        <v>120000</v>
      </c>
      <c r="Q1246" s="66">
        <v>0</v>
      </c>
      <c r="R1246" s="71">
        <v>0</v>
      </c>
      <c r="S1246" s="71">
        <v>0</v>
      </c>
      <c r="T1246" s="71">
        <v>0</v>
      </c>
      <c r="U1246" s="71">
        <v>0</v>
      </c>
      <c r="V1246" s="71">
        <v>0</v>
      </c>
      <c r="W1246" s="71">
        <v>0</v>
      </c>
      <c r="X1246" s="71">
        <v>0</v>
      </c>
      <c r="Y1246" s="71">
        <v>0</v>
      </c>
      <c r="Z1246" s="71">
        <v>0</v>
      </c>
      <c r="AA1246" s="71">
        <v>0</v>
      </c>
      <c r="AB1246" s="68">
        <v>0</v>
      </c>
      <c r="AC1246" s="41">
        <f>SUM(BASE_INICIATIVAS_CONSOLIDADA!$Q1246:$AB1246)</f>
        <v>0</v>
      </c>
      <c r="AD1246" s="41">
        <v>0</v>
      </c>
      <c r="AE1246" s="41">
        <v>0</v>
      </c>
      <c r="AF1246" s="41">
        <v>0</v>
      </c>
      <c r="AG1246" s="41">
        <v>0</v>
      </c>
      <c r="AH1246" s="41">
        <v>0</v>
      </c>
      <c r="AI1246" s="82">
        <v>0</v>
      </c>
      <c r="AJ1246" s="41">
        <f>SUM(BASE_INICIATIVAS_CONSOLIDADA!$AD1246:$AI1246)</f>
        <v>0</v>
      </c>
      <c r="AK1246" s="41">
        <v>0</v>
      </c>
      <c r="AL1246" s="41">
        <v>0</v>
      </c>
      <c r="AM1246" s="41">
        <v>0</v>
      </c>
      <c r="AN1246" s="41">
        <v>0</v>
      </c>
      <c r="AO1246" s="41">
        <f>SUM(BASE_INICIATIVAS_CONSOLIDADA!$AK1246:$AN1246)</f>
        <v>0</v>
      </c>
      <c r="AP1246" s="41">
        <v>0</v>
      </c>
      <c r="AQ1246" s="41">
        <v>0</v>
      </c>
      <c r="AR1246" s="41">
        <v>0</v>
      </c>
      <c r="AS1246" s="41">
        <v>0</v>
      </c>
      <c r="AT1246" s="41">
        <v>0</v>
      </c>
      <c r="AU1246" s="41">
        <v>0</v>
      </c>
      <c r="AV1246" s="41">
        <f>SUM(BASE_INICIATIVAS_CONSOLIDADA!$AP1246:$AU1246)</f>
        <v>0</v>
      </c>
      <c r="AW1246" s="43">
        <v>0</v>
      </c>
      <c r="AX1246" s="43">
        <v>0</v>
      </c>
      <c r="AY1246" s="44">
        <f>SUM(BASE_INICIATIVAS_CONSOLIDADA!$AW1246:$AX1246)</f>
        <v>0</v>
      </c>
      <c r="AZ1246" s="45">
        <v>0</v>
      </c>
      <c r="BA1246" s="45">
        <f>BASE_INICIATIVAS_CONSOLIDADA!$AZ1246</f>
        <v>0</v>
      </c>
      <c r="BB1246" s="45">
        <v>0</v>
      </c>
      <c r="BC1246" s="45">
        <v>0</v>
      </c>
      <c r="BD1246" s="45">
        <f>SUM(BASE_INICIATIVAS_CONSOLIDADA!$BB1246:$BC1246)</f>
        <v>0</v>
      </c>
    </row>
    <row r="1247" spans="1:56" ht="60" x14ac:dyDescent="0.25">
      <c r="A1247" s="8" t="s">
        <v>502</v>
      </c>
      <c r="B1247" s="8" t="s">
        <v>503</v>
      </c>
      <c r="C1247" s="8">
        <v>19864575</v>
      </c>
      <c r="D1247" s="8" t="s">
        <v>58</v>
      </c>
      <c r="E1247" s="8" t="str">
        <f>_xlfn.XLOOKUP(BASE_INICIATIVAS_CONSOLIDADA!$G1247,'[1]BASE DE DADOS'!A:A,'[1]BASE DE DADOS'!C:C)</f>
        <v>PARNA DO BOQUEIRÃO DA ONÇA</v>
      </c>
      <c r="F1247" s="8" t="str">
        <f>_xlfn.XLOOKUP(BASE_INICIATIVAS_CONSOLIDADA!$G1247,[1]!BASE_UCS[COD CNUC],[1]!BASE_UCS[CATEGORIA RESUMIDA])</f>
        <v>PARNA</v>
      </c>
      <c r="G1247" s="8" t="s">
        <v>209</v>
      </c>
      <c r="H1247" s="8" t="str">
        <f>_xlfn.XLOOKUP(BASE_INICIATIVAS_CONSOLIDADA!$G1247,[1]!BASE_UCS[COD CNUC],[1]!BASE_UCS[GERÊNCIA REGIONAL])</f>
        <v>GR2 - Nordeste</v>
      </c>
      <c r="I1247" s="8" t="str">
        <f>_xlfn.XLOOKUP(BASE_INICIATIVAS_CONSOLIDADA!$G1247,[1]!BASE_UCS[COD CNUC],[1]!BASE_UCS[BIOMAS])</f>
        <v>Caatinga</v>
      </c>
      <c r="J1247" s="8" t="str">
        <f>_xlfn.XLOOKUP(BASE_INICIATIVAS_CONSOLIDADA!$G1247,[1]!BASE_UCS[COD CNUC],[1]!BASE_UCS[UF])</f>
        <v>BA</v>
      </c>
      <c r="K1247" s="8"/>
      <c r="L1247" s="36">
        <v>120000</v>
      </c>
      <c r="M1247" s="90"/>
      <c r="N1247" s="36">
        <f>BASE_INICIATIVAS_CONSOLIDADA!$L1247-BASE_INICIATIVAS_CONSOLIDADA!$M1247</f>
        <v>120000</v>
      </c>
      <c r="O1247" s="37">
        <f>BASE_INICIATIVAS_CONSOLIDADA!$AC1247+BASE_INICIATIVAS_CONSOLIDADA!$AJ1247+BASE_INICIATIVAS_CONSOLIDADA!$AO1247+BASE_INICIATIVAS_CONSOLIDADA!$AV1247+BASE_INICIATIVAS_CONSOLIDADA!$AY1247+BASE_INICIATIVAS_CONSOLIDADA!$BA1247+BASE_INICIATIVAS_CONSOLIDADA!$BD1247</f>
        <v>0</v>
      </c>
      <c r="P1247" s="36">
        <f>IF(BASE_INICIATIVAS_CONSOLIDADA!$N1247-BASE_INICIATIVAS_CONSOLIDADA!$O1247&lt;0,0,BASE_INICIATIVAS_CONSOLIDADA!$N1247-BASE_INICIATIVAS_CONSOLIDADA!$O1247)</f>
        <v>120000</v>
      </c>
      <c r="Q1247" s="64">
        <v>0</v>
      </c>
      <c r="R1247" s="69">
        <v>0</v>
      </c>
      <c r="S1247" s="69">
        <v>0</v>
      </c>
      <c r="T1247" s="69">
        <v>0</v>
      </c>
      <c r="U1247" s="69">
        <v>0</v>
      </c>
      <c r="V1247" s="69">
        <v>0</v>
      </c>
      <c r="W1247" s="69">
        <v>0</v>
      </c>
      <c r="X1247" s="69">
        <v>0</v>
      </c>
      <c r="Y1247" s="69">
        <v>0</v>
      </c>
      <c r="Z1247" s="69">
        <v>0</v>
      </c>
      <c r="AA1247" s="69">
        <v>0</v>
      </c>
      <c r="AB1247" s="70">
        <v>0</v>
      </c>
      <c r="AC1247" s="37">
        <f>SUM(BASE_INICIATIVAS_CONSOLIDADA!$Q1247:$AB1247)</f>
        <v>0</v>
      </c>
      <c r="AD1247" s="37">
        <v>0</v>
      </c>
      <c r="AE1247" s="37">
        <v>0</v>
      </c>
      <c r="AF1247" s="37">
        <v>0</v>
      </c>
      <c r="AG1247" s="37">
        <v>0</v>
      </c>
      <c r="AH1247" s="37">
        <v>0</v>
      </c>
      <c r="AI1247" s="77">
        <v>0</v>
      </c>
      <c r="AJ1247" s="37">
        <f>SUM(BASE_INICIATIVAS_CONSOLIDADA!$AD1247:$AI1247)</f>
        <v>0</v>
      </c>
      <c r="AK1247" s="37">
        <v>0</v>
      </c>
      <c r="AL1247" s="37">
        <v>0</v>
      </c>
      <c r="AM1247" s="37">
        <v>0</v>
      </c>
      <c r="AN1247" s="37">
        <v>0</v>
      </c>
      <c r="AO1247" s="37">
        <f>SUM(BASE_INICIATIVAS_CONSOLIDADA!$AK1247:$AN1247)</f>
        <v>0</v>
      </c>
      <c r="AP1247" s="37">
        <v>0</v>
      </c>
      <c r="AQ1247" s="37">
        <v>0</v>
      </c>
      <c r="AR1247" s="37">
        <v>0</v>
      </c>
      <c r="AS1247" s="37">
        <v>0</v>
      </c>
      <c r="AT1247" s="37">
        <v>0</v>
      </c>
      <c r="AU1247" s="37">
        <v>0</v>
      </c>
      <c r="AV1247" s="37">
        <f>SUM(BASE_INICIATIVAS_CONSOLIDADA!$AP1247:$AU1247)</f>
        <v>0</v>
      </c>
      <c r="AW1247" s="39">
        <v>0</v>
      </c>
      <c r="AX1247" s="39">
        <v>0</v>
      </c>
      <c r="AY1247" s="40">
        <f>SUM(BASE_INICIATIVAS_CONSOLIDADA!$AW1247:$AX1247)</f>
        <v>0</v>
      </c>
      <c r="AZ1247" s="4">
        <v>0</v>
      </c>
      <c r="BA1247" s="4">
        <f>BASE_INICIATIVAS_CONSOLIDADA!$AZ1247</f>
        <v>0</v>
      </c>
      <c r="BB1247" s="4">
        <v>0</v>
      </c>
      <c r="BC1247" s="4">
        <v>0</v>
      </c>
      <c r="BD1247" s="4">
        <f>SUM(BASE_INICIATIVAS_CONSOLIDADA!$BB1247:$BC1247)</f>
        <v>0</v>
      </c>
    </row>
    <row r="1248" spans="1:56" ht="60" x14ac:dyDescent="0.25">
      <c r="A1248" s="29" t="s">
        <v>502</v>
      </c>
      <c r="B1248" s="29" t="s">
        <v>503</v>
      </c>
      <c r="C1248" s="29">
        <v>19864575</v>
      </c>
      <c r="D1248" s="29" t="s">
        <v>58</v>
      </c>
      <c r="E1248" s="29" t="str">
        <f>_xlfn.XLOOKUP(BASE_INICIATIVAS_CONSOLIDADA!$G1248,'[1]BASE DE DADOS'!A:A,'[1]BASE DE DADOS'!C:C)</f>
        <v>APA DO BOQUEIRÃO DA ONÇA</v>
      </c>
      <c r="F1248" s="29" t="str">
        <f>_xlfn.XLOOKUP(BASE_INICIATIVAS_CONSOLIDADA!$G1248,[1]!BASE_UCS[COD CNUC],[1]!BASE_UCS[CATEGORIA RESUMIDA])</f>
        <v>APA</v>
      </c>
      <c r="G1248" s="29" t="s">
        <v>508</v>
      </c>
      <c r="H1248" s="29" t="str">
        <f>_xlfn.XLOOKUP(BASE_INICIATIVAS_CONSOLIDADA!$G1248,[1]!BASE_UCS[COD CNUC],[1]!BASE_UCS[GERÊNCIA REGIONAL])</f>
        <v>GR2 - Nordeste</v>
      </c>
      <c r="I1248" s="29" t="str">
        <f>_xlfn.XLOOKUP(BASE_INICIATIVAS_CONSOLIDADA!$G1248,[1]!BASE_UCS[COD CNUC],[1]!BASE_UCS[BIOMAS])</f>
        <v>Caatinga</v>
      </c>
      <c r="J1248" s="29" t="str">
        <f>_xlfn.XLOOKUP(BASE_INICIATIVAS_CONSOLIDADA!$G1248,[1]!BASE_UCS[COD CNUC],[1]!BASE_UCS[UF])</f>
        <v>BA</v>
      </c>
      <c r="K1248" s="29"/>
      <c r="L1248" s="30">
        <v>120000</v>
      </c>
      <c r="M1248" s="91"/>
      <c r="N1248" s="30">
        <f>BASE_INICIATIVAS_CONSOLIDADA!$L1248-BASE_INICIATIVAS_CONSOLIDADA!$M1248</f>
        <v>120000</v>
      </c>
      <c r="O1248" s="41">
        <f>BASE_INICIATIVAS_CONSOLIDADA!$AC1248+BASE_INICIATIVAS_CONSOLIDADA!$AJ1248+BASE_INICIATIVAS_CONSOLIDADA!$AO1248+BASE_INICIATIVAS_CONSOLIDADA!$AV1248+BASE_INICIATIVAS_CONSOLIDADA!$AY1248+BASE_INICIATIVAS_CONSOLIDADA!$BA1248+BASE_INICIATIVAS_CONSOLIDADA!$BD1248</f>
        <v>0</v>
      </c>
      <c r="P1248" s="30">
        <f>IF(BASE_INICIATIVAS_CONSOLIDADA!$N1248-BASE_INICIATIVAS_CONSOLIDADA!$O1248&lt;0,0,BASE_INICIATIVAS_CONSOLIDADA!$N1248-BASE_INICIATIVAS_CONSOLIDADA!$O1248)</f>
        <v>120000</v>
      </c>
      <c r="Q1248" s="66">
        <v>0</v>
      </c>
      <c r="R1248" s="71">
        <v>0</v>
      </c>
      <c r="S1248" s="71">
        <v>0</v>
      </c>
      <c r="T1248" s="71">
        <v>0</v>
      </c>
      <c r="U1248" s="71">
        <v>0</v>
      </c>
      <c r="V1248" s="71">
        <v>0</v>
      </c>
      <c r="W1248" s="71">
        <v>0</v>
      </c>
      <c r="X1248" s="71">
        <v>0</v>
      </c>
      <c r="Y1248" s="71">
        <v>0</v>
      </c>
      <c r="Z1248" s="71">
        <v>0</v>
      </c>
      <c r="AA1248" s="71">
        <v>0</v>
      </c>
      <c r="AB1248" s="68">
        <v>0</v>
      </c>
      <c r="AC1248" s="41">
        <f>SUM(BASE_INICIATIVAS_CONSOLIDADA!$Q1248:$AB1248)</f>
        <v>0</v>
      </c>
      <c r="AD1248" s="41">
        <v>0</v>
      </c>
      <c r="AE1248" s="41">
        <v>0</v>
      </c>
      <c r="AF1248" s="41">
        <v>0</v>
      </c>
      <c r="AG1248" s="41">
        <v>0</v>
      </c>
      <c r="AH1248" s="41">
        <v>0</v>
      </c>
      <c r="AI1248" s="82">
        <v>0</v>
      </c>
      <c r="AJ1248" s="41">
        <f>SUM(BASE_INICIATIVAS_CONSOLIDADA!$AD1248:$AI1248)</f>
        <v>0</v>
      </c>
      <c r="AK1248" s="41">
        <v>0</v>
      </c>
      <c r="AL1248" s="41">
        <v>0</v>
      </c>
      <c r="AM1248" s="41">
        <v>0</v>
      </c>
      <c r="AN1248" s="41">
        <v>0</v>
      </c>
      <c r="AO1248" s="41">
        <f>SUM(BASE_INICIATIVAS_CONSOLIDADA!$AK1248:$AN1248)</f>
        <v>0</v>
      </c>
      <c r="AP1248" s="41">
        <v>0</v>
      </c>
      <c r="AQ1248" s="41">
        <v>0</v>
      </c>
      <c r="AR1248" s="41">
        <v>0</v>
      </c>
      <c r="AS1248" s="41">
        <v>0</v>
      </c>
      <c r="AT1248" s="41">
        <v>0</v>
      </c>
      <c r="AU1248" s="41">
        <v>0</v>
      </c>
      <c r="AV1248" s="41">
        <f>SUM(BASE_INICIATIVAS_CONSOLIDADA!$AP1248:$AU1248)</f>
        <v>0</v>
      </c>
      <c r="AW1248" s="43">
        <v>0</v>
      </c>
      <c r="AX1248" s="43">
        <v>0</v>
      </c>
      <c r="AY1248" s="44">
        <f>SUM(BASE_INICIATIVAS_CONSOLIDADA!$AW1248:$AX1248)</f>
        <v>0</v>
      </c>
      <c r="AZ1248" s="45">
        <v>0</v>
      </c>
      <c r="BA1248" s="45">
        <f>BASE_INICIATIVAS_CONSOLIDADA!$AZ1248</f>
        <v>0</v>
      </c>
      <c r="BB1248" s="45">
        <v>0</v>
      </c>
      <c r="BC1248" s="45">
        <v>0</v>
      </c>
      <c r="BD1248" s="45">
        <f>SUM(BASE_INICIATIVAS_CONSOLIDADA!$BB1248:$BC1248)</f>
        <v>0</v>
      </c>
    </row>
    <row r="1249" spans="1:56" ht="60" x14ac:dyDescent="0.25">
      <c r="A1249" s="8" t="s">
        <v>502</v>
      </c>
      <c r="B1249" s="8" t="s">
        <v>503</v>
      </c>
      <c r="C1249" s="8">
        <v>19864575</v>
      </c>
      <c r="D1249" s="8" t="s">
        <v>58</v>
      </c>
      <c r="E1249" s="8" t="str">
        <f>_xlfn.XLOOKUP(BASE_INICIATIVAS_CONSOLIDADA!$G1249,'[1]BASE DE DADOS'!A:A,'[1]BASE DE DADOS'!C:C)</f>
        <v>RVS DA ARARINHA AZUL</v>
      </c>
      <c r="F1249" s="8" t="str">
        <f>_xlfn.XLOOKUP(BASE_INICIATIVAS_CONSOLIDADA!$G1249,[1]!BASE_UCS[COD CNUC],[1]!BASE_UCS[CATEGORIA RESUMIDA])</f>
        <v>REVIS</v>
      </c>
      <c r="G1249" s="8" t="s">
        <v>354</v>
      </c>
      <c r="H1249" s="8" t="str">
        <f>_xlfn.XLOOKUP(BASE_INICIATIVAS_CONSOLIDADA!$G1249,[1]!BASE_UCS[COD CNUC],[1]!BASE_UCS[GERÊNCIA REGIONAL])</f>
        <v>GR2 - Nordeste</v>
      </c>
      <c r="I1249" s="8" t="str">
        <f>_xlfn.XLOOKUP(BASE_INICIATIVAS_CONSOLIDADA!$G1249,[1]!BASE_UCS[COD CNUC],[1]!BASE_UCS[BIOMAS])</f>
        <v>Caatinga</v>
      </c>
      <c r="J1249" s="8" t="str">
        <f>_xlfn.XLOOKUP(BASE_INICIATIVAS_CONSOLIDADA!$G1249,[1]!BASE_UCS[COD CNUC],[1]!BASE_UCS[UF])</f>
        <v>BA</v>
      </c>
      <c r="K1249" s="8"/>
      <c r="L1249" s="36">
        <v>120000</v>
      </c>
      <c r="M1249" s="90"/>
      <c r="N1249" s="36">
        <f>BASE_INICIATIVAS_CONSOLIDADA!$L1249-BASE_INICIATIVAS_CONSOLIDADA!$M1249</f>
        <v>120000</v>
      </c>
      <c r="O1249" s="37">
        <f>BASE_INICIATIVAS_CONSOLIDADA!$AC1249+BASE_INICIATIVAS_CONSOLIDADA!$AJ1249+BASE_INICIATIVAS_CONSOLIDADA!$AO1249+BASE_INICIATIVAS_CONSOLIDADA!$AV1249+BASE_INICIATIVAS_CONSOLIDADA!$AY1249+BASE_INICIATIVAS_CONSOLIDADA!$BA1249+BASE_INICIATIVAS_CONSOLIDADA!$BD1249</f>
        <v>0</v>
      </c>
      <c r="P1249" s="36">
        <f>IF(BASE_INICIATIVAS_CONSOLIDADA!$N1249-BASE_INICIATIVAS_CONSOLIDADA!$O1249&lt;0,0,BASE_INICIATIVAS_CONSOLIDADA!$N1249-BASE_INICIATIVAS_CONSOLIDADA!$O1249)</f>
        <v>120000</v>
      </c>
      <c r="Q1249" s="64">
        <v>0</v>
      </c>
      <c r="R1249" s="69">
        <v>0</v>
      </c>
      <c r="S1249" s="69">
        <v>0</v>
      </c>
      <c r="T1249" s="69">
        <v>0</v>
      </c>
      <c r="U1249" s="69">
        <v>0</v>
      </c>
      <c r="V1249" s="69">
        <v>0</v>
      </c>
      <c r="W1249" s="69">
        <v>0</v>
      </c>
      <c r="X1249" s="69">
        <v>0</v>
      </c>
      <c r="Y1249" s="69">
        <v>0</v>
      </c>
      <c r="Z1249" s="69">
        <v>0</v>
      </c>
      <c r="AA1249" s="69">
        <v>0</v>
      </c>
      <c r="AB1249" s="70">
        <v>0</v>
      </c>
      <c r="AC1249" s="37">
        <f>SUM(BASE_INICIATIVAS_CONSOLIDADA!$Q1249:$AB1249)</f>
        <v>0</v>
      </c>
      <c r="AD1249" s="37">
        <v>0</v>
      </c>
      <c r="AE1249" s="37">
        <v>0</v>
      </c>
      <c r="AF1249" s="37">
        <v>0</v>
      </c>
      <c r="AG1249" s="37">
        <v>0</v>
      </c>
      <c r="AH1249" s="37">
        <v>0</v>
      </c>
      <c r="AI1249" s="77">
        <v>0</v>
      </c>
      <c r="AJ1249" s="37">
        <f>SUM(BASE_INICIATIVAS_CONSOLIDADA!$AD1249:$AI1249)</f>
        <v>0</v>
      </c>
      <c r="AK1249" s="37">
        <v>0</v>
      </c>
      <c r="AL1249" s="37">
        <v>0</v>
      </c>
      <c r="AM1249" s="37">
        <v>0</v>
      </c>
      <c r="AN1249" s="37">
        <v>0</v>
      </c>
      <c r="AO1249" s="37">
        <f>SUM(BASE_INICIATIVAS_CONSOLIDADA!$AK1249:$AN1249)</f>
        <v>0</v>
      </c>
      <c r="AP1249" s="37">
        <v>0</v>
      </c>
      <c r="AQ1249" s="37">
        <v>0</v>
      </c>
      <c r="AR1249" s="37">
        <v>0</v>
      </c>
      <c r="AS1249" s="37">
        <v>0</v>
      </c>
      <c r="AT1249" s="37">
        <v>0</v>
      </c>
      <c r="AU1249" s="37">
        <v>0</v>
      </c>
      <c r="AV1249" s="37">
        <f>SUM(BASE_INICIATIVAS_CONSOLIDADA!$AP1249:$AU1249)</f>
        <v>0</v>
      </c>
      <c r="AW1249" s="39">
        <v>0</v>
      </c>
      <c r="AX1249" s="39">
        <v>0</v>
      </c>
      <c r="AY1249" s="40">
        <f>SUM(BASE_INICIATIVAS_CONSOLIDADA!$AW1249:$AX1249)</f>
        <v>0</v>
      </c>
      <c r="AZ1249" s="4">
        <v>0</v>
      </c>
      <c r="BA1249" s="4">
        <f>BASE_INICIATIVAS_CONSOLIDADA!$AZ1249</f>
        <v>0</v>
      </c>
      <c r="BB1249" s="4">
        <v>0</v>
      </c>
      <c r="BC1249" s="4">
        <v>0</v>
      </c>
      <c r="BD1249" s="4">
        <f>SUM(BASE_INICIATIVAS_CONSOLIDADA!$BB1249:$BC1249)</f>
        <v>0</v>
      </c>
    </row>
    <row r="1250" spans="1:56" ht="60" x14ac:dyDescent="0.25">
      <c r="A1250" s="29" t="s">
        <v>502</v>
      </c>
      <c r="B1250" s="29" t="s">
        <v>503</v>
      </c>
      <c r="C1250" s="29">
        <v>19864575</v>
      </c>
      <c r="D1250" s="29" t="s">
        <v>58</v>
      </c>
      <c r="E1250" s="29" t="str">
        <f>_xlfn.XLOOKUP(BASE_INICIATIVAS_CONSOLIDADA!$G1250,'[1]BASE DE DADOS'!A:A,'[1]BASE DE DADOS'!C:C)</f>
        <v>APA DA ARARINHA AZUL</v>
      </c>
      <c r="F1250" s="29" t="str">
        <f>_xlfn.XLOOKUP(BASE_INICIATIVAS_CONSOLIDADA!$G1250,[1]!BASE_UCS[COD CNUC],[1]!BASE_UCS[CATEGORIA RESUMIDA])</f>
        <v>APA</v>
      </c>
      <c r="G1250" s="29" t="s">
        <v>313</v>
      </c>
      <c r="H1250" s="29" t="str">
        <f>_xlfn.XLOOKUP(BASE_INICIATIVAS_CONSOLIDADA!$G1250,[1]!BASE_UCS[COD CNUC],[1]!BASE_UCS[GERÊNCIA REGIONAL])</f>
        <v>GR2 - Nordeste</v>
      </c>
      <c r="I1250" s="29" t="str">
        <f>_xlfn.XLOOKUP(BASE_INICIATIVAS_CONSOLIDADA!$G1250,[1]!BASE_UCS[COD CNUC],[1]!BASE_UCS[BIOMAS])</f>
        <v>Caatinga</v>
      </c>
      <c r="J1250" s="29" t="str">
        <f>_xlfn.XLOOKUP(BASE_INICIATIVAS_CONSOLIDADA!$G1250,[1]!BASE_UCS[COD CNUC],[1]!BASE_UCS[UF])</f>
        <v>BA</v>
      </c>
      <c r="K1250" s="29"/>
      <c r="L1250" s="30">
        <v>120000</v>
      </c>
      <c r="M1250" s="91"/>
      <c r="N1250" s="30">
        <f>BASE_INICIATIVAS_CONSOLIDADA!$L1250-BASE_INICIATIVAS_CONSOLIDADA!$M1250</f>
        <v>120000</v>
      </c>
      <c r="O1250" s="41">
        <f>BASE_INICIATIVAS_CONSOLIDADA!$AC1250+BASE_INICIATIVAS_CONSOLIDADA!$AJ1250+BASE_INICIATIVAS_CONSOLIDADA!$AO1250+BASE_INICIATIVAS_CONSOLIDADA!$AV1250+BASE_INICIATIVAS_CONSOLIDADA!$AY1250+BASE_INICIATIVAS_CONSOLIDADA!$BA1250+BASE_INICIATIVAS_CONSOLIDADA!$BD1250</f>
        <v>0</v>
      </c>
      <c r="P1250" s="30">
        <f>IF(BASE_INICIATIVAS_CONSOLIDADA!$N1250-BASE_INICIATIVAS_CONSOLIDADA!$O1250&lt;0,0,BASE_INICIATIVAS_CONSOLIDADA!$N1250-BASE_INICIATIVAS_CONSOLIDADA!$O1250)</f>
        <v>120000</v>
      </c>
      <c r="Q1250" s="66">
        <v>0</v>
      </c>
      <c r="R1250" s="71">
        <v>0</v>
      </c>
      <c r="S1250" s="71">
        <v>0</v>
      </c>
      <c r="T1250" s="71">
        <v>0</v>
      </c>
      <c r="U1250" s="71">
        <v>0</v>
      </c>
      <c r="V1250" s="71">
        <v>0</v>
      </c>
      <c r="W1250" s="71">
        <v>0</v>
      </c>
      <c r="X1250" s="71">
        <v>0</v>
      </c>
      <c r="Y1250" s="71">
        <v>0</v>
      </c>
      <c r="Z1250" s="71">
        <v>0</v>
      </c>
      <c r="AA1250" s="71">
        <v>0</v>
      </c>
      <c r="AB1250" s="68">
        <v>0</v>
      </c>
      <c r="AC1250" s="41">
        <f>SUM(BASE_INICIATIVAS_CONSOLIDADA!$Q1250:$AB1250)</f>
        <v>0</v>
      </c>
      <c r="AD1250" s="41">
        <v>0</v>
      </c>
      <c r="AE1250" s="41">
        <v>0</v>
      </c>
      <c r="AF1250" s="41">
        <v>0</v>
      </c>
      <c r="AG1250" s="41">
        <v>0</v>
      </c>
      <c r="AH1250" s="41">
        <v>0</v>
      </c>
      <c r="AI1250" s="82">
        <v>0</v>
      </c>
      <c r="AJ1250" s="41">
        <f>SUM(BASE_INICIATIVAS_CONSOLIDADA!$AD1250:$AI1250)</f>
        <v>0</v>
      </c>
      <c r="AK1250" s="41">
        <v>0</v>
      </c>
      <c r="AL1250" s="41">
        <v>0</v>
      </c>
      <c r="AM1250" s="41">
        <v>0</v>
      </c>
      <c r="AN1250" s="41">
        <v>0</v>
      </c>
      <c r="AO1250" s="41">
        <f>SUM(BASE_INICIATIVAS_CONSOLIDADA!$AK1250:$AN1250)</f>
        <v>0</v>
      </c>
      <c r="AP1250" s="41">
        <v>0</v>
      </c>
      <c r="AQ1250" s="41">
        <v>0</v>
      </c>
      <c r="AR1250" s="41">
        <v>0</v>
      </c>
      <c r="AS1250" s="41">
        <v>0</v>
      </c>
      <c r="AT1250" s="41">
        <v>0</v>
      </c>
      <c r="AU1250" s="41">
        <v>0</v>
      </c>
      <c r="AV1250" s="41">
        <f>SUM(BASE_INICIATIVAS_CONSOLIDADA!$AP1250:$AU1250)</f>
        <v>0</v>
      </c>
      <c r="AW1250" s="43">
        <v>0</v>
      </c>
      <c r="AX1250" s="43">
        <v>0</v>
      </c>
      <c r="AY1250" s="44">
        <f>SUM(BASE_INICIATIVAS_CONSOLIDADA!$AW1250:$AX1250)</f>
        <v>0</v>
      </c>
      <c r="AZ1250" s="45">
        <v>0</v>
      </c>
      <c r="BA1250" s="45">
        <f>BASE_INICIATIVAS_CONSOLIDADA!$AZ1250</f>
        <v>0</v>
      </c>
      <c r="BB1250" s="45">
        <v>0</v>
      </c>
      <c r="BC1250" s="45">
        <v>0</v>
      </c>
      <c r="BD1250" s="45">
        <f>SUM(BASE_INICIATIVAS_CONSOLIDADA!$BB1250:$BC1250)</f>
        <v>0</v>
      </c>
    </row>
    <row r="1251" spans="1:56" ht="60" x14ac:dyDescent="0.25">
      <c r="A1251" s="8" t="s">
        <v>502</v>
      </c>
      <c r="B1251" s="8" t="s">
        <v>503</v>
      </c>
      <c r="C1251" s="8">
        <v>19864575</v>
      </c>
      <c r="D1251" s="8" t="s">
        <v>58</v>
      </c>
      <c r="E1251" s="8" t="str">
        <f>_xlfn.XLOOKUP(BASE_INICIATIVAS_CONSOLIDADA!$G1251,'[1]BASE DE DADOS'!A:A,'[1]BASE DE DADOS'!C:C)</f>
        <v>PARNA DO MONTE RORAIMA</v>
      </c>
      <c r="F1251" s="8" t="str">
        <f>_xlfn.XLOOKUP(BASE_INICIATIVAS_CONSOLIDADA!$G1251,[1]!BASE_UCS[COD CNUC],[1]!BASE_UCS[CATEGORIA RESUMIDA])</f>
        <v>PARNA</v>
      </c>
      <c r="G1251" s="8" t="s">
        <v>274</v>
      </c>
      <c r="H1251" s="8" t="str">
        <f>_xlfn.XLOOKUP(BASE_INICIATIVAS_CONSOLIDADA!$G1251,[1]!BASE_UCS[COD CNUC],[1]!BASE_UCS[GERÊNCIA REGIONAL])</f>
        <v>GR1 - Norte</v>
      </c>
      <c r="I1251" s="8" t="str">
        <f>_xlfn.XLOOKUP(BASE_INICIATIVAS_CONSOLIDADA!$G1251,[1]!BASE_UCS[COD CNUC],[1]!BASE_UCS[BIOMAS])</f>
        <v>Amazônia</v>
      </c>
      <c r="J1251" s="8" t="str">
        <f>_xlfn.XLOOKUP(BASE_INICIATIVAS_CONSOLIDADA!$G1251,[1]!BASE_UCS[COD CNUC],[1]!BASE_UCS[UF])</f>
        <v>RR</v>
      </c>
      <c r="K1251" s="8"/>
      <c r="L1251" s="36">
        <v>120000</v>
      </c>
      <c r="M1251" s="90"/>
      <c r="N1251" s="36">
        <f>BASE_INICIATIVAS_CONSOLIDADA!$L1251-BASE_INICIATIVAS_CONSOLIDADA!$M1251</f>
        <v>120000</v>
      </c>
      <c r="O1251" s="37">
        <f>BASE_INICIATIVAS_CONSOLIDADA!$AC1251+BASE_INICIATIVAS_CONSOLIDADA!$AJ1251+BASE_INICIATIVAS_CONSOLIDADA!$AO1251+BASE_INICIATIVAS_CONSOLIDADA!$AV1251+BASE_INICIATIVAS_CONSOLIDADA!$AY1251+BASE_INICIATIVAS_CONSOLIDADA!$BA1251+BASE_INICIATIVAS_CONSOLIDADA!$BD1251</f>
        <v>0</v>
      </c>
      <c r="P1251" s="36">
        <f>IF(BASE_INICIATIVAS_CONSOLIDADA!$N1251-BASE_INICIATIVAS_CONSOLIDADA!$O1251&lt;0,0,BASE_INICIATIVAS_CONSOLIDADA!$N1251-BASE_INICIATIVAS_CONSOLIDADA!$O1251)</f>
        <v>120000</v>
      </c>
      <c r="Q1251" s="64">
        <v>0</v>
      </c>
      <c r="R1251" s="69">
        <v>0</v>
      </c>
      <c r="S1251" s="69">
        <v>0</v>
      </c>
      <c r="T1251" s="69">
        <v>0</v>
      </c>
      <c r="U1251" s="69">
        <v>0</v>
      </c>
      <c r="V1251" s="69">
        <v>0</v>
      </c>
      <c r="W1251" s="69">
        <v>0</v>
      </c>
      <c r="X1251" s="69">
        <v>0</v>
      </c>
      <c r="Y1251" s="69">
        <v>0</v>
      </c>
      <c r="Z1251" s="69">
        <v>0</v>
      </c>
      <c r="AA1251" s="69">
        <v>0</v>
      </c>
      <c r="AB1251" s="70">
        <v>0</v>
      </c>
      <c r="AC1251" s="37">
        <f>SUM(BASE_INICIATIVAS_CONSOLIDADA!$Q1251:$AB1251)</f>
        <v>0</v>
      </c>
      <c r="AD1251" s="37">
        <v>0</v>
      </c>
      <c r="AE1251" s="37">
        <v>0</v>
      </c>
      <c r="AF1251" s="37">
        <v>0</v>
      </c>
      <c r="AG1251" s="37">
        <v>0</v>
      </c>
      <c r="AH1251" s="37">
        <v>0</v>
      </c>
      <c r="AI1251" s="77">
        <v>0</v>
      </c>
      <c r="AJ1251" s="37">
        <f>SUM(BASE_INICIATIVAS_CONSOLIDADA!$AD1251:$AI1251)</f>
        <v>0</v>
      </c>
      <c r="AK1251" s="37">
        <v>0</v>
      </c>
      <c r="AL1251" s="37">
        <v>0</v>
      </c>
      <c r="AM1251" s="37">
        <v>0</v>
      </c>
      <c r="AN1251" s="37">
        <v>0</v>
      </c>
      <c r="AO1251" s="37">
        <f>SUM(BASE_INICIATIVAS_CONSOLIDADA!$AK1251:$AN1251)</f>
        <v>0</v>
      </c>
      <c r="AP1251" s="37">
        <v>0</v>
      </c>
      <c r="AQ1251" s="37">
        <v>0</v>
      </c>
      <c r="AR1251" s="37">
        <v>0</v>
      </c>
      <c r="AS1251" s="37">
        <v>0</v>
      </c>
      <c r="AT1251" s="37">
        <v>0</v>
      </c>
      <c r="AU1251" s="37">
        <v>0</v>
      </c>
      <c r="AV1251" s="37">
        <f>SUM(BASE_INICIATIVAS_CONSOLIDADA!$AP1251:$AU1251)</f>
        <v>0</v>
      </c>
      <c r="AW1251" s="39">
        <v>0</v>
      </c>
      <c r="AX1251" s="39">
        <v>0</v>
      </c>
      <c r="AY1251" s="40">
        <f>SUM(BASE_INICIATIVAS_CONSOLIDADA!$AW1251:$AX1251)</f>
        <v>0</v>
      </c>
      <c r="AZ1251" s="4">
        <v>0</v>
      </c>
      <c r="BA1251" s="4">
        <f>BASE_INICIATIVAS_CONSOLIDADA!$AZ1251</f>
        <v>0</v>
      </c>
      <c r="BB1251" s="4">
        <v>0</v>
      </c>
      <c r="BC1251" s="4">
        <v>0</v>
      </c>
      <c r="BD1251" s="4">
        <f>SUM(BASE_INICIATIVAS_CONSOLIDADA!$BB1251:$BC1251)</f>
        <v>0</v>
      </c>
    </row>
    <row r="1252" spans="1:56" ht="60" x14ac:dyDescent="0.25">
      <c r="A1252" s="29" t="s">
        <v>502</v>
      </c>
      <c r="B1252" s="29" t="s">
        <v>503</v>
      </c>
      <c r="C1252" s="29">
        <v>19864575</v>
      </c>
      <c r="D1252" s="29" t="s">
        <v>58</v>
      </c>
      <c r="E1252" s="29" t="str">
        <f>_xlfn.XLOOKUP(BASE_INICIATIVAS_CONSOLIDADA!$G1252,'[1]BASE DE DADOS'!A:A,'[1]BASE DE DADOS'!C:C)</f>
        <v>FLONA DE BALATA-TUFARI</v>
      </c>
      <c r="F1252" s="29" t="str">
        <f>_xlfn.XLOOKUP(BASE_INICIATIVAS_CONSOLIDADA!$G1252,[1]!BASE_UCS[COD CNUC],[1]!BASE_UCS[CATEGORIA RESUMIDA])</f>
        <v>FLONA</v>
      </c>
      <c r="G1252" s="29" t="s">
        <v>288</v>
      </c>
      <c r="H1252" s="29" t="str">
        <f>_xlfn.XLOOKUP(BASE_INICIATIVAS_CONSOLIDADA!$G1252,[1]!BASE_UCS[COD CNUC],[1]!BASE_UCS[GERÊNCIA REGIONAL])</f>
        <v>GR1 - Norte</v>
      </c>
      <c r="I1252" s="29" t="str">
        <f>_xlfn.XLOOKUP(BASE_INICIATIVAS_CONSOLIDADA!$G1252,[1]!BASE_UCS[COD CNUC],[1]!BASE_UCS[BIOMAS])</f>
        <v>Amazônia</v>
      </c>
      <c r="J1252" s="29" t="str">
        <f>_xlfn.XLOOKUP(BASE_INICIATIVAS_CONSOLIDADA!$G1252,[1]!BASE_UCS[COD CNUC],[1]!BASE_UCS[UF])</f>
        <v>AM</v>
      </c>
      <c r="K1252" s="29"/>
      <c r="L1252" s="30">
        <v>120000</v>
      </c>
      <c r="M1252" s="91"/>
      <c r="N1252" s="30">
        <f>BASE_INICIATIVAS_CONSOLIDADA!$L1252-BASE_INICIATIVAS_CONSOLIDADA!$M1252</f>
        <v>120000</v>
      </c>
      <c r="O1252" s="41">
        <f>BASE_INICIATIVAS_CONSOLIDADA!$AC1252+BASE_INICIATIVAS_CONSOLIDADA!$AJ1252+BASE_INICIATIVAS_CONSOLIDADA!$AO1252+BASE_INICIATIVAS_CONSOLIDADA!$AV1252+BASE_INICIATIVAS_CONSOLIDADA!$AY1252+BASE_INICIATIVAS_CONSOLIDADA!$BA1252+BASE_INICIATIVAS_CONSOLIDADA!$BD1252</f>
        <v>0</v>
      </c>
      <c r="P1252" s="30">
        <f>IF(BASE_INICIATIVAS_CONSOLIDADA!$N1252-BASE_INICIATIVAS_CONSOLIDADA!$O1252&lt;0,0,BASE_INICIATIVAS_CONSOLIDADA!$N1252-BASE_INICIATIVAS_CONSOLIDADA!$O1252)</f>
        <v>120000</v>
      </c>
      <c r="Q1252" s="66">
        <v>0</v>
      </c>
      <c r="R1252" s="71">
        <v>0</v>
      </c>
      <c r="S1252" s="71">
        <v>0</v>
      </c>
      <c r="T1252" s="71">
        <v>0</v>
      </c>
      <c r="U1252" s="71">
        <v>0</v>
      </c>
      <c r="V1252" s="71">
        <v>0</v>
      </c>
      <c r="W1252" s="71">
        <v>0</v>
      </c>
      <c r="X1252" s="71">
        <v>0</v>
      </c>
      <c r="Y1252" s="71">
        <v>0</v>
      </c>
      <c r="Z1252" s="71">
        <v>0</v>
      </c>
      <c r="AA1252" s="71">
        <v>0</v>
      </c>
      <c r="AB1252" s="68">
        <v>0</v>
      </c>
      <c r="AC1252" s="41">
        <f>SUM(BASE_INICIATIVAS_CONSOLIDADA!$Q1252:$AB1252)</f>
        <v>0</v>
      </c>
      <c r="AD1252" s="41">
        <v>0</v>
      </c>
      <c r="AE1252" s="41">
        <v>0</v>
      </c>
      <c r="AF1252" s="41">
        <v>0</v>
      </c>
      <c r="AG1252" s="41">
        <v>0</v>
      </c>
      <c r="AH1252" s="41">
        <v>0</v>
      </c>
      <c r="AI1252" s="82">
        <v>0</v>
      </c>
      <c r="AJ1252" s="41">
        <f>SUM(BASE_INICIATIVAS_CONSOLIDADA!$AD1252:$AI1252)</f>
        <v>0</v>
      </c>
      <c r="AK1252" s="41">
        <v>0</v>
      </c>
      <c r="AL1252" s="41">
        <v>0</v>
      </c>
      <c r="AM1252" s="41">
        <v>0</v>
      </c>
      <c r="AN1252" s="41">
        <v>0</v>
      </c>
      <c r="AO1252" s="41">
        <f>SUM(BASE_INICIATIVAS_CONSOLIDADA!$AK1252:$AN1252)</f>
        <v>0</v>
      </c>
      <c r="AP1252" s="41">
        <v>0</v>
      </c>
      <c r="AQ1252" s="41">
        <v>0</v>
      </c>
      <c r="AR1252" s="41">
        <v>0</v>
      </c>
      <c r="AS1252" s="41">
        <v>0</v>
      </c>
      <c r="AT1252" s="41">
        <v>0</v>
      </c>
      <c r="AU1252" s="41">
        <v>0</v>
      </c>
      <c r="AV1252" s="41">
        <f>SUM(BASE_INICIATIVAS_CONSOLIDADA!$AP1252:$AU1252)</f>
        <v>0</v>
      </c>
      <c r="AW1252" s="43">
        <v>0</v>
      </c>
      <c r="AX1252" s="43">
        <v>0</v>
      </c>
      <c r="AY1252" s="44">
        <f>SUM(BASE_INICIATIVAS_CONSOLIDADA!$AW1252:$AX1252)</f>
        <v>0</v>
      </c>
      <c r="AZ1252" s="45">
        <v>0</v>
      </c>
      <c r="BA1252" s="45">
        <f>BASE_INICIATIVAS_CONSOLIDADA!$AZ1252</f>
        <v>0</v>
      </c>
      <c r="BB1252" s="45">
        <v>0</v>
      </c>
      <c r="BC1252" s="45">
        <v>0</v>
      </c>
      <c r="BD1252" s="45">
        <f>SUM(BASE_INICIATIVAS_CONSOLIDADA!$BB1252:$BC1252)</f>
        <v>0</v>
      </c>
    </row>
    <row r="1253" spans="1:56" ht="60" x14ac:dyDescent="0.25">
      <c r="A1253" s="8" t="s">
        <v>502</v>
      </c>
      <c r="B1253" s="8" t="s">
        <v>503</v>
      </c>
      <c r="C1253" s="8">
        <v>19864575</v>
      </c>
      <c r="D1253" s="8" t="s">
        <v>58</v>
      </c>
      <c r="E1253" s="8" t="str">
        <f>_xlfn.XLOOKUP(BASE_INICIATIVAS_CONSOLIDADA!$G1253,'[1]BASE DE DADOS'!A:A,'[1]BASE DE DADOS'!C:C)</f>
        <v>FLONA DE HUMAITÁ</v>
      </c>
      <c r="F1253" s="8" t="str">
        <f>_xlfn.XLOOKUP(BASE_INICIATIVAS_CONSOLIDADA!$G1253,[1]!BASE_UCS[COD CNUC],[1]!BASE_UCS[CATEGORIA RESUMIDA])</f>
        <v>FLONA</v>
      </c>
      <c r="G1253" s="8" t="s">
        <v>412</v>
      </c>
      <c r="H1253" s="8" t="str">
        <f>_xlfn.XLOOKUP(BASE_INICIATIVAS_CONSOLIDADA!$G1253,[1]!BASE_UCS[COD CNUC],[1]!BASE_UCS[GERÊNCIA REGIONAL])</f>
        <v>GR1 - Norte</v>
      </c>
      <c r="I1253" s="8" t="str">
        <f>_xlfn.XLOOKUP(BASE_INICIATIVAS_CONSOLIDADA!$G1253,[1]!BASE_UCS[COD CNUC],[1]!BASE_UCS[BIOMAS])</f>
        <v>Amazônia</v>
      </c>
      <c r="J1253" s="8" t="str">
        <f>_xlfn.XLOOKUP(BASE_INICIATIVAS_CONSOLIDADA!$G1253,[1]!BASE_UCS[COD CNUC],[1]!BASE_UCS[UF])</f>
        <v>AM</v>
      </c>
      <c r="K1253" s="8"/>
      <c r="L1253" s="36">
        <v>120000</v>
      </c>
      <c r="M1253" s="90"/>
      <c r="N1253" s="36">
        <f>BASE_INICIATIVAS_CONSOLIDADA!$L1253-BASE_INICIATIVAS_CONSOLIDADA!$M1253</f>
        <v>120000</v>
      </c>
      <c r="O1253" s="37">
        <f>BASE_INICIATIVAS_CONSOLIDADA!$AC1253+BASE_INICIATIVAS_CONSOLIDADA!$AJ1253+BASE_INICIATIVAS_CONSOLIDADA!$AO1253+BASE_INICIATIVAS_CONSOLIDADA!$AV1253+BASE_INICIATIVAS_CONSOLIDADA!$AY1253+BASE_INICIATIVAS_CONSOLIDADA!$BA1253+BASE_INICIATIVAS_CONSOLIDADA!$BD1253</f>
        <v>0</v>
      </c>
      <c r="P1253" s="36">
        <f>IF(BASE_INICIATIVAS_CONSOLIDADA!$N1253-BASE_INICIATIVAS_CONSOLIDADA!$O1253&lt;0,0,BASE_INICIATIVAS_CONSOLIDADA!$N1253-BASE_INICIATIVAS_CONSOLIDADA!$O1253)</f>
        <v>120000</v>
      </c>
      <c r="Q1253" s="64">
        <v>0</v>
      </c>
      <c r="R1253" s="69">
        <v>0</v>
      </c>
      <c r="S1253" s="69">
        <v>0</v>
      </c>
      <c r="T1253" s="69">
        <v>0</v>
      </c>
      <c r="U1253" s="69">
        <v>0</v>
      </c>
      <c r="V1253" s="69">
        <v>0</v>
      </c>
      <c r="W1253" s="69">
        <v>0</v>
      </c>
      <c r="X1253" s="69">
        <v>0</v>
      </c>
      <c r="Y1253" s="69">
        <v>0</v>
      </c>
      <c r="Z1253" s="69">
        <v>0</v>
      </c>
      <c r="AA1253" s="69">
        <v>0</v>
      </c>
      <c r="AB1253" s="70">
        <v>0</v>
      </c>
      <c r="AC1253" s="37">
        <f>SUM(BASE_INICIATIVAS_CONSOLIDADA!$Q1253:$AB1253)</f>
        <v>0</v>
      </c>
      <c r="AD1253" s="37">
        <v>0</v>
      </c>
      <c r="AE1253" s="37">
        <v>0</v>
      </c>
      <c r="AF1253" s="37">
        <v>0</v>
      </c>
      <c r="AG1253" s="37">
        <v>0</v>
      </c>
      <c r="AH1253" s="37">
        <v>0</v>
      </c>
      <c r="AI1253" s="77">
        <v>0</v>
      </c>
      <c r="AJ1253" s="37">
        <f>SUM(BASE_INICIATIVAS_CONSOLIDADA!$AD1253:$AI1253)</f>
        <v>0</v>
      </c>
      <c r="AK1253" s="37">
        <v>0</v>
      </c>
      <c r="AL1253" s="37">
        <v>0</v>
      </c>
      <c r="AM1253" s="37">
        <v>0</v>
      </c>
      <c r="AN1253" s="37">
        <v>0</v>
      </c>
      <c r="AO1253" s="37">
        <f>SUM(BASE_INICIATIVAS_CONSOLIDADA!$AK1253:$AN1253)</f>
        <v>0</v>
      </c>
      <c r="AP1253" s="37">
        <v>0</v>
      </c>
      <c r="AQ1253" s="37">
        <v>0</v>
      </c>
      <c r="AR1253" s="37">
        <v>0</v>
      </c>
      <c r="AS1253" s="37">
        <v>0</v>
      </c>
      <c r="AT1253" s="37">
        <v>0</v>
      </c>
      <c r="AU1253" s="37">
        <v>0</v>
      </c>
      <c r="AV1253" s="37">
        <f>SUM(BASE_INICIATIVAS_CONSOLIDADA!$AP1253:$AU1253)</f>
        <v>0</v>
      </c>
      <c r="AW1253" s="39">
        <v>0</v>
      </c>
      <c r="AX1253" s="39">
        <v>0</v>
      </c>
      <c r="AY1253" s="40">
        <f>SUM(BASE_INICIATIVAS_CONSOLIDADA!$AW1253:$AX1253)</f>
        <v>0</v>
      </c>
      <c r="AZ1253" s="4">
        <v>0</v>
      </c>
      <c r="BA1253" s="4">
        <f>BASE_INICIATIVAS_CONSOLIDADA!$AZ1253</f>
        <v>0</v>
      </c>
      <c r="BB1253" s="4">
        <v>0</v>
      </c>
      <c r="BC1253" s="4">
        <v>0</v>
      </c>
      <c r="BD1253" s="4">
        <f>SUM(BASE_INICIATIVAS_CONSOLIDADA!$BB1253:$BC1253)</f>
        <v>0</v>
      </c>
    </row>
    <row r="1254" spans="1:56" ht="60" x14ac:dyDescent="0.25">
      <c r="A1254" s="29" t="s">
        <v>502</v>
      </c>
      <c r="B1254" s="29" t="s">
        <v>503</v>
      </c>
      <c r="C1254" s="29">
        <v>19864575</v>
      </c>
      <c r="D1254" s="29" t="s">
        <v>58</v>
      </c>
      <c r="E1254" s="29" t="str">
        <f>_xlfn.XLOOKUP(BASE_INICIATIVAS_CONSOLIDADA!$G1254,'[1]BASE DE DADOS'!A:A,'[1]BASE DE DADOS'!C:C)</f>
        <v>RESEX MARINHA PIRAJUBAÉ</v>
      </c>
      <c r="F1254" s="29" t="str">
        <f>_xlfn.XLOOKUP(BASE_INICIATIVAS_CONSOLIDADA!$G1254,[1]!BASE_UCS[COD CNUC],[1]!BASE_UCS[CATEGORIA RESUMIDA])</f>
        <v>RESEX</v>
      </c>
      <c r="G1254" s="29" t="s">
        <v>460</v>
      </c>
      <c r="H1254" s="29" t="str">
        <f>_xlfn.XLOOKUP(BASE_INICIATIVAS_CONSOLIDADA!$G1254,[1]!BASE_UCS[COD CNUC],[1]!BASE_UCS[GERÊNCIA REGIONAL])</f>
        <v>GR5 - Sul</v>
      </c>
      <c r="I1254" s="29" t="str">
        <f>_xlfn.XLOOKUP(BASE_INICIATIVAS_CONSOLIDADA!$G1254,[1]!BASE_UCS[COD CNUC],[1]!BASE_UCS[BIOMAS])</f>
        <v>Área Marinha - Mata Atlântica</v>
      </c>
      <c r="J1254" s="29" t="str">
        <f>_xlfn.XLOOKUP(BASE_INICIATIVAS_CONSOLIDADA!$G1254,[1]!BASE_UCS[COD CNUC],[1]!BASE_UCS[UF])</f>
        <v>SC</v>
      </c>
      <c r="K1254" s="29"/>
      <c r="L1254" s="30">
        <v>120000</v>
      </c>
      <c r="M1254" s="91"/>
      <c r="N1254" s="30">
        <f>BASE_INICIATIVAS_CONSOLIDADA!$L1254-BASE_INICIATIVAS_CONSOLIDADA!$M1254</f>
        <v>120000</v>
      </c>
      <c r="O1254" s="41">
        <f>BASE_INICIATIVAS_CONSOLIDADA!$AC1254+BASE_INICIATIVAS_CONSOLIDADA!$AJ1254+BASE_INICIATIVAS_CONSOLIDADA!$AO1254+BASE_INICIATIVAS_CONSOLIDADA!$AV1254+BASE_INICIATIVAS_CONSOLIDADA!$AY1254+BASE_INICIATIVAS_CONSOLIDADA!$BA1254+BASE_INICIATIVAS_CONSOLIDADA!$BD1254</f>
        <v>0</v>
      </c>
      <c r="P1254" s="30">
        <f>IF(BASE_INICIATIVAS_CONSOLIDADA!$N1254-BASE_INICIATIVAS_CONSOLIDADA!$O1254&lt;0,0,BASE_INICIATIVAS_CONSOLIDADA!$N1254-BASE_INICIATIVAS_CONSOLIDADA!$O1254)</f>
        <v>120000</v>
      </c>
      <c r="Q1254" s="66">
        <v>0</v>
      </c>
      <c r="R1254" s="71">
        <v>0</v>
      </c>
      <c r="S1254" s="71">
        <v>0</v>
      </c>
      <c r="T1254" s="71">
        <v>0</v>
      </c>
      <c r="U1254" s="71">
        <v>0</v>
      </c>
      <c r="V1254" s="71">
        <v>0</v>
      </c>
      <c r="W1254" s="71">
        <v>0</v>
      </c>
      <c r="X1254" s="71">
        <v>0</v>
      </c>
      <c r="Y1254" s="71">
        <v>0</v>
      </c>
      <c r="Z1254" s="71">
        <v>0</v>
      </c>
      <c r="AA1254" s="71">
        <v>0</v>
      </c>
      <c r="AB1254" s="68">
        <v>0</v>
      </c>
      <c r="AC1254" s="41">
        <f>SUM(BASE_INICIATIVAS_CONSOLIDADA!$Q1254:$AB1254)</f>
        <v>0</v>
      </c>
      <c r="AD1254" s="41">
        <v>0</v>
      </c>
      <c r="AE1254" s="41">
        <v>0</v>
      </c>
      <c r="AF1254" s="41">
        <v>0</v>
      </c>
      <c r="AG1254" s="41">
        <v>0</v>
      </c>
      <c r="AH1254" s="41">
        <v>0</v>
      </c>
      <c r="AI1254" s="82">
        <v>0</v>
      </c>
      <c r="AJ1254" s="41">
        <f>SUM(BASE_INICIATIVAS_CONSOLIDADA!$AD1254:$AI1254)</f>
        <v>0</v>
      </c>
      <c r="AK1254" s="41">
        <v>0</v>
      </c>
      <c r="AL1254" s="41">
        <v>0</v>
      </c>
      <c r="AM1254" s="41">
        <v>0</v>
      </c>
      <c r="AN1254" s="41">
        <v>0</v>
      </c>
      <c r="AO1254" s="41">
        <f>SUM(BASE_INICIATIVAS_CONSOLIDADA!$AK1254:$AN1254)</f>
        <v>0</v>
      </c>
      <c r="AP1254" s="41">
        <v>0</v>
      </c>
      <c r="AQ1254" s="41">
        <v>0</v>
      </c>
      <c r="AR1254" s="41">
        <v>0</v>
      </c>
      <c r="AS1254" s="41">
        <v>0</v>
      </c>
      <c r="AT1254" s="41">
        <v>0</v>
      </c>
      <c r="AU1254" s="41">
        <v>0</v>
      </c>
      <c r="AV1254" s="41">
        <f>SUM(BASE_INICIATIVAS_CONSOLIDADA!$AP1254:$AU1254)</f>
        <v>0</v>
      </c>
      <c r="AW1254" s="43">
        <v>0</v>
      </c>
      <c r="AX1254" s="43">
        <v>0</v>
      </c>
      <c r="AY1254" s="44">
        <f>SUM(BASE_INICIATIVAS_CONSOLIDADA!$AW1254:$AX1254)</f>
        <v>0</v>
      </c>
      <c r="AZ1254" s="45">
        <v>0</v>
      </c>
      <c r="BA1254" s="45">
        <f>BASE_INICIATIVAS_CONSOLIDADA!$AZ1254</f>
        <v>0</v>
      </c>
      <c r="BB1254" s="45">
        <v>0</v>
      </c>
      <c r="BC1254" s="45">
        <v>0</v>
      </c>
      <c r="BD1254" s="45">
        <f>SUM(BASE_INICIATIVAS_CONSOLIDADA!$BB1254:$BC1254)</f>
        <v>0</v>
      </c>
    </row>
    <row r="1255" spans="1:56" ht="60" x14ac:dyDescent="0.25">
      <c r="A1255" s="8" t="s">
        <v>502</v>
      </c>
      <c r="B1255" s="8" t="s">
        <v>503</v>
      </c>
      <c r="C1255" s="8">
        <v>19864575</v>
      </c>
      <c r="D1255" s="8" t="s">
        <v>58</v>
      </c>
      <c r="E1255" s="8" t="str">
        <f>_xlfn.XLOOKUP(BASE_INICIATIVAS_CONSOLIDADA!$G1255,'[1]BASE DE DADOS'!A:A,'[1]BASE DE DADOS'!C:C)</f>
        <v>PARNA DE APARADOS DA SERRA</v>
      </c>
      <c r="F1255" s="8" t="str">
        <f>_xlfn.XLOOKUP(BASE_INICIATIVAS_CONSOLIDADA!$G1255,[1]!BASE_UCS[COD CNUC],[1]!BASE_UCS[CATEGORIA RESUMIDA])</f>
        <v>PARNA</v>
      </c>
      <c r="G1255" s="8" t="s">
        <v>244</v>
      </c>
      <c r="H1255" s="8" t="str">
        <f>_xlfn.XLOOKUP(BASE_INICIATIVAS_CONSOLIDADA!$G1255,[1]!BASE_UCS[COD CNUC],[1]!BASE_UCS[GERÊNCIA REGIONAL])</f>
        <v>GR5 - Sul</v>
      </c>
      <c r="I1255" s="8" t="str">
        <f>_xlfn.XLOOKUP(BASE_INICIATIVAS_CONSOLIDADA!$G1255,[1]!BASE_UCS[COD CNUC],[1]!BASE_UCS[BIOMAS])</f>
        <v>Mata Atlântica</v>
      </c>
      <c r="J1255" s="8" t="str">
        <f>_xlfn.XLOOKUP(BASE_INICIATIVAS_CONSOLIDADA!$G1255,[1]!BASE_UCS[COD CNUC],[1]!BASE_UCS[UF])</f>
        <v>RS/SC</v>
      </c>
      <c r="K1255" s="8"/>
      <c r="L1255" s="36">
        <v>120000</v>
      </c>
      <c r="M1255" s="90"/>
      <c r="N1255" s="36">
        <f>BASE_INICIATIVAS_CONSOLIDADA!$L1255-BASE_INICIATIVAS_CONSOLIDADA!$M1255</f>
        <v>120000</v>
      </c>
      <c r="O1255" s="37">
        <f>BASE_INICIATIVAS_CONSOLIDADA!$AC1255+BASE_INICIATIVAS_CONSOLIDADA!$AJ1255+BASE_INICIATIVAS_CONSOLIDADA!$AO1255+BASE_INICIATIVAS_CONSOLIDADA!$AV1255+BASE_INICIATIVAS_CONSOLIDADA!$AY1255+BASE_INICIATIVAS_CONSOLIDADA!$BA1255+BASE_INICIATIVAS_CONSOLIDADA!$BD1255</f>
        <v>0</v>
      </c>
      <c r="P1255" s="36">
        <f>IF(BASE_INICIATIVAS_CONSOLIDADA!$N1255-BASE_INICIATIVAS_CONSOLIDADA!$O1255&lt;0,0,BASE_INICIATIVAS_CONSOLIDADA!$N1255-BASE_INICIATIVAS_CONSOLIDADA!$O1255)</f>
        <v>120000</v>
      </c>
      <c r="Q1255" s="64">
        <v>0</v>
      </c>
      <c r="R1255" s="69">
        <v>0</v>
      </c>
      <c r="S1255" s="69">
        <v>0</v>
      </c>
      <c r="T1255" s="69">
        <v>0</v>
      </c>
      <c r="U1255" s="69">
        <v>0</v>
      </c>
      <c r="V1255" s="69">
        <v>0</v>
      </c>
      <c r="W1255" s="69">
        <v>0</v>
      </c>
      <c r="X1255" s="69">
        <v>0</v>
      </c>
      <c r="Y1255" s="69">
        <v>0</v>
      </c>
      <c r="Z1255" s="69">
        <v>0</v>
      </c>
      <c r="AA1255" s="69">
        <v>0</v>
      </c>
      <c r="AB1255" s="70">
        <v>0</v>
      </c>
      <c r="AC1255" s="37">
        <f>SUM(BASE_INICIATIVAS_CONSOLIDADA!$Q1255:$AB1255)</f>
        <v>0</v>
      </c>
      <c r="AD1255" s="37">
        <v>0</v>
      </c>
      <c r="AE1255" s="37">
        <v>0</v>
      </c>
      <c r="AF1255" s="37">
        <v>0</v>
      </c>
      <c r="AG1255" s="37">
        <v>0</v>
      </c>
      <c r="AH1255" s="37">
        <v>0</v>
      </c>
      <c r="AI1255" s="77">
        <v>0</v>
      </c>
      <c r="AJ1255" s="37">
        <f>SUM(BASE_INICIATIVAS_CONSOLIDADA!$AD1255:$AI1255)</f>
        <v>0</v>
      </c>
      <c r="AK1255" s="37">
        <v>0</v>
      </c>
      <c r="AL1255" s="37">
        <v>0</v>
      </c>
      <c r="AM1255" s="37">
        <v>0</v>
      </c>
      <c r="AN1255" s="37">
        <v>0</v>
      </c>
      <c r="AO1255" s="37">
        <f>SUM(BASE_INICIATIVAS_CONSOLIDADA!$AK1255:$AN1255)</f>
        <v>0</v>
      </c>
      <c r="AP1255" s="37">
        <v>0</v>
      </c>
      <c r="AQ1255" s="37">
        <v>0</v>
      </c>
      <c r="AR1255" s="37">
        <v>0</v>
      </c>
      <c r="AS1255" s="37">
        <v>0</v>
      </c>
      <c r="AT1255" s="37">
        <v>0</v>
      </c>
      <c r="AU1255" s="37">
        <v>0</v>
      </c>
      <c r="AV1255" s="37">
        <f>SUM(BASE_INICIATIVAS_CONSOLIDADA!$AP1255:$AU1255)</f>
        <v>0</v>
      </c>
      <c r="AW1255" s="39">
        <v>0</v>
      </c>
      <c r="AX1255" s="39">
        <v>0</v>
      </c>
      <c r="AY1255" s="40">
        <f>SUM(BASE_INICIATIVAS_CONSOLIDADA!$AW1255:$AX1255)</f>
        <v>0</v>
      </c>
      <c r="AZ1255" s="4">
        <v>0</v>
      </c>
      <c r="BA1255" s="4">
        <f>BASE_INICIATIVAS_CONSOLIDADA!$AZ1255</f>
        <v>0</v>
      </c>
      <c r="BB1255" s="4">
        <v>0</v>
      </c>
      <c r="BC1255" s="4">
        <v>0</v>
      </c>
      <c r="BD1255" s="4">
        <f>SUM(BASE_INICIATIVAS_CONSOLIDADA!$BB1255:$BC1255)</f>
        <v>0</v>
      </c>
    </row>
    <row r="1256" spans="1:56" ht="60" x14ac:dyDescent="0.25">
      <c r="A1256" s="29" t="s">
        <v>502</v>
      </c>
      <c r="B1256" s="29" t="s">
        <v>503</v>
      </c>
      <c r="C1256" s="29">
        <v>19864575</v>
      </c>
      <c r="D1256" s="29" t="s">
        <v>58</v>
      </c>
      <c r="E1256" s="29" t="str">
        <f>_xlfn.XLOOKUP(BASE_INICIATIVAS_CONSOLIDADA!$G1256,'[1]BASE DE DADOS'!A:A,'[1]BASE DE DADOS'!C:C)</f>
        <v>PARNA DA SERRA GERAL</v>
      </c>
      <c r="F1256" s="29" t="str">
        <f>_xlfn.XLOOKUP(BASE_INICIATIVAS_CONSOLIDADA!$G1256,[1]!BASE_UCS[COD CNUC],[1]!BASE_UCS[CATEGORIA RESUMIDA])</f>
        <v>PARNA</v>
      </c>
      <c r="G1256" s="29" t="s">
        <v>207</v>
      </c>
      <c r="H1256" s="29" t="str">
        <f>_xlfn.XLOOKUP(BASE_INICIATIVAS_CONSOLIDADA!$G1256,[1]!BASE_UCS[COD CNUC],[1]!BASE_UCS[GERÊNCIA REGIONAL])</f>
        <v>GR5 - Sul</v>
      </c>
      <c r="I1256" s="29" t="str">
        <f>_xlfn.XLOOKUP(BASE_INICIATIVAS_CONSOLIDADA!$G1256,[1]!BASE_UCS[COD CNUC],[1]!BASE_UCS[BIOMAS])</f>
        <v>Mata Atlântica</v>
      </c>
      <c r="J1256" s="29" t="str">
        <f>_xlfn.XLOOKUP(BASE_INICIATIVAS_CONSOLIDADA!$G1256,[1]!BASE_UCS[COD CNUC],[1]!BASE_UCS[UF])</f>
        <v>RS/SC</v>
      </c>
      <c r="K1256" s="29"/>
      <c r="L1256" s="30">
        <v>120000</v>
      </c>
      <c r="M1256" s="91"/>
      <c r="N1256" s="30">
        <f>BASE_INICIATIVAS_CONSOLIDADA!$L1256-BASE_INICIATIVAS_CONSOLIDADA!$M1256</f>
        <v>120000</v>
      </c>
      <c r="O1256" s="41">
        <f>BASE_INICIATIVAS_CONSOLIDADA!$AC1256+BASE_INICIATIVAS_CONSOLIDADA!$AJ1256+BASE_INICIATIVAS_CONSOLIDADA!$AO1256+BASE_INICIATIVAS_CONSOLIDADA!$AV1256+BASE_INICIATIVAS_CONSOLIDADA!$AY1256+BASE_INICIATIVAS_CONSOLIDADA!$BA1256+BASE_INICIATIVAS_CONSOLIDADA!$BD1256</f>
        <v>0</v>
      </c>
      <c r="P1256" s="30">
        <f>IF(BASE_INICIATIVAS_CONSOLIDADA!$N1256-BASE_INICIATIVAS_CONSOLIDADA!$O1256&lt;0,0,BASE_INICIATIVAS_CONSOLIDADA!$N1256-BASE_INICIATIVAS_CONSOLIDADA!$O1256)</f>
        <v>120000</v>
      </c>
      <c r="Q1256" s="66">
        <v>0</v>
      </c>
      <c r="R1256" s="71">
        <v>0</v>
      </c>
      <c r="S1256" s="71">
        <v>0</v>
      </c>
      <c r="T1256" s="71">
        <v>0</v>
      </c>
      <c r="U1256" s="71">
        <v>0</v>
      </c>
      <c r="V1256" s="71">
        <v>0</v>
      </c>
      <c r="W1256" s="71">
        <v>0</v>
      </c>
      <c r="X1256" s="71">
        <v>0</v>
      </c>
      <c r="Y1256" s="71">
        <v>0</v>
      </c>
      <c r="Z1256" s="71">
        <v>0</v>
      </c>
      <c r="AA1256" s="71">
        <v>0</v>
      </c>
      <c r="AB1256" s="68">
        <v>0</v>
      </c>
      <c r="AC1256" s="41">
        <f>SUM(BASE_INICIATIVAS_CONSOLIDADA!$Q1256:$AB1256)</f>
        <v>0</v>
      </c>
      <c r="AD1256" s="41">
        <v>0</v>
      </c>
      <c r="AE1256" s="41">
        <v>0</v>
      </c>
      <c r="AF1256" s="41">
        <v>0</v>
      </c>
      <c r="AG1256" s="41">
        <v>0</v>
      </c>
      <c r="AH1256" s="41">
        <v>0</v>
      </c>
      <c r="AI1256" s="82">
        <v>0</v>
      </c>
      <c r="AJ1256" s="41">
        <f>SUM(BASE_INICIATIVAS_CONSOLIDADA!$AD1256:$AI1256)</f>
        <v>0</v>
      </c>
      <c r="AK1256" s="41">
        <v>0</v>
      </c>
      <c r="AL1256" s="41">
        <v>0</v>
      </c>
      <c r="AM1256" s="41">
        <v>0</v>
      </c>
      <c r="AN1256" s="41">
        <v>0</v>
      </c>
      <c r="AO1256" s="41">
        <f>SUM(BASE_INICIATIVAS_CONSOLIDADA!$AK1256:$AN1256)</f>
        <v>0</v>
      </c>
      <c r="AP1256" s="41">
        <v>0</v>
      </c>
      <c r="AQ1256" s="41">
        <v>0</v>
      </c>
      <c r="AR1256" s="41">
        <v>0</v>
      </c>
      <c r="AS1256" s="41">
        <v>0</v>
      </c>
      <c r="AT1256" s="41">
        <v>0</v>
      </c>
      <c r="AU1256" s="41">
        <v>0</v>
      </c>
      <c r="AV1256" s="41">
        <f>SUM(BASE_INICIATIVAS_CONSOLIDADA!$AP1256:$AU1256)</f>
        <v>0</v>
      </c>
      <c r="AW1256" s="43">
        <v>0</v>
      </c>
      <c r="AX1256" s="43">
        <v>0</v>
      </c>
      <c r="AY1256" s="44">
        <f>SUM(BASE_INICIATIVAS_CONSOLIDADA!$AW1256:$AX1256)</f>
        <v>0</v>
      </c>
      <c r="AZ1256" s="45">
        <v>0</v>
      </c>
      <c r="BA1256" s="45">
        <f>BASE_INICIATIVAS_CONSOLIDADA!$AZ1256</f>
        <v>0</v>
      </c>
      <c r="BB1256" s="45">
        <v>0</v>
      </c>
      <c r="BC1256" s="45">
        <v>0</v>
      </c>
      <c r="BD1256" s="45">
        <f>SUM(BASE_INICIATIVAS_CONSOLIDADA!$BB1256:$BC1256)</f>
        <v>0</v>
      </c>
    </row>
    <row r="1257" spans="1:56" ht="60" x14ac:dyDescent="0.25">
      <c r="A1257" s="8" t="s">
        <v>502</v>
      </c>
      <c r="B1257" s="8" t="s">
        <v>503</v>
      </c>
      <c r="C1257" s="8">
        <v>19864575</v>
      </c>
      <c r="D1257" s="8" t="s">
        <v>58</v>
      </c>
      <c r="E1257" s="8" t="str">
        <f>_xlfn.XLOOKUP(BASE_INICIATIVAS_CONSOLIDADA!$G1257,'[1]BASE DE DADOS'!A:A,'[1]BASE DE DADOS'!C:C)</f>
        <v>RESEX DO MéDIO PURúS</v>
      </c>
      <c r="F1257" s="8" t="str">
        <f>_xlfn.XLOOKUP(BASE_INICIATIVAS_CONSOLIDADA!$G1257,[1]!BASE_UCS[COD CNUC],[1]!BASE_UCS[CATEGORIA RESUMIDA])</f>
        <v>RESEX</v>
      </c>
      <c r="G1257" s="8" t="s">
        <v>85</v>
      </c>
      <c r="H1257" s="8" t="str">
        <f>_xlfn.XLOOKUP(BASE_INICIATIVAS_CONSOLIDADA!$G1257,[1]!BASE_UCS[COD CNUC],[1]!BASE_UCS[GERÊNCIA REGIONAL])</f>
        <v>GR1 - Norte</v>
      </c>
      <c r="I1257" s="8" t="str">
        <f>_xlfn.XLOOKUP(BASE_INICIATIVAS_CONSOLIDADA!$G1257,[1]!BASE_UCS[COD CNUC],[1]!BASE_UCS[BIOMAS])</f>
        <v>Amazônia</v>
      </c>
      <c r="J1257" s="8" t="str">
        <f>_xlfn.XLOOKUP(BASE_INICIATIVAS_CONSOLIDADA!$G1257,[1]!BASE_UCS[COD CNUC],[1]!BASE_UCS[UF])</f>
        <v>AM</v>
      </c>
      <c r="K1257" s="8"/>
      <c r="L1257" s="36">
        <v>240000</v>
      </c>
      <c r="M1257" s="90"/>
      <c r="N1257" s="36">
        <f>BASE_INICIATIVAS_CONSOLIDADA!$L1257-BASE_INICIATIVAS_CONSOLIDADA!$M1257</f>
        <v>240000</v>
      </c>
      <c r="O1257" s="37">
        <f>BASE_INICIATIVAS_CONSOLIDADA!$AC1257+BASE_INICIATIVAS_CONSOLIDADA!$AJ1257+BASE_INICIATIVAS_CONSOLIDADA!$AO1257+BASE_INICIATIVAS_CONSOLIDADA!$AV1257+BASE_INICIATIVAS_CONSOLIDADA!$AY1257+BASE_INICIATIVAS_CONSOLIDADA!$BA1257+BASE_INICIATIVAS_CONSOLIDADA!$BD1257</f>
        <v>0</v>
      </c>
      <c r="P1257" s="36">
        <f>IF(BASE_INICIATIVAS_CONSOLIDADA!$N1257-BASE_INICIATIVAS_CONSOLIDADA!$O1257&lt;0,0,BASE_INICIATIVAS_CONSOLIDADA!$N1257-BASE_INICIATIVAS_CONSOLIDADA!$O1257)</f>
        <v>240000</v>
      </c>
      <c r="Q1257" s="64">
        <v>0</v>
      </c>
      <c r="R1257" s="69">
        <v>0</v>
      </c>
      <c r="S1257" s="69">
        <v>0</v>
      </c>
      <c r="T1257" s="69">
        <v>0</v>
      </c>
      <c r="U1257" s="69">
        <v>0</v>
      </c>
      <c r="V1257" s="69">
        <v>0</v>
      </c>
      <c r="W1257" s="69">
        <v>0</v>
      </c>
      <c r="X1257" s="69">
        <v>0</v>
      </c>
      <c r="Y1257" s="69">
        <v>0</v>
      </c>
      <c r="Z1257" s="69">
        <v>0</v>
      </c>
      <c r="AA1257" s="69">
        <v>0</v>
      </c>
      <c r="AB1257" s="70">
        <v>0</v>
      </c>
      <c r="AC1257" s="37">
        <f>SUM(BASE_INICIATIVAS_CONSOLIDADA!$Q1257:$AB1257)</f>
        <v>0</v>
      </c>
      <c r="AD1257" s="37">
        <v>0</v>
      </c>
      <c r="AE1257" s="37">
        <v>0</v>
      </c>
      <c r="AF1257" s="37">
        <v>0</v>
      </c>
      <c r="AG1257" s="37">
        <v>0</v>
      </c>
      <c r="AH1257" s="37">
        <v>0</v>
      </c>
      <c r="AI1257" s="77">
        <v>0</v>
      </c>
      <c r="AJ1257" s="37">
        <f>SUM(BASE_INICIATIVAS_CONSOLIDADA!$AD1257:$AI1257)</f>
        <v>0</v>
      </c>
      <c r="AK1257" s="37">
        <v>0</v>
      </c>
      <c r="AL1257" s="37">
        <v>0</v>
      </c>
      <c r="AM1257" s="37">
        <v>0</v>
      </c>
      <c r="AN1257" s="37">
        <v>0</v>
      </c>
      <c r="AO1257" s="37">
        <f>SUM(BASE_INICIATIVAS_CONSOLIDADA!$AK1257:$AN1257)</f>
        <v>0</v>
      </c>
      <c r="AP1257" s="37">
        <v>0</v>
      </c>
      <c r="AQ1257" s="37">
        <v>0</v>
      </c>
      <c r="AR1257" s="37">
        <v>0</v>
      </c>
      <c r="AS1257" s="37">
        <v>0</v>
      </c>
      <c r="AT1257" s="37">
        <v>0</v>
      </c>
      <c r="AU1257" s="37">
        <v>0</v>
      </c>
      <c r="AV1257" s="37">
        <f>SUM(BASE_INICIATIVAS_CONSOLIDADA!$AP1257:$AU1257)</f>
        <v>0</v>
      </c>
      <c r="AW1257" s="39">
        <v>0</v>
      </c>
      <c r="AX1257" s="39">
        <v>0</v>
      </c>
      <c r="AY1257" s="40">
        <f>SUM(BASE_INICIATIVAS_CONSOLIDADA!$AW1257:$AX1257)</f>
        <v>0</v>
      </c>
      <c r="AZ1257" s="4">
        <v>0</v>
      </c>
      <c r="BA1257" s="4">
        <f>BASE_INICIATIVAS_CONSOLIDADA!$AZ1257</f>
        <v>0</v>
      </c>
      <c r="BB1257" s="4">
        <v>0</v>
      </c>
      <c r="BC1257" s="4">
        <v>0</v>
      </c>
      <c r="BD1257" s="4">
        <f>SUM(BASE_INICIATIVAS_CONSOLIDADA!$BB1257:$BC1257)</f>
        <v>0</v>
      </c>
    </row>
    <row r="1258" spans="1:56" ht="60" x14ac:dyDescent="0.25">
      <c r="A1258" s="29" t="s">
        <v>502</v>
      </c>
      <c r="B1258" s="29" t="s">
        <v>503</v>
      </c>
      <c r="C1258" s="29">
        <v>19864575</v>
      </c>
      <c r="D1258" s="29" t="s">
        <v>58</v>
      </c>
      <c r="E1258" s="29" t="str">
        <f>_xlfn.XLOOKUP(BASE_INICIATIVAS_CONSOLIDADA!$G1258,'[1]BASE DE DADOS'!A:A,'[1]BASE DE DADOS'!C:C)</f>
        <v>RESEX ITUXí</v>
      </c>
      <c r="F1258" s="29" t="str">
        <f>_xlfn.XLOOKUP(BASE_INICIATIVAS_CONSOLIDADA!$G1258,[1]!BASE_UCS[COD CNUC],[1]!BASE_UCS[CATEGORIA RESUMIDA])</f>
        <v>RESEX</v>
      </c>
      <c r="G1258" s="29" t="s">
        <v>381</v>
      </c>
      <c r="H1258" s="29" t="str">
        <f>_xlfn.XLOOKUP(BASE_INICIATIVAS_CONSOLIDADA!$G1258,[1]!BASE_UCS[COD CNUC],[1]!BASE_UCS[GERÊNCIA REGIONAL])</f>
        <v>GR1 - Norte</v>
      </c>
      <c r="I1258" s="29" t="str">
        <f>_xlfn.XLOOKUP(BASE_INICIATIVAS_CONSOLIDADA!$G1258,[1]!BASE_UCS[COD CNUC],[1]!BASE_UCS[BIOMAS])</f>
        <v>Amazônia</v>
      </c>
      <c r="J1258" s="29" t="str">
        <f>_xlfn.XLOOKUP(BASE_INICIATIVAS_CONSOLIDADA!$G1258,[1]!BASE_UCS[COD CNUC],[1]!BASE_UCS[UF])</f>
        <v>AM</v>
      </c>
      <c r="K1258" s="29"/>
      <c r="L1258" s="30">
        <v>240000</v>
      </c>
      <c r="M1258" s="91"/>
      <c r="N1258" s="30">
        <f>BASE_INICIATIVAS_CONSOLIDADA!$L1258-BASE_INICIATIVAS_CONSOLIDADA!$M1258</f>
        <v>240000</v>
      </c>
      <c r="O1258" s="41">
        <f>BASE_INICIATIVAS_CONSOLIDADA!$AC1258+BASE_INICIATIVAS_CONSOLIDADA!$AJ1258+BASE_INICIATIVAS_CONSOLIDADA!$AO1258+BASE_INICIATIVAS_CONSOLIDADA!$AV1258+BASE_INICIATIVAS_CONSOLIDADA!$AY1258+BASE_INICIATIVAS_CONSOLIDADA!$BA1258+BASE_INICIATIVAS_CONSOLIDADA!$BD1258</f>
        <v>0</v>
      </c>
      <c r="P1258" s="30">
        <f>IF(BASE_INICIATIVAS_CONSOLIDADA!$N1258-BASE_INICIATIVAS_CONSOLIDADA!$O1258&lt;0,0,BASE_INICIATIVAS_CONSOLIDADA!$N1258-BASE_INICIATIVAS_CONSOLIDADA!$O1258)</f>
        <v>240000</v>
      </c>
      <c r="Q1258" s="66">
        <v>0</v>
      </c>
      <c r="R1258" s="71">
        <v>0</v>
      </c>
      <c r="S1258" s="71">
        <v>0</v>
      </c>
      <c r="T1258" s="71">
        <v>0</v>
      </c>
      <c r="U1258" s="71">
        <v>0</v>
      </c>
      <c r="V1258" s="71">
        <v>0</v>
      </c>
      <c r="W1258" s="71">
        <v>0</v>
      </c>
      <c r="X1258" s="71">
        <v>0</v>
      </c>
      <c r="Y1258" s="71">
        <v>0</v>
      </c>
      <c r="Z1258" s="71">
        <v>0</v>
      </c>
      <c r="AA1258" s="71">
        <v>0</v>
      </c>
      <c r="AB1258" s="68">
        <v>0</v>
      </c>
      <c r="AC1258" s="41">
        <f>SUM(BASE_INICIATIVAS_CONSOLIDADA!$Q1258:$AB1258)</f>
        <v>0</v>
      </c>
      <c r="AD1258" s="41">
        <v>0</v>
      </c>
      <c r="AE1258" s="41">
        <v>0</v>
      </c>
      <c r="AF1258" s="41">
        <v>0</v>
      </c>
      <c r="AG1258" s="41">
        <v>0</v>
      </c>
      <c r="AH1258" s="41">
        <v>0</v>
      </c>
      <c r="AI1258" s="82">
        <v>0</v>
      </c>
      <c r="AJ1258" s="41">
        <f>SUM(BASE_INICIATIVAS_CONSOLIDADA!$AD1258:$AI1258)</f>
        <v>0</v>
      </c>
      <c r="AK1258" s="41">
        <v>0</v>
      </c>
      <c r="AL1258" s="41">
        <v>0</v>
      </c>
      <c r="AM1258" s="41">
        <v>0</v>
      </c>
      <c r="AN1258" s="41">
        <v>0</v>
      </c>
      <c r="AO1258" s="41">
        <f>SUM(BASE_INICIATIVAS_CONSOLIDADA!$AK1258:$AN1258)</f>
        <v>0</v>
      </c>
      <c r="AP1258" s="41">
        <v>0</v>
      </c>
      <c r="AQ1258" s="41">
        <v>0</v>
      </c>
      <c r="AR1258" s="41">
        <v>0</v>
      </c>
      <c r="AS1258" s="41">
        <v>0</v>
      </c>
      <c r="AT1258" s="41">
        <v>0</v>
      </c>
      <c r="AU1258" s="41">
        <v>0</v>
      </c>
      <c r="AV1258" s="41">
        <f>SUM(BASE_INICIATIVAS_CONSOLIDADA!$AP1258:$AU1258)</f>
        <v>0</v>
      </c>
      <c r="AW1258" s="43">
        <v>0</v>
      </c>
      <c r="AX1258" s="43">
        <v>0</v>
      </c>
      <c r="AY1258" s="44">
        <f>SUM(BASE_INICIATIVAS_CONSOLIDADA!$AW1258:$AX1258)</f>
        <v>0</v>
      </c>
      <c r="AZ1258" s="45">
        <v>0</v>
      </c>
      <c r="BA1258" s="45">
        <f>BASE_INICIATIVAS_CONSOLIDADA!$AZ1258</f>
        <v>0</v>
      </c>
      <c r="BB1258" s="45">
        <v>0</v>
      </c>
      <c r="BC1258" s="45">
        <v>0</v>
      </c>
      <c r="BD1258" s="45">
        <f>SUM(BASE_INICIATIVAS_CONSOLIDADA!$BB1258:$BC1258)</f>
        <v>0</v>
      </c>
    </row>
    <row r="1259" spans="1:56" ht="60" x14ac:dyDescent="0.25">
      <c r="A1259" s="8" t="s">
        <v>502</v>
      </c>
      <c r="B1259" s="8" t="s">
        <v>503</v>
      </c>
      <c r="C1259" s="8">
        <v>19864575</v>
      </c>
      <c r="D1259" s="8" t="s">
        <v>58</v>
      </c>
      <c r="E1259" s="8" t="str">
        <f>_xlfn.XLOOKUP(BASE_INICIATIVAS_CONSOLIDADA!$G1259,'[1]BASE DE DADOS'!A:A,'[1]BASE DE DADOS'!C:C)</f>
        <v>RESEX ALTO TARAUACÁ</v>
      </c>
      <c r="F1259" s="8" t="str">
        <f>_xlfn.XLOOKUP(BASE_INICIATIVAS_CONSOLIDADA!$G1259,[1]!BASE_UCS[COD CNUC],[1]!BASE_UCS[CATEGORIA RESUMIDA])</f>
        <v>RESEX</v>
      </c>
      <c r="G1259" s="8" t="s">
        <v>139</v>
      </c>
      <c r="H1259" s="8" t="str">
        <f>_xlfn.XLOOKUP(BASE_INICIATIVAS_CONSOLIDADA!$G1259,[1]!BASE_UCS[COD CNUC],[1]!BASE_UCS[GERÊNCIA REGIONAL])</f>
        <v>GR1 - Norte</v>
      </c>
      <c r="I1259" s="8" t="str">
        <f>_xlfn.XLOOKUP(BASE_INICIATIVAS_CONSOLIDADA!$G1259,[1]!BASE_UCS[COD CNUC],[1]!BASE_UCS[BIOMAS])</f>
        <v>Amazônia</v>
      </c>
      <c r="J1259" s="8" t="str">
        <f>_xlfn.XLOOKUP(BASE_INICIATIVAS_CONSOLIDADA!$G1259,[1]!BASE_UCS[COD CNUC],[1]!BASE_UCS[UF])</f>
        <v>AC</v>
      </c>
      <c r="K1259" s="8"/>
      <c r="L1259" s="36">
        <v>120000</v>
      </c>
      <c r="M1259" s="90"/>
      <c r="N1259" s="36">
        <f>BASE_INICIATIVAS_CONSOLIDADA!$L1259-BASE_INICIATIVAS_CONSOLIDADA!$M1259</f>
        <v>120000</v>
      </c>
      <c r="O1259" s="37">
        <f>BASE_INICIATIVAS_CONSOLIDADA!$AC1259+BASE_INICIATIVAS_CONSOLIDADA!$AJ1259+BASE_INICIATIVAS_CONSOLIDADA!$AO1259+BASE_INICIATIVAS_CONSOLIDADA!$AV1259+BASE_INICIATIVAS_CONSOLIDADA!$AY1259+BASE_INICIATIVAS_CONSOLIDADA!$BA1259+BASE_INICIATIVAS_CONSOLIDADA!$BD1259</f>
        <v>0</v>
      </c>
      <c r="P1259" s="36">
        <f>IF(BASE_INICIATIVAS_CONSOLIDADA!$N1259-BASE_INICIATIVAS_CONSOLIDADA!$O1259&lt;0,0,BASE_INICIATIVAS_CONSOLIDADA!$N1259-BASE_INICIATIVAS_CONSOLIDADA!$O1259)</f>
        <v>120000</v>
      </c>
      <c r="Q1259" s="64">
        <v>0</v>
      </c>
      <c r="R1259" s="69">
        <v>0</v>
      </c>
      <c r="S1259" s="69">
        <v>0</v>
      </c>
      <c r="T1259" s="69">
        <v>0</v>
      </c>
      <c r="U1259" s="69">
        <v>0</v>
      </c>
      <c r="V1259" s="69">
        <v>0</v>
      </c>
      <c r="W1259" s="69">
        <v>0</v>
      </c>
      <c r="X1259" s="69">
        <v>0</v>
      </c>
      <c r="Y1259" s="69">
        <v>0</v>
      </c>
      <c r="Z1259" s="69">
        <v>0</v>
      </c>
      <c r="AA1259" s="69">
        <v>0</v>
      </c>
      <c r="AB1259" s="70">
        <v>0</v>
      </c>
      <c r="AC1259" s="37">
        <f>SUM(BASE_INICIATIVAS_CONSOLIDADA!$Q1259:$AB1259)</f>
        <v>0</v>
      </c>
      <c r="AD1259" s="37">
        <v>0</v>
      </c>
      <c r="AE1259" s="37">
        <v>0</v>
      </c>
      <c r="AF1259" s="37">
        <v>0</v>
      </c>
      <c r="AG1259" s="37">
        <v>0</v>
      </c>
      <c r="AH1259" s="37">
        <v>0</v>
      </c>
      <c r="AI1259" s="77">
        <v>0</v>
      </c>
      <c r="AJ1259" s="37">
        <f>SUM(BASE_INICIATIVAS_CONSOLIDADA!$AD1259:$AI1259)</f>
        <v>0</v>
      </c>
      <c r="AK1259" s="37">
        <v>0</v>
      </c>
      <c r="AL1259" s="37">
        <v>0</v>
      </c>
      <c r="AM1259" s="37">
        <v>0</v>
      </c>
      <c r="AN1259" s="37">
        <v>0</v>
      </c>
      <c r="AO1259" s="37">
        <f>SUM(BASE_INICIATIVAS_CONSOLIDADA!$AK1259:$AN1259)</f>
        <v>0</v>
      </c>
      <c r="AP1259" s="37">
        <v>0</v>
      </c>
      <c r="AQ1259" s="37">
        <v>0</v>
      </c>
      <c r="AR1259" s="37">
        <v>0</v>
      </c>
      <c r="AS1259" s="37">
        <v>0</v>
      </c>
      <c r="AT1259" s="37">
        <v>0</v>
      </c>
      <c r="AU1259" s="37">
        <v>0</v>
      </c>
      <c r="AV1259" s="37">
        <f>SUM(BASE_INICIATIVAS_CONSOLIDADA!$AP1259:$AU1259)</f>
        <v>0</v>
      </c>
      <c r="AW1259" s="39">
        <v>0</v>
      </c>
      <c r="AX1259" s="39">
        <v>0</v>
      </c>
      <c r="AY1259" s="40">
        <f>SUM(BASE_INICIATIVAS_CONSOLIDADA!$AW1259:$AX1259)</f>
        <v>0</v>
      </c>
      <c r="AZ1259" s="4">
        <v>0</v>
      </c>
      <c r="BA1259" s="4">
        <f>BASE_INICIATIVAS_CONSOLIDADA!$AZ1259</f>
        <v>0</v>
      </c>
      <c r="BB1259" s="4">
        <v>0</v>
      </c>
      <c r="BC1259" s="4">
        <v>0</v>
      </c>
      <c r="BD1259" s="4">
        <f>SUM(BASE_INICIATIVAS_CONSOLIDADA!$BB1259:$BC1259)</f>
        <v>0</v>
      </c>
    </row>
    <row r="1260" spans="1:56" ht="60" x14ac:dyDescent="0.25">
      <c r="A1260" s="29" t="s">
        <v>502</v>
      </c>
      <c r="B1260" s="29" t="s">
        <v>503</v>
      </c>
      <c r="C1260" s="29">
        <v>19864575</v>
      </c>
      <c r="D1260" s="29" t="s">
        <v>58</v>
      </c>
      <c r="E1260" s="29" t="str">
        <f>_xlfn.XLOOKUP(BASE_INICIATIVAS_CONSOLIDADA!$G1260,'[1]BASE DE DADOS'!A:A,'[1]BASE DE DADOS'!C:C)</f>
        <v>FLONA DE SANTA ROSA DO PURUS</v>
      </c>
      <c r="F1260" s="29" t="str">
        <f>_xlfn.XLOOKUP(BASE_INICIATIVAS_CONSOLIDADA!$G1260,[1]!BASE_UCS[COD CNUC],[1]!BASE_UCS[CATEGORIA RESUMIDA])</f>
        <v>FLONA</v>
      </c>
      <c r="G1260" s="29" t="s">
        <v>525</v>
      </c>
      <c r="H1260" s="29" t="str">
        <f>_xlfn.XLOOKUP(BASE_INICIATIVAS_CONSOLIDADA!$G1260,[1]!BASE_UCS[COD CNUC],[1]!BASE_UCS[GERÊNCIA REGIONAL])</f>
        <v>GR1 - Norte</v>
      </c>
      <c r="I1260" s="29" t="str">
        <f>_xlfn.XLOOKUP(BASE_INICIATIVAS_CONSOLIDADA!$G1260,[1]!BASE_UCS[COD CNUC],[1]!BASE_UCS[BIOMAS])</f>
        <v>Amazônia</v>
      </c>
      <c r="J1260" s="29" t="str">
        <f>_xlfn.XLOOKUP(BASE_INICIATIVAS_CONSOLIDADA!$G1260,[1]!BASE_UCS[COD CNUC],[1]!BASE_UCS[UF])</f>
        <v>AC</v>
      </c>
      <c r="K1260" s="29"/>
      <c r="L1260" s="30">
        <v>120000</v>
      </c>
      <c r="M1260" s="91"/>
      <c r="N1260" s="30">
        <f>BASE_INICIATIVAS_CONSOLIDADA!$L1260-BASE_INICIATIVAS_CONSOLIDADA!$M1260</f>
        <v>120000</v>
      </c>
      <c r="O1260" s="41">
        <f>BASE_INICIATIVAS_CONSOLIDADA!$AC1260+BASE_INICIATIVAS_CONSOLIDADA!$AJ1260+BASE_INICIATIVAS_CONSOLIDADA!$AO1260+BASE_INICIATIVAS_CONSOLIDADA!$AV1260+BASE_INICIATIVAS_CONSOLIDADA!$AY1260+BASE_INICIATIVAS_CONSOLIDADA!$BA1260+BASE_INICIATIVAS_CONSOLIDADA!$BD1260</f>
        <v>0</v>
      </c>
      <c r="P1260" s="30">
        <f>IF(BASE_INICIATIVAS_CONSOLIDADA!$N1260-BASE_INICIATIVAS_CONSOLIDADA!$O1260&lt;0,0,BASE_INICIATIVAS_CONSOLIDADA!$N1260-BASE_INICIATIVAS_CONSOLIDADA!$O1260)</f>
        <v>120000</v>
      </c>
      <c r="Q1260" s="66">
        <v>0</v>
      </c>
      <c r="R1260" s="71">
        <v>0</v>
      </c>
      <c r="S1260" s="71">
        <v>0</v>
      </c>
      <c r="T1260" s="71">
        <v>0</v>
      </c>
      <c r="U1260" s="71">
        <v>0</v>
      </c>
      <c r="V1260" s="71">
        <v>0</v>
      </c>
      <c r="W1260" s="71">
        <v>0</v>
      </c>
      <c r="X1260" s="71">
        <v>0</v>
      </c>
      <c r="Y1260" s="71">
        <v>0</v>
      </c>
      <c r="Z1260" s="71">
        <v>0</v>
      </c>
      <c r="AA1260" s="71">
        <v>0</v>
      </c>
      <c r="AB1260" s="68">
        <v>0</v>
      </c>
      <c r="AC1260" s="41">
        <f>SUM(BASE_INICIATIVAS_CONSOLIDADA!$Q1260:$AB1260)</f>
        <v>0</v>
      </c>
      <c r="AD1260" s="41">
        <v>0</v>
      </c>
      <c r="AE1260" s="41">
        <v>0</v>
      </c>
      <c r="AF1260" s="41">
        <v>0</v>
      </c>
      <c r="AG1260" s="41">
        <v>0</v>
      </c>
      <c r="AH1260" s="41">
        <v>0</v>
      </c>
      <c r="AI1260" s="82">
        <v>0</v>
      </c>
      <c r="AJ1260" s="41">
        <f>SUM(BASE_INICIATIVAS_CONSOLIDADA!$AD1260:$AI1260)</f>
        <v>0</v>
      </c>
      <c r="AK1260" s="41">
        <v>0</v>
      </c>
      <c r="AL1260" s="41">
        <v>0</v>
      </c>
      <c r="AM1260" s="41">
        <v>0</v>
      </c>
      <c r="AN1260" s="41">
        <v>0</v>
      </c>
      <c r="AO1260" s="41">
        <f>SUM(BASE_INICIATIVAS_CONSOLIDADA!$AK1260:$AN1260)</f>
        <v>0</v>
      </c>
      <c r="AP1260" s="41">
        <v>0</v>
      </c>
      <c r="AQ1260" s="41">
        <v>0</v>
      </c>
      <c r="AR1260" s="41">
        <v>0</v>
      </c>
      <c r="AS1260" s="41">
        <v>0</v>
      </c>
      <c r="AT1260" s="41">
        <v>0</v>
      </c>
      <c r="AU1260" s="41">
        <v>0</v>
      </c>
      <c r="AV1260" s="41">
        <f>SUM(BASE_INICIATIVAS_CONSOLIDADA!$AP1260:$AU1260)</f>
        <v>0</v>
      </c>
      <c r="AW1260" s="43">
        <v>0</v>
      </c>
      <c r="AX1260" s="43">
        <v>0</v>
      </c>
      <c r="AY1260" s="44">
        <f>SUM(BASE_INICIATIVAS_CONSOLIDADA!$AW1260:$AX1260)</f>
        <v>0</v>
      </c>
      <c r="AZ1260" s="45">
        <v>0</v>
      </c>
      <c r="BA1260" s="45">
        <f>BASE_INICIATIVAS_CONSOLIDADA!$AZ1260</f>
        <v>0</v>
      </c>
      <c r="BB1260" s="45">
        <v>0</v>
      </c>
      <c r="BC1260" s="45">
        <v>0</v>
      </c>
      <c r="BD1260" s="45">
        <f>SUM(BASE_INICIATIVAS_CONSOLIDADA!$BB1260:$BC1260)</f>
        <v>0</v>
      </c>
    </row>
    <row r="1261" spans="1:56" ht="60" x14ac:dyDescent="0.25">
      <c r="A1261" s="8" t="s">
        <v>502</v>
      </c>
      <c r="B1261" s="8" t="s">
        <v>503</v>
      </c>
      <c r="C1261" s="8">
        <v>19864575</v>
      </c>
      <c r="D1261" s="8" t="s">
        <v>58</v>
      </c>
      <c r="E1261" s="8" t="str">
        <f>_xlfn.XLOOKUP(BASE_INICIATIVAS_CONSOLIDADA!$G1261,'[1]BASE DE DADOS'!A:A,'[1]BASE DE DADOS'!C:C)</f>
        <v>APA DO PLANALTO CENTRAL</v>
      </c>
      <c r="F1261" s="8" t="str">
        <f>_xlfn.XLOOKUP(BASE_INICIATIVAS_CONSOLIDADA!$G1261,[1]!BASE_UCS[COD CNUC],[1]!BASE_UCS[CATEGORIA RESUMIDA])</f>
        <v>APA</v>
      </c>
      <c r="G1261" s="8" t="s">
        <v>182</v>
      </c>
      <c r="H1261" s="8" t="str">
        <f>_xlfn.XLOOKUP(BASE_INICIATIVAS_CONSOLIDADA!$G1261,[1]!BASE_UCS[COD CNUC],[1]!BASE_UCS[GERÊNCIA REGIONAL])</f>
        <v>GR3 - Centro-Oeste</v>
      </c>
      <c r="I1261" s="8" t="str">
        <f>_xlfn.XLOOKUP(BASE_INICIATIVAS_CONSOLIDADA!$G1261,[1]!BASE_UCS[COD CNUC],[1]!BASE_UCS[BIOMAS])</f>
        <v>Cerrado</v>
      </c>
      <c r="J1261" s="8" t="str">
        <f>_xlfn.XLOOKUP(BASE_INICIATIVAS_CONSOLIDADA!$G1261,[1]!BASE_UCS[COD CNUC],[1]!BASE_UCS[UF])</f>
        <v>DF/GO</v>
      </c>
      <c r="K1261" s="8"/>
      <c r="L1261" s="36">
        <v>240000</v>
      </c>
      <c r="M1261" s="90"/>
      <c r="N1261" s="36">
        <f>BASE_INICIATIVAS_CONSOLIDADA!$L1261-BASE_INICIATIVAS_CONSOLIDADA!$M1261</f>
        <v>240000</v>
      </c>
      <c r="O1261" s="37">
        <f>BASE_INICIATIVAS_CONSOLIDADA!$AC1261+BASE_INICIATIVAS_CONSOLIDADA!$AJ1261+BASE_INICIATIVAS_CONSOLIDADA!$AO1261+BASE_INICIATIVAS_CONSOLIDADA!$AV1261+BASE_INICIATIVAS_CONSOLIDADA!$AY1261+BASE_INICIATIVAS_CONSOLIDADA!$BA1261+BASE_INICIATIVAS_CONSOLIDADA!$BD1261</f>
        <v>0</v>
      </c>
      <c r="P1261" s="36">
        <f>IF(BASE_INICIATIVAS_CONSOLIDADA!$N1261-BASE_INICIATIVAS_CONSOLIDADA!$O1261&lt;0,0,BASE_INICIATIVAS_CONSOLIDADA!$N1261-BASE_INICIATIVAS_CONSOLIDADA!$O1261)</f>
        <v>240000</v>
      </c>
      <c r="Q1261" s="64">
        <v>0</v>
      </c>
      <c r="R1261" s="69">
        <v>0</v>
      </c>
      <c r="S1261" s="69">
        <v>0</v>
      </c>
      <c r="T1261" s="69">
        <v>0</v>
      </c>
      <c r="U1261" s="69">
        <v>0</v>
      </c>
      <c r="V1261" s="69">
        <v>0</v>
      </c>
      <c r="W1261" s="69">
        <v>0</v>
      </c>
      <c r="X1261" s="69">
        <v>0</v>
      </c>
      <c r="Y1261" s="69">
        <v>0</v>
      </c>
      <c r="Z1261" s="69">
        <v>0</v>
      </c>
      <c r="AA1261" s="69">
        <v>0</v>
      </c>
      <c r="AB1261" s="70">
        <v>0</v>
      </c>
      <c r="AC1261" s="37">
        <f>SUM(BASE_INICIATIVAS_CONSOLIDADA!$Q1261:$AB1261)</f>
        <v>0</v>
      </c>
      <c r="AD1261" s="37">
        <v>0</v>
      </c>
      <c r="AE1261" s="37">
        <v>0</v>
      </c>
      <c r="AF1261" s="37">
        <v>0</v>
      </c>
      <c r="AG1261" s="37">
        <v>0</v>
      </c>
      <c r="AH1261" s="37">
        <v>0</v>
      </c>
      <c r="AI1261" s="77">
        <v>0</v>
      </c>
      <c r="AJ1261" s="37">
        <f>SUM(BASE_INICIATIVAS_CONSOLIDADA!$AD1261:$AI1261)</f>
        <v>0</v>
      </c>
      <c r="AK1261" s="37">
        <v>0</v>
      </c>
      <c r="AL1261" s="37">
        <v>0</v>
      </c>
      <c r="AM1261" s="37">
        <v>0</v>
      </c>
      <c r="AN1261" s="37">
        <v>0</v>
      </c>
      <c r="AO1261" s="37">
        <f>SUM(BASE_INICIATIVAS_CONSOLIDADA!$AK1261:$AN1261)</f>
        <v>0</v>
      </c>
      <c r="AP1261" s="37">
        <v>0</v>
      </c>
      <c r="AQ1261" s="37">
        <v>0</v>
      </c>
      <c r="AR1261" s="37">
        <v>0</v>
      </c>
      <c r="AS1261" s="37">
        <v>0</v>
      </c>
      <c r="AT1261" s="37">
        <v>0</v>
      </c>
      <c r="AU1261" s="37">
        <v>0</v>
      </c>
      <c r="AV1261" s="37">
        <f>SUM(BASE_INICIATIVAS_CONSOLIDADA!$AP1261:$AU1261)</f>
        <v>0</v>
      </c>
      <c r="AW1261" s="39">
        <v>0</v>
      </c>
      <c r="AX1261" s="39">
        <v>0</v>
      </c>
      <c r="AY1261" s="40">
        <f>SUM(BASE_INICIATIVAS_CONSOLIDADA!$AW1261:$AX1261)</f>
        <v>0</v>
      </c>
      <c r="AZ1261" s="4">
        <v>0</v>
      </c>
      <c r="BA1261" s="4">
        <f>BASE_INICIATIVAS_CONSOLIDADA!$AZ1261</f>
        <v>0</v>
      </c>
      <c r="BB1261" s="4">
        <v>0</v>
      </c>
      <c r="BC1261" s="4">
        <v>0</v>
      </c>
      <c r="BD1261" s="4">
        <f>SUM(BASE_INICIATIVAS_CONSOLIDADA!$BB1261:$BC1261)</f>
        <v>0</v>
      </c>
    </row>
    <row r="1262" spans="1:56" ht="60" x14ac:dyDescent="0.25">
      <c r="A1262" s="29" t="s">
        <v>502</v>
      </c>
      <c r="B1262" s="29" t="s">
        <v>503</v>
      </c>
      <c r="C1262" s="29">
        <v>19864575</v>
      </c>
      <c r="D1262" s="29" t="s">
        <v>58</v>
      </c>
      <c r="E1262" s="29" t="str">
        <f>_xlfn.XLOOKUP(BASE_INICIATIVAS_CONSOLIDADA!$G1262,'[1]BASE DE DADOS'!A:A,'[1]BASE DE DADOS'!C:C)</f>
        <v>ARIE PROJETO DINÂMICA BIOLÓGICA DE FRAGMENTOS FLORESTAIS</v>
      </c>
      <c r="F1262" s="29" t="str">
        <f>_xlfn.XLOOKUP(BASE_INICIATIVAS_CONSOLIDADA!$G1262,[1]!BASE_UCS[COD CNUC],[1]!BASE_UCS[CATEGORIA RESUMIDA])</f>
        <v>ARIE</v>
      </c>
      <c r="G1262" s="29" t="s">
        <v>490</v>
      </c>
      <c r="H1262" s="29" t="str">
        <f>_xlfn.XLOOKUP(BASE_INICIATIVAS_CONSOLIDADA!$G1262,[1]!BASE_UCS[COD CNUC],[1]!BASE_UCS[GERÊNCIA REGIONAL])</f>
        <v>GR1 - Norte</v>
      </c>
      <c r="I1262" s="29" t="str">
        <f>_xlfn.XLOOKUP(BASE_INICIATIVAS_CONSOLIDADA!$G1262,[1]!BASE_UCS[COD CNUC],[1]!BASE_UCS[BIOMAS])</f>
        <v>Amazônia</v>
      </c>
      <c r="J1262" s="29" t="str">
        <f>_xlfn.XLOOKUP(BASE_INICIATIVAS_CONSOLIDADA!$G1262,[1]!BASE_UCS[COD CNUC],[1]!BASE_UCS[UF])</f>
        <v>AM</v>
      </c>
      <c r="K1262" s="29"/>
      <c r="L1262" s="30">
        <v>120000</v>
      </c>
      <c r="M1262" s="91"/>
      <c r="N1262" s="30">
        <f>BASE_INICIATIVAS_CONSOLIDADA!$L1262-BASE_INICIATIVAS_CONSOLIDADA!$M1262</f>
        <v>120000</v>
      </c>
      <c r="O1262" s="41">
        <f>BASE_INICIATIVAS_CONSOLIDADA!$AC1262+BASE_INICIATIVAS_CONSOLIDADA!$AJ1262+BASE_INICIATIVAS_CONSOLIDADA!$AO1262+BASE_INICIATIVAS_CONSOLIDADA!$AV1262+BASE_INICIATIVAS_CONSOLIDADA!$AY1262+BASE_INICIATIVAS_CONSOLIDADA!$BA1262+BASE_INICIATIVAS_CONSOLIDADA!$BD1262</f>
        <v>0</v>
      </c>
      <c r="P1262" s="30">
        <f>IF(BASE_INICIATIVAS_CONSOLIDADA!$N1262-BASE_INICIATIVAS_CONSOLIDADA!$O1262&lt;0,0,BASE_INICIATIVAS_CONSOLIDADA!$N1262-BASE_INICIATIVAS_CONSOLIDADA!$O1262)</f>
        <v>120000</v>
      </c>
      <c r="Q1262" s="66">
        <v>0</v>
      </c>
      <c r="R1262" s="71">
        <v>0</v>
      </c>
      <c r="S1262" s="71">
        <v>0</v>
      </c>
      <c r="T1262" s="71">
        <v>0</v>
      </c>
      <c r="U1262" s="71">
        <v>0</v>
      </c>
      <c r="V1262" s="71">
        <v>0</v>
      </c>
      <c r="W1262" s="71">
        <v>0</v>
      </c>
      <c r="X1262" s="71">
        <v>0</v>
      </c>
      <c r="Y1262" s="71">
        <v>0</v>
      </c>
      <c r="Z1262" s="71">
        <v>0</v>
      </c>
      <c r="AA1262" s="71">
        <v>0</v>
      </c>
      <c r="AB1262" s="68">
        <v>0</v>
      </c>
      <c r="AC1262" s="41">
        <f>SUM(BASE_INICIATIVAS_CONSOLIDADA!$Q1262:$AB1262)</f>
        <v>0</v>
      </c>
      <c r="AD1262" s="41">
        <v>0</v>
      </c>
      <c r="AE1262" s="41">
        <v>0</v>
      </c>
      <c r="AF1262" s="41">
        <v>0</v>
      </c>
      <c r="AG1262" s="41">
        <v>0</v>
      </c>
      <c r="AH1262" s="41">
        <v>0</v>
      </c>
      <c r="AI1262" s="82">
        <v>0</v>
      </c>
      <c r="AJ1262" s="41">
        <f>SUM(BASE_INICIATIVAS_CONSOLIDADA!$AD1262:$AI1262)</f>
        <v>0</v>
      </c>
      <c r="AK1262" s="41">
        <v>0</v>
      </c>
      <c r="AL1262" s="41">
        <v>0</v>
      </c>
      <c r="AM1262" s="41">
        <v>0</v>
      </c>
      <c r="AN1262" s="41">
        <v>0</v>
      </c>
      <c r="AO1262" s="41">
        <f>SUM(BASE_INICIATIVAS_CONSOLIDADA!$AK1262:$AN1262)</f>
        <v>0</v>
      </c>
      <c r="AP1262" s="41">
        <v>0</v>
      </c>
      <c r="AQ1262" s="41">
        <v>0</v>
      </c>
      <c r="AR1262" s="41">
        <v>0</v>
      </c>
      <c r="AS1262" s="41">
        <v>0</v>
      </c>
      <c r="AT1262" s="41">
        <v>0</v>
      </c>
      <c r="AU1262" s="41">
        <v>0</v>
      </c>
      <c r="AV1262" s="41">
        <f>SUM(BASE_INICIATIVAS_CONSOLIDADA!$AP1262:$AU1262)</f>
        <v>0</v>
      </c>
      <c r="AW1262" s="43">
        <v>0</v>
      </c>
      <c r="AX1262" s="43">
        <v>0</v>
      </c>
      <c r="AY1262" s="44">
        <f>SUM(BASE_INICIATIVAS_CONSOLIDADA!$AW1262:$AX1262)</f>
        <v>0</v>
      </c>
      <c r="AZ1262" s="45">
        <v>0</v>
      </c>
      <c r="BA1262" s="45">
        <f>BASE_INICIATIVAS_CONSOLIDADA!$AZ1262</f>
        <v>0</v>
      </c>
      <c r="BB1262" s="45">
        <v>0</v>
      </c>
      <c r="BC1262" s="45">
        <v>0</v>
      </c>
      <c r="BD1262" s="45">
        <f>SUM(BASE_INICIATIVAS_CONSOLIDADA!$BB1262:$BC1262)</f>
        <v>0</v>
      </c>
    </row>
    <row r="1263" spans="1:56" ht="60" x14ac:dyDescent="0.25">
      <c r="A1263" s="8" t="s">
        <v>502</v>
      </c>
      <c r="B1263" s="8" t="s">
        <v>503</v>
      </c>
      <c r="C1263" s="8">
        <v>19864575</v>
      </c>
      <c r="D1263" s="8" t="s">
        <v>58</v>
      </c>
      <c r="E1263" s="8" t="str">
        <f>_xlfn.XLOOKUP(BASE_INICIATIVAS_CONSOLIDADA!$G1263,'[1]BASE DE DADOS'!A:A,'[1]BASE DE DADOS'!C:C)</f>
        <v>RESEX MARINHA DE SOURE</v>
      </c>
      <c r="F1263" s="8" t="str">
        <f>_xlfn.XLOOKUP(BASE_INICIATIVAS_CONSOLIDADA!$G1263,[1]!BASE_UCS[COD CNUC],[1]!BASE_UCS[CATEGORIA RESUMIDA])</f>
        <v>RESEX</v>
      </c>
      <c r="G1263" s="8" t="s">
        <v>126</v>
      </c>
      <c r="H1263" s="8" t="str">
        <f>_xlfn.XLOOKUP(BASE_INICIATIVAS_CONSOLIDADA!$G1263,[1]!BASE_UCS[COD CNUC],[1]!BASE_UCS[GERÊNCIA REGIONAL])</f>
        <v>GR1 - Norte</v>
      </c>
      <c r="I1263" s="8" t="str">
        <f>_xlfn.XLOOKUP(BASE_INICIATIVAS_CONSOLIDADA!$G1263,[1]!BASE_UCS[COD CNUC],[1]!BASE_UCS[BIOMAS])</f>
        <v>Amazônia - Área Marinha</v>
      </c>
      <c r="J1263" s="8" t="str">
        <f>_xlfn.XLOOKUP(BASE_INICIATIVAS_CONSOLIDADA!$G1263,[1]!BASE_UCS[COD CNUC],[1]!BASE_UCS[UF])</f>
        <v>PA</v>
      </c>
      <c r="K1263" s="8"/>
      <c r="L1263" s="36">
        <v>360000</v>
      </c>
      <c r="M1263" s="90"/>
      <c r="N1263" s="36">
        <f>BASE_INICIATIVAS_CONSOLIDADA!$L1263-BASE_INICIATIVAS_CONSOLIDADA!$M1263</f>
        <v>360000</v>
      </c>
      <c r="O1263" s="37">
        <f>BASE_INICIATIVAS_CONSOLIDADA!$AC1263+BASE_INICIATIVAS_CONSOLIDADA!$AJ1263+BASE_INICIATIVAS_CONSOLIDADA!$AO1263+BASE_INICIATIVAS_CONSOLIDADA!$AV1263+BASE_INICIATIVAS_CONSOLIDADA!$AY1263+BASE_INICIATIVAS_CONSOLIDADA!$BA1263+BASE_INICIATIVAS_CONSOLIDADA!$BD1263</f>
        <v>0</v>
      </c>
      <c r="P1263" s="36">
        <f>IF(BASE_INICIATIVAS_CONSOLIDADA!$N1263-BASE_INICIATIVAS_CONSOLIDADA!$O1263&lt;0,0,BASE_INICIATIVAS_CONSOLIDADA!$N1263-BASE_INICIATIVAS_CONSOLIDADA!$O1263)</f>
        <v>360000</v>
      </c>
      <c r="Q1263" s="64">
        <v>0</v>
      </c>
      <c r="R1263" s="69">
        <v>0</v>
      </c>
      <c r="S1263" s="69">
        <v>0</v>
      </c>
      <c r="T1263" s="69">
        <v>0</v>
      </c>
      <c r="U1263" s="69">
        <v>0</v>
      </c>
      <c r="V1263" s="69">
        <v>0</v>
      </c>
      <c r="W1263" s="69">
        <v>0</v>
      </c>
      <c r="X1263" s="69">
        <v>0</v>
      </c>
      <c r="Y1263" s="69">
        <v>0</v>
      </c>
      <c r="Z1263" s="69">
        <v>0</v>
      </c>
      <c r="AA1263" s="69">
        <v>0</v>
      </c>
      <c r="AB1263" s="70">
        <v>0</v>
      </c>
      <c r="AC1263" s="37">
        <f>SUM(BASE_INICIATIVAS_CONSOLIDADA!$Q1263:$AB1263)</f>
        <v>0</v>
      </c>
      <c r="AD1263" s="37">
        <v>0</v>
      </c>
      <c r="AE1263" s="37">
        <v>0</v>
      </c>
      <c r="AF1263" s="37">
        <v>0</v>
      </c>
      <c r="AG1263" s="37">
        <v>0</v>
      </c>
      <c r="AH1263" s="37">
        <v>0</v>
      </c>
      <c r="AI1263" s="77">
        <v>0</v>
      </c>
      <c r="AJ1263" s="37">
        <f>SUM(BASE_INICIATIVAS_CONSOLIDADA!$AD1263:$AI1263)</f>
        <v>0</v>
      </c>
      <c r="AK1263" s="37">
        <v>0</v>
      </c>
      <c r="AL1263" s="37">
        <v>0</v>
      </c>
      <c r="AM1263" s="37">
        <v>0</v>
      </c>
      <c r="AN1263" s="37">
        <v>0</v>
      </c>
      <c r="AO1263" s="37">
        <f>SUM(BASE_INICIATIVAS_CONSOLIDADA!$AK1263:$AN1263)</f>
        <v>0</v>
      </c>
      <c r="AP1263" s="37">
        <v>0</v>
      </c>
      <c r="AQ1263" s="37">
        <v>0</v>
      </c>
      <c r="AR1263" s="37">
        <v>0</v>
      </c>
      <c r="AS1263" s="37">
        <v>0</v>
      </c>
      <c r="AT1263" s="37">
        <v>0</v>
      </c>
      <c r="AU1263" s="37">
        <v>0</v>
      </c>
      <c r="AV1263" s="37">
        <f>SUM(BASE_INICIATIVAS_CONSOLIDADA!$AP1263:$AU1263)</f>
        <v>0</v>
      </c>
      <c r="AW1263" s="39">
        <v>0</v>
      </c>
      <c r="AX1263" s="39">
        <v>0</v>
      </c>
      <c r="AY1263" s="40">
        <f>SUM(BASE_INICIATIVAS_CONSOLIDADA!$AW1263:$AX1263)</f>
        <v>0</v>
      </c>
      <c r="AZ1263" s="4">
        <v>0</v>
      </c>
      <c r="BA1263" s="4">
        <f>BASE_INICIATIVAS_CONSOLIDADA!$AZ1263</f>
        <v>0</v>
      </c>
      <c r="BB1263" s="4">
        <v>0</v>
      </c>
      <c r="BC1263" s="4">
        <v>0</v>
      </c>
      <c r="BD1263" s="4">
        <f>SUM(BASE_INICIATIVAS_CONSOLIDADA!$BB1263:$BC1263)</f>
        <v>0</v>
      </c>
    </row>
    <row r="1264" spans="1:56" ht="60" x14ac:dyDescent="0.25">
      <c r="A1264" s="29" t="s">
        <v>502</v>
      </c>
      <c r="B1264" s="29" t="s">
        <v>503</v>
      </c>
      <c r="C1264" s="29">
        <v>19864575</v>
      </c>
      <c r="D1264" s="29" t="s">
        <v>58</v>
      </c>
      <c r="E1264" s="29" t="str">
        <f>_xlfn.XLOOKUP(BASE_INICIATIVAS_CONSOLIDADA!$G1264,'[1]BASE DE DADOS'!A:A,'[1]BASE DE DADOS'!C:C)</f>
        <v>RESEX CHICO MENDES</v>
      </c>
      <c r="F1264" s="29" t="str">
        <f>_xlfn.XLOOKUP(BASE_INICIATIVAS_CONSOLIDADA!$G1264,[1]!BASE_UCS[COD CNUC],[1]!BASE_UCS[CATEGORIA RESUMIDA])</f>
        <v>RESEX</v>
      </c>
      <c r="G1264" s="29" t="s">
        <v>220</v>
      </c>
      <c r="H1264" s="29" t="str">
        <f>_xlfn.XLOOKUP(BASE_INICIATIVAS_CONSOLIDADA!$G1264,[1]!BASE_UCS[COD CNUC],[1]!BASE_UCS[GERÊNCIA REGIONAL])</f>
        <v>GR1 - Norte</v>
      </c>
      <c r="I1264" s="29" t="str">
        <f>_xlfn.XLOOKUP(BASE_INICIATIVAS_CONSOLIDADA!$G1264,[1]!BASE_UCS[COD CNUC],[1]!BASE_UCS[BIOMAS])</f>
        <v>Amazônia</v>
      </c>
      <c r="J1264" s="29" t="str">
        <f>_xlfn.XLOOKUP(BASE_INICIATIVAS_CONSOLIDADA!$G1264,[1]!BASE_UCS[COD CNUC],[1]!BASE_UCS[UF])</f>
        <v>AC</v>
      </c>
      <c r="K1264" s="29"/>
      <c r="L1264" s="30">
        <v>120000</v>
      </c>
      <c r="M1264" s="91"/>
      <c r="N1264" s="30">
        <f>BASE_INICIATIVAS_CONSOLIDADA!$L1264-BASE_INICIATIVAS_CONSOLIDADA!$M1264</f>
        <v>120000</v>
      </c>
      <c r="O1264" s="41">
        <f>BASE_INICIATIVAS_CONSOLIDADA!$AC1264+BASE_INICIATIVAS_CONSOLIDADA!$AJ1264+BASE_INICIATIVAS_CONSOLIDADA!$AO1264+BASE_INICIATIVAS_CONSOLIDADA!$AV1264+BASE_INICIATIVAS_CONSOLIDADA!$AY1264+BASE_INICIATIVAS_CONSOLIDADA!$BA1264+BASE_INICIATIVAS_CONSOLIDADA!$BD1264</f>
        <v>0</v>
      </c>
      <c r="P1264" s="30">
        <f>IF(BASE_INICIATIVAS_CONSOLIDADA!$N1264-BASE_INICIATIVAS_CONSOLIDADA!$O1264&lt;0,0,BASE_INICIATIVAS_CONSOLIDADA!$N1264-BASE_INICIATIVAS_CONSOLIDADA!$O1264)</f>
        <v>120000</v>
      </c>
      <c r="Q1264" s="66">
        <v>0</v>
      </c>
      <c r="R1264" s="71">
        <v>0</v>
      </c>
      <c r="S1264" s="71">
        <v>0</v>
      </c>
      <c r="T1264" s="71">
        <v>0</v>
      </c>
      <c r="U1264" s="71">
        <v>0</v>
      </c>
      <c r="V1264" s="71">
        <v>0</v>
      </c>
      <c r="W1264" s="71">
        <v>0</v>
      </c>
      <c r="X1264" s="71">
        <v>0</v>
      </c>
      <c r="Y1264" s="71">
        <v>0</v>
      </c>
      <c r="Z1264" s="71">
        <v>0</v>
      </c>
      <c r="AA1264" s="71">
        <v>0</v>
      </c>
      <c r="AB1264" s="68">
        <v>0</v>
      </c>
      <c r="AC1264" s="41">
        <f>SUM(BASE_INICIATIVAS_CONSOLIDADA!$Q1264:$AB1264)</f>
        <v>0</v>
      </c>
      <c r="AD1264" s="41">
        <v>0</v>
      </c>
      <c r="AE1264" s="41">
        <v>0</v>
      </c>
      <c r="AF1264" s="41">
        <v>0</v>
      </c>
      <c r="AG1264" s="41">
        <v>0</v>
      </c>
      <c r="AH1264" s="41">
        <v>0</v>
      </c>
      <c r="AI1264" s="82">
        <v>0</v>
      </c>
      <c r="AJ1264" s="41">
        <f>SUM(BASE_INICIATIVAS_CONSOLIDADA!$AD1264:$AI1264)</f>
        <v>0</v>
      </c>
      <c r="AK1264" s="41">
        <v>0</v>
      </c>
      <c r="AL1264" s="41">
        <v>0</v>
      </c>
      <c r="AM1264" s="41">
        <v>0</v>
      </c>
      <c r="AN1264" s="41">
        <v>0</v>
      </c>
      <c r="AO1264" s="41">
        <f>SUM(BASE_INICIATIVAS_CONSOLIDADA!$AK1264:$AN1264)</f>
        <v>0</v>
      </c>
      <c r="AP1264" s="41">
        <v>0</v>
      </c>
      <c r="AQ1264" s="41">
        <v>0</v>
      </c>
      <c r="AR1264" s="41">
        <v>0</v>
      </c>
      <c r="AS1264" s="41">
        <v>0</v>
      </c>
      <c r="AT1264" s="41">
        <v>0</v>
      </c>
      <c r="AU1264" s="41">
        <v>0</v>
      </c>
      <c r="AV1264" s="41">
        <f>SUM(BASE_INICIATIVAS_CONSOLIDADA!$AP1264:$AU1264)</f>
        <v>0</v>
      </c>
      <c r="AW1264" s="43">
        <v>0</v>
      </c>
      <c r="AX1264" s="43">
        <v>0</v>
      </c>
      <c r="AY1264" s="44">
        <f>SUM(BASE_INICIATIVAS_CONSOLIDADA!$AW1264:$AX1264)</f>
        <v>0</v>
      </c>
      <c r="AZ1264" s="45">
        <v>0</v>
      </c>
      <c r="BA1264" s="45">
        <f>BASE_INICIATIVAS_CONSOLIDADA!$AZ1264</f>
        <v>0</v>
      </c>
      <c r="BB1264" s="45">
        <v>0</v>
      </c>
      <c r="BC1264" s="45">
        <v>0</v>
      </c>
      <c r="BD1264" s="45">
        <f>SUM(BASE_INICIATIVAS_CONSOLIDADA!$BB1264:$BC1264)</f>
        <v>0</v>
      </c>
    </row>
    <row r="1265" spans="1:56" ht="60" x14ac:dyDescent="0.25">
      <c r="A1265" s="8" t="s">
        <v>502</v>
      </c>
      <c r="B1265" s="8" t="s">
        <v>503</v>
      </c>
      <c r="C1265" s="8">
        <v>19864575</v>
      </c>
      <c r="D1265" s="8" t="s">
        <v>58</v>
      </c>
      <c r="E1265" s="8" t="str">
        <f>_xlfn.XLOOKUP(BASE_INICIATIVAS_CONSOLIDADA!$G1265,'[1]BASE DE DADOS'!A:A,'[1]BASE DE DADOS'!C:C)</f>
        <v>FLONA DO IQUIRI</v>
      </c>
      <c r="F1265" s="8" t="str">
        <f>_xlfn.XLOOKUP(BASE_INICIATIVAS_CONSOLIDADA!$G1265,[1]!BASE_UCS[COD CNUC],[1]!BASE_UCS[CATEGORIA RESUMIDA])</f>
        <v>FLONA</v>
      </c>
      <c r="G1265" s="8" t="s">
        <v>155</v>
      </c>
      <c r="H1265" s="8" t="str">
        <f>_xlfn.XLOOKUP(BASE_INICIATIVAS_CONSOLIDADA!$G1265,[1]!BASE_UCS[COD CNUC],[1]!BASE_UCS[GERÊNCIA REGIONAL])</f>
        <v>GR1 - Norte</v>
      </c>
      <c r="I1265" s="8" t="str">
        <f>_xlfn.XLOOKUP(BASE_INICIATIVAS_CONSOLIDADA!$G1265,[1]!BASE_UCS[COD CNUC],[1]!BASE_UCS[BIOMAS])</f>
        <v>Amazônia</v>
      </c>
      <c r="J1265" s="8" t="str">
        <f>_xlfn.XLOOKUP(BASE_INICIATIVAS_CONSOLIDADA!$G1265,[1]!BASE_UCS[COD CNUC],[1]!BASE_UCS[UF])</f>
        <v>AM</v>
      </c>
      <c r="K1265" s="8"/>
      <c r="L1265" s="36">
        <v>120000</v>
      </c>
      <c r="M1265" s="90"/>
      <c r="N1265" s="36">
        <f>BASE_INICIATIVAS_CONSOLIDADA!$L1265-BASE_INICIATIVAS_CONSOLIDADA!$M1265</f>
        <v>120000</v>
      </c>
      <c r="O1265" s="37">
        <f>BASE_INICIATIVAS_CONSOLIDADA!$AC1265+BASE_INICIATIVAS_CONSOLIDADA!$AJ1265+BASE_INICIATIVAS_CONSOLIDADA!$AO1265+BASE_INICIATIVAS_CONSOLIDADA!$AV1265+BASE_INICIATIVAS_CONSOLIDADA!$AY1265+BASE_INICIATIVAS_CONSOLIDADA!$BA1265+BASE_INICIATIVAS_CONSOLIDADA!$BD1265</f>
        <v>0</v>
      </c>
      <c r="P1265" s="36">
        <f>IF(BASE_INICIATIVAS_CONSOLIDADA!$N1265-BASE_INICIATIVAS_CONSOLIDADA!$O1265&lt;0,0,BASE_INICIATIVAS_CONSOLIDADA!$N1265-BASE_INICIATIVAS_CONSOLIDADA!$O1265)</f>
        <v>120000</v>
      </c>
      <c r="Q1265" s="64">
        <v>0</v>
      </c>
      <c r="R1265" s="69">
        <v>0</v>
      </c>
      <c r="S1265" s="69">
        <v>0</v>
      </c>
      <c r="T1265" s="69">
        <v>0</v>
      </c>
      <c r="U1265" s="69">
        <v>0</v>
      </c>
      <c r="V1265" s="69">
        <v>0</v>
      </c>
      <c r="W1265" s="69">
        <v>0</v>
      </c>
      <c r="X1265" s="69">
        <v>0</v>
      </c>
      <c r="Y1265" s="69">
        <v>0</v>
      </c>
      <c r="Z1265" s="69">
        <v>0</v>
      </c>
      <c r="AA1265" s="69">
        <v>0</v>
      </c>
      <c r="AB1265" s="70">
        <v>0</v>
      </c>
      <c r="AC1265" s="37">
        <f>SUM(BASE_INICIATIVAS_CONSOLIDADA!$Q1265:$AB1265)</f>
        <v>0</v>
      </c>
      <c r="AD1265" s="37">
        <v>0</v>
      </c>
      <c r="AE1265" s="37">
        <v>0</v>
      </c>
      <c r="AF1265" s="37">
        <v>0</v>
      </c>
      <c r="AG1265" s="37">
        <v>0</v>
      </c>
      <c r="AH1265" s="37">
        <v>0</v>
      </c>
      <c r="AI1265" s="77">
        <v>0</v>
      </c>
      <c r="AJ1265" s="37">
        <f>SUM(BASE_INICIATIVAS_CONSOLIDADA!$AD1265:$AI1265)</f>
        <v>0</v>
      </c>
      <c r="AK1265" s="37">
        <v>0</v>
      </c>
      <c r="AL1265" s="37">
        <v>0</v>
      </c>
      <c r="AM1265" s="37">
        <v>0</v>
      </c>
      <c r="AN1265" s="37">
        <v>0</v>
      </c>
      <c r="AO1265" s="37">
        <f>SUM(BASE_INICIATIVAS_CONSOLIDADA!$AK1265:$AN1265)</f>
        <v>0</v>
      </c>
      <c r="AP1265" s="37">
        <v>0</v>
      </c>
      <c r="AQ1265" s="37">
        <v>0</v>
      </c>
      <c r="AR1265" s="37">
        <v>0</v>
      </c>
      <c r="AS1265" s="37">
        <v>0</v>
      </c>
      <c r="AT1265" s="37">
        <v>0</v>
      </c>
      <c r="AU1265" s="37">
        <v>0</v>
      </c>
      <c r="AV1265" s="37">
        <f>SUM(BASE_INICIATIVAS_CONSOLIDADA!$AP1265:$AU1265)</f>
        <v>0</v>
      </c>
      <c r="AW1265" s="39">
        <v>0</v>
      </c>
      <c r="AX1265" s="39">
        <v>0</v>
      </c>
      <c r="AY1265" s="40">
        <f>SUM(BASE_INICIATIVAS_CONSOLIDADA!$AW1265:$AX1265)</f>
        <v>0</v>
      </c>
      <c r="AZ1265" s="4">
        <v>0</v>
      </c>
      <c r="BA1265" s="4">
        <f>BASE_INICIATIVAS_CONSOLIDADA!$AZ1265</f>
        <v>0</v>
      </c>
      <c r="BB1265" s="4">
        <v>0</v>
      </c>
      <c r="BC1265" s="4">
        <v>0</v>
      </c>
      <c r="BD1265" s="4">
        <f>SUM(BASE_INICIATIVAS_CONSOLIDADA!$BB1265:$BC1265)</f>
        <v>0</v>
      </c>
    </row>
    <row r="1266" spans="1:56" ht="60" x14ac:dyDescent="0.25">
      <c r="A1266" s="29" t="s">
        <v>502</v>
      </c>
      <c r="B1266" s="29" t="s">
        <v>503</v>
      </c>
      <c r="C1266" s="29">
        <v>19864575</v>
      </c>
      <c r="D1266" s="29" t="s">
        <v>58</v>
      </c>
      <c r="E1266" s="29" t="str">
        <f>_xlfn.XLOOKUP(BASE_INICIATIVAS_CONSOLIDADA!$G1266,'[1]BASE DE DADOS'!A:A,'[1]BASE DE DADOS'!C:C)</f>
        <v>FLONA DE PAU-ROSA</v>
      </c>
      <c r="F1266" s="29" t="str">
        <f>_xlfn.XLOOKUP(BASE_INICIATIVAS_CONSOLIDADA!$G1266,[1]!BASE_UCS[COD CNUC],[1]!BASE_UCS[CATEGORIA RESUMIDA])</f>
        <v>FLONA</v>
      </c>
      <c r="G1266" s="29" t="s">
        <v>419</v>
      </c>
      <c r="H1266" s="29" t="str">
        <f>_xlfn.XLOOKUP(BASE_INICIATIVAS_CONSOLIDADA!$G1266,[1]!BASE_UCS[COD CNUC],[1]!BASE_UCS[GERÊNCIA REGIONAL])</f>
        <v>GR1 - Norte</v>
      </c>
      <c r="I1266" s="29" t="str">
        <f>_xlfn.XLOOKUP(BASE_INICIATIVAS_CONSOLIDADA!$G1266,[1]!BASE_UCS[COD CNUC],[1]!BASE_UCS[BIOMAS])</f>
        <v>Amazônia</v>
      </c>
      <c r="J1266" s="29" t="str">
        <f>_xlfn.XLOOKUP(BASE_INICIATIVAS_CONSOLIDADA!$G1266,[1]!BASE_UCS[COD CNUC],[1]!BASE_UCS[UF])</f>
        <v>AM</v>
      </c>
      <c r="K1266" s="29"/>
      <c r="L1266" s="30">
        <v>120000</v>
      </c>
      <c r="M1266" s="91"/>
      <c r="N1266" s="30">
        <f>BASE_INICIATIVAS_CONSOLIDADA!$L1266-BASE_INICIATIVAS_CONSOLIDADA!$M1266</f>
        <v>120000</v>
      </c>
      <c r="O1266" s="41">
        <f>BASE_INICIATIVAS_CONSOLIDADA!$AC1266+BASE_INICIATIVAS_CONSOLIDADA!$AJ1266+BASE_INICIATIVAS_CONSOLIDADA!$AO1266+BASE_INICIATIVAS_CONSOLIDADA!$AV1266+BASE_INICIATIVAS_CONSOLIDADA!$AY1266+BASE_INICIATIVAS_CONSOLIDADA!$BA1266+BASE_INICIATIVAS_CONSOLIDADA!$BD1266</f>
        <v>0</v>
      </c>
      <c r="P1266" s="30">
        <f>IF(BASE_INICIATIVAS_CONSOLIDADA!$N1266-BASE_INICIATIVAS_CONSOLIDADA!$O1266&lt;0,0,BASE_INICIATIVAS_CONSOLIDADA!$N1266-BASE_INICIATIVAS_CONSOLIDADA!$O1266)</f>
        <v>120000</v>
      </c>
      <c r="Q1266" s="66">
        <v>0</v>
      </c>
      <c r="R1266" s="71">
        <v>0</v>
      </c>
      <c r="S1266" s="71">
        <v>0</v>
      </c>
      <c r="T1266" s="71">
        <v>0</v>
      </c>
      <c r="U1266" s="71">
        <v>0</v>
      </c>
      <c r="V1266" s="71">
        <v>0</v>
      </c>
      <c r="W1266" s="71">
        <v>0</v>
      </c>
      <c r="X1266" s="71">
        <v>0</v>
      </c>
      <c r="Y1266" s="71">
        <v>0</v>
      </c>
      <c r="Z1266" s="71">
        <v>0</v>
      </c>
      <c r="AA1266" s="71">
        <v>0</v>
      </c>
      <c r="AB1266" s="68">
        <v>0</v>
      </c>
      <c r="AC1266" s="41">
        <f>SUM(BASE_INICIATIVAS_CONSOLIDADA!$Q1266:$AB1266)</f>
        <v>0</v>
      </c>
      <c r="AD1266" s="41">
        <v>0</v>
      </c>
      <c r="AE1266" s="41">
        <v>0</v>
      </c>
      <c r="AF1266" s="41">
        <v>0</v>
      </c>
      <c r="AG1266" s="41">
        <v>0</v>
      </c>
      <c r="AH1266" s="41">
        <v>0</v>
      </c>
      <c r="AI1266" s="82">
        <v>0</v>
      </c>
      <c r="AJ1266" s="41">
        <f>SUM(BASE_INICIATIVAS_CONSOLIDADA!$AD1266:$AI1266)</f>
        <v>0</v>
      </c>
      <c r="AK1266" s="41">
        <v>0</v>
      </c>
      <c r="AL1266" s="41">
        <v>0</v>
      </c>
      <c r="AM1266" s="41">
        <v>0</v>
      </c>
      <c r="AN1266" s="41">
        <v>0</v>
      </c>
      <c r="AO1266" s="41">
        <f>SUM(BASE_INICIATIVAS_CONSOLIDADA!$AK1266:$AN1266)</f>
        <v>0</v>
      </c>
      <c r="AP1266" s="41">
        <v>0</v>
      </c>
      <c r="AQ1266" s="41">
        <v>0</v>
      </c>
      <c r="AR1266" s="41">
        <v>0</v>
      </c>
      <c r="AS1266" s="41">
        <v>0</v>
      </c>
      <c r="AT1266" s="41">
        <v>0</v>
      </c>
      <c r="AU1266" s="41">
        <v>0</v>
      </c>
      <c r="AV1266" s="41">
        <f>SUM(BASE_INICIATIVAS_CONSOLIDADA!$AP1266:$AU1266)</f>
        <v>0</v>
      </c>
      <c r="AW1266" s="43">
        <v>0</v>
      </c>
      <c r="AX1266" s="43">
        <v>0</v>
      </c>
      <c r="AY1266" s="44">
        <f>SUM(BASE_INICIATIVAS_CONSOLIDADA!$AW1266:$AX1266)</f>
        <v>0</v>
      </c>
      <c r="AZ1266" s="45">
        <v>0</v>
      </c>
      <c r="BA1266" s="45">
        <f>BASE_INICIATIVAS_CONSOLIDADA!$AZ1266</f>
        <v>0</v>
      </c>
      <c r="BB1266" s="45">
        <v>0</v>
      </c>
      <c r="BC1266" s="45">
        <v>0</v>
      </c>
      <c r="BD1266" s="45">
        <f>SUM(BASE_INICIATIVAS_CONSOLIDADA!$BB1266:$BC1266)</f>
        <v>0</v>
      </c>
    </row>
    <row r="1267" spans="1:56" ht="60" x14ac:dyDescent="0.25">
      <c r="A1267" s="8" t="s">
        <v>502</v>
      </c>
      <c r="B1267" s="8" t="s">
        <v>503</v>
      </c>
      <c r="C1267" s="8">
        <v>19864575</v>
      </c>
      <c r="D1267" s="8" t="s">
        <v>58</v>
      </c>
      <c r="E1267" s="8" t="str">
        <f>_xlfn.XLOOKUP(BASE_INICIATIVAS_CONSOLIDADA!$G1267,'[1]BASE DE DADOS'!A:A,'[1]BASE DE DADOS'!C:C)</f>
        <v>FLONA DE CAXIUANÃ</v>
      </c>
      <c r="F1267" s="8" t="str">
        <f>_xlfn.XLOOKUP(BASE_INICIATIVAS_CONSOLIDADA!$G1267,[1]!BASE_UCS[COD CNUC],[1]!BASE_UCS[CATEGORIA RESUMIDA])</f>
        <v>FLONA</v>
      </c>
      <c r="G1267" s="8" t="s">
        <v>541</v>
      </c>
      <c r="H1267" s="8" t="str">
        <f>_xlfn.XLOOKUP(BASE_INICIATIVAS_CONSOLIDADA!$G1267,[1]!BASE_UCS[COD CNUC],[1]!BASE_UCS[GERÊNCIA REGIONAL])</f>
        <v>GR1 - Norte</v>
      </c>
      <c r="I1267" s="8" t="str">
        <f>_xlfn.XLOOKUP(BASE_INICIATIVAS_CONSOLIDADA!$G1267,[1]!BASE_UCS[COD CNUC],[1]!BASE_UCS[BIOMAS])</f>
        <v>Amazônia</v>
      </c>
      <c r="J1267" s="8" t="str">
        <f>_xlfn.XLOOKUP(BASE_INICIATIVAS_CONSOLIDADA!$G1267,[1]!BASE_UCS[COD CNUC],[1]!BASE_UCS[UF])</f>
        <v>PA</v>
      </c>
      <c r="K1267" s="8"/>
      <c r="L1267" s="36">
        <v>120000</v>
      </c>
      <c r="M1267" s="90"/>
      <c r="N1267" s="36">
        <f>BASE_INICIATIVAS_CONSOLIDADA!$L1267-BASE_INICIATIVAS_CONSOLIDADA!$M1267</f>
        <v>120000</v>
      </c>
      <c r="O1267" s="37">
        <f>BASE_INICIATIVAS_CONSOLIDADA!$AC1267+BASE_INICIATIVAS_CONSOLIDADA!$AJ1267+BASE_INICIATIVAS_CONSOLIDADA!$AO1267+BASE_INICIATIVAS_CONSOLIDADA!$AV1267+BASE_INICIATIVAS_CONSOLIDADA!$AY1267+BASE_INICIATIVAS_CONSOLIDADA!$BA1267+BASE_INICIATIVAS_CONSOLIDADA!$BD1267</f>
        <v>0</v>
      </c>
      <c r="P1267" s="36">
        <f>IF(BASE_INICIATIVAS_CONSOLIDADA!$N1267-BASE_INICIATIVAS_CONSOLIDADA!$O1267&lt;0,0,BASE_INICIATIVAS_CONSOLIDADA!$N1267-BASE_INICIATIVAS_CONSOLIDADA!$O1267)</f>
        <v>120000</v>
      </c>
      <c r="Q1267" s="64">
        <v>0</v>
      </c>
      <c r="R1267" s="69">
        <v>0</v>
      </c>
      <c r="S1267" s="69">
        <v>0</v>
      </c>
      <c r="T1267" s="69">
        <v>0</v>
      </c>
      <c r="U1267" s="69">
        <v>0</v>
      </c>
      <c r="V1267" s="69">
        <v>0</v>
      </c>
      <c r="W1267" s="69">
        <v>0</v>
      </c>
      <c r="X1267" s="69">
        <v>0</v>
      </c>
      <c r="Y1267" s="69">
        <v>0</v>
      </c>
      <c r="Z1267" s="69">
        <v>0</v>
      </c>
      <c r="AA1267" s="69">
        <v>0</v>
      </c>
      <c r="AB1267" s="70">
        <v>0</v>
      </c>
      <c r="AC1267" s="37">
        <f>SUM(BASE_INICIATIVAS_CONSOLIDADA!$Q1267:$AB1267)</f>
        <v>0</v>
      </c>
      <c r="AD1267" s="37">
        <v>0</v>
      </c>
      <c r="AE1267" s="37">
        <v>0</v>
      </c>
      <c r="AF1267" s="37">
        <v>0</v>
      </c>
      <c r="AG1267" s="37">
        <v>0</v>
      </c>
      <c r="AH1267" s="37">
        <v>0</v>
      </c>
      <c r="AI1267" s="77">
        <v>0</v>
      </c>
      <c r="AJ1267" s="37">
        <f>SUM(BASE_INICIATIVAS_CONSOLIDADA!$AD1267:$AI1267)</f>
        <v>0</v>
      </c>
      <c r="AK1267" s="37">
        <v>0</v>
      </c>
      <c r="AL1267" s="37">
        <v>0</v>
      </c>
      <c r="AM1267" s="37">
        <v>0</v>
      </c>
      <c r="AN1267" s="37">
        <v>0</v>
      </c>
      <c r="AO1267" s="37">
        <f>SUM(BASE_INICIATIVAS_CONSOLIDADA!$AK1267:$AN1267)</f>
        <v>0</v>
      </c>
      <c r="AP1267" s="37">
        <v>0</v>
      </c>
      <c r="AQ1267" s="37">
        <v>0</v>
      </c>
      <c r="AR1267" s="37">
        <v>0</v>
      </c>
      <c r="AS1267" s="37">
        <v>0</v>
      </c>
      <c r="AT1267" s="37">
        <v>0</v>
      </c>
      <c r="AU1267" s="37">
        <v>0</v>
      </c>
      <c r="AV1267" s="37">
        <f>SUM(BASE_INICIATIVAS_CONSOLIDADA!$AP1267:$AU1267)</f>
        <v>0</v>
      </c>
      <c r="AW1267" s="39">
        <v>0</v>
      </c>
      <c r="AX1267" s="39">
        <v>0</v>
      </c>
      <c r="AY1267" s="40">
        <f>SUM(BASE_INICIATIVAS_CONSOLIDADA!$AW1267:$AX1267)</f>
        <v>0</v>
      </c>
      <c r="AZ1267" s="4">
        <v>0</v>
      </c>
      <c r="BA1267" s="4">
        <f>BASE_INICIATIVAS_CONSOLIDADA!$AZ1267</f>
        <v>0</v>
      </c>
      <c r="BB1267" s="4">
        <v>0</v>
      </c>
      <c r="BC1267" s="4">
        <v>0</v>
      </c>
      <c r="BD1267" s="4">
        <f>SUM(BASE_INICIATIVAS_CONSOLIDADA!$BB1267:$BC1267)</f>
        <v>0</v>
      </c>
    </row>
    <row r="1268" spans="1:56" ht="60" x14ac:dyDescent="0.25">
      <c r="A1268" s="29" t="s">
        <v>502</v>
      </c>
      <c r="B1268" s="29" t="s">
        <v>503</v>
      </c>
      <c r="C1268" s="29">
        <v>19864575</v>
      </c>
      <c r="D1268" s="29" t="s">
        <v>58</v>
      </c>
      <c r="E1268" s="29" t="str">
        <f>_xlfn.XLOOKUP(BASE_INICIATIVAS_CONSOLIDADA!$G1268,'[1]BASE DE DADOS'!A:A,'[1]BASE DE DADOS'!C:C)</f>
        <v>FLONA DE SARACÁ-TAQUERA</v>
      </c>
      <c r="F1268" s="29" t="str">
        <f>_xlfn.XLOOKUP(BASE_INICIATIVAS_CONSOLIDADA!$G1268,[1]!BASE_UCS[COD CNUC],[1]!BASE_UCS[CATEGORIA RESUMIDA])</f>
        <v>FLONA</v>
      </c>
      <c r="G1268" s="29" t="s">
        <v>322</v>
      </c>
      <c r="H1268" s="29" t="str">
        <f>_xlfn.XLOOKUP(BASE_INICIATIVAS_CONSOLIDADA!$G1268,[1]!BASE_UCS[COD CNUC],[1]!BASE_UCS[GERÊNCIA REGIONAL])</f>
        <v>GR1 - Norte</v>
      </c>
      <c r="I1268" s="29" t="str">
        <f>_xlfn.XLOOKUP(BASE_INICIATIVAS_CONSOLIDADA!$G1268,[1]!BASE_UCS[COD CNUC],[1]!BASE_UCS[BIOMAS])</f>
        <v>Amazônia</v>
      </c>
      <c r="J1268" s="29" t="str">
        <f>_xlfn.XLOOKUP(BASE_INICIATIVAS_CONSOLIDADA!$G1268,[1]!BASE_UCS[COD CNUC],[1]!BASE_UCS[UF])</f>
        <v>PA</v>
      </c>
      <c r="K1268" s="29"/>
      <c r="L1268" s="30">
        <v>120000</v>
      </c>
      <c r="M1268" s="91"/>
      <c r="N1268" s="30">
        <f>BASE_INICIATIVAS_CONSOLIDADA!$L1268-BASE_INICIATIVAS_CONSOLIDADA!$M1268</f>
        <v>120000</v>
      </c>
      <c r="O1268" s="41">
        <f>BASE_INICIATIVAS_CONSOLIDADA!$AC1268+BASE_INICIATIVAS_CONSOLIDADA!$AJ1268+BASE_INICIATIVAS_CONSOLIDADA!$AO1268+BASE_INICIATIVAS_CONSOLIDADA!$AV1268+BASE_INICIATIVAS_CONSOLIDADA!$AY1268+BASE_INICIATIVAS_CONSOLIDADA!$BA1268+BASE_INICIATIVAS_CONSOLIDADA!$BD1268</f>
        <v>0</v>
      </c>
      <c r="P1268" s="30">
        <f>IF(BASE_INICIATIVAS_CONSOLIDADA!$N1268-BASE_INICIATIVAS_CONSOLIDADA!$O1268&lt;0,0,BASE_INICIATIVAS_CONSOLIDADA!$N1268-BASE_INICIATIVAS_CONSOLIDADA!$O1268)</f>
        <v>120000</v>
      </c>
      <c r="Q1268" s="66">
        <v>0</v>
      </c>
      <c r="R1268" s="71">
        <v>0</v>
      </c>
      <c r="S1268" s="71">
        <v>0</v>
      </c>
      <c r="T1268" s="71">
        <v>0</v>
      </c>
      <c r="U1268" s="71">
        <v>0</v>
      </c>
      <c r="V1268" s="71">
        <v>0</v>
      </c>
      <c r="W1268" s="71">
        <v>0</v>
      </c>
      <c r="X1268" s="71">
        <v>0</v>
      </c>
      <c r="Y1268" s="71">
        <v>0</v>
      </c>
      <c r="Z1268" s="71">
        <v>0</v>
      </c>
      <c r="AA1268" s="71">
        <v>0</v>
      </c>
      <c r="AB1268" s="68">
        <v>0</v>
      </c>
      <c r="AC1268" s="41">
        <f>SUM(BASE_INICIATIVAS_CONSOLIDADA!$Q1268:$AB1268)</f>
        <v>0</v>
      </c>
      <c r="AD1268" s="41">
        <v>0</v>
      </c>
      <c r="AE1268" s="41">
        <v>0</v>
      </c>
      <c r="AF1268" s="41">
        <v>0</v>
      </c>
      <c r="AG1268" s="41">
        <v>0</v>
      </c>
      <c r="AH1268" s="41">
        <v>0</v>
      </c>
      <c r="AI1268" s="82">
        <v>0</v>
      </c>
      <c r="AJ1268" s="41">
        <f>SUM(BASE_INICIATIVAS_CONSOLIDADA!$AD1268:$AI1268)</f>
        <v>0</v>
      </c>
      <c r="AK1268" s="41">
        <v>0</v>
      </c>
      <c r="AL1268" s="41">
        <v>0</v>
      </c>
      <c r="AM1268" s="41">
        <v>0</v>
      </c>
      <c r="AN1268" s="41">
        <v>0</v>
      </c>
      <c r="AO1268" s="41">
        <f>SUM(BASE_INICIATIVAS_CONSOLIDADA!$AK1268:$AN1268)</f>
        <v>0</v>
      </c>
      <c r="AP1268" s="41">
        <v>0</v>
      </c>
      <c r="AQ1268" s="41">
        <v>0</v>
      </c>
      <c r="AR1268" s="41">
        <v>0</v>
      </c>
      <c r="AS1268" s="41">
        <v>0</v>
      </c>
      <c r="AT1268" s="41">
        <v>0</v>
      </c>
      <c r="AU1268" s="41">
        <v>0</v>
      </c>
      <c r="AV1268" s="41">
        <f>SUM(BASE_INICIATIVAS_CONSOLIDADA!$AP1268:$AU1268)</f>
        <v>0</v>
      </c>
      <c r="AW1268" s="43">
        <v>0</v>
      </c>
      <c r="AX1268" s="43">
        <v>0</v>
      </c>
      <c r="AY1268" s="44">
        <f>SUM(BASE_INICIATIVAS_CONSOLIDADA!$AW1268:$AX1268)</f>
        <v>0</v>
      </c>
      <c r="AZ1268" s="45">
        <v>0</v>
      </c>
      <c r="BA1268" s="45">
        <f>BASE_INICIATIVAS_CONSOLIDADA!$AZ1268</f>
        <v>0</v>
      </c>
      <c r="BB1268" s="45">
        <v>0</v>
      </c>
      <c r="BC1268" s="45">
        <v>0</v>
      </c>
      <c r="BD1268" s="45">
        <f>SUM(BASE_INICIATIVAS_CONSOLIDADA!$BB1268:$BC1268)</f>
        <v>0</v>
      </c>
    </row>
    <row r="1269" spans="1:56" ht="60" x14ac:dyDescent="0.25">
      <c r="A1269" s="8" t="s">
        <v>502</v>
      </c>
      <c r="B1269" s="8" t="s">
        <v>503</v>
      </c>
      <c r="C1269" s="8">
        <v>19864575</v>
      </c>
      <c r="D1269" s="8" t="s">
        <v>58</v>
      </c>
      <c r="E1269" s="8" t="str">
        <f>_xlfn.XLOOKUP(BASE_INICIATIVAS_CONSOLIDADA!$G1269,'[1]BASE DE DADOS'!A:A,'[1]BASE DE DADOS'!C:C)</f>
        <v>REBIO DO RIO TROMBETAS</v>
      </c>
      <c r="F1269" s="8" t="str">
        <f>_xlfn.XLOOKUP(BASE_INICIATIVAS_CONSOLIDADA!$G1269,[1]!BASE_UCS[COD CNUC],[1]!BASE_UCS[CATEGORIA RESUMIDA])</f>
        <v>REBIO</v>
      </c>
      <c r="G1269" s="8" t="s">
        <v>333</v>
      </c>
      <c r="H1269" s="8" t="str">
        <f>_xlfn.XLOOKUP(BASE_INICIATIVAS_CONSOLIDADA!$G1269,[1]!BASE_UCS[COD CNUC],[1]!BASE_UCS[GERÊNCIA REGIONAL])</f>
        <v>GR1 - Norte</v>
      </c>
      <c r="I1269" s="8" t="str">
        <f>_xlfn.XLOOKUP(BASE_INICIATIVAS_CONSOLIDADA!$G1269,[1]!BASE_UCS[COD CNUC],[1]!BASE_UCS[BIOMAS])</f>
        <v>Amazônia</v>
      </c>
      <c r="J1269" s="8" t="str">
        <f>_xlfn.XLOOKUP(BASE_INICIATIVAS_CONSOLIDADA!$G1269,[1]!BASE_UCS[COD CNUC],[1]!BASE_UCS[UF])</f>
        <v>PA</v>
      </c>
      <c r="K1269" s="8"/>
      <c r="L1269" s="36">
        <v>120000</v>
      </c>
      <c r="M1269" s="90"/>
      <c r="N1269" s="36">
        <f>BASE_INICIATIVAS_CONSOLIDADA!$L1269-BASE_INICIATIVAS_CONSOLIDADA!$M1269</f>
        <v>120000</v>
      </c>
      <c r="O1269" s="37">
        <f>BASE_INICIATIVAS_CONSOLIDADA!$AC1269+BASE_INICIATIVAS_CONSOLIDADA!$AJ1269+BASE_INICIATIVAS_CONSOLIDADA!$AO1269+BASE_INICIATIVAS_CONSOLIDADA!$AV1269+BASE_INICIATIVAS_CONSOLIDADA!$AY1269+BASE_INICIATIVAS_CONSOLIDADA!$BA1269+BASE_INICIATIVAS_CONSOLIDADA!$BD1269</f>
        <v>0</v>
      </c>
      <c r="P1269" s="36">
        <f>IF(BASE_INICIATIVAS_CONSOLIDADA!$N1269-BASE_INICIATIVAS_CONSOLIDADA!$O1269&lt;0,0,BASE_INICIATIVAS_CONSOLIDADA!$N1269-BASE_INICIATIVAS_CONSOLIDADA!$O1269)</f>
        <v>120000</v>
      </c>
      <c r="Q1269" s="64">
        <v>0</v>
      </c>
      <c r="R1269" s="69">
        <v>0</v>
      </c>
      <c r="S1269" s="69">
        <v>0</v>
      </c>
      <c r="T1269" s="69">
        <v>0</v>
      </c>
      <c r="U1269" s="69">
        <v>0</v>
      </c>
      <c r="V1269" s="69">
        <v>0</v>
      </c>
      <c r="W1269" s="69">
        <v>0</v>
      </c>
      <c r="X1269" s="69">
        <v>0</v>
      </c>
      <c r="Y1269" s="69">
        <v>0</v>
      </c>
      <c r="Z1269" s="69">
        <v>0</v>
      </c>
      <c r="AA1269" s="69">
        <v>0</v>
      </c>
      <c r="AB1269" s="70">
        <v>0</v>
      </c>
      <c r="AC1269" s="37">
        <f>SUM(BASE_INICIATIVAS_CONSOLIDADA!$Q1269:$AB1269)</f>
        <v>0</v>
      </c>
      <c r="AD1269" s="37">
        <v>0</v>
      </c>
      <c r="AE1269" s="37">
        <v>0</v>
      </c>
      <c r="AF1269" s="37">
        <v>0</v>
      </c>
      <c r="AG1269" s="37">
        <v>0</v>
      </c>
      <c r="AH1269" s="37">
        <v>0</v>
      </c>
      <c r="AI1269" s="77">
        <v>0</v>
      </c>
      <c r="AJ1269" s="37">
        <f>SUM(BASE_INICIATIVAS_CONSOLIDADA!$AD1269:$AI1269)</f>
        <v>0</v>
      </c>
      <c r="AK1269" s="37">
        <v>0</v>
      </c>
      <c r="AL1269" s="37">
        <v>0</v>
      </c>
      <c r="AM1269" s="37">
        <v>0</v>
      </c>
      <c r="AN1269" s="37">
        <v>0</v>
      </c>
      <c r="AO1269" s="37">
        <f>SUM(BASE_INICIATIVAS_CONSOLIDADA!$AK1269:$AN1269)</f>
        <v>0</v>
      </c>
      <c r="AP1269" s="37">
        <v>0</v>
      </c>
      <c r="AQ1269" s="37">
        <v>0</v>
      </c>
      <c r="AR1269" s="37">
        <v>0</v>
      </c>
      <c r="AS1269" s="37">
        <v>0</v>
      </c>
      <c r="AT1269" s="37">
        <v>0</v>
      </c>
      <c r="AU1269" s="37">
        <v>0</v>
      </c>
      <c r="AV1269" s="37">
        <f>SUM(BASE_INICIATIVAS_CONSOLIDADA!$AP1269:$AU1269)</f>
        <v>0</v>
      </c>
      <c r="AW1269" s="39">
        <v>0</v>
      </c>
      <c r="AX1269" s="39">
        <v>0</v>
      </c>
      <c r="AY1269" s="40">
        <f>SUM(BASE_INICIATIVAS_CONSOLIDADA!$AW1269:$AX1269)</f>
        <v>0</v>
      </c>
      <c r="AZ1269" s="4">
        <v>0</v>
      </c>
      <c r="BA1269" s="4">
        <f>BASE_INICIATIVAS_CONSOLIDADA!$AZ1269</f>
        <v>0</v>
      </c>
      <c r="BB1269" s="4">
        <v>0</v>
      </c>
      <c r="BC1269" s="4">
        <v>0</v>
      </c>
      <c r="BD1269" s="4">
        <f>SUM(BASE_INICIATIVAS_CONSOLIDADA!$BB1269:$BC1269)</f>
        <v>0</v>
      </c>
    </row>
    <row r="1270" spans="1:56" ht="60" x14ac:dyDescent="0.25">
      <c r="A1270" s="29" t="s">
        <v>502</v>
      </c>
      <c r="B1270" s="29" t="s">
        <v>503</v>
      </c>
      <c r="C1270" s="29">
        <v>19864575</v>
      </c>
      <c r="D1270" s="29" t="s">
        <v>58</v>
      </c>
      <c r="E1270" s="29" t="str">
        <f>_xlfn.XLOOKUP(BASE_INICIATIVAS_CONSOLIDADA!$G1270,'[1]BASE DE DADOS'!A:A,'[1]BASE DE DADOS'!C:C)</f>
        <v>RESEX VERDE PARA SEMPRE</v>
      </c>
      <c r="F1270" s="29" t="str">
        <f>_xlfn.XLOOKUP(BASE_INICIATIVAS_CONSOLIDADA!$G1270,[1]!BASE_UCS[COD CNUC],[1]!BASE_UCS[CATEGORIA RESUMIDA])</f>
        <v>RESEX</v>
      </c>
      <c r="G1270" s="29" t="s">
        <v>338</v>
      </c>
      <c r="H1270" s="29" t="str">
        <f>_xlfn.XLOOKUP(BASE_INICIATIVAS_CONSOLIDADA!$G1270,[1]!BASE_UCS[COD CNUC],[1]!BASE_UCS[GERÊNCIA REGIONAL])</f>
        <v>GR1 - Norte</v>
      </c>
      <c r="I1270" s="29" t="str">
        <f>_xlfn.XLOOKUP(BASE_INICIATIVAS_CONSOLIDADA!$G1270,[1]!BASE_UCS[COD CNUC],[1]!BASE_UCS[BIOMAS])</f>
        <v>Amazônia</v>
      </c>
      <c r="J1270" s="29" t="str">
        <f>_xlfn.XLOOKUP(BASE_INICIATIVAS_CONSOLIDADA!$G1270,[1]!BASE_UCS[COD CNUC],[1]!BASE_UCS[UF])</f>
        <v>PA</v>
      </c>
      <c r="K1270" s="29"/>
      <c r="L1270" s="30">
        <v>120000</v>
      </c>
      <c r="M1270" s="91"/>
      <c r="N1270" s="30">
        <f>BASE_INICIATIVAS_CONSOLIDADA!$L1270-BASE_INICIATIVAS_CONSOLIDADA!$M1270</f>
        <v>120000</v>
      </c>
      <c r="O1270" s="41">
        <f>BASE_INICIATIVAS_CONSOLIDADA!$AC1270+BASE_INICIATIVAS_CONSOLIDADA!$AJ1270+BASE_INICIATIVAS_CONSOLIDADA!$AO1270+BASE_INICIATIVAS_CONSOLIDADA!$AV1270+BASE_INICIATIVAS_CONSOLIDADA!$AY1270+BASE_INICIATIVAS_CONSOLIDADA!$BA1270+BASE_INICIATIVAS_CONSOLIDADA!$BD1270</f>
        <v>0</v>
      </c>
      <c r="P1270" s="30">
        <f>IF(BASE_INICIATIVAS_CONSOLIDADA!$N1270-BASE_INICIATIVAS_CONSOLIDADA!$O1270&lt;0,0,BASE_INICIATIVAS_CONSOLIDADA!$N1270-BASE_INICIATIVAS_CONSOLIDADA!$O1270)</f>
        <v>120000</v>
      </c>
      <c r="Q1270" s="66">
        <v>0</v>
      </c>
      <c r="R1270" s="71">
        <v>0</v>
      </c>
      <c r="S1270" s="71">
        <v>0</v>
      </c>
      <c r="T1270" s="71">
        <v>0</v>
      </c>
      <c r="U1270" s="71">
        <v>0</v>
      </c>
      <c r="V1270" s="71">
        <v>0</v>
      </c>
      <c r="W1270" s="71">
        <v>0</v>
      </c>
      <c r="X1270" s="71">
        <v>0</v>
      </c>
      <c r="Y1270" s="71">
        <v>0</v>
      </c>
      <c r="Z1270" s="71">
        <v>0</v>
      </c>
      <c r="AA1270" s="71">
        <v>0</v>
      </c>
      <c r="AB1270" s="68">
        <v>0</v>
      </c>
      <c r="AC1270" s="41">
        <f>SUM(BASE_INICIATIVAS_CONSOLIDADA!$Q1270:$AB1270)</f>
        <v>0</v>
      </c>
      <c r="AD1270" s="41">
        <v>0</v>
      </c>
      <c r="AE1270" s="41">
        <v>0</v>
      </c>
      <c r="AF1270" s="41">
        <v>0</v>
      </c>
      <c r="AG1270" s="41">
        <v>0</v>
      </c>
      <c r="AH1270" s="41">
        <v>0</v>
      </c>
      <c r="AI1270" s="82">
        <v>0</v>
      </c>
      <c r="AJ1270" s="41">
        <f>SUM(BASE_INICIATIVAS_CONSOLIDADA!$AD1270:$AI1270)</f>
        <v>0</v>
      </c>
      <c r="AK1270" s="41">
        <v>0</v>
      </c>
      <c r="AL1270" s="41">
        <v>0</v>
      </c>
      <c r="AM1270" s="41">
        <v>0</v>
      </c>
      <c r="AN1270" s="41">
        <v>0</v>
      </c>
      <c r="AO1270" s="41">
        <f>SUM(BASE_INICIATIVAS_CONSOLIDADA!$AK1270:$AN1270)</f>
        <v>0</v>
      </c>
      <c r="AP1270" s="41">
        <v>0</v>
      </c>
      <c r="AQ1270" s="41">
        <v>0</v>
      </c>
      <c r="AR1270" s="41">
        <v>0</v>
      </c>
      <c r="AS1270" s="41">
        <v>0</v>
      </c>
      <c r="AT1270" s="41">
        <v>0</v>
      </c>
      <c r="AU1270" s="41">
        <v>0</v>
      </c>
      <c r="AV1270" s="41">
        <f>SUM(BASE_INICIATIVAS_CONSOLIDADA!$AP1270:$AU1270)</f>
        <v>0</v>
      </c>
      <c r="AW1270" s="43">
        <v>0</v>
      </c>
      <c r="AX1270" s="43">
        <v>0</v>
      </c>
      <c r="AY1270" s="44">
        <f>SUM(BASE_INICIATIVAS_CONSOLIDADA!$AW1270:$AX1270)</f>
        <v>0</v>
      </c>
      <c r="AZ1270" s="45">
        <v>0</v>
      </c>
      <c r="BA1270" s="45">
        <f>BASE_INICIATIVAS_CONSOLIDADA!$AZ1270</f>
        <v>0</v>
      </c>
      <c r="BB1270" s="45">
        <v>0</v>
      </c>
      <c r="BC1270" s="45">
        <v>0</v>
      </c>
      <c r="BD1270" s="45">
        <f>SUM(BASE_INICIATIVAS_CONSOLIDADA!$BB1270:$BC1270)</f>
        <v>0</v>
      </c>
    </row>
    <row r="1271" spans="1:56" ht="60" x14ac:dyDescent="0.25">
      <c r="A1271" s="8" t="s">
        <v>502</v>
      </c>
      <c r="B1271" s="8" t="s">
        <v>503</v>
      </c>
      <c r="C1271" s="8">
        <v>19864575</v>
      </c>
      <c r="D1271" s="8" t="s">
        <v>58</v>
      </c>
      <c r="E1271" s="8" t="str">
        <f>_xlfn.XLOOKUP(BASE_INICIATIVAS_CONSOLIDADA!$G1271,'[1]BASE DE DADOS'!A:A,'[1]BASE DE DADOS'!C:C)</f>
        <v>RESEX RENASCER</v>
      </c>
      <c r="F1271" s="8" t="str">
        <f>_xlfn.XLOOKUP(BASE_INICIATIVAS_CONSOLIDADA!$G1271,[1]!BASE_UCS[COD CNUC],[1]!BASE_UCS[CATEGORIA RESUMIDA])</f>
        <v>RESEX</v>
      </c>
      <c r="G1271" s="8" t="s">
        <v>161</v>
      </c>
      <c r="H1271" s="8" t="str">
        <f>_xlfn.XLOOKUP(BASE_INICIATIVAS_CONSOLIDADA!$G1271,[1]!BASE_UCS[COD CNUC],[1]!BASE_UCS[GERÊNCIA REGIONAL])</f>
        <v>GR1 - Norte</v>
      </c>
      <c r="I1271" s="8" t="str">
        <f>_xlfn.XLOOKUP(BASE_INICIATIVAS_CONSOLIDADA!$G1271,[1]!BASE_UCS[COD CNUC],[1]!BASE_UCS[BIOMAS])</f>
        <v>Amazônia</v>
      </c>
      <c r="J1271" s="8" t="str">
        <f>_xlfn.XLOOKUP(BASE_INICIATIVAS_CONSOLIDADA!$G1271,[1]!BASE_UCS[COD CNUC],[1]!BASE_UCS[UF])</f>
        <v>PA</v>
      </c>
      <c r="K1271" s="8"/>
      <c r="L1271" s="36">
        <v>120000</v>
      </c>
      <c r="M1271" s="90"/>
      <c r="N1271" s="36">
        <f>BASE_INICIATIVAS_CONSOLIDADA!$L1271-BASE_INICIATIVAS_CONSOLIDADA!$M1271</f>
        <v>120000</v>
      </c>
      <c r="O1271" s="37">
        <f>BASE_INICIATIVAS_CONSOLIDADA!$AC1271+BASE_INICIATIVAS_CONSOLIDADA!$AJ1271+BASE_INICIATIVAS_CONSOLIDADA!$AO1271+BASE_INICIATIVAS_CONSOLIDADA!$AV1271+BASE_INICIATIVAS_CONSOLIDADA!$AY1271+BASE_INICIATIVAS_CONSOLIDADA!$BA1271+BASE_INICIATIVAS_CONSOLIDADA!$BD1271</f>
        <v>0</v>
      </c>
      <c r="P1271" s="36">
        <f>IF(BASE_INICIATIVAS_CONSOLIDADA!$N1271-BASE_INICIATIVAS_CONSOLIDADA!$O1271&lt;0,0,BASE_INICIATIVAS_CONSOLIDADA!$N1271-BASE_INICIATIVAS_CONSOLIDADA!$O1271)</f>
        <v>120000</v>
      </c>
      <c r="Q1271" s="64">
        <v>0</v>
      </c>
      <c r="R1271" s="69">
        <v>0</v>
      </c>
      <c r="S1271" s="69">
        <v>0</v>
      </c>
      <c r="T1271" s="69">
        <v>0</v>
      </c>
      <c r="U1271" s="69">
        <v>0</v>
      </c>
      <c r="V1271" s="69">
        <v>0</v>
      </c>
      <c r="W1271" s="69">
        <v>0</v>
      </c>
      <c r="X1271" s="69">
        <v>0</v>
      </c>
      <c r="Y1271" s="69">
        <v>0</v>
      </c>
      <c r="Z1271" s="69">
        <v>0</v>
      </c>
      <c r="AA1271" s="69">
        <v>0</v>
      </c>
      <c r="AB1271" s="70">
        <v>0</v>
      </c>
      <c r="AC1271" s="37">
        <f>SUM(BASE_INICIATIVAS_CONSOLIDADA!$Q1271:$AB1271)</f>
        <v>0</v>
      </c>
      <c r="AD1271" s="37">
        <v>0</v>
      </c>
      <c r="AE1271" s="37">
        <v>0</v>
      </c>
      <c r="AF1271" s="37">
        <v>0</v>
      </c>
      <c r="AG1271" s="37">
        <v>0</v>
      </c>
      <c r="AH1271" s="37">
        <v>0</v>
      </c>
      <c r="AI1271" s="77">
        <v>0</v>
      </c>
      <c r="AJ1271" s="37">
        <f>SUM(BASE_INICIATIVAS_CONSOLIDADA!$AD1271:$AI1271)</f>
        <v>0</v>
      </c>
      <c r="AK1271" s="37">
        <v>0</v>
      </c>
      <c r="AL1271" s="37">
        <v>0</v>
      </c>
      <c r="AM1271" s="37">
        <v>0</v>
      </c>
      <c r="AN1271" s="37">
        <v>0</v>
      </c>
      <c r="AO1271" s="37">
        <f>SUM(BASE_INICIATIVAS_CONSOLIDADA!$AK1271:$AN1271)</f>
        <v>0</v>
      </c>
      <c r="AP1271" s="37">
        <v>0</v>
      </c>
      <c r="AQ1271" s="37">
        <v>0</v>
      </c>
      <c r="AR1271" s="37">
        <v>0</v>
      </c>
      <c r="AS1271" s="37">
        <v>0</v>
      </c>
      <c r="AT1271" s="37">
        <v>0</v>
      </c>
      <c r="AU1271" s="37">
        <v>0</v>
      </c>
      <c r="AV1271" s="37">
        <f>SUM(BASE_INICIATIVAS_CONSOLIDADA!$AP1271:$AU1271)</f>
        <v>0</v>
      </c>
      <c r="AW1271" s="39">
        <v>0</v>
      </c>
      <c r="AX1271" s="39">
        <v>0</v>
      </c>
      <c r="AY1271" s="40">
        <f>SUM(BASE_INICIATIVAS_CONSOLIDADA!$AW1271:$AX1271)</f>
        <v>0</v>
      </c>
      <c r="AZ1271" s="4">
        <v>0</v>
      </c>
      <c r="BA1271" s="4">
        <f>BASE_INICIATIVAS_CONSOLIDADA!$AZ1271</f>
        <v>0</v>
      </c>
      <c r="BB1271" s="4">
        <v>0</v>
      </c>
      <c r="BC1271" s="4">
        <v>0</v>
      </c>
      <c r="BD1271" s="4">
        <f>SUM(BASE_INICIATIVAS_CONSOLIDADA!$BB1271:$BC1271)</f>
        <v>0</v>
      </c>
    </row>
    <row r="1272" spans="1:56" ht="60" x14ac:dyDescent="0.25">
      <c r="A1272" s="29" t="s">
        <v>502</v>
      </c>
      <c r="B1272" s="29" t="s">
        <v>503</v>
      </c>
      <c r="C1272" s="29">
        <v>19864575</v>
      </c>
      <c r="D1272" s="29" t="s">
        <v>58</v>
      </c>
      <c r="E1272" s="29" t="str">
        <f>_xlfn.XLOOKUP(BASE_INICIATIVAS_CONSOLIDADA!$G1272,'[1]BASE DE DADOS'!A:A,'[1]BASE DE DADOS'!C:C)</f>
        <v>FLONA DE AMAPÁ</v>
      </c>
      <c r="F1272" s="29" t="str">
        <f>_xlfn.XLOOKUP(BASE_INICIATIVAS_CONSOLIDADA!$G1272,[1]!BASE_UCS[COD CNUC],[1]!BASE_UCS[CATEGORIA RESUMIDA])</f>
        <v>FLONA</v>
      </c>
      <c r="G1272" s="29" t="s">
        <v>430</v>
      </c>
      <c r="H1272" s="29" t="str">
        <f>_xlfn.XLOOKUP(BASE_INICIATIVAS_CONSOLIDADA!$G1272,[1]!BASE_UCS[COD CNUC],[1]!BASE_UCS[GERÊNCIA REGIONAL])</f>
        <v>GR1 - Norte</v>
      </c>
      <c r="I1272" s="29" t="str">
        <f>_xlfn.XLOOKUP(BASE_INICIATIVAS_CONSOLIDADA!$G1272,[1]!BASE_UCS[COD CNUC],[1]!BASE_UCS[BIOMAS])</f>
        <v>Amazônia</v>
      </c>
      <c r="J1272" s="29" t="str">
        <f>_xlfn.XLOOKUP(BASE_INICIATIVAS_CONSOLIDADA!$G1272,[1]!BASE_UCS[COD CNUC],[1]!BASE_UCS[UF])</f>
        <v>AP</v>
      </c>
      <c r="K1272" s="29"/>
      <c r="L1272" s="30">
        <v>240000</v>
      </c>
      <c r="M1272" s="91"/>
      <c r="N1272" s="30">
        <f>BASE_INICIATIVAS_CONSOLIDADA!$L1272-BASE_INICIATIVAS_CONSOLIDADA!$M1272</f>
        <v>240000</v>
      </c>
      <c r="O1272" s="41">
        <f>BASE_INICIATIVAS_CONSOLIDADA!$AC1272+BASE_INICIATIVAS_CONSOLIDADA!$AJ1272+BASE_INICIATIVAS_CONSOLIDADA!$AO1272+BASE_INICIATIVAS_CONSOLIDADA!$AV1272+BASE_INICIATIVAS_CONSOLIDADA!$AY1272+BASE_INICIATIVAS_CONSOLIDADA!$BA1272+BASE_INICIATIVAS_CONSOLIDADA!$BD1272</f>
        <v>0</v>
      </c>
      <c r="P1272" s="30">
        <f>IF(BASE_INICIATIVAS_CONSOLIDADA!$N1272-BASE_INICIATIVAS_CONSOLIDADA!$O1272&lt;0,0,BASE_INICIATIVAS_CONSOLIDADA!$N1272-BASE_INICIATIVAS_CONSOLIDADA!$O1272)</f>
        <v>240000</v>
      </c>
      <c r="Q1272" s="66">
        <v>0</v>
      </c>
      <c r="R1272" s="71">
        <v>0</v>
      </c>
      <c r="S1272" s="71">
        <v>0</v>
      </c>
      <c r="T1272" s="71">
        <v>0</v>
      </c>
      <c r="U1272" s="71">
        <v>0</v>
      </c>
      <c r="V1272" s="71">
        <v>0</v>
      </c>
      <c r="W1272" s="71">
        <v>0</v>
      </c>
      <c r="X1272" s="71">
        <v>0</v>
      </c>
      <c r="Y1272" s="71">
        <v>0</v>
      </c>
      <c r="Z1272" s="71">
        <v>0</v>
      </c>
      <c r="AA1272" s="71">
        <v>0</v>
      </c>
      <c r="AB1272" s="68">
        <v>0</v>
      </c>
      <c r="AC1272" s="41">
        <f>SUM(BASE_INICIATIVAS_CONSOLIDADA!$Q1272:$AB1272)</f>
        <v>0</v>
      </c>
      <c r="AD1272" s="41">
        <v>0</v>
      </c>
      <c r="AE1272" s="41">
        <v>0</v>
      </c>
      <c r="AF1272" s="41">
        <v>0</v>
      </c>
      <c r="AG1272" s="41">
        <v>0</v>
      </c>
      <c r="AH1272" s="41">
        <v>0</v>
      </c>
      <c r="AI1272" s="82">
        <v>0</v>
      </c>
      <c r="AJ1272" s="41">
        <f>SUM(BASE_INICIATIVAS_CONSOLIDADA!$AD1272:$AI1272)</f>
        <v>0</v>
      </c>
      <c r="AK1272" s="41">
        <v>0</v>
      </c>
      <c r="AL1272" s="41">
        <v>0</v>
      </c>
      <c r="AM1272" s="41">
        <v>0</v>
      </c>
      <c r="AN1272" s="41">
        <v>0</v>
      </c>
      <c r="AO1272" s="41">
        <f>SUM(BASE_INICIATIVAS_CONSOLIDADA!$AK1272:$AN1272)</f>
        <v>0</v>
      </c>
      <c r="AP1272" s="41">
        <v>0</v>
      </c>
      <c r="AQ1272" s="41">
        <v>0</v>
      </c>
      <c r="AR1272" s="41">
        <v>0</v>
      </c>
      <c r="AS1272" s="41">
        <v>0</v>
      </c>
      <c r="AT1272" s="41">
        <v>0</v>
      </c>
      <c r="AU1272" s="41">
        <v>0</v>
      </c>
      <c r="AV1272" s="41">
        <f>SUM(BASE_INICIATIVAS_CONSOLIDADA!$AP1272:$AU1272)</f>
        <v>0</v>
      </c>
      <c r="AW1272" s="43">
        <v>0</v>
      </c>
      <c r="AX1272" s="43">
        <v>0</v>
      </c>
      <c r="AY1272" s="44">
        <f>SUM(BASE_INICIATIVAS_CONSOLIDADA!$AW1272:$AX1272)</f>
        <v>0</v>
      </c>
      <c r="AZ1272" s="45">
        <v>0</v>
      </c>
      <c r="BA1272" s="45">
        <f>BASE_INICIATIVAS_CONSOLIDADA!$AZ1272</f>
        <v>0</v>
      </c>
      <c r="BB1272" s="45">
        <v>0</v>
      </c>
      <c r="BC1272" s="45">
        <v>0</v>
      </c>
      <c r="BD1272" s="45">
        <f>SUM(BASE_INICIATIVAS_CONSOLIDADA!$BB1272:$BC1272)</f>
        <v>0</v>
      </c>
    </row>
    <row r="1273" spans="1:56" ht="60" x14ac:dyDescent="0.25">
      <c r="A1273" s="8" t="s">
        <v>502</v>
      </c>
      <c r="B1273" s="8" t="s">
        <v>503</v>
      </c>
      <c r="C1273" s="8">
        <v>19864575</v>
      </c>
      <c r="D1273" s="8" t="s">
        <v>58</v>
      </c>
      <c r="E1273" s="8" t="str">
        <f>_xlfn.XLOOKUP(BASE_INICIATIVAS_CONSOLIDADA!$G1273,'[1]BASE DE DADOS'!A:A,'[1]BASE DE DADOS'!C:C)</f>
        <v>RESEX DO RIO UNINI</v>
      </c>
      <c r="F1273" s="8" t="str">
        <f>_xlfn.XLOOKUP(BASE_INICIATIVAS_CONSOLIDADA!$G1273,[1]!BASE_UCS[COD CNUC],[1]!BASE_UCS[CATEGORIA RESUMIDA])</f>
        <v>RESEX</v>
      </c>
      <c r="G1273" s="8" t="s">
        <v>159</v>
      </c>
      <c r="H1273" s="8" t="str">
        <f>_xlfn.XLOOKUP(BASE_INICIATIVAS_CONSOLIDADA!$G1273,[1]!BASE_UCS[COD CNUC],[1]!BASE_UCS[GERÊNCIA REGIONAL])</f>
        <v>GR1 - Norte</v>
      </c>
      <c r="I1273" s="8" t="str">
        <f>_xlfn.XLOOKUP(BASE_INICIATIVAS_CONSOLIDADA!$G1273,[1]!BASE_UCS[COD CNUC],[1]!BASE_UCS[BIOMAS])</f>
        <v>Amazônia</v>
      </c>
      <c r="J1273" s="8" t="str">
        <f>_xlfn.XLOOKUP(BASE_INICIATIVAS_CONSOLIDADA!$G1273,[1]!BASE_UCS[COD CNUC],[1]!BASE_UCS[UF])</f>
        <v>AM</v>
      </c>
      <c r="K1273" s="8"/>
      <c r="L1273" s="36">
        <v>120000</v>
      </c>
      <c r="M1273" s="90"/>
      <c r="N1273" s="36">
        <f>BASE_INICIATIVAS_CONSOLIDADA!$L1273-BASE_INICIATIVAS_CONSOLIDADA!$M1273</f>
        <v>120000</v>
      </c>
      <c r="O1273" s="37">
        <f>BASE_INICIATIVAS_CONSOLIDADA!$AC1273+BASE_INICIATIVAS_CONSOLIDADA!$AJ1273+BASE_INICIATIVAS_CONSOLIDADA!$AO1273+BASE_INICIATIVAS_CONSOLIDADA!$AV1273+BASE_INICIATIVAS_CONSOLIDADA!$AY1273+BASE_INICIATIVAS_CONSOLIDADA!$BA1273+BASE_INICIATIVAS_CONSOLIDADA!$BD1273</f>
        <v>0</v>
      </c>
      <c r="P1273" s="36">
        <f>IF(BASE_INICIATIVAS_CONSOLIDADA!$N1273-BASE_INICIATIVAS_CONSOLIDADA!$O1273&lt;0,0,BASE_INICIATIVAS_CONSOLIDADA!$N1273-BASE_INICIATIVAS_CONSOLIDADA!$O1273)</f>
        <v>120000</v>
      </c>
      <c r="Q1273" s="64">
        <v>0</v>
      </c>
      <c r="R1273" s="69">
        <v>0</v>
      </c>
      <c r="S1273" s="69">
        <v>0</v>
      </c>
      <c r="T1273" s="69">
        <v>0</v>
      </c>
      <c r="U1273" s="69">
        <v>0</v>
      </c>
      <c r="V1273" s="69">
        <v>0</v>
      </c>
      <c r="W1273" s="69">
        <v>0</v>
      </c>
      <c r="X1273" s="69">
        <v>0</v>
      </c>
      <c r="Y1273" s="69">
        <v>0</v>
      </c>
      <c r="Z1273" s="69">
        <v>0</v>
      </c>
      <c r="AA1273" s="69">
        <v>0</v>
      </c>
      <c r="AB1273" s="70">
        <v>0</v>
      </c>
      <c r="AC1273" s="37">
        <f>SUM(BASE_INICIATIVAS_CONSOLIDADA!$Q1273:$AB1273)</f>
        <v>0</v>
      </c>
      <c r="AD1273" s="37">
        <v>0</v>
      </c>
      <c r="AE1273" s="37">
        <v>0</v>
      </c>
      <c r="AF1273" s="37">
        <v>0</v>
      </c>
      <c r="AG1273" s="37">
        <v>0</v>
      </c>
      <c r="AH1273" s="37">
        <v>0</v>
      </c>
      <c r="AI1273" s="77">
        <v>0</v>
      </c>
      <c r="AJ1273" s="37">
        <f>SUM(BASE_INICIATIVAS_CONSOLIDADA!$AD1273:$AI1273)</f>
        <v>0</v>
      </c>
      <c r="AK1273" s="37">
        <v>0</v>
      </c>
      <c r="AL1273" s="37">
        <v>0</v>
      </c>
      <c r="AM1273" s="37">
        <v>0</v>
      </c>
      <c r="AN1273" s="37">
        <v>0</v>
      </c>
      <c r="AO1273" s="37">
        <f>SUM(BASE_INICIATIVAS_CONSOLIDADA!$AK1273:$AN1273)</f>
        <v>0</v>
      </c>
      <c r="AP1273" s="37">
        <v>0</v>
      </c>
      <c r="AQ1273" s="37">
        <v>0</v>
      </c>
      <c r="AR1273" s="37">
        <v>0</v>
      </c>
      <c r="AS1273" s="37">
        <v>0</v>
      </c>
      <c r="AT1273" s="37">
        <v>0</v>
      </c>
      <c r="AU1273" s="37">
        <v>0</v>
      </c>
      <c r="AV1273" s="37">
        <f>SUM(BASE_INICIATIVAS_CONSOLIDADA!$AP1273:$AU1273)</f>
        <v>0</v>
      </c>
      <c r="AW1273" s="39">
        <v>0</v>
      </c>
      <c r="AX1273" s="39">
        <v>0</v>
      </c>
      <c r="AY1273" s="40">
        <f>SUM(BASE_INICIATIVAS_CONSOLIDADA!$AW1273:$AX1273)</f>
        <v>0</v>
      </c>
      <c r="AZ1273" s="4">
        <v>0</v>
      </c>
      <c r="BA1273" s="4">
        <f>BASE_INICIATIVAS_CONSOLIDADA!$AZ1273</f>
        <v>0</v>
      </c>
      <c r="BB1273" s="4">
        <v>0</v>
      </c>
      <c r="BC1273" s="4">
        <v>0</v>
      </c>
      <c r="BD1273" s="4">
        <f>SUM(BASE_INICIATIVAS_CONSOLIDADA!$BB1273:$BC1273)</f>
        <v>0</v>
      </c>
    </row>
    <row r="1274" spans="1:56" ht="60" x14ac:dyDescent="0.25">
      <c r="A1274" s="29" t="s">
        <v>502</v>
      </c>
      <c r="B1274" s="29" t="s">
        <v>503</v>
      </c>
      <c r="C1274" s="29">
        <v>19864575</v>
      </c>
      <c r="D1274" s="29" t="s">
        <v>58</v>
      </c>
      <c r="E1274" s="29" t="str">
        <f>_xlfn.XLOOKUP(BASE_INICIATIVAS_CONSOLIDADA!$G1274,'[1]BASE DE DADOS'!A:A,'[1]BASE DE DADOS'!C:C)</f>
        <v>RESEX DO LAGO DO CAPANÃ GRANDE</v>
      </c>
      <c r="F1274" s="29" t="str">
        <f>_xlfn.XLOOKUP(BASE_INICIATIVAS_CONSOLIDADA!$G1274,[1]!BASE_UCS[COD CNUC],[1]!BASE_UCS[CATEGORIA RESUMIDA])</f>
        <v>RESEX</v>
      </c>
      <c r="G1274" s="29" t="s">
        <v>164</v>
      </c>
      <c r="H1274" s="29" t="str">
        <f>_xlfn.XLOOKUP(BASE_INICIATIVAS_CONSOLIDADA!$G1274,[1]!BASE_UCS[COD CNUC],[1]!BASE_UCS[GERÊNCIA REGIONAL])</f>
        <v>GR1 - Norte</v>
      </c>
      <c r="I1274" s="29" t="str">
        <f>_xlfn.XLOOKUP(BASE_INICIATIVAS_CONSOLIDADA!$G1274,[1]!BASE_UCS[COD CNUC],[1]!BASE_UCS[BIOMAS])</f>
        <v>Amazônia</v>
      </c>
      <c r="J1274" s="29" t="str">
        <f>_xlfn.XLOOKUP(BASE_INICIATIVAS_CONSOLIDADA!$G1274,[1]!BASE_UCS[COD CNUC],[1]!BASE_UCS[UF])</f>
        <v>AM</v>
      </c>
      <c r="K1274" s="29"/>
      <c r="L1274" s="30">
        <v>120000</v>
      </c>
      <c r="M1274" s="91"/>
      <c r="N1274" s="30">
        <f>BASE_INICIATIVAS_CONSOLIDADA!$L1274-BASE_INICIATIVAS_CONSOLIDADA!$M1274</f>
        <v>120000</v>
      </c>
      <c r="O1274" s="41">
        <f>BASE_INICIATIVAS_CONSOLIDADA!$AC1274+BASE_INICIATIVAS_CONSOLIDADA!$AJ1274+BASE_INICIATIVAS_CONSOLIDADA!$AO1274+BASE_INICIATIVAS_CONSOLIDADA!$AV1274+BASE_INICIATIVAS_CONSOLIDADA!$AY1274+BASE_INICIATIVAS_CONSOLIDADA!$BA1274+BASE_INICIATIVAS_CONSOLIDADA!$BD1274</f>
        <v>0</v>
      </c>
      <c r="P1274" s="30">
        <f>IF(BASE_INICIATIVAS_CONSOLIDADA!$N1274-BASE_INICIATIVAS_CONSOLIDADA!$O1274&lt;0,0,BASE_INICIATIVAS_CONSOLIDADA!$N1274-BASE_INICIATIVAS_CONSOLIDADA!$O1274)</f>
        <v>120000</v>
      </c>
      <c r="Q1274" s="66">
        <v>0</v>
      </c>
      <c r="R1274" s="71">
        <v>0</v>
      </c>
      <c r="S1274" s="71">
        <v>0</v>
      </c>
      <c r="T1274" s="71">
        <v>0</v>
      </c>
      <c r="U1274" s="71">
        <v>0</v>
      </c>
      <c r="V1274" s="71">
        <v>0</v>
      </c>
      <c r="W1274" s="71">
        <v>0</v>
      </c>
      <c r="X1274" s="71">
        <v>0</v>
      </c>
      <c r="Y1274" s="71">
        <v>0</v>
      </c>
      <c r="Z1274" s="71">
        <v>0</v>
      </c>
      <c r="AA1274" s="71">
        <v>0</v>
      </c>
      <c r="AB1274" s="68">
        <v>0</v>
      </c>
      <c r="AC1274" s="41">
        <f>SUM(BASE_INICIATIVAS_CONSOLIDADA!$Q1274:$AB1274)</f>
        <v>0</v>
      </c>
      <c r="AD1274" s="41">
        <v>0</v>
      </c>
      <c r="AE1274" s="41">
        <v>0</v>
      </c>
      <c r="AF1274" s="41">
        <v>0</v>
      </c>
      <c r="AG1274" s="41">
        <v>0</v>
      </c>
      <c r="AH1274" s="41">
        <v>0</v>
      </c>
      <c r="AI1274" s="82">
        <v>0</v>
      </c>
      <c r="AJ1274" s="41">
        <f>SUM(BASE_INICIATIVAS_CONSOLIDADA!$AD1274:$AI1274)</f>
        <v>0</v>
      </c>
      <c r="AK1274" s="41">
        <v>0</v>
      </c>
      <c r="AL1274" s="41">
        <v>0</v>
      </c>
      <c r="AM1274" s="41">
        <v>0</v>
      </c>
      <c r="AN1274" s="41">
        <v>0</v>
      </c>
      <c r="AO1274" s="41">
        <f>SUM(BASE_INICIATIVAS_CONSOLIDADA!$AK1274:$AN1274)</f>
        <v>0</v>
      </c>
      <c r="AP1274" s="41">
        <v>0</v>
      </c>
      <c r="AQ1274" s="41">
        <v>0</v>
      </c>
      <c r="AR1274" s="41">
        <v>0</v>
      </c>
      <c r="AS1274" s="41">
        <v>0</v>
      </c>
      <c r="AT1274" s="41">
        <v>0</v>
      </c>
      <c r="AU1274" s="41">
        <v>0</v>
      </c>
      <c r="AV1274" s="41">
        <f>SUM(BASE_INICIATIVAS_CONSOLIDADA!$AP1274:$AU1274)</f>
        <v>0</v>
      </c>
      <c r="AW1274" s="43">
        <v>0</v>
      </c>
      <c r="AX1274" s="43">
        <v>0</v>
      </c>
      <c r="AY1274" s="44">
        <f>SUM(BASE_INICIATIVAS_CONSOLIDADA!$AW1274:$AX1274)</f>
        <v>0</v>
      </c>
      <c r="AZ1274" s="45">
        <v>0</v>
      </c>
      <c r="BA1274" s="45">
        <f>BASE_INICIATIVAS_CONSOLIDADA!$AZ1274</f>
        <v>0</v>
      </c>
      <c r="BB1274" s="45">
        <v>0</v>
      </c>
      <c r="BC1274" s="45">
        <v>0</v>
      </c>
      <c r="BD1274" s="45">
        <f>SUM(BASE_INICIATIVAS_CONSOLIDADA!$BB1274:$BC1274)</f>
        <v>0</v>
      </c>
    </row>
    <row r="1275" spans="1:56" ht="60" x14ac:dyDescent="0.25">
      <c r="A1275" s="8" t="s">
        <v>502</v>
      </c>
      <c r="B1275" s="8" t="s">
        <v>503</v>
      </c>
      <c r="C1275" s="8">
        <v>19864575</v>
      </c>
      <c r="D1275" s="8" t="s">
        <v>58</v>
      </c>
      <c r="E1275" s="8" t="str">
        <f>_xlfn.XLOOKUP(BASE_INICIATIVAS_CONSOLIDADA!$G1275,'[1]BASE DE DADOS'!A:A,'[1]BASE DE DADOS'!C:C)</f>
        <v>REBIO DO LAGO PIRATUBA</v>
      </c>
      <c r="F1275" s="8" t="str">
        <f>_xlfn.XLOOKUP(BASE_INICIATIVAS_CONSOLIDADA!$G1275,[1]!BASE_UCS[COD CNUC],[1]!BASE_UCS[CATEGORIA RESUMIDA])</f>
        <v>REBIO</v>
      </c>
      <c r="G1275" s="8" t="s">
        <v>334</v>
      </c>
      <c r="H1275" s="8" t="str">
        <f>_xlfn.XLOOKUP(BASE_INICIATIVAS_CONSOLIDADA!$G1275,[1]!BASE_UCS[COD CNUC],[1]!BASE_UCS[GERÊNCIA REGIONAL])</f>
        <v>GR1 - Norte</v>
      </c>
      <c r="I1275" s="8" t="str">
        <f>_xlfn.XLOOKUP(BASE_INICIATIVAS_CONSOLIDADA!$G1275,[1]!BASE_UCS[COD CNUC],[1]!BASE_UCS[BIOMAS])</f>
        <v>Amazônia - Área Marinha</v>
      </c>
      <c r="J1275" s="8" t="str">
        <f>_xlfn.XLOOKUP(BASE_INICIATIVAS_CONSOLIDADA!$G1275,[1]!BASE_UCS[COD CNUC],[1]!BASE_UCS[UF])</f>
        <v>AP</v>
      </c>
      <c r="K1275" s="8"/>
      <c r="L1275" s="36">
        <v>120000</v>
      </c>
      <c r="M1275" s="90"/>
      <c r="N1275" s="36">
        <f>BASE_INICIATIVAS_CONSOLIDADA!$L1275-BASE_INICIATIVAS_CONSOLIDADA!$M1275</f>
        <v>120000</v>
      </c>
      <c r="O1275" s="37">
        <f>BASE_INICIATIVAS_CONSOLIDADA!$AC1275+BASE_INICIATIVAS_CONSOLIDADA!$AJ1275+BASE_INICIATIVAS_CONSOLIDADA!$AO1275+BASE_INICIATIVAS_CONSOLIDADA!$AV1275+BASE_INICIATIVAS_CONSOLIDADA!$AY1275+BASE_INICIATIVAS_CONSOLIDADA!$BA1275+BASE_INICIATIVAS_CONSOLIDADA!$BD1275</f>
        <v>120000</v>
      </c>
      <c r="P1275" s="36">
        <f>IF(BASE_INICIATIVAS_CONSOLIDADA!$N1275-BASE_INICIATIVAS_CONSOLIDADA!$O1275&lt;0,0,BASE_INICIATIVAS_CONSOLIDADA!$N1275-BASE_INICIATIVAS_CONSOLIDADA!$O1275)</f>
        <v>0</v>
      </c>
      <c r="Q1275" s="64">
        <v>0</v>
      </c>
      <c r="R1275" s="69">
        <v>0</v>
      </c>
      <c r="S1275" s="69">
        <v>0</v>
      </c>
      <c r="T1275" s="69">
        <v>0</v>
      </c>
      <c r="U1275" s="69">
        <v>0</v>
      </c>
      <c r="V1275" s="69">
        <v>0</v>
      </c>
      <c r="W1275" s="69">
        <v>0</v>
      </c>
      <c r="X1275" s="69">
        <v>0</v>
      </c>
      <c r="Y1275" s="69">
        <v>0</v>
      </c>
      <c r="Z1275" s="69">
        <v>0</v>
      </c>
      <c r="AA1275" s="69">
        <v>0</v>
      </c>
      <c r="AB1275" s="70">
        <v>0</v>
      </c>
      <c r="AC1275" s="37">
        <f>SUM(BASE_INICIATIVAS_CONSOLIDADA!$Q1275:$AB1275)</f>
        <v>0</v>
      </c>
      <c r="AD1275" s="37">
        <v>0</v>
      </c>
      <c r="AE1275" s="37">
        <v>0</v>
      </c>
      <c r="AF1275" s="37">
        <v>0</v>
      </c>
      <c r="AG1275" s="37">
        <v>0</v>
      </c>
      <c r="AH1275" s="37">
        <v>0</v>
      </c>
      <c r="AI1275" s="77">
        <v>0</v>
      </c>
      <c r="AJ1275" s="37">
        <f>SUM(BASE_INICIATIVAS_CONSOLIDADA!$AD1275:$AI1275)</f>
        <v>0</v>
      </c>
      <c r="AK1275" s="37">
        <v>0</v>
      </c>
      <c r="AL1275" s="37">
        <v>0</v>
      </c>
      <c r="AM1275" s="37">
        <v>0</v>
      </c>
      <c r="AN1275" s="37">
        <v>0</v>
      </c>
      <c r="AO1275" s="37">
        <f>SUM(BASE_INICIATIVAS_CONSOLIDADA!$AK1275:$AN1275)</f>
        <v>0</v>
      </c>
      <c r="AP1275" s="37">
        <v>0</v>
      </c>
      <c r="AQ1275" s="37">
        <v>0</v>
      </c>
      <c r="AR1275" s="37">
        <v>0</v>
      </c>
      <c r="AS1275" s="37">
        <v>0</v>
      </c>
      <c r="AT1275" s="37">
        <v>0</v>
      </c>
      <c r="AU1275" s="37">
        <v>0</v>
      </c>
      <c r="AV1275" s="37">
        <f>SUM(BASE_INICIATIVAS_CONSOLIDADA!$AP1275:$AU1275)</f>
        <v>0</v>
      </c>
      <c r="AW1275" s="39">
        <v>0</v>
      </c>
      <c r="AX1275" s="39">
        <v>0</v>
      </c>
      <c r="AY1275" s="40">
        <f>SUM(BASE_INICIATIVAS_CONSOLIDADA!$AW1275:$AX1275)</f>
        <v>0</v>
      </c>
      <c r="AZ1275" s="4">
        <v>0</v>
      </c>
      <c r="BA1275" s="4">
        <f>BASE_INICIATIVAS_CONSOLIDADA!$AZ1275</f>
        <v>0</v>
      </c>
      <c r="BB1275" s="4">
        <v>120000</v>
      </c>
      <c r="BC1275" s="4">
        <v>0</v>
      </c>
      <c r="BD1275" s="4">
        <f>SUM(BASE_INICIATIVAS_CONSOLIDADA!$BB1275:$BC1275)</f>
        <v>120000</v>
      </c>
    </row>
    <row r="1276" spans="1:56" ht="60" x14ac:dyDescent="0.25">
      <c r="A1276" s="29" t="s">
        <v>502</v>
      </c>
      <c r="B1276" s="29" t="s">
        <v>503</v>
      </c>
      <c r="C1276" s="29">
        <v>19864575</v>
      </c>
      <c r="D1276" s="29" t="s">
        <v>58</v>
      </c>
      <c r="E1276" s="29" t="str">
        <f>_xlfn.XLOOKUP(BASE_INICIATIVAS_CONSOLIDADA!$G1276,'[1]BASE DE DADOS'!A:A,'[1]BASE DE DADOS'!C:C)</f>
        <v>FLONA DO JAMANXIM</v>
      </c>
      <c r="F1276" s="29" t="str">
        <f>_xlfn.XLOOKUP(BASE_INICIATIVAS_CONSOLIDADA!$G1276,[1]!BASE_UCS[COD CNUC],[1]!BASE_UCS[CATEGORIA RESUMIDA])</f>
        <v>FLONA</v>
      </c>
      <c r="G1276" s="29" t="s">
        <v>279</v>
      </c>
      <c r="H1276" s="29" t="str">
        <f>_xlfn.XLOOKUP(BASE_INICIATIVAS_CONSOLIDADA!$G1276,[1]!BASE_UCS[COD CNUC],[1]!BASE_UCS[GERÊNCIA REGIONAL])</f>
        <v>GR1 - Norte</v>
      </c>
      <c r="I1276" s="29" t="str">
        <f>_xlfn.XLOOKUP(BASE_INICIATIVAS_CONSOLIDADA!$G1276,[1]!BASE_UCS[COD CNUC],[1]!BASE_UCS[BIOMAS])</f>
        <v>Amazônia</v>
      </c>
      <c r="J1276" s="29" t="str">
        <f>_xlfn.XLOOKUP(BASE_INICIATIVAS_CONSOLIDADA!$G1276,[1]!BASE_UCS[COD CNUC],[1]!BASE_UCS[UF])</f>
        <v>PA</v>
      </c>
      <c r="K1276" s="29"/>
      <c r="L1276" s="30">
        <v>120000</v>
      </c>
      <c r="M1276" s="91"/>
      <c r="N1276" s="30">
        <f>BASE_INICIATIVAS_CONSOLIDADA!$L1276-BASE_INICIATIVAS_CONSOLIDADA!$M1276</f>
        <v>120000</v>
      </c>
      <c r="O1276" s="41">
        <f>BASE_INICIATIVAS_CONSOLIDADA!$AC1276+BASE_INICIATIVAS_CONSOLIDADA!$AJ1276+BASE_INICIATIVAS_CONSOLIDADA!$AO1276+BASE_INICIATIVAS_CONSOLIDADA!$AV1276+BASE_INICIATIVAS_CONSOLIDADA!$AY1276+BASE_INICIATIVAS_CONSOLIDADA!$BA1276+BASE_INICIATIVAS_CONSOLIDADA!$BD1276</f>
        <v>0</v>
      </c>
      <c r="P1276" s="30">
        <f>IF(BASE_INICIATIVAS_CONSOLIDADA!$N1276-BASE_INICIATIVAS_CONSOLIDADA!$O1276&lt;0,0,BASE_INICIATIVAS_CONSOLIDADA!$N1276-BASE_INICIATIVAS_CONSOLIDADA!$O1276)</f>
        <v>120000</v>
      </c>
      <c r="Q1276" s="66">
        <v>0</v>
      </c>
      <c r="R1276" s="71">
        <v>0</v>
      </c>
      <c r="S1276" s="71">
        <v>0</v>
      </c>
      <c r="T1276" s="71">
        <v>0</v>
      </c>
      <c r="U1276" s="71">
        <v>0</v>
      </c>
      <c r="V1276" s="71">
        <v>0</v>
      </c>
      <c r="W1276" s="71">
        <v>0</v>
      </c>
      <c r="X1276" s="71">
        <v>0</v>
      </c>
      <c r="Y1276" s="71">
        <v>0</v>
      </c>
      <c r="Z1276" s="71">
        <v>0</v>
      </c>
      <c r="AA1276" s="71">
        <v>0</v>
      </c>
      <c r="AB1276" s="68">
        <v>0</v>
      </c>
      <c r="AC1276" s="41">
        <f>SUM(BASE_INICIATIVAS_CONSOLIDADA!$Q1276:$AB1276)</f>
        <v>0</v>
      </c>
      <c r="AD1276" s="41">
        <v>0</v>
      </c>
      <c r="AE1276" s="41">
        <v>0</v>
      </c>
      <c r="AF1276" s="41">
        <v>0</v>
      </c>
      <c r="AG1276" s="41">
        <v>0</v>
      </c>
      <c r="AH1276" s="41">
        <v>0</v>
      </c>
      <c r="AI1276" s="82">
        <v>0</v>
      </c>
      <c r="AJ1276" s="41">
        <f>SUM(BASE_INICIATIVAS_CONSOLIDADA!$AD1276:$AI1276)</f>
        <v>0</v>
      </c>
      <c r="AK1276" s="41">
        <v>0</v>
      </c>
      <c r="AL1276" s="41">
        <v>0</v>
      </c>
      <c r="AM1276" s="41">
        <v>0</v>
      </c>
      <c r="AN1276" s="41">
        <v>0</v>
      </c>
      <c r="AO1276" s="41">
        <f>SUM(BASE_INICIATIVAS_CONSOLIDADA!$AK1276:$AN1276)</f>
        <v>0</v>
      </c>
      <c r="AP1276" s="41">
        <v>0</v>
      </c>
      <c r="AQ1276" s="41">
        <v>0</v>
      </c>
      <c r="AR1276" s="41">
        <v>0</v>
      </c>
      <c r="AS1276" s="41">
        <v>0</v>
      </c>
      <c r="AT1276" s="41">
        <v>0</v>
      </c>
      <c r="AU1276" s="41">
        <v>0</v>
      </c>
      <c r="AV1276" s="41">
        <f>SUM(BASE_INICIATIVAS_CONSOLIDADA!$AP1276:$AU1276)</f>
        <v>0</v>
      </c>
      <c r="AW1276" s="43">
        <v>0</v>
      </c>
      <c r="AX1276" s="43">
        <v>0</v>
      </c>
      <c r="AY1276" s="44">
        <f>SUM(BASE_INICIATIVAS_CONSOLIDADA!$AW1276:$AX1276)</f>
        <v>0</v>
      </c>
      <c r="AZ1276" s="45">
        <v>0</v>
      </c>
      <c r="BA1276" s="45">
        <f>BASE_INICIATIVAS_CONSOLIDADA!$AZ1276</f>
        <v>0</v>
      </c>
      <c r="BB1276" s="45">
        <v>0</v>
      </c>
      <c r="BC1276" s="45">
        <v>0</v>
      </c>
      <c r="BD1276" s="45">
        <f>SUM(BASE_INICIATIVAS_CONSOLIDADA!$BB1276:$BC1276)</f>
        <v>0</v>
      </c>
    </row>
    <row r="1277" spans="1:56" ht="60" x14ac:dyDescent="0.25">
      <c r="A1277" s="8" t="s">
        <v>502</v>
      </c>
      <c r="B1277" s="8" t="s">
        <v>503</v>
      </c>
      <c r="C1277" s="8">
        <v>19864575</v>
      </c>
      <c r="D1277" s="8" t="s">
        <v>58</v>
      </c>
      <c r="E1277" s="8" t="str">
        <f>_xlfn.XLOOKUP(BASE_INICIATIVAS_CONSOLIDADA!$G1277,'[1]BASE DE DADOS'!A:A,'[1]BASE DE DADOS'!C:C)</f>
        <v>APA DO TAPAJÓS</v>
      </c>
      <c r="F1277" s="8" t="str">
        <f>_xlfn.XLOOKUP(BASE_INICIATIVAS_CONSOLIDADA!$G1277,[1]!BASE_UCS[COD CNUC],[1]!BASE_UCS[CATEGORIA RESUMIDA])</f>
        <v>APA</v>
      </c>
      <c r="G1277" s="8" t="s">
        <v>275</v>
      </c>
      <c r="H1277" s="8" t="str">
        <f>_xlfn.XLOOKUP(BASE_INICIATIVAS_CONSOLIDADA!$G1277,[1]!BASE_UCS[COD CNUC],[1]!BASE_UCS[GERÊNCIA REGIONAL])</f>
        <v>GR1 - Norte</v>
      </c>
      <c r="I1277" s="8" t="str">
        <f>_xlfn.XLOOKUP(BASE_INICIATIVAS_CONSOLIDADA!$G1277,[1]!BASE_UCS[COD CNUC],[1]!BASE_UCS[BIOMAS])</f>
        <v>Amazônia</v>
      </c>
      <c r="J1277" s="8" t="str">
        <f>_xlfn.XLOOKUP(BASE_INICIATIVAS_CONSOLIDADA!$G1277,[1]!BASE_UCS[COD CNUC],[1]!BASE_UCS[UF])</f>
        <v>PA</v>
      </c>
      <c r="K1277" s="8"/>
      <c r="L1277" s="36">
        <v>120000</v>
      </c>
      <c r="M1277" s="90"/>
      <c r="N1277" s="36">
        <f>BASE_INICIATIVAS_CONSOLIDADA!$L1277-BASE_INICIATIVAS_CONSOLIDADA!$M1277</f>
        <v>120000</v>
      </c>
      <c r="O1277" s="37">
        <f>BASE_INICIATIVAS_CONSOLIDADA!$AC1277+BASE_INICIATIVAS_CONSOLIDADA!$AJ1277+BASE_INICIATIVAS_CONSOLIDADA!$AO1277+BASE_INICIATIVAS_CONSOLIDADA!$AV1277+BASE_INICIATIVAS_CONSOLIDADA!$AY1277+BASE_INICIATIVAS_CONSOLIDADA!$BA1277+BASE_INICIATIVAS_CONSOLIDADA!$BD1277</f>
        <v>0</v>
      </c>
      <c r="P1277" s="36">
        <f>IF(BASE_INICIATIVAS_CONSOLIDADA!$N1277-BASE_INICIATIVAS_CONSOLIDADA!$O1277&lt;0,0,BASE_INICIATIVAS_CONSOLIDADA!$N1277-BASE_INICIATIVAS_CONSOLIDADA!$O1277)</f>
        <v>120000</v>
      </c>
      <c r="Q1277" s="64">
        <v>0</v>
      </c>
      <c r="R1277" s="69">
        <v>0</v>
      </c>
      <c r="S1277" s="69">
        <v>0</v>
      </c>
      <c r="T1277" s="69">
        <v>0</v>
      </c>
      <c r="U1277" s="69">
        <v>0</v>
      </c>
      <c r="V1277" s="69">
        <v>0</v>
      </c>
      <c r="W1277" s="69">
        <v>0</v>
      </c>
      <c r="X1277" s="69">
        <v>0</v>
      </c>
      <c r="Y1277" s="69">
        <v>0</v>
      </c>
      <c r="Z1277" s="69">
        <v>0</v>
      </c>
      <c r="AA1277" s="69">
        <v>0</v>
      </c>
      <c r="AB1277" s="70">
        <v>0</v>
      </c>
      <c r="AC1277" s="37">
        <f>SUM(BASE_INICIATIVAS_CONSOLIDADA!$Q1277:$AB1277)</f>
        <v>0</v>
      </c>
      <c r="AD1277" s="37">
        <v>0</v>
      </c>
      <c r="AE1277" s="37">
        <v>0</v>
      </c>
      <c r="AF1277" s="37">
        <v>0</v>
      </c>
      <c r="AG1277" s="37">
        <v>0</v>
      </c>
      <c r="AH1277" s="37">
        <v>0</v>
      </c>
      <c r="AI1277" s="77">
        <v>0</v>
      </c>
      <c r="AJ1277" s="37">
        <f>SUM(BASE_INICIATIVAS_CONSOLIDADA!$AD1277:$AI1277)</f>
        <v>0</v>
      </c>
      <c r="AK1277" s="37">
        <v>0</v>
      </c>
      <c r="AL1277" s="37">
        <v>0</v>
      </c>
      <c r="AM1277" s="37">
        <v>0</v>
      </c>
      <c r="AN1277" s="37">
        <v>0</v>
      </c>
      <c r="AO1277" s="37">
        <f>SUM(BASE_INICIATIVAS_CONSOLIDADA!$AK1277:$AN1277)</f>
        <v>0</v>
      </c>
      <c r="AP1277" s="37">
        <v>0</v>
      </c>
      <c r="AQ1277" s="37">
        <v>0</v>
      </c>
      <c r="AR1277" s="37">
        <v>0</v>
      </c>
      <c r="AS1277" s="37">
        <v>0</v>
      </c>
      <c r="AT1277" s="37">
        <v>0</v>
      </c>
      <c r="AU1277" s="37">
        <v>0</v>
      </c>
      <c r="AV1277" s="37">
        <f>SUM(BASE_INICIATIVAS_CONSOLIDADA!$AP1277:$AU1277)</f>
        <v>0</v>
      </c>
      <c r="AW1277" s="39">
        <v>0</v>
      </c>
      <c r="AX1277" s="39">
        <v>0</v>
      </c>
      <c r="AY1277" s="40">
        <f>SUM(BASE_INICIATIVAS_CONSOLIDADA!$AW1277:$AX1277)</f>
        <v>0</v>
      </c>
      <c r="AZ1277" s="4">
        <v>0</v>
      </c>
      <c r="BA1277" s="4">
        <f>BASE_INICIATIVAS_CONSOLIDADA!$AZ1277</f>
        <v>0</v>
      </c>
      <c r="BB1277" s="4">
        <v>0</v>
      </c>
      <c r="BC1277" s="4">
        <v>0</v>
      </c>
      <c r="BD1277" s="4">
        <f>SUM(BASE_INICIATIVAS_CONSOLIDADA!$BB1277:$BC1277)</f>
        <v>0</v>
      </c>
    </row>
    <row r="1278" spans="1:56" ht="60" x14ac:dyDescent="0.25">
      <c r="A1278" s="29" t="s">
        <v>502</v>
      </c>
      <c r="B1278" s="29" t="s">
        <v>503</v>
      </c>
      <c r="C1278" s="29">
        <v>19864575</v>
      </c>
      <c r="D1278" s="29" t="s">
        <v>58</v>
      </c>
      <c r="E1278" s="29" t="str">
        <f>_xlfn.XLOOKUP(BASE_INICIATIVAS_CONSOLIDADA!$G1278,'[1]BASE DE DADOS'!A:A,'[1]BASE DE DADOS'!C:C)</f>
        <v>RESEX RIOZINHO DO ANFRÍSIO</v>
      </c>
      <c r="F1278" s="29" t="str">
        <f>_xlfn.XLOOKUP(BASE_INICIATIVAS_CONSOLIDADA!$G1278,[1]!BASE_UCS[COD CNUC],[1]!BASE_UCS[CATEGORIA RESUMIDA])</f>
        <v>RESEX</v>
      </c>
      <c r="G1278" s="29" t="s">
        <v>324</v>
      </c>
      <c r="H1278" s="29" t="str">
        <f>_xlfn.XLOOKUP(BASE_INICIATIVAS_CONSOLIDADA!$G1278,[1]!BASE_UCS[COD CNUC],[1]!BASE_UCS[GERÊNCIA REGIONAL])</f>
        <v>GR1 - Norte</v>
      </c>
      <c r="I1278" s="29" t="str">
        <f>_xlfn.XLOOKUP(BASE_INICIATIVAS_CONSOLIDADA!$G1278,[1]!BASE_UCS[COD CNUC],[1]!BASE_UCS[BIOMAS])</f>
        <v>Amazônia</v>
      </c>
      <c r="J1278" s="29" t="str">
        <f>_xlfn.XLOOKUP(BASE_INICIATIVAS_CONSOLIDADA!$G1278,[1]!BASE_UCS[COD CNUC],[1]!BASE_UCS[UF])</f>
        <v>PA</v>
      </c>
      <c r="K1278" s="29"/>
      <c r="L1278" s="30">
        <v>120000</v>
      </c>
      <c r="M1278" s="91"/>
      <c r="N1278" s="30">
        <f>BASE_INICIATIVAS_CONSOLIDADA!$L1278-BASE_INICIATIVAS_CONSOLIDADA!$M1278</f>
        <v>120000</v>
      </c>
      <c r="O1278" s="41">
        <f>BASE_INICIATIVAS_CONSOLIDADA!$AC1278+BASE_INICIATIVAS_CONSOLIDADA!$AJ1278+BASE_INICIATIVAS_CONSOLIDADA!$AO1278+BASE_INICIATIVAS_CONSOLIDADA!$AV1278+BASE_INICIATIVAS_CONSOLIDADA!$AY1278+BASE_INICIATIVAS_CONSOLIDADA!$BA1278+BASE_INICIATIVAS_CONSOLIDADA!$BD1278</f>
        <v>0</v>
      </c>
      <c r="P1278" s="30">
        <f>IF(BASE_INICIATIVAS_CONSOLIDADA!$N1278-BASE_INICIATIVAS_CONSOLIDADA!$O1278&lt;0,0,BASE_INICIATIVAS_CONSOLIDADA!$N1278-BASE_INICIATIVAS_CONSOLIDADA!$O1278)</f>
        <v>120000</v>
      </c>
      <c r="Q1278" s="66">
        <v>0</v>
      </c>
      <c r="R1278" s="71">
        <v>0</v>
      </c>
      <c r="S1278" s="71">
        <v>0</v>
      </c>
      <c r="T1278" s="71">
        <v>0</v>
      </c>
      <c r="U1278" s="71">
        <v>0</v>
      </c>
      <c r="V1278" s="71">
        <v>0</v>
      </c>
      <c r="W1278" s="71">
        <v>0</v>
      </c>
      <c r="X1278" s="71">
        <v>0</v>
      </c>
      <c r="Y1278" s="71">
        <v>0</v>
      </c>
      <c r="Z1278" s="71">
        <v>0</v>
      </c>
      <c r="AA1278" s="71">
        <v>0</v>
      </c>
      <c r="AB1278" s="68">
        <v>0</v>
      </c>
      <c r="AC1278" s="41">
        <f>SUM(BASE_INICIATIVAS_CONSOLIDADA!$Q1278:$AB1278)</f>
        <v>0</v>
      </c>
      <c r="AD1278" s="41">
        <v>0</v>
      </c>
      <c r="AE1278" s="41">
        <v>0</v>
      </c>
      <c r="AF1278" s="41">
        <v>0</v>
      </c>
      <c r="AG1278" s="41">
        <v>0</v>
      </c>
      <c r="AH1278" s="41">
        <v>0</v>
      </c>
      <c r="AI1278" s="82">
        <v>0</v>
      </c>
      <c r="AJ1278" s="41">
        <f>SUM(BASE_INICIATIVAS_CONSOLIDADA!$AD1278:$AI1278)</f>
        <v>0</v>
      </c>
      <c r="AK1278" s="41">
        <v>0</v>
      </c>
      <c r="AL1278" s="41">
        <v>0</v>
      </c>
      <c r="AM1278" s="41">
        <v>0</v>
      </c>
      <c r="AN1278" s="41">
        <v>0</v>
      </c>
      <c r="AO1278" s="41">
        <f>SUM(BASE_INICIATIVAS_CONSOLIDADA!$AK1278:$AN1278)</f>
        <v>0</v>
      </c>
      <c r="AP1278" s="41">
        <v>0</v>
      </c>
      <c r="AQ1278" s="41">
        <v>0</v>
      </c>
      <c r="AR1278" s="41">
        <v>0</v>
      </c>
      <c r="AS1278" s="41">
        <v>0</v>
      </c>
      <c r="AT1278" s="41">
        <v>0</v>
      </c>
      <c r="AU1278" s="41">
        <v>0</v>
      </c>
      <c r="AV1278" s="41">
        <f>SUM(BASE_INICIATIVAS_CONSOLIDADA!$AP1278:$AU1278)</f>
        <v>0</v>
      </c>
      <c r="AW1278" s="43">
        <v>0</v>
      </c>
      <c r="AX1278" s="43">
        <v>0</v>
      </c>
      <c r="AY1278" s="44">
        <f>SUM(BASE_INICIATIVAS_CONSOLIDADA!$AW1278:$AX1278)</f>
        <v>0</v>
      </c>
      <c r="AZ1278" s="45">
        <v>0</v>
      </c>
      <c r="BA1278" s="45">
        <f>BASE_INICIATIVAS_CONSOLIDADA!$AZ1278</f>
        <v>0</v>
      </c>
      <c r="BB1278" s="45">
        <v>0</v>
      </c>
      <c r="BC1278" s="45">
        <v>0</v>
      </c>
      <c r="BD1278" s="45">
        <f>SUM(BASE_INICIATIVAS_CONSOLIDADA!$BB1278:$BC1278)</f>
        <v>0</v>
      </c>
    </row>
    <row r="1279" spans="1:56" ht="60" x14ac:dyDescent="0.25">
      <c r="A1279" s="8" t="s">
        <v>502</v>
      </c>
      <c r="B1279" s="8" t="s">
        <v>503</v>
      </c>
      <c r="C1279" s="8">
        <v>19864575</v>
      </c>
      <c r="D1279" s="8" t="s">
        <v>58</v>
      </c>
      <c r="E1279" s="8" t="str">
        <f>_xlfn.XLOOKUP(BASE_INICIATIVAS_CONSOLIDADA!$G1279,'[1]BASE DE DADOS'!A:A,'[1]BASE DE DADOS'!C:C)</f>
        <v>RESEX IPAÚ-ANILZINHO</v>
      </c>
      <c r="F1279" s="8" t="str">
        <f>_xlfn.XLOOKUP(BASE_INICIATIVAS_CONSOLIDADA!$G1279,[1]!BASE_UCS[COD CNUC],[1]!BASE_UCS[CATEGORIA RESUMIDA])</f>
        <v>RESEX</v>
      </c>
      <c r="G1279" s="8" t="s">
        <v>138</v>
      </c>
      <c r="H1279" s="8" t="str">
        <f>_xlfn.XLOOKUP(BASE_INICIATIVAS_CONSOLIDADA!$G1279,[1]!BASE_UCS[COD CNUC],[1]!BASE_UCS[GERÊNCIA REGIONAL])</f>
        <v>GR1 - Norte</v>
      </c>
      <c r="I1279" s="8" t="str">
        <f>_xlfn.XLOOKUP(BASE_INICIATIVAS_CONSOLIDADA!$G1279,[1]!BASE_UCS[COD CNUC],[1]!BASE_UCS[BIOMAS])</f>
        <v>Amazônia</v>
      </c>
      <c r="J1279" s="8" t="str">
        <f>_xlfn.XLOOKUP(BASE_INICIATIVAS_CONSOLIDADA!$G1279,[1]!BASE_UCS[COD CNUC],[1]!BASE_UCS[UF])</f>
        <v>PA</v>
      </c>
      <c r="K1279" s="8"/>
      <c r="L1279" s="36">
        <v>120000</v>
      </c>
      <c r="M1279" s="90"/>
      <c r="N1279" s="36">
        <f>BASE_INICIATIVAS_CONSOLIDADA!$L1279-BASE_INICIATIVAS_CONSOLIDADA!$M1279</f>
        <v>120000</v>
      </c>
      <c r="O1279" s="37">
        <f>BASE_INICIATIVAS_CONSOLIDADA!$AC1279+BASE_INICIATIVAS_CONSOLIDADA!$AJ1279+BASE_INICIATIVAS_CONSOLIDADA!$AO1279+BASE_INICIATIVAS_CONSOLIDADA!$AV1279+BASE_INICIATIVAS_CONSOLIDADA!$AY1279+BASE_INICIATIVAS_CONSOLIDADA!$BA1279+BASE_INICIATIVAS_CONSOLIDADA!$BD1279</f>
        <v>0</v>
      </c>
      <c r="P1279" s="36">
        <f>IF(BASE_INICIATIVAS_CONSOLIDADA!$N1279-BASE_INICIATIVAS_CONSOLIDADA!$O1279&lt;0,0,BASE_INICIATIVAS_CONSOLIDADA!$N1279-BASE_INICIATIVAS_CONSOLIDADA!$O1279)</f>
        <v>120000</v>
      </c>
      <c r="Q1279" s="64">
        <v>0</v>
      </c>
      <c r="R1279" s="69">
        <v>0</v>
      </c>
      <c r="S1279" s="69">
        <v>0</v>
      </c>
      <c r="T1279" s="69">
        <v>0</v>
      </c>
      <c r="U1279" s="69">
        <v>0</v>
      </c>
      <c r="V1279" s="69">
        <v>0</v>
      </c>
      <c r="W1279" s="69">
        <v>0</v>
      </c>
      <c r="X1279" s="69">
        <v>0</v>
      </c>
      <c r="Y1279" s="69">
        <v>0</v>
      </c>
      <c r="Z1279" s="69">
        <v>0</v>
      </c>
      <c r="AA1279" s="69">
        <v>0</v>
      </c>
      <c r="AB1279" s="70">
        <v>0</v>
      </c>
      <c r="AC1279" s="37">
        <f>SUM(BASE_INICIATIVAS_CONSOLIDADA!$Q1279:$AB1279)</f>
        <v>0</v>
      </c>
      <c r="AD1279" s="37">
        <v>0</v>
      </c>
      <c r="AE1279" s="37">
        <v>0</v>
      </c>
      <c r="AF1279" s="37">
        <v>0</v>
      </c>
      <c r="AG1279" s="37">
        <v>0</v>
      </c>
      <c r="AH1279" s="37">
        <v>0</v>
      </c>
      <c r="AI1279" s="77">
        <v>0</v>
      </c>
      <c r="AJ1279" s="37">
        <f>SUM(BASE_INICIATIVAS_CONSOLIDADA!$AD1279:$AI1279)</f>
        <v>0</v>
      </c>
      <c r="AK1279" s="37">
        <v>0</v>
      </c>
      <c r="AL1279" s="37">
        <v>0</v>
      </c>
      <c r="AM1279" s="37">
        <v>0</v>
      </c>
      <c r="AN1279" s="37">
        <v>0</v>
      </c>
      <c r="AO1279" s="37">
        <f>SUM(BASE_INICIATIVAS_CONSOLIDADA!$AK1279:$AN1279)</f>
        <v>0</v>
      </c>
      <c r="AP1279" s="37">
        <v>0</v>
      </c>
      <c r="AQ1279" s="37">
        <v>0</v>
      </c>
      <c r="AR1279" s="37">
        <v>0</v>
      </c>
      <c r="AS1279" s="37">
        <v>0</v>
      </c>
      <c r="AT1279" s="37">
        <v>0</v>
      </c>
      <c r="AU1279" s="37">
        <v>0</v>
      </c>
      <c r="AV1279" s="37">
        <f>SUM(BASE_INICIATIVAS_CONSOLIDADA!$AP1279:$AU1279)</f>
        <v>0</v>
      </c>
      <c r="AW1279" s="39">
        <v>0</v>
      </c>
      <c r="AX1279" s="39">
        <v>0</v>
      </c>
      <c r="AY1279" s="40">
        <f>SUM(BASE_INICIATIVAS_CONSOLIDADA!$AW1279:$AX1279)</f>
        <v>0</v>
      </c>
      <c r="AZ1279" s="4">
        <v>0</v>
      </c>
      <c r="BA1279" s="4">
        <f>BASE_INICIATIVAS_CONSOLIDADA!$AZ1279</f>
        <v>0</v>
      </c>
      <c r="BB1279" s="4">
        <v>0</v>
      </c>
      <c r="BC1279" s="4">
        <v>0</v>
      </c>
      <c r="BD1279" s="4">
        <f>SUM(BASE_INICIATIVAS_CONSOLIDADA!$BB1279:$BC1279)</f>
        <v>0</v>
      </c>
    </row>
    <row r="1280" spans="1:56" ht="60" x14ac:dyDescent="0.25">
      <c r="A1280" s="29" t="s">
        <v>502</v>
      </c>
      <c r="B1280" s="29" t="s">
        <v>503</v>
      </c>
      <c r="C1280" s="29">
        <v>19864575</v>
      </c>
      <c r="D1280" s="29" t="s">
        <v>58</v>
      </c>
      <c r="E1280" s="29" t="str">
        <f>_xlfn.XLOOKUP(BASE_INICIATIVAS_CONSOLIDADA!$G1280,'[1]BASE DE DADOS'!A:A,'[1]BASE DE DADOS'!C:C)</f>
        <v>FLONA DE CAXIUANÃ</v>
      </c>
      <c r="F1280" s="29" t="str">
        <f>_xlfn.XLOOKUP(BASE_INICIATIVAS_CONSOLIDADA!$G1280,[1]!BASE_UCS[COD CNUC],[1]!BASE_UCS[CATEGORIA RESUMIDA])</f>
        <v>FLONA</v>
      </c>
      <c r="G1280" s="29" t="s">
        <v>541</v>
      </c>
      <c r="H1280" s="29" t="str">
        <f>_xlfn.XLOOKUP(BASE_INICIATIVAS_CONSOLIDADA!$G1280,[1]!BASE_UCS[COD CNUC],[1]!BASE_UCS[GERÊNCIA REGIONAL])</f>
        <v>GR1 - Norte</v>
      </c>
      <c r="I1280" s="29" t="str">
        <f>_xlfn.XLOOKUP(BASE_INICIATIVAS_CONSOLIDADA!$G1280,[1]!BASE_UCS[COD CNUC],[1]!BASE_UCS[BIOMAS])</f>
        <v>Amazônia</v>
      </c>
      <c r="J1280" s="29" t="str">
        <f>_xlfn.XLOOKUP(BASE_INICIATIVAS_CONSOLIDADA!$G1280,[1]!BASE_UCS[COD CNUC],[1]!BASE_UCS[UF])</f>
        <v>PA</v>
      </c>
      <c r="K1280" s="29"/>
      <c r="L1280" s="30">
        <v>120000</v>
      </c>
      <c r="M1280" s="91"/>
      <c r="N1280" s="30">
        <f>BASE_INICIATIVAS_CONSOLIDADA!$L1280-BASE_INICIATIVAS_CONSOLIDADA!$M1280</f>
        <v>120000</v>
      </c>
      <c r="O1280" s="41">
        <f>BASE_INICIATIVAS_CONSOLIDADA!$AC1280+BASE_INICIATIVAS_CONSOLIDADA!$AJ1280+BASE_INICIATIVAS_CONSOLIDADA!$AO1280+BASE_INICIATIVAS_CONSOLIDADA!$AV1280+BASE_INICIATIVAS_CONSOLIDADA!$AY1280+BASE_INICIATIVAS_CONSOLIDADA!$BA1280+BASE_INICIATIVAS_CONSOLIDADA!$BD1280</f>
        <v>0</v>
      </c>
      <c r="P1280" s="30">
        <f>IF(BASE_INICIATIVAS_CONSOLIDADA!$N1280-BASE_INICIATIVAS_CONSOLIDADA!$O1280&lt;0,0,BASE_INICIATIVAS_CONSOLIDADA!$N1280-BASE_INICIATIVAS_CONSOLIDADA!$O1280)</f>
        <v>120000</v>
      </c>
      <c r="Q1280" s="66">
        <v>0</v>
      </c>
      <c r="R1280" s="71">
        <v>0</v>
      </c>
      <c r="S1280" s="71">
        <v>0</v>
      </c>
      <c r="T1280" s="71">
        <v>0</v>
      </c>
      <c r="U1280" s="71">
        <v>0</v>
      </c>
      <c r="V1280" s="71">
        <v>0</v>
      </c>
      <c r="W1280" s="71">
        <v>0</v>
      </c>
      <c r="X1280" s="71">
        <v>0</v>
      </c>
      <c r="Y1280" s="71">
        <v>0</v>
      </c>
      <c r="Z1280" s="71">
        <v>0</v>
      </c>
      <c r="AA1280" s="71">
        <v>0</v>
      </c>
      <c r="AB1280" s="68">
        <v>0</v>
      </c>
      <c r="AC1280" s="41">
        <f>SUM(BASE_INICIATIVAS_CONSOLIDADA!$Q1280:$AB1280)</f>
        <v>0</v>
      </c>
      <c r="AD1280" s="41">
        <v>0</v>
      </c>
      <c r="AE1280" s="41">
        <v>0</v>
      </c>
      <c r="AF1280" s="41">
        <v>0</v>
      </c>
      <c r="AG1280" s="41">
        <v>0</v>
      </c>
      <c r="AH1280" s="41">
        <v>0</v>
      </c>
      <c r="AI1280" s="82">
        <v>0</v>
      </c>
      <c r="AJ1280" s="41">
        <f>SUM(BASE_INICIATIVAS_CONSOLIDADA!$AD1280:$AI1280)</f>
        <v>0</v>
      </c>
      <c r="AK1280" s="41">
        <v>0</v>
      </c>
      <c r="AL1280" s="41">
        <v>0</v>
      </c>
      <c r="AM1280" s="41">
        <v>0</v>
      </c>
      <c r="AN1280" s="41">
        <v>0</v>
      </c>
      <c r="AO1280" s="41">
        <f>SUM(BASE_INICIATIVAS_CONSOLIDADA!$AK1280:$AN1280)</f>
        <v>0</v>
      </c>
      <c r="AP1280" s="41">
        <v>0</v>
      </c>
      <c r="AQ1280" s="41">
        <v>0</v>
      </c>
      <c r="AR1280" s="41">
        <v>0</v>
      </c>
      <c r="AS1280" s="41">
        <v>0</v>
      </c>
      <c r="AT1280" s="41">
        <v>0</v>
      </c>
      <c r="AU1280" s="41">
        <v>0</v>
      </c>
      <c r="AV1280" s="41">
        <f>SUM(BASE_INICIATIVAS_CONSOLIDADA!$AP1280:$AU1280)</f>
        <v>0</v>
      </c>
      <c r="AW1280" s="43">
        <v>0</v>
      </c>
      <c r="AX1280" s="43">
        <v>0</v>
      </c>
      <c r="AY1280" s="44">
        <f>SUM(BASE_INICIATIVAS_CONSOLIDADA!$AW1280:$AX1280)</f>
        <v>0</v>
      </c>
      <c r="AZ1280" s="45">
        <v>0</v>
      </c>
      <c r="BA1280" s="45">
        <f>BASE_INICIATIVAS_CONSOLIDADA!$AZ1280</f>
        <v>0</v>
      </c>
      <c r="BB1280" s="45">
        <v>0</v>
      </c>
      <c r="BC1280" s="45">
        <v>0</v>
      </c>
      <c r="BD1280" s="45">
        <f>SUM(BASE_INICIATIVAS_CONSOLIDADA!$BB1280:$BC1280)</f>
        <v>0</v>
      </c>
    </row>
    <row r="1281" spans="1:56" ht="60" x14ac:dyDescent="0.25">
      <c r="A1281" s="8" t="s">
        <v>502</v>
      </c>
      <c r="B1281" s="8" t="s">
        <v>503</v>
      </c>
      <c r="C1281" s="8">
        <v>19864575</v>
      </c>
      <c r="D1281" s="8" t="s">
        <v>58</v>
      </c>
      <c r="E1281" s="8" t="str">
        <f>_xlfn.XLOOKUP(BASE_INICIATIVAS_CONSOLIDADA!$G1281,'[1]BASE DE DADOS'!A:A,'[1]BASE DE DADOS'!C:C)</f>
        <v>FLONA DE SARACÁ-TAQUERA</v>
      </c>
      <c r="F1281" s="8" t="str">
        <f>_xlfn.XLOOKUP(BASE_INICIATIVAS_CONSOLIDADA!$G1281,[1]!BASE_UCS[COD CNUC],[1]!BASE_UCS[CATEGORIA RESUMIDA])</f>
        <v>FLONA</v>
      </c>
      <c r="G1281" s="8" t="s">
        <v>322</v>
      </c>
      <c r="H1281" s="8" t="str">
        <f>_xlfn.XLOOKUP(BASE_INICIATIVAS_CONSOLIDADA!$G1281,[1]!BASE_UCS[COD CNUC],[1]!BASE_UCS[GERÊNCIA REGIONAL])</f>
        <v>GR1 - Norte</v>
      </c>
      <c r="I1281" s="8" t="str">
        <f>_xlfn.XLOOKUP(BASE_INICIATIVAS_CONSOLIDADA!$G1281,[1]!BASE_UCS[COD CNUC],[1]!BASE_UCS[BIOMAS])</f>
        <v>Amazônia</v>
      </c>
      <c r="J1281" s="8" t="str">
        <f>_xlfn.XLOOKUP(BASE_INICIATIVAS_CONSOLIDADA!$G1281,[1]!BASE_UCS[COD CNUC],[1]!BASE_UCS[UF])</f>
        <v>PA</v>
      </c>
      <c r="K1281" s="8"/>
      <c r="L1281" s="36">
        <v>120000</v>
      </c>
      <c r="M1281" s="90"/>
      <c r="N1281" s="36">
        <f>BASE_INICIATIVAS_CONSOLIDADA!$L1281-BASE_INICIATIVAS_CONSOLIDADA!$M1281</f>
        <v>120000</v>
      </c>
      <c r="O1281" s="37">
        <f>BASE_INICIATIVAS_CONSOLIDADA!$AC1281+BASE_INICIATIVAS_CONSOLIDADA!$AJ1281+BASE_INICIATIVAS_CONSOLIDADA!$AO1281+BASE_INICIATIVAS_CONSOLIDADA!$AV1281+BASE_INICIATIVAS_CONSOLIDADA!$AY1281+BASE_INICIATIVAS_CONSOLIDADA!$BA1281+BASE_INICIATIVAS_CONSOLIDADA!$BD1281</f>
        <v>0</v>
      </c>
      <c r="P1281" s="36">
        <f>IF(BASE_INICIATIVAS_CONSOLIDADA!$N1281-BASE_INICIATIVAS_CONSOLIDADA!$O1281&lt;0,0,BASE_INICIATIVAS_CONSOLIDADA!$N1281-BASE_INICIATIVAS_CONSOLIDADA!$O1281)</f>
        <v>120000</v>
      </c>
      <c r="Q1281" s="64">
        <v>0</v>
      </c>
      <c r="R1281" s="69">
        <v>0</v>
      </c>
      <c r="S1281" s="69">
        <v>0</v>
      </c>
      <c r="T1281" s="69">
        <v>0</v>
      </c>
      <c r="U1281" s="69">
        <v>0</v>
      </c>
      <c r="V1281" s="69">
        <v>0</v>
      </c>
      <c r="W1281" s="69">
        <v>0</v>
      </c>
      <c r="X1281" s="69">
        <v>0</v>
      </c>
      <c r="Y1281" s="69">
        <v>0</v>
      </c>
      <c r="Z1281" s="69">
        <v>0</v>
      </c>
      <c r="AA1281" s="69">
        <v>0</v>
      </c>
      <c r="AB1281" s="70">
        <v>0</v>
      </c>
      <c r="AC1281" s="37">
        <f>SUM(BASE_INICIATIVAS_CONSOLIDADA!$Q1281:$AB1281)</f>
        <v>0</v>
      </c>
      <c r="AD1281" s="37">
        <v>0</v>
      </c>
      <c r="AE1281" s="37">
        <v>0</v>
      </c>
      <c r="AF1281" s="37">
        <v>0</v>
      </c>
      <c r="AG1281" s="37">
        <v>0</v>
      </c>
      <c r="AH1281" s="37">
        <v>0</v>
      </c>
      <c r="AI1281" s="77">
        <v>0</v>
      </c>
      <c r="AJ1281" s="37">
        <f>SUM(BASE_INICIATIVAS_CONSOLIDADA!$AD1281:$AI1281)</f>
        <v>0</v>
      </c>
      <c r="AK1281" s="37">
        <v>0</v>
      </c>
      <c r="AL1281" s="37">
        <v>0</v>
      </c>
      <c r="AM1281" s="37">
        <v>0</v>
      </c>
      <c r="AN1281" s="37">
        <v>0</v>
      </c>
      <c r="AO1281" s="37">
        <f>SUM(BASE_INICIATIVAS_CONSOLIDADA!$AK1281:$AN1281)</f>
        <v>0</v>
      </c>
      <c r="AP1281" s="37">
        <v>0</v>
      </c>
      <c r="AQ1281" s="37">
        <v>0</v>
      </c>
      <c r="AR1281" s="37">
        <v>0</v>
      </c>
      <c r="AS1281" s="37">
        <v>0</v>
      </c>
      <c r="AT1281" s="37">
        <v>0</v>
      </c>
      <c r="AU1281" s="37">
        <v>0</v>
      </c>
      <c r="AV1281" s="37">
        <f>SUM(BASE_INICIATIVAS_CONSOLIDADA!$AP1281:$AU1281)</f>
        <v>0</v>
      </c>
      <c r="AW1281" s="39">
        <v>0</v>
      </c>
      <c r="AX1281" s="39">
        <v>0</v>
      </c>
      <c r="AY1281" s="40">
        <f>SUM(BASE_INICIATIVAS_CONSOLIDADA!$AW1281:$AX1281)</f>
        <v>0</v>
      </c>
      <c r="AZ1281" s="4">
        <v>0</v>
      </c>
      <c r="BA1281" s="4">
        <f>BASE_INICIATIVAS_CONSOLIDADA!$AZ1281</f>
        <v>0</v>
      </c>
      <c r="BB1281" s="4">
        <v>0</v>
      </c>
      <c r="BC1281" s="4">
        <v>0</v>
      </c>
      <c r="BD1281" s="4">
        <f>SUM(BASE_INICIATIVAS_CONSOLIDADA!$BB1281:$BC1281)</f>
        <v>0</v>
      </c>
    </row>
    <row r="1282" spans="1:56" ht="60" x14ac:dyDescent="0.25">
      <c r="A1282" s="29" t="s">
        <v>502</v>
      </c>
      <c r="B1282" s="29" t="s">
        <v>503</v>
      </c>
      <c r="C1282" s="29">
        <v>19864575</v>
      </c>
      <c r="D1282" s="29" t="s">
        <v>58</v>
      </c>
      <c r="E1282" s="29" t="str">
        <f>_xlfn.XLOOKUP(BASE_INICIATIVAS_CONSOLIDADA!$G1282,'[1]BASE DE DADOS'!A:A,'[1]BASE DE DADOS'!C:C)</f>
        <v>FLONA DE JACUNDÁ</v>
      </c>
      <c r="F1282" s="29" t="str">
        <f>_xlfn.XLOOKUP(BASE_INICIATIVAS_CONSOLIDADA!$G1282,[1]!BASE_UCS[COD CNUC],[1]!BASE_UCS[CATEGORIA RESUMIDA])</f>
        <v>FLONA</v>
      </c>
      <c r="G1282" s="29" t="s">
        <v>188</v>
      </c>
      <c r="H1282" s="29" t="str">
        <f>_xlfn.XLOOKUP(BASE_INICIATIVAS_CONSOLIDADA!$G1282,[1]!BASE_UCS[COD CNUC],[1]!BASE_UCS[GERÊNCIA REGIONAL])</f>
        <v>GR1 - Norte</v>
      </c>
      <c r="I1282" s="29" t="str">
        <f>_xlfn.XLOOKUP(BASE_INICIATIVAS_CONSOLIDADA!$G1282,[1]!BASE_UCS[COD CNUC],[1]!BASE_UCS[BIOMAS])</f>
        <v>Amazônia</v>
      </c>
      <c r="J1282" s="29" t="str">
        <f>_xlfn.XLOOKUP(BASE_INICIATIVAS_CONSOLIDADA!$G1282,[1]!BASE_UCS[COD CNUC],[1]!BASE_UCS[UF])</f>
        <v>RO</v>
      </c>
      <c r="K1282" s="29"/>
      <c r="L1282" s="30">
        <v>120000</v>
      </c>
      <c r="M1282" s="91"/>
      <c r="N1282" s="30">
        <f>BASE_INICIATIVAS_CONSOLIDADA!$L1282-BASE_INICIATIVAS_CONSOLIDADA!$M1282</f>
        <v>120000</v>
      </c>
      <c r="O1282" s="41">
        <f>BASE_INICIATIVAS_CONSOLIDADA!$AC1282+BASE_INICIATIVAS_CONSOLIDADA!$AJ1282+BASE_INICIATIVAS_CONSOLIDADA!$AO1282+BASE_INICIATIVAS_CONSOLIDADA!$AV1282+BASE_INICIATIVAS_CONSOLIDADA!$AY1282+BASE_INICIATIVAS_CONSOLIDADA!$BA1282+BASE_INICIATIVAS_CONSOLIDADA!$BD1282</f>
        <v>0</v>
      </c>
      <c r="P1282" s="30">
        <f>IF(BASE_INICIATIVAS_CONSOLIDADA!$N1282-BASE_INICIATIVAS_CONSOLIDADA!$O1282&lt;0,0,BASE_INICIATIVAS_CONSOLIDADA!$N1282-BASE_INICIATIVAS_CONSOLIDADA!$O1282)</f>
        <v>120000</v>
      </c>
      <c r="Q1282" s="66">
        <v>0</v>
      </c>
      <c r="R1282" s="71">
        <v>0</v>
      </c>
      <c r="S1282" s="71">
        <v>0</v>
      </c>
      <c r="T1282" s="71">
        <v>0</v>
      </c>
      <c r="U1282" s="71">
        <v>0</v>
      </c>
      <c r="V1282" s="71">
        <v>0</v>
      </c>
      <c r="W1282" s="71">
        <v>0</v>
      </c>
      <c r="X1282" s="71">
        <v>0</v>
      </c>
      <c r="Y1282" s="71">
        <v>0</v>
      </c>
      <c r="Z1282" s="71">
        <v>0</v>
      </c>
      <c r="AA1282" s="71">
        <v>0</v>
      </c>
      <c r="AB1282" s="68">
        <v>0</v>
      </c>
      <c r="AC1282" s="41">
        <f>SUM(BASE_INICIATIVAS_CONSOLIDADA!$Q1282:$AB1282)</f>
        <v>0</v>
      </c>
      <c r="AD1282" s="41">
        <v>0</v>
      </c>
      <c r="AE1282" s="41">
        <v>0</v>
      </c>
      <c r="AF1282" s="41">
        <v>0</v>
      </c>
      <c r="AG1282" s="41">
        <v>0</v>
      </c>
      <c r="AH1282" s="41">
        <v>0</v>
      </c>
      <c r="AI1282" s="82">
        <v>0</v>
      </c>
      <c r="AJ1282" s="41">
        <f>SUM(BASE_INICIATIVAS_CONSOLIDADA!$AD1282:$AI1282)</f>
        <v>0</v>
      </c>
      <c r="AK1282" s="41">
        <v>0</v>
      </c>
      <c r="AL1282" s="41">
        <v>0</v>
      </c>
      <c r="AM1282" s="41">
        <v>0</v>
      </c>
      <c r="AN1282" s="41">
        <v>0</v>
      </c>
      <c r="AO1282" s="41">
        <f>SUM(BASE_INICIATIVAS_CONSOLIDADA!$AK1282:$AN1282)</f>
        <v>0</v>
      </c>
      <c r="AP1282" s="41">
        <v>0</v>
      </c>
      <c r="AQ1282" s="41">
        <v>0</v>
      </c>
      <c r="AR1282" s="41">
        <v>0</v>
      </c>
      <c r="AS1282" s="41">
        <v>0</v>
      </c>
      <c r="AT1282" s="41">
        <v>0</v>
      </c>
      <c r="AU1282" s="41">
        <v>0</v>
      </c>
      <c r="AV1282" s="41">
        <f>SUM(BASE_INICIATIVAS_CONSOLIDADA!$AP1282:$AU1282)</f>
        <v>0</v>
      </c>
      <c r="AW1282" s="43">
        <v>0</v>
      </c>
      <c r="AX1282" s="43">
        <v>0</v>
      </c>
      <c r="AY1282" s="44">
        <f>SUM(BASE_INICIATIVAS_CONSOLIDADA!$AW1282:$AX1282)</f>
        <v>0</v>
      </c>
      <c r="AZ1282" s="45">
        <v>0</v>
      </c>
      <c r="BA1282" s="45">
        <f>BASE_INICIATIVAS_CONSOLIDADA!$AZ1282</f>
        <v>0</v>
      </c>
      <c r="BB1282" s="45">
        <v>0</v>
      </c>
      <c r="BC1282" s="45">
        <v>0</v>
      </c>
      <c r="BD1282" s="45">
        <f>SUM(BASE_INICIATIVAS_CONSOLIDADA!$BB1282:$BC1282)</f>
        <v>0</v>
      </c>
    </row>
    <row r="1283" spans="1:56" ht="60" x14ac:dyDescent="0.25">
      <c r="A1283" s="8" t="s">
        <v>502</v>
      </c>
      <c r="B1283" s="8" t="s">
        <v>503</v>
      </c>
      <c r="C1283" s="8">
        <v>19864575</v>
      </c>
      <c r="D1283" s="8" t="s">
        <v>58</v>
      </c>
      <c r="E1283" s="8" t="str">
        <f>_xlfn.XLOOKUP(BASE_INICIATIVAS_CONSOLIDADA!$G1283,'[1]BASE DE DADOS'!A:A,'[1]BASE DE DADOS'!C:C)</f>
        <v>ESEC DE CUNIÃ</v>
      </c>
      <c r="F1283" s="8" t="str">
        <f>_xlfn.XLOOKUP(BASE_INICIATIVAS_CONSOLIDADA!$G1283,[1]!BASE_UCS[COD CNUC],[1]!BASE_UCS[CATEGORIA RESUMIDA])</f>
        <v>ESEC</v>
      </c>
      <c r="G1283" s="8" t="s">
        <v>185</v>
      </c>
      <c r="H1283" s="8" t="str">
        <f>_xlfn.XLOOKUP(BASE_INICIATIVAS_CONSOLIDADA!$G1283,[1]!BASE_UCS[COD CNUC],[1]!BASE_UCS[GERÊNCIA REGIONAL])</f>
        <v>GR1 - Norte</v>
      </c>
      <c r="I1283" s="8" t="str">
        <f>_xlfn.XLOOKUP(BASE_INICIATIVAS_CONSOLIDADA!$G1283,[1]!BASE_UCS[COD CNUC],[1]!BASE_UCS[BIOMAS])</f>
        <v>Amazônia</v>
      </c>
      <c r="J1283" s="8" t="str">
        <f>_xlfn.XLOOKUP(BASE_INICIATIVAS_CONSOLIDADA!$G1283,[1]!BASE_UCS[COD CNUC],[1]!BASE_UCS[UF])</f>
        <v>AM/RO</v>
      </c>
      <c r="K1283" s="8"/>
      <c r="L1283" s="36">
        <v>120000</v>
      </c>
      <c r="M1283" s="90"/>
      <c r="N1283" s="36">
        <f>BASE_INICIATIVAS_CONSOLIDADA!$L1283-BASE_INICIATIVAS_CONSOLIDADA!$M1283</f>
        <v>120000</v>
      </c>
      <c r="O1283" s="37">
        <f>BASE_INICIATIVAS_CONSOLIDADA!$AC1283+BASE_INICIATIVAS_CONSOLIDADA!$AJ1283+BASE_INICIATIVAS_CONSOLIDADA!$AO1283+BASE_INICIATIVAS_CONSOLIDADA!$AV1283+BASE_INICIATIVAS_CONSOLIDADA!$AY1283+BASE_INICIATIVAS_CONSOLIDADA!$BA1283+BASE_INICIATIVAS_CONSOLIDADA!$BD1283</f>
        <v>0</v>
      </c>
      <c r="P1283" s="36">
        <f>IF(BASE_INICIATIVAS_CONSOLIDADA!$N1283-BASE_INICIATIVAS_CONSOLIDADA!$O1283&lt;0,0,BASE_INICIATIVAS_CONSOLIDADA!$N1283-BASE_INICIATIVAS_CONSOLIDADA!$O1283)</f>
        <v>120000</v>
      </c>
      <c r="Q1283" s="64">
        <v>0</v>
      </c>
      <c r="R1283" s="69">
        <v>0</v>
      </c>
      <c r="S1283" s="69">
        <v>0</v>
      </c>
      <c r="T1283" s="69">
        <v>0</v>
      </c>
      <c r="U1283" s="69">
        <v>0</v>
      </c>
      <c r="V1283" s="69">
        <v>0</v>
      </c>
      <c r="W1283" s="69">
        <v>0</v>
      </c>
      <c r="X1283" s="69">
        <v>0</v>
      </c>
      <c r="Y1283" s="69">
        <v>0</v>
      </c>
      <c r="Z1283" s="69">
        <v>0</v>
      </c>
      <c r="AA1283" s="69">
        <v>0</v>
      </c>
      <c r="AB1283" s="70">
        <v>0</v>
      </c>
      <c r="AC1283" s="37">
        <f>SUM(BASE_INICIATIVAS_CONSOLIDADA!$Q1283:$AB1283)</f>
        <v>0</v>
      </c>
      <c r="AD1283" s="37">
        <v>0</v>
      </c>
      <c r="AE1283" s="37">
        <v>0</v>
      </c>
      <c r="AF1283" s="37">
        <v>0</v>
      </c>
      <c r="AG1283" s="37">
        <v>0</v>
      </c>
      <c r="AH1283" s="37">
        <v>0</v>
      </c>
      <c r="AI1283" s="77">
        <v>0</v>
      </c>
      <c r="AJ1283" s="37">
        <f>SUM(BASE_INICIATIVAS_CONSOLIDADA!$AD1283:$AI1283)</f>
        <v>0</v>
      </c>
      <c r="AK1283" s="37">
        <v>0</v>
      </c>
      <c r="AL1283" s="37">
        <v>0</v>
      </c>
      <c r="AM1283" s="37">
        <v>0</v>
      </c>
      <c r="AN1283" s="37">
        <v>0</v>
      </c>
      <c r="AO1283" s="37">
        <f>SUM(BASE_INICIATIVAS_CONSOLIDADA!$AK1283:$AN1283)</f>
        <v>0</v>
      </c>
      <c r="AP1283" s="37">
        <v>0</v>
      </c>
      <c r="AQ1283" s="37">
        <v>0</v>
      </c>
      <c r="AR1283" s="37">
        <v>0</v>
      </c>
      <c r="AS1283" s="37">
        <v>0</v>
      </c>
      <c r="AT1283" s="37">
        <v>0</v>
      </c>
      <c r="AU1283" s="37">
        <v>0</v>
      </c>
      <c r="AV1283" s="37">
        <f>SUM(BASE_INICIATIVAS_CONSOLIDADA!$AP1283:$AU1283)</f>
        <v>0</v>
      </c>
      <c r="AW1283" s="39">
        <v>0</v>
      </c>
      <c r="AX1283" s="39">
        <v>0</v>
      </c>
      <c r="AY1283" s="40">
        <f>SUM(BASE_INICIATIVAS_CONSOLIDADA!$AW1283:$AX1283)</f>
        <v>0</v>
      </c>
      <c r="AZ1283" s="4">
        <v>0</v>
      </c>
      <c r="BA1283" s="4">
        <f>BASE_INICIATIVAS_CONSOLIDADA!$AZ1283</f>
        <v>0</v>
      </c>
      <c r="BB1283" s="4">
        <v>0</v>
      </c>
      <c r="BC1283" s="4">
        <v>0</v>
      </c>
      <c r="BD1283" s="4">
        <f>SUM(BASE_INICIATIVAS_CONSOLIDADA!$BB1283:$BC1283)</f>
        <v>0</v>
      </c>
    </row>
    <row r="1284" spans="1:56" ht="60" x14ac:dyDescent="0.25">
      <c r="A1284" s="29" t="s">
        <v>502</v>
      </c>
      <c r="B1284" s="29" t="s">
        <v>503</v>
      </c>
      <c r="C1284" s="29">
        <v>19864575</v>
      </c>
      <c r="D1284" s="29" t="s">
        <v>58</v>
      </c>
      <c r="E1284" s="29" t="str">
        <f>_xlfn.XLOOKUP(BASE_INICIATIVAS_CONSOLIDADA!$G1284,'[1]BASE DE DADOS'!A:A,'[1]BASE DE DADOS'!C:C)</f>
        <v>FLONA DE ITAITUBA II</v>
      </c>
      <c r="F1284" s="29" t="str">
        <f>_xlfn.XLOOKUP(BASE_INICIATIVAS_CONSOLIDADA!$G1284,[1]!BASE_UCS[COD CNUC],[1]!BASE_UCS[CATEGORIA RESUMIDA])</f>
        <v>FLONA</v>
      </c>
      <c r="G1284" s="29" t="s">
        <v>282</v>
      </c>
      <c r="H1284" s="29" t="str">
        <f>_xlfn.XLOOKUP(BASE_INICIATIVAS_CONSOLIDADA!$G1284,[1]!BASE_UCS[COD CNUC],[1]!BASE_UCS[GERÊNCIA REGIONAL])</f>
        <v>GR1 - Norte</v>
      </c>
      <c r="I1284" s="29" t="str">
        <f>_xlfn.XLOOKUP(BASE_INICIATIVAS_CONSOLIDADA!$G1284,[1]!BASE_UCS[COD CNUC],[1]!BASE_UCS[BIOMAS])</f>
        <v>Amazônia</v>
      </c>
      <c r="J1284" s="29" t="str">
        <f>_xlfn.XLOOKUP(BASE_INICIATIVAS_CONSOLIDADA!$G1284,[1]!BASE_UCS[COD CNUC],[1]!BASE_UCS[UF])</f>
        <v>PA</v>
      </c>
      <c r="K1284" s="29"/>
      <c r="L1284" s="30">
        <v>360000</v>
      </c>
      <c r="M1284" s="91"/>
      <c r="N1284" s="30">
        <f>BASE_INICIATIVAS_CONSOLIDADA!$L1284-BASE_INICIATIVAS_CONSOLIDADA!$M1284</f>
        <v>360000</v>
      </c>
      <c r="O1284" s="41">
        <f>BASE_INICIATIVAS_CONSOLIDADA!$AC1284+BASE_INICIATIVAS_CONSOLIDADA!$AJ1284+BASE_INICIATIVAS_CONSOLIDADA!$AO1284+BASE_INICIATIVAS_CONSOLIDADA!$AV1284+BASE_INICIATIVAS_CONSOLIDADA!$AY1284+BASE_INICIATIVAS_CONSOLIDADA!$BA1284+BASE_INICIATIVAS_CONSOLIDADA!$BD1284</f>
        <v>0</v>
      </c>
      <c r="P1284" s="30">
        <f>IF(BASE_INICIATIVAS_CONSOLIDADA!$N1284-BASE_INICIATIVAS_CONSOLIDADA!$O1284&lt;0,0,BASE_INICIATIVAS_CONSOLIDADA!$N1284-BASE_INICIATIVAS_CONSOLIDADA!$O1284)</f>
        <v>360000</v>
      </c>
      <c r="Q1284" s="66">
        <v>0</v>
      </c>
      <c r="R1284" s="71">
        <v>0</v>
      </c>
      <c r="S1284" s="71">
        <v>0</v>
      </c>
      <c r="T1284" s="71">
        <v>0</v>
      </c>
      <c r="U1284" s="71">
        <v>0</v>
      </c>
      <c r="V1284" s="71">
        <v>0</v>
      </c>
      <c r="W1284" s="71">
        <v>0</v>
      </c>
      <c r="X1284" s="71">
        <v>0</v>
      </c>
      <c r="Y1284" s="71">
        <v>0</v>
      </c>
      <c r="Z1284" s="71">
        <v>0</v>
      </c>
      <c r="AA1284" s="71">
        <v>0</v>
      </c>
      <c r="AB1284" s="68">
        <v>0</v>
      </c>
      <c r="AC1284" s="41">
        <f>SUM(BASE_INICIATIVAS_CONSOLIDADA!$Q1284:$AB1284)</f>
        <v>0</v>
      </c>
      <c r="AD1284" s="41">
        <v>0</v>
      </c>
      <c r="AE1284" s="41">
        <v>0</v>
      </c>
      <c r="AF1284" s="41">
        <v>0</v>
      </c>
      <c r="AG1284" s="41">
        <v>0</v>
      </c>
      <c r="AH1284" s="41">
        <v>0</v>
      </c>
      <c r="AI1284" s="82">
        <v>0</v>
      </c>
      <c r="AJ1284" s="41">
        <f>SUM(BASE_INICIATIVAS_CONSOLIDADA!$AD1284:$AI1284)</f>
        <v>0</v>
      </c>
      <c r="AK1284" s="41">
        <v>0</v>
      </c>
      <c r="AL1284" s="41">
        <v>0</v>
      </c>
      <c r="AM1284" s="41">
        <v>0</v>
      </c>
      <c r="AN1284" s="41">
        <v>0</v>
      </c>
      <c r="AO1284" s="41">
        <f>SUM(BASE_INICIATIVAS_CONSOLIDADA!$AK1284:$AN1284)</f>
        <v>0</v>
      </c>
      <c r="AP1284" s="41">
        <v>0</v>
      </c>
      <c r="AQ1284" s="41">
        <v>0</v>
      </c>
      <c r="AR1284" s="41">
        <v>0</v>
      </c>
      <c r="AS1284" s="41">
        <v>0</v>
      </c>
      <c r="AT1284" s="41">
        <v>0</v>
      </c>
      <c r="AU1284" s="41">
        <v>0</v>
      </c>
      <c r="AV1284" s="41">
        <f>SUM(BASE_INICIATIVAS_CONSOLIDADA!$AP1284:$AU1284)</f>
        <v>0</v>
      </c>
      <c r="AW1284" s="43">
        <v>0</v>
      </c>
      <c r="AX1284" s="43">
        <v>0</v>
      </c>
      <c r="AY1284" s="44">
        <f>SUM(BASE_INICIATIVAS_CONSOLIDADA!$AW1284:$AX1284)</f>
        <v>0</v>
      </c>
      <c r="AZ1284" s="45">
        <v>0</v>
      </c>
      <c r="BA1284" s="45">
        <f>BASE_INICIATIVAS_CONSOLIDADA!$AZ1284</f>
        <v>0</v>
      </c>
      <c r="BB1284" s="45">
        <v>0</v>
      </c>
      <c r="BC1284" s="45">
        <v>0</v>
      </c>
      <c r="BD1284" s="45">
        <f>SUM(BASE_INICIATIVAS_CONSOLIDADA!$BB1284:$BC1284)</f>
        <v>0</v>
      </c>
    </row>
    <row r="1285" spans="1:56" ht="60" x14ac:dyDescent="0.25">
      <c r="A1285" s="8" t="s">
        <v>502</v>
      </c>
      <c r="B1285" s="8" t="s">
        <v>503</v>
      </c>
      <c r="C1285" s="8">
        <v>19864575</v>
      </c>
      <c r="D1285" s="8" t="s">
        <v>58</v>
      </c>
      <c r="E1285" s="8" t="str">
        <f>_xlfn.XLOOKUP(BASE_INICIATIVAS_CONSOLIDADA!$G1285,'[1]BASE DE DADOS'!A:A,'[1]BASE DE DADOS'!C:C)</f>
        <v>FLONA DO CREPORI</v>
      </c>
      <c r="F1285" s="8" t="str">
        <f>_xlfn.XLOOKUP(BASE_INICIATIVAS_CONSOLIDADA!$G1285,[1]!BASE_UCS[COD CNUC],[1]!BASE_UCS[CATEGORIA RESUMIDA])</f>
        <v>FLONA</v>
      </c>
      <c r="G1285" s="8" t="s">
        <v>277</v>
      </c>
      <c r="H1285" s="8" t="str">
        <f>_xlfn.XLOOKUP(BASE_INICIATIVAS_CONSOLIDADA!$G1285,[1]!BASE_UCS[COD CNUC],[1]!BASE_UCS[GERÊNCIA REGIONAL])</f>
        <v>GR1 - Norte</v>
      </c>
      <c r="I1285" s="8" t="str">
        <f>_xlfn.XLOOKUP(BASE_INICIATIVAS_CONSOLIDADA!$G1285,[1]!BASE_UCS[COD CNUC],[1]!BASE_UCS[BIOMAS])</f>
        <v>Amazônia</v>
      </c>
      <c r="J1285" s="8" t="str">
        <f>_xlfn.XLOOKUP(BASE_INICIATIVAS_CONSOLIDADA!$G1285,[1]!BASE_UCS[COD CNUC],[1]!BASE_UCS[UF])</f>
        <v>PA</v>
      </c>
      <c r="K1285" s="8"/>
      <c r="L1285" s="36">
        <v>120000</v>
      </c>
      <c r="M1285" s="90"/>
      <c r="N1285" s="36">
        <f>BASE_INICIATIVAS_CONSOLIDADA!$L1285-BASE_INICIATIVAS_CONSOLIDADA!$M1285</f>
        <v>120000</v>
      </c>
      <c r="O1285" s="37">
        <f>BASE_INICIATIVAS_CONSOLIDADA!$AC1285+BASE_INICIATIVAS_CONSOLIDADA!$AJ1285+BASE_INICIATIVAS_CONSOLIDADA!$AO1285+BASE_INICIATIVAS_CONSOLIDADA!$AV1285+BASE_INICIATIVAS_CONSOLIDADA!$AY1285+BASE_INICIATIVAS_CONSOLIDADA!$BA1285+BASE_INICIATIVAS_CONSOLIDADA!$BD1285</f>
        <v>0</v>
      </c>
      <c r="P1285" s="36">
        <f>IF(BASE_INICIATIVAS_CONSOLIDADA!$N1285-BASE_INICIATIVAS_CONSOLIDADA!$O1285&lt;0,0,BASE_INICIATIVAS_CONSOLIDADA!$N1285-BASE_INICIATIVAS_CONSOLIDADA!$O1285)</f>
        <v>120000</v>
      </c>
      <c r="Q1285" s="64">
        <v>0</v>
      </c>
      <c r="R1285" s="69">
        <v>0</v>
      </c>
      <c r="S1285" s="69">
        <v>0</v>
      </c>
      <c r="T1285" s="69">
        <v>0</v>
      </c>
      <c r="U1285" s="69">
        <v>0</v>
      </c>
      <c r="V1285" s="69">
        <v>0</v>
      </c>
      <c r="W1285" s="69">
        <v>0</v>
      </c>
      <c r="X1285" s="69">
        <v>0</v>
      </c>
      <c r="Y1285" s="69">
        <v>0</v>
      </c>
      <c r="Z1285" s="69">
        <v>0</v>
      </c>
      <c r="AA1285" s="69">
        <v>0</v>
      </c>
      <c r="AB1285" s="70">
        <v>0</v>
      </c>
      <c r="AC1285" s="37">
        <f>SUM(BASE_INICIATIVAS_CONSOLIDADA!$Q1285:$AB1285)</f>
        <v>0</v>
      </c>
      <c r="AD1285" s="37">
        <v>0</v>
      </c>
      <c r="AE1285" s="37">
        <v>0</v>
      </c>
      <c r="AF1285" s="37">
        <v>0</v>
      </c>
      <c r="AG1285" s="37">
        <v>0</v>
      </c>
      <c r="AH1285" s="37">
        <v>0</v>
      </c>
      <c r="AI1285" s="77">
        <v>0</v>
      </c>
      <c r="AJ1285" s="37">
        <f>SUM(BASE_INICIATIVAS_CONSOLIDADA!$AD1285:$AI1285)</f>
        <v>0</v>
      </c>
      <c r="AK1285" s="37">
        <v>0</v>
      </c>
      <c r="AL1285" s="37">
        <v>0</v>
      </c>
      <c r="AM1285" s="37">
        <v>0</v>
      </c>
      <c r="AN1285" s="37">
        <v>0</v>
      </c>
      <c r="AO1285" s="37">
        <f>SUM(BASE_INICIATIVAS_CONSOLIDADA!$AK1285:$AN1285)</f>
        <v>0</v>
      </c>
      <c r="AP1285" s="37">
        <v>0</v>
      </c>
      <c r="AQ1285" s="37">
        <v>0</v>
      </c>
      <c r="AR1285" s="37">
        <v>0</v>
      </c>
      <c r="AS1285" s="37">
        <v>0</v>
      </c>
      <c r="AT1285" s="37">
        <v>0</v>
      </c>
      <c r="AU1285" s="37">
        <v>0</v>
      </c>
      <c r="AV1285" s="37">
        <f>SUM(BASE_INICIATIVAS_CONSOLIDADA!$AP1285:$AU1285)</f>
        <v>0</v>
      </c>
      <c r="AW1285" s="39">
        <v>0</v>
      </c>
      <c r="AX1285" s="39">
        <v>0</v>
      </c>
      <c r="AY1285" s="40">
        <f>SUM(BASE_INICIATIVAS_CONSOLIDADA!$AW1285:$AX1285)</f>
        <v>0</v>
      </c>
      <c r="AZ1285" s="4">
        <v>0</v>
      </c>
      <c r="BA1285" s="4">
        <f>BASE_INICIATIVAS_CONSOLIDADA!$AZ1285</f>
        <v>0</v>
      </c>
      <c r="BB1285" s="4">
        <v>0</v>
      </c>
      <c r="BC1285" s="4">
        <v>0</v>
      </c>
      <c r="BD1285" s="4">
        <f>SUM(BASE_INICIATIVAS_CONSOLIDADA!$BB1285:$BC1285)</f>
        <v>0</v>
      </c>
    </row>
    <row r="1286" spans="1:56" ht="60" x14ac:dyDescent="0.25">
      <c r="A1286" s="29" t="s">
        <v>502</v>
      </c>
      <c r="B1286" s="29" t="s">
        <v>503</v>
      </c>
      <c r="C1286" s="29">
        <v>19864575</v>
      </c>
      <c r="D1286" s="29" t="s">
        <v>58</v>
      </c>
      <c r="E1286" s="29" t="str">
        <f>_xlfn.XLOOKUP(BASE_INICIATIVAS_CONSOLIDADA!$G1286,'[1]BASE DE DADOS'!A:A,'[1]BASE DE DADOS'!C:C)</f>
        <v>PARNA DO JAMANXIM</v>
      </c>
      <c r="F1286" s="29" t="str">
        <f>_xlfn.XLOOKUP(BASE_INICIATIVAS_CONSOLIDADA!$G1286,[1]!BASE_UCS[COD CNUC],[1]!BASE_UCS[CATEGORIA RESUMIDA])</f>
        <v>PARNA</v>
      </c>
      <c r="G1286" s="29" t="s">
        <v>284</v>
      </c>
      <c r="H1286" s="29" t="str">
        <f>_xlfn.XLOOKUP(BASE_INICIATIVAS_CONSOLIDADA!$G1286,[1]!BASE_UCS[COD CNUC],[1]!BASE_UCS[GERÊNCIA REGIONAL])</f>
        <v>GR1 - Norte</v>
      </c>
      <c r="I1286" s="29" t="str">
        <f>_xlfn.XLOOKUP(BASE_INICIATIVAS_CONSOLIDADA!$G1286,[1]!BASE_UCS[COD CNUC],[1]!BASE_UCS[BIOMAS])</f>
        <v>Amazônia</v>
      </c>
      <c r="J1286" s="29" t="str">
        <f>_xlfn.XLOOKUP(BASE_INICIATIVAS_CONSOLIDADA!$G1286,[1]!BASE_UCS[COD CNUC],[1]!BASE_UCS[UF])</f>
        <v>PA</v>
      </c>
      <c r="K1286" s="29"/>
      <c r="L1286" s="30">
        <v>120000</v>
      </c>
      <c r="M1286" s="91"/>
      <c r="N1286" s="30">
        <f>BASE_INICIATIVAS_CONSOLIDADA!$L1286-BASE_INICIATIVAS_CONSOLIDADA!$M1286</f>
        <v>120000</v>
      </c>
      <c r="O1286" s="41">
        <f>BASE_INICIATIVAS_CONSOLIDADA!$AC1286+BASE_INICIATIVAS_CONSOLIDADA!$AJ1286+BASE_INICIATIVAS_CONSOLIDADA!$AO1286+BASE_INICIATIVAS_CONSOLIDADA!$AV1286+BASE_INICIATIVAS_CONSOLIDADA!$AY1286+BASE_INICIATIVAS_CONSOLIDADA!$BA1286+BASE_INICIATIVAS_CONSOLIDADA!$BD1286</f>
        <v>0</v>
      </c>
      <c r="P1286" s="30">
        <f>IF(BASE_INICIATIVAS_CONSOLIDADA!$N1286-BASE_INICIATIVAS_CONSOLIDADA!$O1286&lt;0,0,BASE_INICIATIVAS_CONSOLIDADA!$N1286-BASE_INICIATIVAS_CONSOLIDADA!$O1286)</f>
        <v>120000</v>
      </c>
      <c r="Q1286" s="66">
        <v>0</v>
      </c>
      <c r="R1286" s="71">
        <v>0</v>
      </c>
      <c r="S1286" s="71">
        <v>0</v>
      </c>
      <c r="T1286" s="71">
        <v>0</v>
      </c>
      <c r="U1286" s="71">
        <v>0</v>
      </c>
      <c r="V1286" s="71">
        <v>0</v>
      </c>
      <c r="W1286" s="71">
        <v>0</v>
      </c>
      <c r="X1286" s="71">
        <v>0</v>
      </c>
      <c r="Y1286" s="71">
        <v>0</v>
      </c>
      <c r="Z1286" s="71">
        <v>0</v>
      </c>
      <c r="AA1286" s="71">
        <v>0</v>
      </c>
      <c r="AB1286" s="68">
        <v>0</v>
      </c>
      <c r="AC1286" s="41">
        <f>SUM(BASE_INICIATIVAS_CONSOLIDADA!$Q1286:$AB1286)</f>
        <v>0</v>
      </c>
      <c r="AD1286" s="41">
        <v>0</v>
      </c>
      <c r="AE1286" s="41">
        <v>0</v>
      </c>
      <c r="AF1286" s="41">
        <v>0</v>
      </c>
      <c r="AG1286" s="41">
        <v>0</v>
      </c>
      <c r="AH1286" s="41">
        <v>0</v>
      </c>
      <c r="AI1286" s="82">
        <v>0</v>
      </c>
      <c r="AJ1286" s="41">
        <f>SUM(BASE_INICIATIVAS_CONSOLIDADA!$AD1286:$AI1286)</f>
        <v>0</v>
      </c>
      <c r="AK1286" s="41">
        <v>0</v>
      </c>
      <c r="AL1286" s="41">
        <v>0</v>
      </c>
      <c r="AM1286" s="41">
        <v>0</v>
      </c>
      <c r="AN1286" s="41">
        <v>0</v>
      </c>
      <c r="AO1286" s="41">
        <f>SUM(BASE_INICIATIVAS_CONSOLIDADA!$AK1286:$AN1286)</f>
        <v>0</v>
      </c>
      <c r="AP1286" s="41">
        <v>0</v>
      </c>
      <c r="AQ1286" s="41">
        <v>0</v>
      </c>
      <c r="AR1286" s="41">
        <v>0</v>
      </c>
      <c r="AS1286" s="41">
        <v>0</v>
      </c>
      <c r="AT1286" s="41">
        <v>0</v>
      </c>
      <c r="AU1286" s="41">
        <v>0</v>
      </c>
      <c r="AV1286" s="41">
        <f>SUM(BASE_INICIATIVAS_CONSOLIDADA!$AP1286:$AU1286)</f>
        <v>0</v>
      </c>
      <c r="AW1286" s="43">
        <v>0</v>
      </c>
      <c r="AX1286" s="43">
        <v>0</v>
      </c>
      <c r="AY1286" s="44">
        <f>SUM(BASE_INICIATIVAS_CONSOLIDADA!$AW1286:$AX1286)</f>
        <v>0</v>
      </c>
      <c r="AZ1286" s="45">
        <v>0</v>
      </c>
      <c r="BA1286" s="45">
        <f>BASE_INICIATIVAS_CONSOLIDADA!$AZ1286</f>
        <v>0</v>
      </c>
      <c r="BB1286" s="45">
        <v>0</v>
      </c>
      <c r="BC1286" s="45">
        <v>0</v>
      </c>
      <c r="BD1286" s="45">
        <f>SUM(BASE_INICIATIVAS_CONSOLIDADA!$BB1286:$BC1286)</f>
        <v>0</v>
      </c>
    </row>
    <row r="1287" spans="1:56" ht="60" x14ac:dyDescent="0.25">
      <c r="A1287" s="8" t="s">
        <v>502</v>
      </c>
      <c r="B1287" s="8" t="s">
        <v>503</v>
      </c>
      <c r="C1287" s="8">
        <v>19864575</v>
      </c>
      <c r="D1287" s="8" t="s">
        <v>58</v>
      </c>
      <c r="E1287" s="8" t="str">
        <f>_xlfn.XLOOKUP(BASE_INICIATIVAS_CONSOLIDADA!$G1287,'[1]BASE DE DADOS'!A:A,'[1]BASE DE DADOS'!C:C)</f>
        <v>PARNA DOS LENÇOIS MARANHENSES</v>
      </c>
      <c r="F1287" s="8" t="str">
        <f>_xlfn.XLOOKUP(BASE_INICIATIVAS_CONSOLIDADA!$G1287,[1]!BASE_UCS[COD CNUC],[1]!BASE_UCS[CATEGORIA RESUMIDA])</f>
        <v>PARNA</v>
      </c>
      <c r="G1287" s="8" t="s">
        <v>261</v>
      </c>
      <c r="H1287" s="8" t="str">
        <f>_xlfn.XLOOKUP(BASE_INICIATIVAS_CONSOLIDADA!$G1287,[1]!BASE_UCS[COD CNUC],[1]!BASE_UCS[GERÊNCIA REGIONAL])</f>
        <v>GR2 - Nordeste</v>
      </c>
      <c r="I1287" s="8" t="str">
        <f>_xlfn.XLOOKUP(BASE_INICIATIVAS_CONSOLIDADA!$G1287,[1]!BASE_UCS[COD CNUC],[1]!BASE_UCS[BIOMAS])</f>
        <v>Amazônia - Área Marinha - Cerrado</v>
      </c>
      <c r="J1287" s="8" t="str">
        <f>_xlfn.XLOOKUP(BASE_INICIATIVAS_CONSOLIDADA!$G1287,[1]!BASE_UCS[COD CNUC],[1]!BASE_UCS[UF])</f>
        <v>MA</v>
      </c>
      <c r="K1287" s="8"/>
      <c r="L1287" s="36">
        <v>1725000</v>
      </c>
      <c r="M1287" s="90"/>
      <c r="N1287" s="36">
        <f>BASE_INICIATIVAS_CONSOLIDADA!$L1287-BASE_INICIATIVAS_CONSOLIDADA!$M1287</f>
        <v>1725000</v>
      </c>
      <c r="O1287" s="37">
        <f>BASE_INICIATIVAS_CONSOLIDADA!$AC1287+BASE_INICIATIVAS_CONSOLIDADA!$AJ1287+BASE_INICIATIVAS_CONSOLIDADA!$AO1287+BASE_INICIATIVAS_CONSOLIDADA!$AV1287+BASE_INICIATIVAS_CONSOLIDADA!$AY1287+BASE_INICIATIVAS_CONSOLIDADA!$BA1287+BASE_INICIATIVAS_CONSOLIDADA!$BD1287</f>
        <v>1725000</v>
      </c>
      <c r="P1287" s="36">
        <f>IF(BASE_INICIATIVAS_CONSOLIDADA!$N1287-BASE_INICIATIVAS_CONSOLIDADA!$O1287&lt;0,0,BASE_INICIATIVAS_CONSOLIDADA!$N1287-BASE_INICIATIVAS_CONSOLIDADA!$O1287)</f>
        <v>0</v>
      </c>
      <c r="Q1287" s="64">
        <v>0</v>
      </c>
      <c r="R1287" s="69">
        <v>0</v>
      </c>
      <c r="S1287" s="69">
        <v>0</v>
      </c>
      <c r="T1287" s="69">
        <v>0</v>
      </c>
      <c r="U1287" s="69">
        <v>0</v>
      </c>
      <c r="V1287" s="69">
        <v>0</v>
      </c>
      <c r="W1287" s="69">
        <v>0</v>
      </c>
      <c r="X1287" s="69">
        <v>0</v>
      </c>
      <c r="Y1287" s="69">
        <v>0</v>
      </c>
      <c r="Z1287" s="69">
        <v>0</v>
      </c>
      <c r="AA1287" s="69">
        <v>0</v>
      </c>
      <c r="AB1287" s="70">
        <v>0</v>
      </c>
      <c r="AC1287" s="37">
        <f>SUM(BASE_INICIATIVAS_CONSOLIDADA!$Q1287:$AB1287)</f>
        <v>0</v>
      </c>
      <c r="AD1287" s="37">
        <v>0</v>
      </c>
      <c r="AE1287" s="37">
        <v>0</v>
      </c>
      <c r="AF1287" s="37">
        <v>0</v>
      </c>
      <c r="AG1287" s="37">
        <v>0</v>
      </c>
      <c r="AH1287" s="37">
        <v>0</v>
      </c>
      <c r="AI1287" s="77">
        <v>0</v>
      </c>
      <c r="AJ1287" s="37">
        <f>SUM(BASE_INICIATIVAS_CONSOLIDADA!$AD1287:$AI1287)</f>
        <v>0</v>
      </c>
      <c r="AK1287" s="37">
        <v>0</v>
      </c>
      <c r="AL1287" s="37">
        <v>0</v>
      </c>
      <c r="AM1287" s="37">
        <v>0</v>
      </c>
      <c r="AN1287" s="37">
        <v>0</v>
      </c>
      <c r="AO1287" s="37">
        <f>SUM(BASE_INICIATIVAS_CONSOLIDADA!$AK1287:$AN1287)</f>
        <v>0</v>
      </c>
      <c r="AP1287" s="37">
        <v>0</v>
      </c>
      <c r="AQ1287" s="37">
        <v>0</v>
      </c>
      <c r="AR1287" s="37">
        <v>0</v>
      </c>
      <c r="AS1287" s="37">
        <v>0</v>
      </c>
      <c r="AT1287" s="37">
        <v>0</v>
      </c>
      <c r="AU1287" s="37">
        <v>0</v>
      </c>
      <c r="AV1287" s="37">
        <f>SUM(BASE_INICIATIVAS_CONSOLIDADA!$AP1287:$AU1287)</f>
        <v>0</v>
      </c>
      <c r="AW1287" s="39">
        <v>0</v>
      </c>
      <c r="AX1287" s="39">
        <v>0</v>
      </c>
      <c r="AY1287" s="40">
        <f>SUM(BASE_INICIATIVAS_CONSOLIDADA!$AW1287:$AX1287)</f>
        <v>0</v>
      </c>
      <c r="AZ1287" s="4">
        <v>0</v>
      </c>
      <c r="BA1287" s="4">
        <f>BASE_INICIATIVAS_CONSOLIDADA!$AZ1287</f>
        <v>0</v>
      </c>
      <c r="BB1287" s="4">
        <v>1725000</v>
      </c>
      <c r="BC1287" s="4">
        <v>0</v>
      </c>
      <c r="BD1287" s="4">
        <f>SUM(BASE_INICIATIVAS_CONSOLIDADA!$BB1287:$BC1287)</f>
        <v>1725000</v>
      </c>
    </row>
    <row r="1288" spans="1:56" ht="60" x14ac:dyDescent="0.25">
      <c r="A1288" s="29" t="s">
        <v>502</v>
      </c>
      <c r="B1288" s="29" t="s">
        <v>503</v>
      </c>
      <c r="C1288" s="29">
        <v>19864575</v>
      </c>
      <c r="D1288" s="29" t="s">
        <v>58</v>
      </c>
      <c r="E1288" s="29" t="str">
        <f>_xlfn.XLOOKUP(BASE_INICIATIVAS_CONSOLIDADA!$G1288,'[1]BASE DE DADOS'!A:A,'[1]BASE DE DADOS'!C:C)</f>
        <v>REBIO DA MATA ESCURA</v>
      </c>
      <c r="F1288" s="29" t="str">
        <f>_xlfn.XLOOKUP(BASE_INICIATIVAS_CONSOLIDADA!$G1288,[1]!BASE_UCS[COD CNUC],[1]!BASE_UCS[CATEGORIA RESUMIDA])</f>
        <v>REBIO</v>
      </c>
      <c r="G1288" s="29" t="s">
        <v>236</v>
      </c>
      <c r="H1288" s="29" t="str">
        <f>_xlfn.XLOOKUP(BASE_INICIATIVAS_CONSOLIDADA!$G1288,[1]!BASE_UCS[COD CNUC],[1]!BASE_UCS[GERÊNCIA REGIONAL])</f>
        <v>GR4 - Sudeste</v>
      </c>
      <c r="I1288" s="29" t="str">
        <f>_xlfn.XLOOKUP(BASE_INICIATIVAS_CONSOLIDADA!$G1288,[1]!BASE_UCS[COD CNUC],[1]!BASE_UCS[BIOMAS])</f>
        <v>Mata Atlântica</v>
      </c>
      <c r="J1288" s="29" t="str">
        <f>_xlfn.XLOOKUP(BASE_INICIATIVAS_CONSOLIDADA!$G1288,[1]!BASE_UCS[COD CNUC],[1]!BASE_UCS[UF])</f>
        <v>MG</v>
      </c>
      <c r="K1288" s="29"/>
      <c r="L1288" s="30">
        <v>120000</v>
      </c>
      <c r="M1288" s="91"/>
      <c r="N1288" s="30">
        <f>BASE_INICIATIVAS_CONSOLIDADA!$L1288-BASE_INICIATIVAS_CONSOLIDADA!$M1288</f>
        <v>120000</v>
      </c>
      <c r="O1288" s="41">
        <f>BASE_INICIATIVAS_CONSOLIDADA!$AC1288+BASE_INICIATIVAS_CONSOLIDADA!$AJ1288+BASE_INICIATIVAS_CONSOLIDADA!$AO1288+BASE_INICIATIVAS_CONSOLIDADA!$AV1288+BASE_INICIATIVAS_CONSOLIDADA!$AY1288+BASE_INICIATIVAS_CONSOLIDADA!$BA1288+BASE_INICIATIVAS_CONSOLIDADA!$BD1288</f>
        <v>0</v>
      </c>
      <c r="P1288" s="30">
        <f>IF(BASE_INICIATIVAS_CONSOLIDADA!$N1288-BASE_INICIATIVAS_CONSOLIDADA!$O1288&lt;0,0,BASE_INICIATIVAS_CONSOLIDADA!$N1288-BASE_INICIATIVAS_CONSOLIDADA!$O1288)</f>
        <v>120000</v>
      </c>
      <c r="Q1288" s="66">
        <v>0</v>
      </c>
      <c r="R1288" s="71">
        <v>0</v>
      </c>
      <c r="S1288" s="71">
        <v>0</v>
      </c>
      <c r="T1288" s="71">
        <v>0</v>
      </c>
      <c r="U1288" s="71">
        <v>0</v>
      </c>
      <c r="V1288" s="71">
        <v>0</v>
      </c>
      <c r="W1288" s="71">
        <v>0</v>
      </c>
      <c r="X1288" s="71">
        <v>0</v>
      </c>
      <c r="Y1288" s="71">
        <v>0</v>
      </c>
      <c r="Z1288" s="71">
        <v>0</v>
      </c>
      <c r="AA1288" s="71">
        <v>0</v>
      </c>
      <c r="AB1288" s="68">
        <v>0</v>
      </c>
      <c r="AC1288" s="41">
        <f>SUM(BASE_INICIATIVAS_CONSOLIDADA!$Q1288:$AB1288)</f>
        <v>0</v>
      </c>
      <c r="AD1288" s="41">
        <v>0</v>
      </c>
      <c r="AE1288" s="41">
        <v>0</v>
      </c>
      <c r="AF1288" s="41">
        <v>0</v>
      </c>
      <c r="AG1288" s="41">
        <v>0</v>
      </c>
      <c r="AH1288" s="41">
        <v>0</v>
      </c>
      <c r="AI1288" s="82">
        <v>0</v>
      </c>
      <c r="AJ1288" s="41">
        <f>SUM(BASE_INICIATIVAS_CONSOLIDADA!$AD1288:$AI1288)</f>
        <v>0</v>
      </c>
      <c r="AK1288" s="41">
        <v>0</v>
      </c>
      <c r="AL1288" s="41">
        <v>0</v>
      </c>
      <c r="AM1288" s="41">
        <v>0</v>
      </c>
      <c r="AN1288" s="41">
        <v>0</v>
      </c>
      <c r="AO1288" s="41">
        <f>SUM(BASE_INICIATIVAS_CONSOLIDADA!$AK1288:$AN1288)</f>
        <v>0</v>
      </c>
      <c r="AP1288" s="41">
        <v>0</v>
      </c>
      <c r="AQ1288" s="41">
        <v>0</v>
      </c>
      <c r="AR1288" s="41">
        <v>0</v>
      </c>
      <c r="AS1288" s="41">
        <v>0</v>
      </c>
      <c r="AT1288" s="41">
        <v>0</v>
      </c>
      <c r="AU1288" s="41">
        <v>0</v>
      </c>
      <c r="AV1288" s="41">
        <f>SUM(BASE_INICIATIVAS_CONSOLIDADA!$AP1288:$AU1288)</f>
        <v>0</v>
      </c>
      <c r="AW1288" s="43">
        <v>0</v>
      </c>
      <c r="AX1288" s="43">
        <v>0</v>
      </c>
      <c r="AY1288" s="44">
        <f>SUM(BASE_INICIATIVAS_CONSOLIDADA!$AW1288:$AX1288)</f>
        <v>0</v>
      </c>
      <c r="AZ1288" s="45">
        <v>0</v>
      </c>
      <c r="BA1288" s="45">
        <f>BASE_INICIATIVAS_CONSOLIDADA!$AZ1288</f>
        <v>0</v>
      </c>
      <c r="BB1288" s="45">
        <v>0</v>
      </c>
      <c r="BC1288" s="45">
        <v>0</v>
      </c>
      <c r="BD1288" s="45">
        <f>SUM(BASE_INICIATIVAS_CONSOLIDADA!$BB1288:$BC1288)</f>
        <v>0</v>
      </c>
    </row>
    <row r="1289" spans="1:56" ht="60" x14ac:dyDescent="0.25">
      <c r="A1289" s="8" t="s">
        <v>502</v>
      </c>
      <c r="B1289" s="8" t="s">
        <v>503</v>
      </c>
      <c r="C1289" s="8">
        <v>19864575</v>
      </c>
      <c r="D1289" s="8" t="s">
        <v>58</v>
      </c>
      <c r="E1289" s="8" t="str">
        <f>_xlfn.XLOOKUP(BASE_INICIATIVAS_CONSOLIDADA!$G1289,'[1]BASE DE DADOS'!A:A,'[1]BASE DE DADOS'!C:C)</f>
        <v>PARNA DO ALTO CARIRI</v>
      </c>
      <c r="F1289" s="8" t="str">
        <f>_xlfn.XLOOKUP(BASE_INICIATIVAS_CONSOLIDADA!$G1289,[1]!BASE_UCS[COD CNUC],[1]!BASE_UCS[CATEGORIA RESUMIDA])</f>
        <v>PARNA</v>
      </c>
      <c r="G1289" s="8" t="s">
        <v>210</v>
      </c>
      <c r="H1289" s="8" t="str">
        <f>_xlfn.XLOOKUP(BASE_INICIATIVAS_CONSOLIDADA!$G1289,[1]!BASE_UCS[COD CNUC],[1]!BASE_UCS[GERÊNCIA REGIONAL])</f>
        <v>GR2 - Nordeste</v>
      </c>
      <c r="I1289" s="8" t="str">
        <f>_xlfn.XLOOKUP(BASE_INICIATIVAS_CONSOLIDADA!$G1289,[1]!BASE_UCS[COD CNUC],[1]!BASE_UCS[BIOMAS])</f>
        <v>Mata Atlântica</v>
      </c>
      <c r="J1289" s="8" t="str">
        <f>_xlfn.XLOOKUP(BASE_INICIATIVAS_CONSOLIDADA!$G1289,[1]!BASE_UCS[COD CNUC],[1]!BASE_UCS[UF])</f>
        <v>BA</v>
      </c>
      <c r="K1289" s="8"/>
      <c r="L1289" s="36">
        <v>120000</v>
      </c>
      <c r="M1289" s="90"/>
      <c r="N1289" s="36">
        <f>BASE_INICIATIVAS_CONSOLIDADA!$L1289-BASE_INICIATIVAS_CONSOLIDADA!$M1289</f>
        <v>120000</v>
      </c>
      <c r="O1289" s="37">
        <f>BASE_INICIATIVAS_CONSOLIDADA!$AC1289+BASE_INICIATIVAS_CONSOLIDADA!$AJ1289+BASE_INICIATIVAS_CONSOLIDADA!$AO1289+BASE_INICIATIVAS_CONSOLIDADA!$AV1289+BASE_INICIATIVAS_CONSOLIDADA!$AY1289+BASE_INICIATIVAS_CONSOLIDADA!$BA1289+BASE_INICIATIVAS_CONSOLIDADA!$BD1289</f>
        <v>0</v>
      </c>
      <c r="P1289" s="36">
        <f>IF(BASE_INICIATIVAS_CONSOLIDADA!$N1289-BASE_INICIATIVAS_CONSOLIDADA!$O1289&lt;0,0,BASE_INICIATIVAS_CONSOLIDADA!$N1289-BASE_INICIATIVAS_CONSOLIDADA!$O1289)</f>
        <v>120000</v>
      </c>
      <c r="Q1289" s="64">
        <v>0</v>
      </c>
      <c r="R1289" s="69">
        <v>0</v>
      </c>
      <c r="S1289" s="69">
        <v>0</v>
      </c>
      <c r="T1289" s="69">
        <v>0</v>
      </c>
      <c r="U1289" s="69">
        <v>0</v>
      </c>
      <c r="V1289" s="69">
        <v>0</v>
      </c>
      <c r="W1289" s="69">
        <v>0</v>
      </c>
      <c r="X1289" s="69">
        <v>0</v>
      </c>
      <c r="Y1289" s="69">
        <v>0</v>
      </c>
      <c r="Z1289" s="69">
        <v>0</v>
      </c>
      <c r="AA1289" s="69">
        <v>0</v>
      </c>
      <c r="AB1289" s="70">
        <v>0</v>
      </c>
      <c r="AC1289" s="37">
        <f>SUM(BASE_INICIATIVAS_CONSOLIDADA!$Q1289:$AB1289)</f>
        <v>0</v>
      </c>
      <c r="AD1289" s="37">
        <v>0</v>
      </c>
      <c r="AE1289" s="37">
        <v>0</v>
      </c>
      <c r="AF1289" s="37">
        <v>0</v>
      </c>
      <c r="AG1289" s="37">
        <v>0</v>
      </c>
      <c r="AH1289" s="37">
        <v>0</v>
      </c>
      <c r="AI1289" s="77">
        <v>0</v>
      </c>
      <c r="AJ1289" s="37">
        <f>SUM(BASE_INICIATIVAS_CONSOLIDADA!$AD1289:$AI1289)</f>
        <v>0</v>
      </c>
      <c r="AK1289" s="37">
        <v>0</v>
      </c>
      <c r="AL1289" s="37">
        <v>0</v>
      </c>
      <c r="AM1289" s="37">
        <v>0</v>
      </c>
      <c r="AN1289" s="37">
        <v>0</v>
      </c>
      <c r="AO1289" s="37">
        <f>SUM(BASE_INICIATIVAS_CONSOLIDADA!$AK1289:$AN1289)</f>
        <v>0</v>
      </c>
      <c r="AP1289" s="37">
        <v>0</v>
      </c>
      <c r="AQ1289" s="37">
        <v>0</v>
      </c>
      <c r="AR1289" s="37">
        <v>0</v>
      </c>
      <c r="AS1289" s="37">
        <v>0</v>
      </c>
      <c r="AT1289" s="37">
        <v>0</v>
      </c>
      <c r="AU1289" s="37">
        <v>0</v>
      </c>
      <c r="AV1289" s="37">
        <f>SUM(BASE_INICIATIVAS_CONSOLIDADA!$AP1289:$AU1289)</f>
        <v>0</v>
      </c>
      <c r="AW1289" s="39">
        <v>0</v>
      </c>
      <c r="AX1289" s="39">
        <v>0</v>
      </c>
      <c r="AY1289" s="40">
        <f>SUM(BASE_INICIATIVAS_CONSOLIDADA!$AW1289:$AX1289)</f>
        <v>0</v>
      </c>
      <c r="AZ1289" s="4">
        <v>0</v>
      </c>
      <c r="BA1289" s="4">
        <f>BASE_INICIATIVAS_CONSOLIDADA!$AZ1289</f>
        <v>0</v>
      </c>
      <c r="BB1289" s="4">
        <v>0</v>
      </c>
      <c r="BC1289" s="4">
        <v>0</v>
      </c>
      <c r="BD1289" s="4">
        <f>SUM(BASE_INICIATIVAS_CONSOLIDADA!$BB1289:$BC1289)</f>
        <v>0</v>
      </c>
    </row>
    <row r="1290" spans="1:56" ht="60" x14ac:dyDescent="0.25">
      <c r="A1290" s="29" t="s">
        <v>502</v>
      </c>
      <c r="B1290" s="29" t="s">
        <v>503</v>
      </c>
      <c r="C1290" s="29">
        <v>19864575</v>
      </c>
      <c r="D1290" s="29" t="s">
        <v>58</v>
      </c>
      <c r="E1290" s="29" t="str">
        <f>_xlfn.XLOOKUP(BASE_INICIATIVAS_CONSOLIDADA!$G1290,'[1]BASE DE DADOS'!A:A,'[1]BASE DE DADOS'!C:C)</f>
        <v>PARNA DE JERICOACOARA</v>
      </c>
      <c r="F1290" s="29" t="str">
        <f>_xlfn.XLOOKUP(BASE_INICIATIVAS_CONSOLIDADA!$G1290,[1]!BASE_UCS[COD CNUC],[1]!BASE_UCS[CATEGORIA RESUMIDA])</f>
        <v>PARNA</v>
      </c>
      <c r="G1290" s="29" t="s">
        <v>215</v>
      </c>
      <c r="H1290" s="29" t="str">
        <f>_xlfn.XLOOKUP(BASE_INICIATIVAS_CONSOLIDADA!$G1290,[1]!BASE_UCS[COD CNUC],[1]!BASE_UCS[GERÊNCIA REGIONAL])</f>
        <v>GR2 - Nordeste</v>
      </c>
      <c r="I1290" s="29" t="str">
        <f>_xlfn.XLOOKUP(BASE_INICIATIVAS_CONSOLIDADA!$G1290,[1]!BASE_UCS[COD CNUC],[1]!BASE_UCS[BIOMAS])</f>
        <v>Área Marinha - Caatinga</v>
      </c>
      <c r="J1290" s="29" t="str">
        <f>_xlfn.XLOOKUP(BASE_INICIATIVAS_CONSOLIDADA!$G1290,[1]!BASE_UCS[COD CNUC],[1]!BASE_UCS[UF])</f>
        <v>CE</v>
      </c>
      <c r="K1290" s="29"/>
      <c r="L1290" s="30">
        <v>960000</v>
      </c>
      <c r="M1290" s="91"/>
      <c r="N1290" s="30">
        <f>BASE_INICIATIVAS_CONSOLIDADA!$L1290-BASE_INICIATIVAS_CONSOLIDADA!$M1290</f>
        <v>960000</v>
      </c>
      <c r="O1290" s="43">
        <f>BASE_INICIATIVAS_CONSOLIDADA!$AC1290+BASE_INICIATIVAS_CONSOLIDADA!$AJ1290+BASE_INICIATIVAS_CONSOLIDADA!$AO1290+BASE_INICIATIVAS_CONSOLIDADA!$AV1290+BASE_INICIATIVAS_CONSOLIDADA!$AY1290+BASE_INICIATIVAS_CONSOLIDADA!$BA1290+BASE_INICIATIVAS_CONSOLIDADA!$BD1290</f>
        <v>960000</v>
      </c>
      <c r="P1290" s="30">
        <f>IF(BASE_INICIATIVAS_CONSOLIDADA!$N1290-BASE_INICIATIVAS_CONSOLIDADA!$O1290&lt;0,0,BASE_INICIATIVAS_CONSOLIDADA!$N1290-BASE_INICIATIVAS_CONSOLIDADA!$O1290)</f>
        <v>0</v>
      </c>
      <c r="Q1290" s="66">
        <v>0</v>
      </c>
      <c r="R1290" s="71">
        <v>0</v>
      </c>
      <c r="S1290" s="71">
        <v>0</v>
      </c>
      <c r="T1290" s="71">
        <v>0</v>
      </c>
      <c r="U1290" s="71">
        <v>0</v>
      </c>
      <c r="V1290" s="71">
        <v>0</v>
      </c>
      <c r="W1290" s="71">
        <v>0</v>
      </c>
      <c r="X1290" s="71">
        <v>0</v>
      </c>
      <c r="Y1290" s="71">
        <v>0</v>
      </c>
      <c r="Z1290" s="71">
        <v>0</v>
      </c>
      <c r="AA1290" s="71">
        <v>0</v>
      </c>
      <c r="AB1290" s="68">
        <v>0</v>
      </c>
      <c r="AC1290" s="41">
        <f>SUM(BASE_INICIATIVAS_CONSOLIDADA!$Q1290:$AB1290)</f>
        <v>0</v>
      </c>
      <c r="AD1290" s="41">
        <v>0</v>
      </c>
      <c r="AE1290" s="41">
        <v>0</v>
      </c>
      <c r="AF1290" s="41">
        <v>0</v>
      </c>
      <c r="AG1290" s="41">
        <v>0</v>
      </c>
      <c r="AH1290" s="41">
        <v>0</v>
      </c>
      <c r="AI1290" s="82">
        <v>0</v>
      </c>
      <c r="AJ1290" s="41">
        <f>SUM(BASE_INICIATIVAS_CONSOLIDADA!$AD1290:$AI1290)</f>
        <v>0</v>
      </c>
      <c r="AK1290" s="41">
        <v>0</v>
      </c>
      <c r="AL1290" s="41">
        <v>0</v>
      </c>
      <c r="AM1290" s="41">
        <v>0</v>
      </c>
      <c r="AN1290" s="41">
        <v>0</v>
      </c>
      <c r="AO1290" s="41">
        <f>SUM(BASE_INICIATIVAS_CONSOLIDADA!$AK1290:$AN1290)</f>
        <v>0</v>
      </c>
      <c r="AP1290" s="41">
        <v>0</v>
      </c>
      <c r="AQ1290" s="41">
        <v>0</v>
      </c>
      <c r="AR1290" s="41">
        <v>0</v>
      </c>
      <c r="AS1290" s="41">
        <v>0</v>
      </c>
      <c r="AT1290" s="41">
        <v>0</v>
      </c>
      <c r="AU1290" s="41">
        <v>0</v>
      </c>
      <c r="AV1290" s="41">
        <f>SUM(BASE_INICIATIVAS_CONSOLIDADA!$AP1290:$AU1290)</f>
        <v>0</v>
      </c>
      <c r="AW1290" s="43">
        <v>0</v>
      </c>
      <c r="AX1290" s="43">
        <v>0</v>
      </c>
      <c r="AY1290" s="44">
        <f>SUM(BASE_INICIATIVAS_CONSOLIDADA!$AW1290:$AX1290)</f>
        <v>0</v>
      </c>
      <c r="AZ1290" s="45">
        <v>0</v>
      </c>
      <c r="BA1290" s="45">
        <f>BASE_INICIATIVAS_CONSOLIDADA!$AZ1290</f>
        <v>0</v>
      </c>
      <c r="BB1290" s="45">
        <v>960000</v>
      </c>
      <c r="BC1290" s="45">
        <v>0</v>
      </c>
      <c r="BD1290" s="45">
        <f>SUM(BASE_INICIATIVAS_CONSOLIDADA!$BB1290:$BC1290)</f>
        <v>960000</v>
      </c>
    </row>
    <row r="1291" spans="1:56" ht="60" x14ac:dyDescent="0.25">
      <c r="A1291" s="8" t="s">
        <v>502</v>
      </c>
      <c r="B1291" s="8" t="s">
        <v>503</v>
      </c>
      <c r="C1291" s="8">
        <v>19864575</v>
      </c>
      <c r="D1291" s="8" t="s">
        <v>58</v>
      </c>
      <c r="E1291" s="8" t="str">
        <f>_xlfn.XLOOKUP(BASE_INICIATIVAS_CONSOLIDADA!$G1291,'[1]BASE DE DADOS'!A:A,'[1]BASE DE DADOS'!C:C)</f>
        <v>FLONA DE TAPAJÓS</v>
      </c>
      <c r="F1291" s="8" t="str">
        <f>_xlfn.XLOOKUP(BASE_INICIATIVAS_CONSOLIDADA!$G1291,[1]!BASE_UCS[COD CNUC],[1]!BASE_UCS[CATEGORIA RESUMIDA])</f>
        <v>FLONA</v>
      </c>
      <c r="G1291" s="8" t="s">
        <v>190</v>
      </c>
      <c r="H1291" s="8" t="str">
        <f>_xlfn.XLOOKUP(BASE_INICIATIVAS_CONSOLIDADA!$G1291,[1]!BASE_UCS[COD CNUC],[1]!BASE_UCS[GERÊNCIA REGIONAL])</f>
        <v>GR1 - Norte</v>
      </c>
      <c r="I1291" s="8" t="str">
        <f>_xlfn.XLOOKUP(BASE_INICIATIVAS_CONSOLIDADA!$G1291,[1]!BASE_UCS[COD CNUC],[1]!BASE_UCS[BIOMAS])</f>
        <v>Amazônia</v>
      </c>
      <c r="J1291" s="8" t="str">
        <f>_xlfn.XLOOKUP(BASE_INICIATIVAS_CONSOLIDADA!$G1291,[1]!BASE_UCS[COD CNUC],[1]!BASE_UCS[UF])</f>
        <v>PA</v>
      </c>
      <c r="K1291" s="8"/>
      <c r="L1291" s="36">
        <v>480000</v>
      </c>
      <c r="M1291" s="90"/>
      <c r="N1291" s="36">
        <f>BASE_INICIATIVAS_CONSOLIDADA!$L1291-BASE_INICIATIVAS_CONSOLIDADA!$M1291</f>
        <v>480000</v>
      </c>
      <c r="O1291" s="37">
        <f>BASE_INICIATIVAS_CONSOLIDADA!$AC1291+BASE_INICIATIVAS_CONSOLIDADA!$AJ1291+BASE_INICIATIVAS_CONSOLIDADA!$AO1291+BASE_INICIATIVAS_CONSOLIDADA!$AV1291+BASE_INICIATIVAS_CONSOLIDADA!$AY1291+BASE_INICIATIVAS_CONSOLIDADA!$BA1291+BASE_INICIATIVAS_CONSOLIDADA!$BD1291</f>
        <v>0</v>
      </c>
      <c r="P1291" s="36">
        <f>IF(BASE_INICIATIVAS_CONSOLIDADA!$N1291-BASE_INICIATIVAS_CONSOLIDADA!$O1291&lt;0,0,BASE_INICIATIVAS_CONSOLIDADA!$N1291-BASE_INICIATIVAS_CONSOLIDADA!$O1291)</f>
        <v>480000</v>
      </c>
      <c r="Q1291" s="64">
        <v>0</v>
      </c>
      <c r="R1291" s="69">
        <v>0</v>
      </c>
      <c r="S1291" s="69">
        <v>0</v>
      </c>
      <c r="T1291" s="69">
        <v>0</v>
      </c>
      <c r="U1291" s="69">
        <v>0</v>
      </c>
      <c r="V1291" s="69">
        <v>0</v>
      </c>
      <c r="W1291" s="69">
        <v>0</v>
      </c>
      <c r="X1291" s="69">
        <v>0</v>
      </c>
      <c r="Y1291" s="69">
        <v>0</v>
      </c>
      <c r="Z1291" s="69">
        <v>0</v>
      </c>
      <c r="AA1291" s="69">
        <v>0</v>
      </c>
      <c r="AB1291" s="70">
        <v>0</v>
      </c>
      <c r="AC1291" s="37">
        <f>SUM(BASE_INICIATIVAS_CONSOLIDADA!$Q1291:$AB1291)</f>
        <v>0</v>
      </c>
      <c r="AD1291" s="37">
        <v>0</v>
      </c>
      <c r="AE1291" s="37">
        <v>0</v>
      </c>
      <c r="AF1291" s="37">
        <v>0</v>
      </c>
      <c r="AG1291" s="37">
        <v>0</v>
      </c>
      <c r="AH1291" s="37">
        <v>0</v>
      </c>
      <c r="AI1291" s="77">
        <v>0</v>
      </c>
      <c r="AJ1291" s="37">
        <f>SUM(BASE_INICIATIVAS_CONSOLIDADA!$AD1291:$AI1291)</f>
        <v>0</v>
      </c>
      <c r="AK1291" s="37">
        <v>0</v>
      </c>
      <c r="AL1291" s="37">
        <v>0</v>
      </c>
      <c r="AM1291" s="37">
        <v>0</v>
      </c>
      <c r="AN1291" s="37">
        <v>0</v>
      </c>
      <c r="AO1291" s="37">
        <f>SUM(BASE_INICIATIVAS_CONSOLIDADA!$AK1291:$AN1291)</f>
        <v>0</v>
      </c>
      <c r="AP1291" s="37">
        <v>0</v>
      </c>
      <c r="AQ1291" s="37">
        <v>0</v>
      </c>
      <c r="AR1291" s="37">
        <v>0</v>
      </c>
      <c r="AS1291" s="37">
        <v>0</v>
      </c>
      <c r="AT1291" s="37">
        <v>0</v>
      </c>
      <c r="AU1291" s="37">
        <v>0</v>
      </c>
      <c r="AV1291" s="37">
        <f>SUM(BASE_INICIATIVAS_CONSOLIDADA!$AP1291:$AU1291)</f>
        <v>0</v>
      </c>
      <c r="AW1291" s="39">
        <v>0</v>
      </c>
      <c r="AX1291" s="39">
        <v>0</v>
      </c>
      <c r="AY1291" s="40">
        <f>SUM(BASE_INICIATIVAS_CONSOLIDADA!$AW1291:$AX1291)</f>
        <v>0</v>
      </c>
      <c r="AZ1291" s="4">
        <v>0</v>
      </c>
      <c r="BA1291" s="4">
        <f>BASE_INICIATIVAS_CONSOLIDADA!$AZ1291</f>
        <v>0</v>
      </c>
      <c r="BB1291" s="4">
        <v>0</v>
      </c>
      <c r="BC1291" s="4">
        <v>0</v>
      </c>
      <c r="BD1291" s="4">
        <f>SUM(BASE_INICIATIVAS_CONSOLIDADA!$BB1291:$BC1291)</f>
        <v>0</v>
      </c>
    </row>
    <row r="1292" spans="1:56" ht="60" x14ac:dyDescent="0.25">
      <c r="A1292" s="29" t="s">
        <v>502</v>
      </c>
      <c r="B1292" s="29" t="s">
        <v>503</v>
      </c>
      <c r="C1292" s="29">
        <v>19864575</v>
      </c>
      <c r="D1292" s="29" t="s">
        <v>58</v>
      </c>
      <c r="E1292" s="29" t="str">
        <f>_xlfn.XLOOKUP(BASE_INICIATIVAS_CONSOLIDADA!$G1292,'[1]BASE DE DADOS'!A:A,'[1]BASE DE DADOS'!C:C)</f>
        <v>RESEX TAPAJÓS ARAPIUNS</v>
      </c>
      <c r="F1292" s="29" t="str">
        <f>_xlfn.XLOOKUP(BASE_INICIATIVAS_CONSOLIDADA!$G1292,[1]!BASE_UCS[COD CNUC],[1]!BASE_UCS[CATEGORIA RESUMIDA])</f>
        <v>RESEX</v>
      </c>
      <c r="G1292" s="29" t="s">
        <v>329</v>
      </c>
      <c r="H1292" s="29" t="str">
        <f>_xlfn.XLOOKUP(BASE_INICIATIVAS_CONSOLIDADA!$G1292,[1]!BASE_UCS[COD CNUC],[1]!BASE_UCS[GERÊNCIA REGIONAL])</f>
        <v>GR1 - Norte</v>
      </c>
      <c r="I1292" s="29" t="str">
        <f>_xlfn.XLOOKUP(BASE_INICIATIVAS_CONSOLIDADA!$G1292,[1]!BASE_UCS[COD CNUC],[1]!BASE_UCS[BIOMAS])</f>
        <v>Amazônia</v>
      </c>
      <c r="J1292" s="29" t="str">
        <f>_xlfn.XLOOKUP(BASE_INICIATIVAS_CONSOLIDADA!$G1292,[1]!BASE_UCS[COD CNUC],[1]!BASE_UCS[UF])</f>
        <v>PA</v>
      </c>
      <c r="K1292" s="29"/>
      <c r="L1292" s="30">
        <v>120000</v>
      </c>
      <c r="M1292" s="91"/>
      <c r="N1292" s="30">
        <f>BASE_INICIATIVAS_CONSOLIDADA!$L1292-BASE_INICIATIVAS_CONSOLIDADA!$M1292</f>
        <v>120000</v>
      </c>
      <c r="O1292" s="41">
        <f>BASE_INICIATIVAS_CONSOLIDADA!$AC1292+BASE_INICIATIVAS_CONSOLIDADA!$AJ1292+BASE_INICIATIVAS_CONSOLIDADA!$AO1292+BASE_INICIATIVAS_CONSOLIDADA!$AV1292+BASE_INICIATIVAS_CONSOLIDADA!$AY1292+BASE_INICIATIVAS_CONSOLIDADA!$BA1292+BASE_INICIATIVAS_CONSOLIDADA!$BD1292</f>
        <v>0</v>
      </c>
      <c r="P1292" s="30">
        <f>IF(BASE_INICIATIVAS_CONSOLIDADA!$N1292-BASE_INICIATIVAS_CONSOLIDADA!$O1292&lt;0,0,BASE_INICIATIVAS_CONSOLIDADA!$N1292-BASE_INICIATIVAS_CONSOLIDADA!$O1292)</f>
        <v>120000</v>
      </c>
      <c r="Q1292" s="66">
        <v>0</v>
      </c>
      <c r="R1292" s="71">
        <v>0</v>
      </c>
      <c r="S1292" s="71">
        <v>0</v>
      </c>
      <c r="T1292" s="71">
        <v>0</v>
      </c>
      <c r="U1292" s="71">
        <v>0</v>
      </c>
      <c r="V1292" s="71">
        <v>0</v>
      </c>
      <c r="W1292" s="71">
        <v>0</v>
      </c>
      <c r="X1292" s="71">
        <v>0</v>
      </c>
      <c r="Y1292" s="71">
        <v>0</v>
      </c>
      <c r="Z1292" s="71">
        <v>0</v>
      </c>
      <c r="AA1292" s="71">
        <v>0</v>
      </c>
      <c r="AB1292" s="68">
        <v>0</v>
      </c>
      <c r="AC1292" s="41">
        <f>SUM(BASE_INICIATIVAS_CONSOLIDADA!$Q1292:$AB1292)</f>
        <v>0</v>
      </c>
      <c r="AD1292" s="41">
        <v>0</v>
      </c>
      <c r="AE1292" s="41">
        <v>0</v>
      </c>
      <c r="AF1292" s="41">
        <v>0</v>
      </c>
      <c r="AG1292" s="41">
        <v>0</v>
      </c>
      <c r="AH1292" s="41">
        <v>0</v>
      </c>
      <c r="AI1292" s="82">
        <v>0</v>
      </c>
      <c r="AJ1292" s="41">
        <f>SUM(BASE_INICIATIVAS_CONSOLIDADA!$AD1292:$AI1292)</f>
        <v>0</v>
      </c>
      <c r="AK1292" s="41">
        <v>0</v>
      </c>
      <c r="AL1292" s="41">
        <v>0</v>
      </c>
      <c r="AM1292" s="41">
        <v>0</v>
      </c>
      <c r="AN1292" s="41">
        <v>0</v>
      </c>
      <c r="AO1292" s="41">
        <f>SUM(BASE_INICIATIVAS_CONSOLIDADA!$AK1292:$AN1292)</f>
        <v>0</v>
      </c>
      <c r="AP1292" s="41">
        <v>0</v>
      </c>
      <c r="AQ1292" s="41">
        <v>0</v>
      </c>
      <c r="AR1292" s="41">
        <v>0</v>
      </c>
      <c r="AS1292" s="41">
        <v>0</v>
      </c>
      <c r="AT1292" s="41">
        <v>0</v>
      </c>
      <c r="AU1292" s="41">
        <v>0</v>
      </c>
      <c r="AV1292" s="41">
        <f>SUM(BASE_INICIATIVAS_CONSOLIDADA!$AP1292:$AU1292)</f>
        <v>0</v>
      </c>
      <c r="AW1292" s="43">
        <v>0</v>
      </c>
      <c r="AX1292" s="43">
        <v>0</v>
      </c>
      <c r="AY1292" s="44">
        <f>SUM(BASE_INICIATIVAS_CONSOLIDADA!$AW1292:$AX1292)</f>
        <v>0</v>
      </c>
      <c r="AZ1292" s="45">
        <v>0</v>
      </c>
      <c r="BA1292" s="45">
        <f>BASE_INICIATIVAS_CONSOLIDADA!$AZ1292</f>
        <v>0</v>
      </c>
      <c r="BB1292" s="45">
        <v>0</v>
      </c>
      <c r="BC1292" s="45">
        <v>0</v>
      </c>
      <c r="BD1292" s="45">
        <f>SUM(BASE_INICIATIVAS_CONSOLIDADA!$BB1292:$BC1292)</f>
        <v>0</v>
      </c>
    </row>
    <row r="1293" spans="1:56" ht="60" x14ac:dyDescent="0.25">
      <c r="A1293" s="8" t="s">
        <v>502</v>
      </c>
      <c r="B1293" s="8" t="s">
        <v>503</v>
      </c>
      <c r="C1293" s="8">
        <v>19864575</v>
      </c>
      <c r="D1293" s="8" t="s">
        <v>58</v>
      </c>
      <c r="E1293" s="8" t="str">
        <f>_xlfn.XLOOKUP(BASE_INICIATIVAS_CONSOLIDADA!$G1293,'[1]BASE DE DADOS'!A:A,'[1]BASE DE DADOS'!C:C)</f>
        <v>APA DE CANANÉIA-IGUAPÉ-PERUÍBE</v>
      </c>
      <c r="F1293" s="8" t="str">
        <f>_xlfn.XLOOKUP(BASE_INICIATIVAS_CONSOLIDADA!$G1293,[1]!BASE_UCS[COD CNUC],[1]!BASE_UCS[CATEGORIA RESUMIDA])</f>
        <v>APA</v>
      </c>
      <c r="G1293" s="8" t="s">
        <v>534</v>
      </c>
      <c r="H1293" s="8" t="str">
        <f>_xlfn.XLOOKUP(BASE_INICIATIVAS_CONSOLIDADA!$G1293,[1]!BASE_UCS[COD CNUC],[1]!BASE_UCS[GERÊNCIA REGIONAL])</f>
        <v>GR4 - Sudeste</v>
      </c>
      <c r="I1293" s="8" t="str">
        <f>_xlfn.XLOOKUP(BASE_INICIATIVAS_CONSOLIDADA!$G1293,[1]!BASE_UCS[COD CNUC],[1]!BASE_UCS[BIOMAS])</f>
        <v>Área Marinha - Mata Atlântica</v>
      </c>
      <c r="J1293" s="8" t="str">
        <f>_xlfn.XLOOKUP(BASE_INICIATIVAS_CONSOLIDADA!$G1293,[1]!BASE_UCS[COD CNUC],[1]!BASE_UCS[UF])</f>
        <v>SP</v>
      </c>
      <c r="K1293" s="8"/>
      <c r="L1293" s="36">
        <v>120000</v>
      </c>
      <c r="M1293" s="90"/>
      <c r="N1293" s="36">
        <f>BASE_INICIATIVAS_CONSOLIDADA!$L1293-BASE_INICIATIVAS_CONSOLIDADA!$M1293</f>
        <v>120000</v>
      </c>
      <c r="O1293" s="37">
        <f>BASE_INICIATIVAS_CONSOLIDADA!$AC1293+BASE_INICIATIVAS_CONSOLIDADA!$AJ1293+BASE_INICIATIVAS_CONSOLIDADA!$AO1293+BASE_INICIATIVAS_CONSOLIDADA!$AV1293+BASE_INICIATIVAS_CONSOLIDADA!$AY1293+BASE_INICIATIVAS_CONSOLIDADA!$BA1293+BASE_INICIATIVAS_CONSOLIDADA!$BD1293</f>
        <v>0</v>
      </c>
      <c r="P1293" s="36">
        <f>IF(BASE_INICIATIVAS_CONSOLIDADA!$N1293-BASE_INICIATIVAS_CONSOLIDADA!$O1293&lt;0,0,BASE_INICIATIVAS_CONSOLIDADA!$N1293-BASE_INICIATIVAS_CONSOLIDADA!$O1293)</f>
        <v>120000</v>
      </c>
      <c r="Q1293" s="64">
        <v>0</v>
      </c>
      <c r="R1293" s="69">
        <v>0</v>
      </c>
      <c r="S1293" s="69">
        <v>0</v>
      </c>
      <c r="T1293" s="69">
        <v>0</v>
      </c>
      <c r="U1293" s="69">
        <v>0</v>
      </c>
      <c r="V1293" s="69">
        <v>0</v>
      </c>
      <c r="W1293" s="69">
        <v>0</v>
      </c>
      <c r="X1293" s="69">
        <v>0</v>
      </c>
      <c r="Y1293" s="69">
        <v>0</v>
      </c>
      <c r="Z1293" s="69">
        <v>0</v>
      </c>
      <c r="AA1293" s="69">
        <v>0</v>
      </c>
      <c r="AB1293" s="70">
        <v>0</v>
      </c>
      <c r="AC1293" s="37">
        <f>SUM(BASE_INICIATIVAS_CONSOLIDADA!$Q1293:$AB1293)</f>
        <v>0</v>
      </c>
      <c r="AD1293" s="37">
        <v>0</v>
      </c>
      <c r="AE1293" s="37">
        <v>0</v>
      </c>
      <c r="AF1293" s="37">
        <v>0</v>
      </c>
      <c r="AG1293" s="37">
        <v>0</v>
      </c>
      <c r="AH1293" s="37">
        <v>0</v>
      </c>
      <c r="AI1293" s="77">
        <v>0</v>
      </c>
      <c r="AJ1293" s="37">
        <f>SUM(BASE_INICIATIVAS_CONSOLIDADA!$AD1293:$AI1293)</f>
        <v>0</v>
      </c>
      <c r="AK1293" s="37">
        <v>0</v>
      </c>
      <c r="AL1293" s="37">
        <v>0</v>
      </c>
      <c r="AM1293" s="37">
        <v>0</v>
      </c>
      <c r="AN1293" s="37">
        <v>0</v>
      </c>
      <c r="AO1293" s="37">
        <f>SUM(BASE_INICIATIVAS_CONSOLIDADA!$AK1293:$AN1293)</f>
        <v>0</v>
      </c>
      <c r="AP1293" s="37">
        <v>0</v>
      </c>
      <c r="AQ1293" s="37">
        <v>0</v>
      </c>
      <c r="AR1293" s="37">
        <v>0</v>
      </c>
      <c r="AS1293" s="37">
        <v>0</v>
      </c>
      <c r="AT1293" s="37">
        <v>0</v>
      </c>
      <c r="AU1293" s="37">
        <v>0</v>
      </c>
      <c r="AV1293" s="37">
        <f>SUM(BASE_INICIATIVAS_CONSOLIDADA!$AP1293:$AU1293)</f>
        <v>0</v>
      </c>
      <c r="AW1293" s="39">
        <v>0</v>
      </c>
      <c r="AX1293" s="39">
        <v>0</v>
      </c>
      <c r="AY1293" s="40">
        <f>SUM(BASE_INICIATIVAS_CONSOLIDADA!$AW1293:$AX1293)</f>
        <v>0</v>
      </c>
      <c r="AZ1293" s="4">
        <v>0</v>
      </c>
      <c r="BA1293" s="4">
        <f>BASE_INICIATIVAS_CONSOLIDADA!$AZ1293</f>
        <v>0</v>
      </c>
      <c r="BB1293" s="4">
        <v>0</v>
      </c>
      <c r="BC1293" s="4">
        <v>0</v>
      </c>
      <c r="BD1293" s="4">
        <f>SUM(BASE_INICIATIVAS_CONSOLIDADA!$BB1293:$BC1293)</f>
        <v>0</v>
      </c>
    </row>
    <row r="1294" spans="1:56" ht="60" x14ac:dyDescent="0.25">
      <c r="A1294" s="29" t="s">
        <v>502</v>
      </c>
      <c r="B1294" s="29" t="s">
        <v>503</v>
      </c>
      <c r="C1294" s="29">
        <v>19864575</v>
      </c>
      <c r="D1294" s="29" t="s">
        <v>58</v>
      </c>
      <c r="E1294" s="29" t="str">
        <f>_xlfn.XLOOKUP(BASE_INICIATIVAS_CONSOLIDADA!$G1294,'[1]BASE DE DADOS'!A:A,'[1]BASE DE DADOS'!C:C)</f>
        <v>RESEX MANDIRA</v>
      </c>
      <c r="F1294" s="29" t="str">
        <f>_xlfn.XLOOKUP(BASE_INICIATIVAS_CONSOLIDADA!$G1294,[1]!BASE_UCS[COD CNUC],[1]!BASE_UCS[CATEGORIA RESUMIDA])</f>
        <v>RESEX</v>
      </c>
      <c r="G1294" s="29" t="s">
        <v>406</v>
      </c>
      <c r="H1294" s="29" t="str">
        <f>_xlfn.XLOOKUP(BASE_INICIATIVAS_CONSOLIDADA!$G1294,[1]!BASE_UCS[COD CNUC],[1]!BASE_UCS[GERÊNCIA REGIONAL])</f>
        <v>GR4 - Sudeste</v>
      </c>
      <c r="I1294" s="29" t="str">
        <f>_xlfn.XLOOKUP(BASE_INICIATIVAS_CONSOLIDADA!$G1294,[1]!BASE_UCS[COD CNUC],[1]!BASE_UCS[BIOMAS])</f>
        <v>Mata Atlântica</v>
      </c>
      <c r="J1294" s="29" t="str">
        <f>_xlfn.XLOOKUP(BASE_INICIATIVAS_CONSOLIDADA!$G1294,[1]!BASE_UCS[COD CNUC],[1]!BASE_UCS[UF])</f>
        <v>SP</v>
      </c>
      <c r="K1294" s="29"/>
      <c r="L1294" s="30">
        <v>120000</v>
      </c>
      <c r="M1294" s="91"/>
      <c r="N1294" s="30">
        <f>BASE_INICIATIVAS_CONSOLIDADA!$L1294-BASE_INICIATIVAS_CONSOLIDADA!$M1294</f>
        <v>120000</v>
      </c>
      <c r="O1294" s="41">
        <f>BASE_INICIATIVAS_CONSOLIDADA!$AC1294+BASE_INICIATIVAS_CONSOLIDADA!$AJ1294+BASE_INICIATIVAS_CONSOLIDADA!$AO1294+BASE_INICIATIVAS_CONSOLIDADA!$AV1294+BASE_INICIATIVAS_CONSOLIDADA!$AY1294+BASE_INICIATIVAS_CONSOLIDADA!$BA1294+BASE_INICIATIVAS_CONSOLIDADA!$BD1294</f>
        <v>120000</v>
      </c>
      <c r="P1294" s="30">
        <f>IF(BASE_INICIATIVAS_CONSOLIDADA!$N1294-BASE_INICIATIVAS_CONSOLIDADA!$O1294&lt;0,0,BASE_INICIATIVAS_CONSOLIDADA!$N1294-BASE_INICIATIVAS_CONSOLIDADA!$O1294)</f>
        <v>0</v>
      </c>
      <c r="Q1294" s="66">
        <v>0</v>
      </c>
      <c r="R1294" s="71">
        <v>0</v>
      </c>
      <c r="S1294" s="71">
        <v>0</v>
      </c>
      <c r="T1294" s="71">
        <v>0</v>
      </c>
      <c r="U1294" s="71">
        <v>0</v>
      </c>
      <c r="V1294" s="71">
        <v>0</v>
      </c>
      <c r="W1294" s="71">
        <v>0</v>
      </c>
      <c r="X1294" s="71">
        <v>0</v>
      </c>
      <c r="Y1294" s="71">
        <v>0</v>
      </c>
      <c r="Z1294" s="71">
        <v>0</v>
      </c>
      <c r="AA1294" s="71">
        <v>0</v>
      </c>
      <c r="AB1294" s="68">
        <v>0</v>
      </c>
      <c r="AC1294" s="41">
        <f>SUM(BASE_INICIATIVAS_CONSOLIDADA!$Q1294:$AB1294)</f>
        <v>0</v>
      </c>
      <c r="AD1294" s="41">
        <v>0</v>
      </c>
      <c r="AE1294" s="41">
        <v>0</v>
      </c>
      <c r="AF1294" s="41">
        <v>0</v>
      </c>
      <c r="AG1294" s="41">
        <v>0</v>
      </c>
      <c r="AH1294" s="41">
        <v>0</v>
      </c>
      <c r="AI1294" s="82">
        <v>0</v>
      </c>
      <c r="AJ1294" s="41">
        <f>SUM(BASE_INICIATIVAS_CONSOLIDADA!$AD1294:$AI1294)</f>
        <v>0</v>
      </c>
      <c r="AK1294" s="41">
        <v>0</v>
      </c>
      <c r="AL1294" s="41">
        <v>0</v>
      </c>
      <c r="AM1294" s="41">
        <v>0</v>
      </c>
      <c r="AN1294" s="41">
        <v>0</v>
      </c>
      <c r="AO1294" s="41">
        <f>SUM(BASE_INICIATIVAS_CONSOLIDADA!$AK1294:$AN1294)</f>
        <v>0</v>
      </c>
      <c r="AP1294" s="41">
        <v>0</v>
      </c>
      <c r="AQ1294" s="41">
        <v>0</v>
      </c>
      <c r="AR1294" s="41">
        <v>0</v>
      </c>
      <c r="AS1294" s="41">
        <v>0</v>
      </c>
      <c r="AT1294" s="41">
        <v>0</v>
      </c>
      <c r="AU1294" s="41">
        <v>0</v>
      </c>
      <c r="AV1294" s="41">
        <f>SUM(BASE_INICIATIVAS_CONSOLIDADA!$AP1294:$AU1294)</f>
        <v>0</v>
      </c>
      <c r="AW1294" s="43">
        <v>0</v>
      </c>
      <c r="AX1294" s="43">
        <v>0</v>
      </c>
      <c r="AY1294" s="44">
        <f>SUM(BASE_INICIATIVAS_CONSOLIDADA!$AW1294:$AX1294)</f>
        <v>0</v>
      </c>
      <c r="AZ1294" s="45">
        <v>0</v>
      </c>
      <c r="BA1294" s="45">
        <f>BASE_INICIATIVAS_CONSOLIDADA!$AZ1294</f>
        <v>0</v>
      </c>
      <c r="BB1294" s="45">
        <v>0</v>
      </c>
      <c r="BC1294" s="45">
        <v>120000</v>
      </c>
      <c r="BD1294" s="45">
        <f>SUM(BASE_INICIATIVAS_CONSOLIDADA!$BB1294:$BC1294)</f>
        <v>120000</v>
      </c>
    </row>
    <row r="1295" spans="1:56" ht="60" x14ac:dyDescent="0.25">
      <c r="A1295" s="8" t="s">
        <v>502</v>
      </c>
      <c r="B1295" s="8" t="s">
        <v>503</v>
      </c>
      <c r="C1295" s="8">
        <v>19864575</v>
      </c>
      <c r="D1295" s="8" t="s">
        <v>58</v>
      </c>
      <c r="E1295" s="8" t="str">
        <f>_xlfn.XLOOKUP(BASE_INICIATIVAS_CONSOLIDADA!$G1295,'[1]BASE DE DADOS'!A:A,'[1]BASE DE DADOS'!C:C)</f>
        <v>RESEX MANDIRA</v>
      </c>
      <c r="F1295" s="8" t="str">
        <f>_xlfn.XLOOKUP(BASE_INICIATIVAS_CONSOLIDADA!$G1295,[1]!BASE_UCS[COD CNUC],[1]!BASE_UCS[CATEGORIA RESUMIDA])</f>
        <v>RESEX</v>
      </c>
      <c r="G1295" s="8" t="s">
        <v>406</v>
      </c>
      <c r="H1295" s="8" t="str">
        <f>_xlfn.XLOOKUP(BASE_INICIATIVAS_CONSOLIDADA!$G1295,[1]!BASE_UCS[COD CNUC],[1]!BASE_UCS[GERÊNCIA REGIONAL])</f>
        <v>GR4 - Sudeste</v>
      </c>
      <c r="I1295" s="8" t="str">
        <f>_xlfn.XLOOKUP(BASE_INICIATIVAS_CONSOLIDADA!$G1295,[1]!BASE_UCS[COD CNUC],[1]!BASE_UCS[BIOMAS])</f>
        <v>Mata Atlântica</v>
      </c>
      <c r="J1295" s="8" t="str">
        <f>_xlfn.XLOOKUP(BASE_INICIATIVAS_CONSOLIDADA!$G1295,[1]!BASE_UCS[COD CNUC],[1]!BASE_UCS[UF])</f>
        <v>SP</v>
      </c>
      <c r="K1295" s="8"/>
      <c r="L1295" s="36">
        <v>120000</v>
      </c>
      <c r="M1295" s="90"/>
      <c r="N1295" s="36">
        <f>BASE_INICIATIVAS_CONSOLIDADA!$L1295-BASE_INICIATIVAS_CONSOLIDADA!$M1295</f>
        <v>120000</v>
      </c>
      <c r="O1295" s="37">
        <f>BASE_INICIATIVAS_CONSOLIDADA!$AC1295+BASE_INICIATIVAS_CONSOLIDADA!$AJ1295+BASE_INICIATIVAS_CONSOLIDADA!$AO1295+BASE_INICIATIVAS_CONSOLIDADA!$AV1295+BASE_INICIATIVAS_CONSOLIDADA!$AY1295+BASE_INICIATIVAS_CONSOLIDADA!$BA1295+BASE_INICIATIVAS_CONSOLIDADA!$BD1295</f>
        <v>120000</v>
      </c>
      <c r="P1295" s="36">
        <f>IF(BASE_INICIATIVAS_CONSOLIDADA!$N1295-BASE_INICIATIVAS_CONSOLIDADA!$O1295&lt;0,0,BASE_INICIATIVAS_CONSOLIDADA!$N1295-BASE_INICIATIVAS_CONSOLIDADA!$O1295)</f>
        <v>0</v>
      </c>
      <c r="Q1295" s="64">
        <v>0</v>
      </c>
      <c r="R1295" s="69">
        <v>0</v>
      </c>
      <c r="S1295" s="69">
        <v>0</v>
      </c>
      <c r="T1295" s="69">
        <v>0</v>
      </c>
      <c r="U1295" s="69">
        <v>0</v>
      </c>
      <c r="V1295" s="69">
        <v>0</v>
      </c>
      <c r="W1295" s="69">
        <v>0</v>
      </c>
      <c r="X1295" s="69">
        <v>0</v>
      </c>
      <c r="Y1295" s="69">
        <v>0</v>
      </c>
      <c r="Z1295" s="69">
        <v>0</v>
      </c>
      <c r="AA1295" s="69">
        <v>0</v>
      </c>
      <c r="AB1295" s="70">
        <v>0</v>
      </c>
      <c r="AC1295" s="37">
        <f>SUM(BASE_INICIATIVAS_CONSOLIDADA!$Q1295:$AB1295)</f>
        <v>0</v>
      </c>
      <c r="AD1295" s="37">
        <v>0</v>
      </c>
      <c r="AE1295" s="37">
        <v>0</v>
      </c>
      <c r="AF1295" s="37">
        <v>0</v>
      </c>
      <c r="AG1295" s="37">
        <v>0</v>
      </c>
      <c r="AH1295" s="37">
        <v>0</v>
      </c>
      <c r="AI1295" s="77">
        <v>0</v>
      </c>
      <c r="AJ1295" s="37">
        <f>SUM(BASE_INICIATIVAS_CONSOLIDADA!$AD1295:$AI1295)</f>
        <v>0</v>
      </c>
      <c r="AK1295" s="37">
        <v>0</v>
      </c>
      <c r="AL1295" s="37">
        <v>0</v>
      </c>
      <c r="AM1295" s="37">
        <v>0</v>
      </c>
      <c r="AN1295" s="37">
        <v>0</v>
      </c>
      <c r="AO1295" s="37">
        <f>SUM(BASE_INICIATIVAS_CONSOLIDADA!$AK1295:$AN1295)</f>
        <v>0</v>
      </c>
      <c r="AP1295" s="37">
        <v>0</v>
      </c>
      <c r="AQ1295" s="37">
        <v>0</v>
      </c>
      <c r="AR1295" s="37">
        <v>0</v>
      </c>
      <c r="AS1295" s="37">
        <v>0</v>
      </c>
      <c r="AT1295" s="37">
        <v>0</v>
      </c>
      <c r="AU1295" s="37">
        <v>0</v>
      </c>
      <c r="AV1295" s="37">
        <f>SUM(BASE_INICIATIVAS_CONSOLIDADA!$AP1295:$AU1295)</f>
        <v>0</v>
      </c>
      <c r="AW1295" s="39">
        <v>0</v>
      </c>
      <c r="AX1295" s="39">
        <v>0</v>
      </c>
      <c r="AY1295" s="40">
        <f>SUM(BASE_INICIATIVAS_CONSOLIDADA!$AW1295:$AX1295)</f>
        <v>0</v>
      </c>
      <c r="AZ1295" s="4">
        <v>0</v>
      </c>
      <c r="BA1295" s="4">
        <f>BASE_INICIATIVAS_CONSOLIDADA!$AZ1295</f>
        <v>0</v>
      </c>
      <c r="BB1295" s="4">
        <v>0</v>
      </c>
      <c r="BC1295" s="4">
        <v>120000</v>
      </c>
      <c r="BD1295" s="4">
        <f>SUM(BASE_INICIATIVAS_CONSOLIDADA!$BB1295:$BC1295)</f>
        <v>120000</v>
      </c>
    </row>
    <row r="1296" spans="1:56" ht="60" x14ac:dyDescent="0.25">
      <c r="A1296" s="29" t="s">
        <v>502</v>
      </c>
      <c r="B1296" s="29" t="s">
        <v>503</v>
      </c>
      <c r="C1296" s="29">
        <v>19864575</v>
      </c>
      <c r="D1296" s="29" t="s">
        <v>58</v>
      </c>
      <c r="E1296" s="29" t="str">
        <f>_xlfn.XLOOKUP(BASE_INICIATIVAS_CONSOLIDADA!$G1296,'[1]BASE DE DADOS'!A:A,'[1]BASE DE DADOS'!C:C)</f>
        <v>ESEC DOS TUPINIQUINS</v>
      </c>
      <c r="F1296" s="29" t="str">
        <f>_xlfn.XLOOKUP(BASE_INICIATIVAS_CONSOLIDADA!$G1296,[1]!BASE_UCS[COD CNUC],[1]!BASE_UCS[CATEGORIA RESUMIDA])</f>
        <v>ESEC</v>
      </c>
      <c r="G1296" s="29" t="s">
        <v>431</v>
      </c>
      <c r="H1296" s="29" t="str">
        <f>_xlfn.XLOOKUP(BASE_INICIATIVAS_CONSOLIDADA!$G1296,[1]!BASE_UCS[COD CNUC],[1]!BASE_UCS[GERÊNCIA REGIONAL])</f>
        <v>GR4 - Sudeste</v>
      </c>
      <c r="I1296" s="29" t="str">
        <f>_xlfn.XLOOKUP(BASE_INICIATIVAS_CONSOLIDADA!$G1296,[1]!BASE_UCS[COD CNUC],[1]!BASE_UCS[BIOMAS])</f>
        <v>Área Marinha - Mata Atlântica</v>
      </c>
      <c r="J1296" s="29" t="str">
        <f>_xlfn.XLOOKUP(BASE_INICIATIVAS_CONSOLIDADA!$G1296,[1]!BASE_UCS[COD CNUC],[1]!BASE_UCS[UF])</f>
        <v>SP</v>
      </c>
      <c r="K1296" s="29"/>
      <c r="L1296" s="30">
        <v>120000</v>
      </c>
      <c r="M1296" s="91"/>
      <c r="N1296" s="30">
        <f>BASE_INICIATIVAS_CONSOLIDADA!$L1296-BASE_INICIATIVAS_CONSOLIDADA!$M1296</f>
        <v>120000</v>
      </c>
      <c r="O1296" s="41">
        <f>BASE_INICIATIVAS_CONSOLIDADA!$AC1296+BASE_INICIATIVAS_CONSOLIDADA!$AJ1296+BASE_INICIATIVAS_CONSOLIDADA!$AO1296+BASE_INICIATIVAS_CONSOLIDADA!$AV1296+BASE_INICIATIVAS_CONSOLIDADA!$AY1296+BASE_INICIATIVAS_CONSOLIDADA!$BA1296+BASE_INICIATIVAS_CONSOLIDADA!$BD1296</f>
        <v>120000</v>
      </c>
      <c r="P1296" s="30">
        <f>IF(BASE_INICIATIVAS_CONSOLIDADA!$N1296-BASE_INICIATIVAS_CONSOLIDADA!$O1296&lt;0,0,BASE_INICIATIVAS_CONSOLIDADA!$N1296-BASE_INICIATIVAS_CONSOLIDADA!$O1296)</f>
        <v>0</v>
      </c>
      <c r="Q1296" s="66">
        <v>0</v>
      </c>
      <c r="R1296" s="71">
        <v>0</v>
      </c>
      <c r="S1296" s="71">
        <v>0</v>
      </c>
      <c r="T1296" s="71">
        <v>0</v>
      </c>
      <c r="U1296" s="71">
        <v>0</v>
      </c>
      <c r="V1296" s="71">
        <v>0</v>
      </c>
      <c r="W1296" s="71">
        <v>0</v>
      </c>
      <c r="X1296" s="71">
        <v>0</v>
      </c>
      <c r="Y1296" s="71">
        <v>0</v>
      </c>
      <c r="Z1296" s="71">
        <v>0</v>
      </c>
      <c r="AA1296" s="71">
        <v>0</v>
      </c>
      <c r="AB1296" s="68">
        <v>0</v>
      </c>
      <c r="AC1296" s="41">
        <f>SUM(BASE_INICIATIVAS_CONSOLIDADA!$Q1296:$AB1296)</f>
        <v>0</v>
      </c>
      <c r="AD1296" s="41">
        <v>0</v>
      </c>
      <c r="AE1296" s="41">
        <v>0</v>
      </c>
      <c r="AF1296" s="41">
        <v>0</v>
      </c>
      <c r="AG1296" s="41">
        <v>0</v>
      </c>
      <c r="AH1296" s="41">
        <v>0</v>
      </c>
      <c r="AI1296" s="82">
        <v>0</v>
      </c>
      <c r="AJ1296" s="41">
        <f>SUM(BASE_INICIATIVAS_CONSOLIDADA!$AD1296:$AI1296)</f>
        <v>0</v>
      </c>
      <c r="AK1296" s="41">
        <v>0</v>
      </c>
      <c r="AL1296" s="41">
        <v>0</v>
      </c>
      <c r="AM1296" s="41">
        <v>0</v>
      </c>
      <c r="AN1296" s="41">
        <v>0</v>
      </c>
      <c r="AO1296" s="41">
        <f>SUM(BASE_INICIATIVAS_CONSOLIDADA!$AK1296:$AN1296)</f>
        <v>0</v>
      </c>
      <c r="AP1296" s="41">
        <v>0</v>
      </c>
      <c r="AQ1296" s="41">
        <v>0</v>
      </c>
      <c r="AR1296" s="41">
        <v>0</v>
      </c>
      <c r="AS1296" s="41">
        <v>0</v>
      </c>
      <c r="AT1296" s="41">
        <v>0</v>
      </c>
      <c r="AU1296" s="41">
        <v>0</v>
      </c>
      <c r="AV1296" s="41">
        <f>SUM(BASE_INICIATIVAS_CONSOLIDADA!$AP1296:$AU1296)</f>
        <v>0</v>
      </c>
      <c r="AW1296" s="43">
        <v>0</v>
      </c>
      <c r="AX1296" s="43">
        <v>0</v>
      </c>
      <c r="AY1296" s="44">
        <f>SUM(BASE_INICIATIVAS_CONSOLIDADA!$AW1296:$AX1296)</f>
        <v>0</v>
      </c>
      <c r="AZ1296" s="45">
        <v>0</v>
      </c>
      <c r="BA1296" s="45">
        <f>BASE_INICIATIVAS_CONSOLIDADA!$AZ1296</f>
        <v>0</v>
      </c>
      <c r="BB1296" s="45">
        <v>120000</v>
      </c>
      <c r="BC1296" s="45">
        <v>0</v>
      </c>
      <c r="BD1296" s="45">
        <f>SUM(BASE_INICIATIVAS_CONSOLIDADA!$BB1296:$BC1296)</f>
        <v>120000</v>
      </c>
    </row>
    <row r="1297" spans="1:56" ht="60" x14ac:dyDescent="0.25">
      <c r="A1297" s="8" t="s">
        <v>502</v>
      </c>
      <c r="B1297" s="8" t="s">
        <v>503</v>
      </c>
      <c r="C1297" s="8">
        <v>19864575</v>
      </c>
      <c r="D1297" s="8" t="s">
        <v>58</v>
      </c>
      <c r="E1297" s="8" t="str">
        <f>_xlfn.XLOOKUP(BASE_INICIATIVAS_CONSOLIDADA!$G1297,'[1]BASE DE DADOS'!A:A,'[1]BASE DE DADOS'!C:C)</f>
        <v>ARIE ILHAS QUEIMADA GRANDE E QUEIMADA PEQUENA</v>
      </c>
      <c r="F1297" s="8" t="str">
        <f>_xlfn.XLOOKUP(BASE_INICIATIVAS_CONSOLIDADA!$G1297,[1]!BASE_UCS[COD CNUC],[1]!BASE_UCS[CATEGORIA RESUMIDA])</f>
        <v>ARIE</v>
      </c>
      <c r="G1297" s="8" t="s">
        <v>539</v>
      </c>
      <c r="H1297" s="8" t="str">
        <f>_xlfn.XLOOKUP(BASE_INICIATIVAS_CONSOLIDADA!$G1297,[1]!BASE_UCS[COD CNUC],[1]!BASE_UCS[GERÊNCIA REGIONAL])</f>
        <v>GR4 - Sudeste</v>
      </c>
      <c r="I1297" s="8" t="str">
        <f>_xlfn.XLOOKUP(BASE_INICIATIVAS_CONSOLIDADA!$G1297,[1]!BASE_UCS[COD CNUC],[1]!BASE_UCS[BIOMAS])</f>
        <v>Área Marinha - Mata Atlântica</v>
      </c>
      <c r="J1297" s="8" t="str">
        <f>_xlfn.XLOOKUP(BASE_INICIATIVAS_CONSOLIDADA!$G1297,[1]!BASE_UCS[COD CNUC],[1]!BASE_UCS[UF])</f>
        <v>SP</v>
      </c>
      <c r="K1297" s="8"/>
      <c r="L1297" s="36">
        <v>120000</v>
      </c>
      <c r="M1297" s="90"/>
      <c r="N1297" s="36">
        <f>BASE_INICIATIVAS_CONSOLIDADA!$L1297-BASE_INICIATIVAS_CONSOLIDADA!$M1297</f>
        <v>120000</v>
      </c>
      <c r="O1297" s="37">
        <f>BASE_INICIATIVAS_CONSOLIDADA!$AC1297+BASE_INICIATIVAS_CONSOLIDADA!$AJ1297+BASE_INICIATIVAS_CONSOLIDADA!$AO1297+BASE_INICIATIVAS_CONSOLIDADA!$AV1297+BASE_INICIATIVAS_CONSOLIDADA!$AY1297+BASE_INICIATIVAS_CONSOLIDADA!$BA1297+BASE_INICIATIVAS_CONSOLIDADA!$BD1297</f>
        <v>0</v>
      </c>
      <c r="P1297" s="36">
        <f>IF(BASE_INICIATIVAS_CONSOLIDADA!$N1297-BASE_INICIATIVAS_CONSOLIDADA!$O1297&lt;0,0,BASE_INICIATIVAS_CONSOLIDADA!$N1297-BASE_INICIATIVAS_CONSOLIDADA!$O1297)</f>
        <v>120000</v>
      </c>
      <c r="Q1297" s="64">
        <v>0</v>
      </c>
      <c r="R1297" s="69">
        <v>0</v>
      </c>
      <c r="S1297" s="69">
        <v>0</v>
      </c>
      <c r="T1297" s="69">
        <v>0</v>
      </c>
      <c r="U1297" s="69">
        <v>0</v>
      </c>
      <c r="V1297" s="69">
        <v>0</v>
      </c>
      <c r="W1297" s="69">
        <v>0</v>
      </c>
      <c r="X1297" s="69">
        <v>0</v>
      </c>
      <c r="Y1297" s="69">
        <v>0</v>
      </c>
      <c r="Z1297" s="69">
        <v>0</v>
      </c>
      <c r="AA1297" s="69">
        <v>0</v>
      </c>
      <c r="AB1297" s="70">
        <v>0</v>
      </c>
      <c r="AC1297" s="37">
        <f>SUM(BASE_INICIATIVAS_CONSOLIDADA!$Q1297:$AB1297)</f>
        <v>0</v>
      </c>
      <c r="AD1297" s="37">
        <v>0</v>
      </c>
      <c r="AE1297" s="37">
        <v>0</v>
      </c>
      <c r="AF1297" s="37">
        <v>0</v>
      </c>
      <c r="AG1297" s="37">
        <v>0</v>
      </c>
      <c r="AH1297" s="37">
        <v>0</v>
      </c>
      <c r="AI1297" s="77">
        <v>0</v>
      </c>
      <c r="AJ1297" s="37">
        <f>SUM(BASE_INICIATIVAS_CONSOLIDADA!$AD1297:$AI1297)</f>
        <v>0</v>
      </c>
      <c r="AK1297" s="37">
        <v>0</v>
      </c>
      <c r="AL1297" s="37">
        <v>0</v>
      </c>
      <c r="AM1297" s="37">
        <v>0</v>
      </c>
      <c r="AN1297" s="37">
        <v>0</v>
      </c>
      <c r="AO1297" s="37">
        <f>SUM(BASE_INICIATIVAS_CONSOLIDADA!$AK1297:$AN1297)</f>
        <v>0</v>
      </c>
      <c r="AP1297" s="37">
        <v>0</v>
      </c>
      <c r="AQ1297" s="37">
        <v>0</v>
      </c>
      <c r="AR1297" s="37">
        <v>0</v>
      </c>
      <c r="AS1297" s="37">
        <v>0</v>
      </c>
      <c r="AT1297" s="37">
        <v>0</v>
      </c>
      <c r="AU1297" s="37">
        <v>0</v>
      </c>
      <c r="AV1297" s="37">
        <f>SUM(BASE_INICIATIVAS_CONSOLIDADA!$AP1297:$AU1297)</f>
        <v>0</v>
      </c>
      <c r="AW1297" s="39">
        <v>0</v>
      </c>
      <c r="AX1297" s="39">
        <v>0</v>
      </c>
      <c r="AY1297" s="40">
        <f>SUM(BASE_INICIATIVAS_CONSOLIDADA!$AW1297:$AX1297)</f>
        <v>0</v>
      </c>
      <c r="AZ1297" s="4">
        <v>0</v>
      </c>
      <c r="BA1297" s="4">
        <f>BASE_INICIATIVAS_CONSOLIDADA!$AZ1297</f>
        <v>0</v>
      </c>
      <c r="BB1297" s="4">
        <v>0</v>
      </c>
      <c r="BC1297" s="4">
        <v>0</v>
      </c>
      <c r="BD1297" s="4">
        <f>SUM(BASE_INICIATIVAS_CONSOLIDADA!$BB1297:$BC1297)</f>
        <v>0</v>
      </c>
    </row>
    <row r="1298" spans="1:56" ht="60" x14ac:dyDescent="0.25">
      <c r="A1298" s="29" t="s">
        <v>502</v>
      </c>
      <c r="B1298" s="29" t="s">
        <v>503</v>
      </c>
      <c r="C1298" s="29">
        <v>19864575</v>
      </c>
      <c r="D1298" s="29" t="s">
        <v>58</v>
      </c>
      <c r="E1298" s="29" t="str">
        <f>_xlfn.XLOOKUP(BASE_INICIATIVAS_CONSOLIDADA!$G1298,'[1]BASE DE DADOS'!A:A,'[1]BASE DE DADOS'!C:C)</f>
        <v>PARNA DE UBAJARA</v>
      </c>
      <c r="F1298" s="29" t="str">
        <f>_xlfn.XLOOKUP(BASE_INICIATIVAS_CONSOLIDADA!$G1298,[1]!BASE_UCS[COD CNUC],[1]!BASE_UCS[CATEGORIA RESUMIDA])</f>
        <v>PARNA</v>
      </c>
      <c r="G1298" s="29" t="s">
        <v>221</v>
      </c>
      <c r="H1298" s="29" t="str">
        <f>_xlfn.XLOOKUP(BASE_INICIATIVAS_CONSOLIDADA!$G1298,[1]!BASE_UCS[COD CNUC],[1]!BASE_UCS[GERÊNCIA REGIONAL])</f>
        <v>GR2 - Nordeste</v>
      </c>
      <c r="I1298" s="29" t="str">
        <f>_xlfn.XLOOKUP(BASE_INICIATIVAS_CONSOLIDADA!$G1298,[1]!BASE_UCS[COD CNUC],[1]!BASE_UCS[BIOMAS])</f>
        <v>Caatinga</v>
      </c>
      <c r="J1298" s="29" t="str">
        <f>_xlfn.XLOOKUP(BASE_INICIATIVAS_CONSOLIDADA!$G1298,[1]!BASE_UCS[COD CNUC],[1]!BASE_UCS[UF])</f>
        <v>CE</v>
      </c>
      <c r="K1298" s="29"/>
      <c r="L1298" s="30">
        <v>120000</v>
      </c>
      <c r="M1298" s="91"/>
      <c r="N1298" s="30">
        <f>BASE_INICIATIVAS_CONSOLIDADA!$L1298-BASE_INICIATIVAS_CONSOLIDADA!$M1298</f>
        <v>120000</v>
      </c>
      <c r="O1298" s="41">
        <f>BASE_INICIATIVAS_CONSOLIDADA!$AC1298+BASE_INICIATIVAS_CONSOLIDADA!$AJ1298+BASE_INICIATIVAS_CONSOLIDADA!$AO1298+BASE_INICIATIVAS_CONSOLIDADA!$AV1298+BASE_INICIATIVAS_CONSOLIDADA!$AY1298+BASE_INICIATIVAS_CONSOLIDADA!$BA1298+BASE_INICIATIVAS_CONSOLIDADA!$BD1298</f>
        <v>0</v>
      </c>
      <c r="P1298" s="30">
        <f>IF(BASE_INICIATIVAS_CONSOLIDADA!$N1298-BASE_INICIATIVAS_CONSOLIDADA!$O1298&lt;0,0,BASE_INICIATIVAS_CONSOLIDADA!$N1298-BASE_INICIATIVAS_CONSOLIDADA!$O1298)</f>
        <v>120000</v>
      </c>
      <c r="Q1298" s="66">
        <v>0</v>
      </c>
      <c r="R1298" s="71">
        <v>0</v>
      </c>
      <c r="S1298" s="71">
        <v>0</v>
      </c>
      <c r="T1298" s="71">
        <v>0</v>
      </c>
      <c r="U1298" s="71">
        <v>0</v>
      </c>
      <c r="V1298" s="71">
        <v>0</v>
      </c>
      <c r="W1298" s="71">
        <v>0</v>
      </c>
      <c r="X1298" s="71">
        <v>0</v>
      </c>
      <c r="Y1298" s="71">
        <v>0</v>
      </c>
      <c r="Z1298" s="71">
        <v>0</v>
      </c>
      <c r="AA1298" s="71">
        <v>0</v>
      </c>
      <c r="AB1298" s="68">
        <v>0</v>
      </c>
      <c r="AC1298" s="41">
        <f>SUM(BASE_INICIATIVAS_CONSOLIDADA!$Q1298:$AB1298)</f>
        <v>0</v>
      </c>
      <c r="AD1298" s="41">
        <v>0</v>
      </c>
      <c r="AE1298" s="41">
        <v>0</v>
      </c>
      <c r="AF1298" s="41">
        <v>0</v>
      </c>
      <c r="AG1298" s="41">
        <v>0</v>
      </c>
      <c r="AH1298" s="41">
        <v>0</v>
      </c>
      <c r="AI1298" s="82">
        <v>0</v>
      </c>
      <c r="AJ1298" s="41">
        <f>SUM(BASE_INICIATIVAS_CONSOLIDADA!$AD1298:$AI1298)</f>
        <v>0</v>
      </c>
      <c r="AK1298" s="41">
        <v>0</v>
      </c>
      <c r="AL1298" s="41">
        <v>0</v>
      </c>
      <c r="AM1298" s="41">
        <v>0</v>
      </c>
      <c r="AN1298" s="41">
        <v>0</v>
      </c>
      <c r="AO1298" s="41">
        <f>SUM(BASE_INICIATIVAS_CONSOLIDADA!$AK1298:$AN1298)</f>
        <v>0</v>
      </c>
      <c r="AP1298" s="41">
        <v>0</v>
      </c>
      <c r="AQ1298" s="41">
        <v>0</v>
      </c>
      <c r="AR1298" s="41">
        <v>0</v>
      </c>
      <c r="AS1298" s="41">
        <v>0</v>
      </c>
      <c r="AT1298" s="41">
        <v>0</v>
      </c>
      <c r="AU1298" s="41">
        <v>0</v>
      </c>
      <c r="AV1298" s="41">
        <f>SUM(BASE_INICIATIVAS_CONSOLIDADA!$AP1298:$AU1298)</f>
        <v>0</v>
      </c>
      <c r="AW1298" s="43">
        <v>0</v>
      </c>
      <c r="AX1298" s="43">
        <v>0</v>
      </c>
      <c r="AY1298" s="44">
        <f>SUM(BASE_INICIATIVAS_CONSOLIDADA!$AW1298:$AX1298)</f>
        <v>0</v>
      </c>
      <c r="AZ1298" s="45">
        <v>0</v>
      </c>
      <c r="BA1298" s="45">
        <f>BASE_INICIATIVAS_CONSOLIDADA!$AZ1298</f>
        <v>0</v>
      </c>
      <c r="BB1298" s="45">
        <v>0</v>
      </c>
      <c r="BC1298" s="45">
        <v>0</v>
      </c>
      <c r="BD1298" s="45">
        <f>SUM(BASE_INICIATIVAS_CONSOLIDADA!$BB1298:$BC1298)</f>
        <v>0</v>
      </c>
    </row>
    <row r="1299" spans="1:56" ht="60" x14ac:dyDescent="0.25">
      <c r="A1299" s="8" t="s">
        <v>502</v>
      </c>
      <c r="B1299" s="8" t="s">
        <v>503</v>
      </c>
      <c r="C1299" s="8">
        <v>19864575</v>
      </c>
      <c r="D1299" s="8" t="s">
        <v>58</v>
      </c>
      <c r="E1299" s="8" t="str">
        <f>_xlfn.XLOOKUP(BASE_INICIATIVAS_CONSOLIDADA!$G1299,'[1]BASE DE DADOS'!A:A,'[1]BASE DE DADOS'!C:C)</f>
        <v>MONA DAS ILHAS CAGARRAS</v>
      </c>
      <c r="F1299" s="8" t="str">
        <f>_xlfn.XLOOKUP(BASE_INICIATIVAS_CONSOLIDADA!$G1299,[1]!BASE_UCS[COD CNUC],[1]!BASE_UCS[CATEGORIA RESUMIDA])</f>
        <v>MONA</v>
      </c>
      <c r="G1299" s="8" t="s">
        <v>77</v>
      </c>
      <c r="H1299" s="8" t="str">
        <f>_xlfn.XLOOKUP(BASE_INICIATIVAS_CONSOLIDADA!$G1299,[1]!BASE_UCS[COD CNUC],[1]!BASE_UCS[GERÊNCIA REGIONAL])</f>
        <v>GR4 - Sudeste</v>
      </c>
      <c r="I1299" s="8" t="str">
        <f>_xlfn.XLOOKUP(BASE_INICIATIVAS_CONSOLIDADA!$G1299,[1]!BASE_UCS[COD CNUC],[1]!BASE_UCS[BIOMAS])</f>
        <v>Área Marinha - Mata Atlântica</v>
      </c>
      <c r="J1299" s="8" t="str">
        <f>_xlfn.XLOOKUP(BASE_INICIATIVAS_CONSOLIDADA!$G1299,[1]!BASE_UCS[COD CNUC],[1]!BASE_UCS[UF])</f>
        <v>RJ</v>
      </c>
      <c r="K1299" s="8"/>
      <c r="L1299" s="36">
        <v>120000</v>
      </c>
      <c r="M1299" s="90"/>
      <c r="N1299" s="36">
        <f>BASE_INICIATIVAS_CONSOLIDADA!$L1299-BASE_INICIATIVAS_CONSOLIDADA!$M1299</f>
        <v>120000</v>
      </c>
      <c r="O1299" s="37">
        <f>BASE_INICIATIVAS_CONSOLIDADA!$AC1299+BASE_INICIATIVAS_CONSOLIDADA!$AJ1299+BASE_INICIATIVAS_CONSOLIDADA!$AO1299+BASE_INICIATIVAS_CONSOLIDADA!$AV1299+BASE_INICIATIVAS_CONSOLIDADA!$AY1299+BASE_INICIATIVAS_CONSOLIDADA!$BA1299+BASE_INICIATIVAS_CONSOLIDADA!$BD1299</f>
        <v>0</v>
      </c>
      <c r="P1299" s="36">
        <f>IF(BASE_INICIATIVAS_CONSOLIDADA!$N1299-BASE_INICIATIVAS_CONSOLIDADA!$O1299&lt;0,0,BASE_INICIATIVAS_CONSOLIDADA!$N1299-BASE_INICIATIVAS_CONSOLIDADA!$O1299)</f>
        <v>120000</v>
      </c>
      <c r="Q1299" s="64">
        <v>0</v>
      </c>
      <c r="R1299" s="69">
        <v>0</v>
      </c>
      <c r="S1299" s="69">
        <v>0</v>
      </c>
      <c r="T1299" s="69">
        <v>0</v>
      </c>
      <c r="U1299" s="69">
        <v>0</v>
      </c>
      <c r="V1299" s="69">
        <v>0</v>
      </c>
      <c r="W1299" s="69">
        <v>0</v>
      </c>
      <c r="X1299" s="69">
        <v>0</v>
      </c>
      <c r="Y1299" s="69">
        <v>0</v>
      </c>
      <c r="Z1299" s="69">
        <v>0</v>
      </c>
      <c r="AA1299" s="69">
        <v>0</v>
      </c>
      <c r="AB1299" s="70">
        <v>0</v>
      </c>
      <c r="AC1299" s="37">
        <f>SUM(BASE_INICIATIVAS_CONSOLIDADA!$Q1299:$AB1299)</f>
        <v>0</v>
      </c>
      <c r="AD1299" s="37">
        <v>0</v>
      </c>
      <c r="AE1299" s="37">
        <v>0</v>
      </c>
      <c r="AF1299" s="37">
        <v>0</v>
      </c>
      <c r="AG1299" s="37">
        <v>0</v>
      </c>
      <c r="AH1299" s="37">
        <v>0</v>
      </c>
      <c r="AI1299" s="77">
        <v>0</v>
      </c>
      <c r="AJ1299" s="37">
        <f>SUM(BASE_INICIATIVAS_CONSOLIDADA!$AD1299:$AI1299)</f>
        <v>0</v>
      </c>
      <c r="AK1299" s="37">
        <v>0</v>
      </c>
      <c r="AL1299" s="37">
        <v>0</v>
      </c>
      <c r="AM1299" s="37">
        <v>0</v>
      </c>
      <c r="AN1299" s="37">
        <v>0</v>
      </c>
      <c r="AO1299" s="37">
        <f>SUM(BASE_INICIATIVAS_CONSOLIDADA!$AK1299:$AN1299)</f>
        <v>0</v>
      </c>
      <c r="AP1299" s="37">
        <v>0</v>
      </c>
      <c r="AQ1299" s="37">
        <v>0</v>
      </c>
      <c r="AR1299" s="37">
        <v>0</v>
      </c>
      <c r="AS1299" s="37">
        <v>0</v>
      </c>
      <c r="AT1299" s="37">
        <v>0</v>
      </c>
      <c r="AU1299" s="37">
        <v>0</v>
      </c>
      <c r="AV1299" s="37">
        <f>SUM(BASE_INICIATIVAS_CONSOLIDADA!$AP1299:$AU1299)</f>
        <v>0</v>
      </c>
      <c r="AW1299" s="39">
        <v>0</v>
      </c>
      <c r="AX1299" s="39">
        <v>0</v>
      </c>
      <c r="AY1299" s="40">
        <f>SUM(BASE_INICIATIVAS_CONSOLIDADA!$AW1299:$AX1299)</f>
        <v>0</v>
      </c>
      <c r="AZ1299" s="4">
        <v>0</v>
      </c>
      <c r="BA1299" s="4">
        <f>BASE_INICIATIVAS_CONSOLIDADA!$AZ1299</f>
        <v>0</v>
      </c>
      <c r="BB1299" s="4">
        <v>0</v>
      </c>
      <c r="BC1299" s="4">
        <v>0</v>
      </c>
      <c r="BD1299" s="4">
        <f>SUM(BASE_INICIATIVAS_CONSOLIDADA!$BB1299:$BC1299)</f>
        <v>0</v>
      </c>
    </row>
    <row r="1300" spans="1:56" ht="60" x14ac:dyDescent="0.25">
      <c r="A1300" s="29" t="s">
        <v>502</v>
      </c>
      <c r="B1300" s="29" t="s">
        <v>503</v>
      </c>
      <c r="C1300" s="29">
        <v>19864575</v>
      </c>
      <c r="D1300" s="29" t="s">
        <v>58</v>
      </c>
      <c r="E1300" s="29" t="str">
        <f>_xlfn.XLOOKUP(BASE_INICIATIVAS_CONSOLIDADA!$G1300,'[1]BASE DE DADOS'!A:A,'[1]BASE DE DADOS'!C:C)</f>
        <v>FLONA DO ARIPUANÃ</v>
      </c>
      <c r="F1300" s="29" t="str">
        <f>_xlfn.XLOOKUP(BASE_INICIATIVAS_CONSOLIDADA!$G1300,[1]!BASE_UCS[COD CNUC],[1]!BASE_UCS[CATEGORIA RESUMIDA])</f>
        <v>FLONA</v>
      </c>
      <c r="G1300" s="29" t="s">
        <v>296</v>
      </c>
      <c r="H1300" s="29" t="str">
        <f>_xlfn.XLOOKUP(BASE_INICIATIVAS_CONSOLIDADA!$G1300,[1]!BASE_UCS[COD CNUC],[1]!BASE_UCS[GERÊNCIA REGIONAL])</f>
        <v>GR1 - Norte</v>
      </c>
      <c r="I1300" s="29" t="str">
        <f>_xlfn.XLOOKUP(BASE_INICIATIVAS_CONSOLIDADA!$G1300,[1]!BASE_UCS[COD CNUC],[1]!BASE_UCS[BIOMAS])</f>
        <v>Amazônia</v>
      </c>
      <c r="J1300" s="29" t="str">
        <f>_xlfn.XLOOKUP(BASE_INICIATIVAS_CONSOLIDADA!$G1300,[1]!BASE_UCS[COD CNUC],[1]!BASE_UCS[UF])</f>
        <v>AM</v>
      </c>
      <c r="K1300" s="29"/>
      <c r="L1300" s="30">
        <v>120000</v>
      </c>
      <c r="M1300" s="91"/>
      <c r="N1300" s="30">
        <f>BASE_INICIATIVAS_CONSOLIDADA!$L1300-BASE_INICIATIVAS_CONSOLIDADA!$M1300</f>
        <v>120000</v>
      </c>
      <c r="O1300" s="41">
        <f>BASE_INICIATIVAS_CONSOLIDADA!$AC1300+BASE_INICIATIVAS_CONSOLIDADA!$AJ1300+BASE_INICIATIVAS_CONSOLIDADA!$AO1300+BASE_INICIATIVAS_CONSOLIDADA!$AV1300+BASE_INICIATIVAS_CONSOLIDADA!$AY1300+BASE_INICIATIVAS_CONSOLIDADA!$BA1300+BASE_INICIATIVAS_CONSOLIDADA!$BD1300</f>
        <v>0</v>
      </c>
      <c r="P1300" s="30">
        <f>IF(BASE_INICIATIVAS_CONSOLIDADA!$N1300-BASE_INICIATIVAS_CONSOLIDADA!$O1300&lt;0,0,BASE_INICIATIVAS_CONSOLIDADA!$N1300-BASE_INICIATIVAS_CONSOLIDADA!$O1300)</f>
        <v>120000</v>
      </c>
      <c r="Q1300" s="66">
        <v>0</v>
      </c>
      <c r="R1300" s="71">
        <v>0</v>
      </c>
      <c r="S1300" s="71">
        <v>0</v>
      </c>
      <c r="T1300" s="71">
        <v>0</v>
      </c>
      <c r="U1300" s="71">
        <v>0</v>
      </c>
      <c r="V1300" s="71">
        <v>0</v>
      </c>
      <c r="W1300" s="71">
        <v>0</v>
      </c>
      <c r="X1300" s="71">
        <v>0</v>
      </c>
      <c r="Y1300" s="71">
        <v>0</v>
      </c>
      <c r="Z1300" s="71">
        <v>0</v>
      </c>
      <c r="AA1300" s="71">
        <v>0</v>
      </c>
      <c r="AB1300" s="68">
        <v>0</v>
      </c>
      <c r="AC1300" s="41">
        <f>SUM(BASE_INICIATIVAS_CONSOLIDADA!$Q1300:$AB1300)</f>
        <v>0</v>
      </c>
      <c r="AD1300" s="41">
        <v>0</v>
      </c>
      <c r="AE1300" s="41">
        <v>0</v>
      </c>
      <c r="AF1300" s="41">
        <v>0</v>
      </c>
      <c r="AG1300" s="41">
        <v>0</v>
      </c>
      <c r="AH1300" s="41">
        <v>0</v>
      </c>
      <c r="AI1300" s="82">
        <v>0</v>
      </c>
      <c r="AJ1300" s="41">
        <f>SUM(BASE_INICIATIVAS_CONSOLIDADA!$AD1300:$AI1300)</f>
        <v>0</v>
      </c>
      <c r="AK1300" s="41">
        <v>0</v>
      </c>
      <c r="AL1300" s="41">
        <v>0</v>
      </c>
      <c r="AM1300" s="41">
        <v>0</v>
      </c>
      <c r="AN1300" s="41">
        <v>0</v>
      </c>
      <c r="AO1300" s="41">
        <f>SUM(BASE_INICIATIVAS_CONSOLIDADA!$AK1300:$AN1300)</f>
        <v>0</v>
      </c>
      <c r="AP1300" s="41">
        <v>0</v>
      </c>
      <c r="AQ1300" s="41">
        <v>0</v>
      </c>
      <c r="AR1300" s="41">
        <v>0</v>
      </c>
      <c r="AS1300" s="41">
        <v>0</v>
      </c>
      <c r="AT1300" s="41">
        <v>0</v>
      </c>
      <c r="AU1300" s="41">
        <v>0</v>
      </c>
      <c r="AV1300" s="41">
        <f>SUM(BASE_INICIATIVAS_CONSOLIDADA!$AP1300:$AU1300)</f>
        <v>0</v>
      </c>
      <c r="AW1300" s="43">
        <v>0</v>
      </c>
      <c r="AX1300" s="43">
        <v>0</v>
      </c>
      <c r="AY1300" s="44">
        <f>SUM(BASE_INICIATIVAS_CONSOLIDADA!$AW1300:$AX1300)</f>
        <v>0</v>
      </c>
      <c r="AZ1300" s="45">
        <v>0</v>
      </c>
      <c r="BA1300" s="45">
        <f>BASE_INICIATIVAS_CONSOLIDADA!$AZ1300</f>
        <v>0</v>
      </c>
      <c r="BB1300" s="45">
        <v>0</v>
      </c>
      <c r="BC1300" s="45">
        <v>0</v>
      </c>
      <c r="BD1300" s="45">
        <f>SUM(BASE_INICIATIVAS_CONSOLIDADA!$BB1300:$BC1300)</f>
        <v>0</v>
      </c>
    </row>
    <row r="1301" spans="1:56" ht="60" x14ac:dyDescent="0.25">
      <c r="A1301" s="8" t="s">
        <v>502</v>
      </c>
      <c r="B1301" s="8" t="s">
        <v>503</v>
      </c>
      <c r="C1301" s="8">
        <v>19864575</v>
      </c>
      <c r="D1301" s="8" t="s">
        <v>58</v>
      </c>
      <c r="E1301" s="8" t="str">
        <f>_xlfn.XLOOKUP(BASE_INICIATIVAS_CONSOLIDADA!$G1301,'[1]BASE DE DADOS'!A:A,'[1]BASE DE DADOS'!C:C)</f>
        <v>PARNA DA TIJUCA</v>
      </c>
      <c r="F1301" s="8" t="str">
        <f>_xlfn.XLOOKUP(BASE_INICIATIVAS_CONSOLIDADA!$G1301,[1]!BASE_UCS[COD CNUC],[1]!BASE_UCS[CATEGORIA RESUMIDA])</f>
        <v>PARNA</v>
      </c>
      <c r="G1301" s="8" t="s">
        <v>184</v>
      </c>
      <c r="H1301" s="8" t="str">
        <f>_xlfn.XLOOKUP(BASE_INICIATIVAS_CONSOLIDADA!$G1301,[1]!BASE_UCS[COD CNUC],[1]!BASE_UCS[GERÊNCIA REGIONAL])</f>
        <v>GR4 - Sudeste</v>
      </c>
      <c r="I1301" s="8" t="str">
        <f>_xlfn.XLOOKUP(BASE_INICIATIVAS_CONSOLIDADA!$G1301,[1]!BASE_UCS[COD CNUC],[1]!BASE_UCS[BIOMAS])</f>
        <v>Mata Atlântica</v>
      </c>
      <c r="J1301" s="8" t="str">
        <f>_xlfn.XLOOKUP(BASE_INICIATIVAS_CONSOLIDADA!$G1301,[1]!BASE_UCS[COD CNUC],[1]!BASE_UCS[UF])</f>
        <v>RJ</v>
      </c>
      <c r="K1301" s="8"/>
      <c r="L1301" s="36">
        <v>240000</v>
      </c>
      <c r="M1301" s="90"/>
      <c r="N1301" s="36">
        <f>BASE_INICIATIVAS_CONSOLIDADA!$L1301-BASE_INICIATIVAS_CONSOLIDADA!$M1301</f>
        <v>240000</v>
      </c>
      <c r="O1301" s="37">
        <f>BASE_INICIATIVAS_CONSOLIDADA!$AC1301+BASE_INICIATIVAS_CONSOLIDADA!$AJ1301+BASE_INICIATIVAS_CONSOLIDADA!$AO1301+BASE_INICIATIVAS_CONSOLIDADA!$AV1301+BASE_INICIATIVAS_CONSOLIDADA!$AY1301+BASE_INICIATIVAS_CONSOLIDADA!$BA1301+BASE_INICIATIVAS_CONSOLIDADA!$BD1301</f>
        <v>0</v>
      </c>
      <c r="P1301" s="36">
        <f>IF(BASE_INICIATIVAS_CONSOLIDADA!$N1301-BASE_INICIATIVAS_CONSOLIDADA!$O1301&lt;0,0,BASE_INICIATIVAS_CONSOLIDADA!$N1301-BASE_INICIATIVAS_CONSOLIDADA!$O1301)</f>
        <v>240000</v>
      </c>
      <c r="Q1301" s="64">
        <v>0</v>
      </c>
      <c r="R1301" s="69">
        <v>0</v>
      </c>
      <c r="S1301" s="69">
        <v>0</v>
      </c>
      <c r="T1301" s="69">
        <v>0</v>
      </c>
      <c r="U1301" s="69">
        <v>0</v>
      </c>
      <c r="V1301" s="69">
        <v>0</v>
      </c>
      <c r="W1301" s="69">
        <v>0</v>
      </c>
      <c r="X1301" s="69">
        <v>0</v>
      </c>
      <c r="Y1301" s="69">
        <v>0</v>
      </c>
      <c r="Z1301" s="69">
        <v>0</v>
      </c>
      <c r="AA1301" s="69">
        <v>0</v>
      </c>
      <c r="AB1301" s="70">
        <v>0</v>
      </c>
      <c r="AC1301" s="37">
        <f>SUM(BASE_INICIATIVAS_CONSOLIDADA!$Q1301:$AB1301)</f>
        <v>0</v>
      </c>
      <c r="AD1301" s="37">
        <v>0</v>
      </c>
      <c r="AE1301" s="37">
        <v>0</v>
      </c>
      <c r="AF1301" s="37">
        <v>0</v>
      </c>
      <c r="AG1301" s="37">
        <v>0</v>
      </c>
      <c r="AH1301" s="37">
        <v>0</v>
      </c>
      <c r="AI1301" s="77">
        <v>0</v>
      </c>
      <c r="AJ1301" s="37">
        <f>SUM(BASE_INICIATIVAS_CONSOLIDADA!$AD1301:$AI1301)</f>
        <v>0</v>
      </c>
      <c r="AK1301" s="37">
        <v>0</v>
      </c>
      <c r="AL1301" s="37">
        <v>0</v>
      </c>
      <c r="AM1301" s="37">
        <v>0</v>
      </c>
      <c r="AN1301" s="37">
        <v>0</v>
      </c>
      <c r="AO1301" s="37">
        <f>SUM(BASE_INICIATIVAS_CONSOLIDADA!$AK1301:$AN1301)</f>
        <v>0</v>
      </c>
      <c r="AP1301" s="37">
        <v>0</v>
      </c>
      <c r="AQ1301" s="37">
        <v>0</v>
      </c>
      <c r="AR1301" s="37">
        <v>0</v>
      </c>
      <c r="AS1301" s="37">
        <v>0</v>
      </c>
      <c r="AT1301" s="37">
        <v>0</v>
      </c>
      <c r="AU1301" s="37">
        <v>0</v>
      </c>
      <c r="AV1301" s="37">
        <f>SUM(BASE_INICIATIVAS_CONSOLIDADA!$AP1301:$AU1301)</f>
        <v>0</v>
      </c>
      <c r="AW1301" s="39">
        <v>0</v>
      </c>
      <c r="AX1301" s="39">
        <v>0</v>
      </c>
      <c r="AY1301" s="40">
        <f>SUM(BASE_INICIATIVAS_CONSOLIDADA!$AW1301:$AX1301)</f>
        <v>0</v>
      </c>
      <c r="AZ1301" s="4">
        <v>0</v>
      </c>
      <c r="BA1301" s="4">
        <f>BASE_INICIATIVAS_CONSOLIDADA!$AZ1301</f>
        <v>0</v>
      </c>
      <c r="BB1301" s="4">
        <v>0</v>
      </c>
      <c r="BC1301" s="4">
        <v>0</v>
      </c>
      <c r="BD1301" s="4">
        <f>SUM(BASE_INICIATIVAS_CONSOLIDADA!$BB1301:$BC1301)</f>
        <v>0</v>
      </c>
    </row>
    <row r="1302" spans="1:56" ht="60" x14ac:dyDescent="0.25">
      <c r="A1302" s="29" t="s">
        <v>502</v>
      </c>
      <c r="B1302" s="29" t="s">
        <v>503</v>
      </c>
      <c r="C1302" s="29">
        <v>19864575</v>
      </c>
      <c r="D1302" s="29" t="s">
        <v>58</v>
      </c>
      <c r="E1302" s="29" t="str">
        <f>_xlfn.XLOOKUP(BASE_INICIATIVAS_CONSOLIDADA!$G1302,'[1]BASE DE DADOS'!A:A,'[1]BASE DE DADOS'!C:C)</f>
        <v>PARNA DE SÃO JOAQUIM</v>
      </c>
      <c r="F1302" s="29" t="str">
        <f>_xlfn.XLOOKUP(BASE_INICIATIVAS_CONSOLIDADA!$G1302,[1]!BASE_UCS[COD CNUC],[1]!BASE_UCS[CATEGORIA RESUMIDA])</f>
        <v>PARNA</v>
      </c>
      <c r="G1302" s="29" t="s">
        <v>76</v>
      </c>
      <c r="H1302" s="29" t="str">
        <f>_xlfn.XLOOKUP(BASE_INICIATIVAS_CONSOLIDADA!$G1302,[1]!BASE_UCS[COD CNUC],[1]!BASE_UCS[GERÊNCIA REGIONAL])</f>
        <v>GR5 - Sul</v>
      </c>
      <c r="I1302" s="29" t="str">
        <f>_xlfn.XLOOKUP(BASE_INICIATIVAS_CONSOLIDADA!$G1302,[1]!BASE_UCS[COD CNUC],[1]!BASE_UCS[BIOMAS])</f>
        <v>Mata Atlântica</v>
      </c>
      <c r="J1302" s="29" t="str">
        <f>_xlfn.XLOOKUP(BASE_INICIATIVAS_CONSOLIDADA!$G1302,[1]!BASE_UCS[COD CNUC],[1]!BASE_UCS[UF])</f>
        <v>SC</v>
      </c>
      <c r="K1302" s="29"/>
      <c r="L1302" s="30">
        <v>360000</v>
      </c>
      <c r="M1302" s="91"/>
      <c r="N1302" s="30">
        <f>BASE_INICIATIVAS_CONSOLIDADA!$L1302-BASE_INICIATIVAS_CONSOLIDADA!$M1302</f>
        <v>360000</v>
      </c>
      <c r="O1302" s="41">
        <f>BASE_INICIATIVAS_CONSOLIDADA!$AC1302+BASE_INICIATIVAS_CONSOLIDADA!$AJ1302+BASE_INICIATIVAS_CONSOLIDADA!$AO1302+BASE_INICIATIVAS_CONSOLIDADA!$AV1302+BASE_INICIATIVAS_CONSOLIDADA!$AY1302+BASE_INICIATIVAS_CONSOLIDADA!$BA1302+BASE_INICIATIVAS_CONSOLIDADA!$BD1302</f>
        <v>0</v>
      </c>
      <c r="P1302" s="30">
        <f>IF(BASE_INICIATIVAS_CONSOLIDADA!$N1302-BASE_INICIATIVAS_CONSOLIDADA!$O1302&lt;0,0,BASE_INICIATIVAS_CONSOLIDADA!$N1302-BASE_INICIATIVAS_CONSOLIDADA!$O1302)</f>
        <v>360000</v>
      </c>
      <c r="Q1302" s="66">
        <v>0</v>
      </c>
      <c r="R1302" s="71">
        <v>0</v>
      </c>
      <c r="S1302" s="71">
        <v>0</v>
      </c>
      <c r="T1302" s="71">
        <v>0</v>
      </c>
      <c r="U1302" s="71">
        <v>0</v>
      </c>
      <c r="V1302" s="71">
        <v>0</v>
      </c>
      <c r="W1302" s="71">
        <v>0</v>
      </c>
      <c r="X1302" s="71">
        <v>0</v>
      </c>
      <c r="Y1302" s="71">
        <v>0</v>
      </c>
      <c r="Z1302" s="71">
        <v>0</v>
      </c>
      <c r="AA1302" s="71">
        <v>0</v>
      </c>
      <c r="AB1302" s="68">
        <v>0</v>
      </c>
      <c r="AC1302" s="41">
        <f>SUM(BASE_INICIATIVAS_CONSOLIDADA!$Q1302:$AB1302)</f>
        <v>0</v>
      </c>
      <c r="AD1302" s="41">
        <v>0</v>
      </c>
      <c r="AE1302" s="41">
        <v>0</v>
      </c>
      <c r="AF1302" s="41">
        <v>0</v>
      </c>
      <c r="AG1302" s="41">
        <v>0</v>
      </c>
      <c r="AH1302" s="41">
        <v>0</v>
      </c>
      <c r="AI1302" s="82">
        <v>0</v>
      </c>
      <c r="AJ1302" s="41">
        <f>SUM(BASE_INICIATIVAS_CONSOLIDADA!$AD1302:$AI1302)</f>
        <v>0</v>
      </c>
      <c r="AK1302" s="41">
        <v>0</v>
      </c>
      <c r="AL1302" s="41">
        <v>0</v>
      </c>
      <c r="AM1302" s="41">
        <v>0</v>
      </c>
      <c r="AN1302" s="41">
        <v>0</v>
      </c>
      <c r="AO1302" s="41">
        <f>SUM(BASE_INICIATIVAS_CONSOLIDADA!$AK1302:$AN1302)</f>
        <v>0</v>
      </c>
      <c r="AP1302" s="41">
        <v>0</v>
      </c>
      <c r="AQ1302" s="41">
        <v>0</v>
      </c>
      <c r="AR1302" s="41">
        <v>0</v>
      </c>
      <c r="AS1302" s="41">
        <v>0</v>
      </c>
      <c r="AT1302" s="41">
        <v>0</v>
      </c>
      <c r="AU1302" s="41">
        <v>0</v>
      </c>
      <c r="AV1302" s="41">
        <f>SUM(BASE_INICIATIVAS_CONSOLIDADA!$AP1302:$AU1302)</f>
        <v>0</v>
      </c>
      <c r="AW1302" s="43">
        <v>0</v>
      </c>
      <c r="AX1302" s="43">
        <v>0</v>
      </c>
      <c r="AY1302" s="44">
        <f>SUM(BASE_INICIATIVAS_CONSOLIDADA!$AW1302:$AX1302)</f>
        <v>0</v>
      </c>
      <c r="AZ1302" s="45">
        <v>0</v>
      </c>
      <c r="BA1302" s="45">
        <f>BASE_INICIATIVAS_CONSOLIDADA!$AZ1302</f>
        <v>0</v>
      </c>
      <c r="BB1302" s="45">
        <v>0</v>
      </c>
      <c r="BC1302" s="45">
        <v>0</v>
      </c>
      <c r="BD1302" s="45">
        <f>SUM(BASE_INICIATIVAS_CONSOLIDADA!$BB1302:$BC1302)</f>
        <v>0</v>
      </c>
    </row>
    <row r="1303" spans="1:56" ht="60" x14ac:dyDescent="0.25">
      <c r="A1303" s="8" t="s">
        <v>502</v>
      </c>
      <c r="B1303" s="8" t="s">
        <v>503</v>
      </c>
      <c r="C1303" s="8">
        <v>19864575</v>
      </c>
      <c r="D1303" s="8" t="s">
        <v>58</v>
      </c>
      <c r="E1303" s="8" t="str">
        <f>_xlfn.XLOOKUP(BASE_INICIATIVAS_CONSOLIDADA!$G1303,'[1]BASE DE DADOS'!A:A,'[1]BASE DE DADOS'!C:C)</f>
        <v>PARNA DA FURNA FEIA</v>
      </c>
      <c r="F1303" s="8" t="str">
        <f>_xlfn.XLOOKUP(BASE_INICIATIVAS_CONSOLIDADA!$G1303,[1]!BASE_UCS[COD CNUC],[1]!BASE_UCS[CATEGORIA RESUMIDA])</f>
        <v>PARNA</v>
      </c>
      <c r="G1303" s="8" t="s">
        <v>214</v>
      </c>
      <c r="H1303" s="8" t="str">
        <f>_xlfn.XLOOKUP(BASE_INICIATIVAS_CONSOLIDADA!$G1303,[1]!BASE_UCS[COD CNUC],[1]!BASE_UCS[GERÊNCIA REGIONAL])</f>
        <v>GR2 - Nordeste</v>
      </c>
      <c r="I1303" s="8" t="str">
        <f>_xlfn.XLOOKUP(BASE_INICIATIVAS_CONSOLIDADA!$G1303,[1]!BASE_UCS[COD CNUC],[1]!BASE_UCS[BIOMAS])</f>
        <v>Caatinga</v>
      </c>
      <c r="J1303" s="8" t="str">
        <f>_xlfn.XLOOKUP(BASE_INICIATIVAS_CONSOLIDADA!$G1303,[1]!BASE_UCS[COD CNUC],[1]!BASE_UCS[UF])</f>
        <v>RN</v>
      </c>
      <c r="K1303" s="8"/>
      <c r="L1303" s="36">
        <v>120000</v>
      </c>
      <c r="M1303" s="90"/>
      <c r="N1303" s="36">
        <f>BASE_INICIATIVAS_CONSOLIDADA!$L1303-BASE_INICIATIVAS_CONSOLIDADA!$M1303</f>
        <v>120000</v>
      </c>
      <c r="O1303" s="37">
        <f>BASE_INICIATIVAS_CONSOLIDADA!$AC1303+BASE_INICIATIVAS_CONSOLIDADA!$AJ1303+BASE_INICIATIVAS_CONSOLIDADA!$AO1303+BASE_INICIATIVAS_CONSOLIDADA!$AV1303+BASE_INICIATIVAS_CONSOLIDADA!$AY1303+BASE_INICIATIVAS_CONSOLIDADA!$BA1303+BASE_INICIATIVAS_CONSOLIDADA!$BD1303</f>
        <v>0</v>
      </c>
      <c r="P1303" s="36">
        <f>IF(BASE_INICIATIVAS_CONSOLIDADA!$N1303-BASE_INICIATIVAS_CONSOLIDADA!$O1303&lt;0,0,BASE_INICIATIVAS_CONSOLIDADA!$N1303-BASE_INICIATIVAS_CONSOLIDADA!$O1303)</f>
        <v>120000</v>
      </c>
      <c r="Q1303" s="64">
        <v>0</v>
      </c>
      <c r="R1303" s="69">
        <v>0</v>
      </c>
      <c r="S1303" s="69">
        <v>0</v>
      </c>
      <c r="T1303" s="69">
        <v>0</v>
      </c>
      <c r="U1303" s="69">
        <v>0</v>
      </c>
      <c r="V1303" s="69">
        <v>0</v>
      </c>
      <c r="W1303" s="69">
        <v>0</v>
      </c>
      <c r="X1303" s="69">
        <v>0</v>
      </c>
      <c r="Y1303" s="69">
        <v>0</v>
      </c>
      <c r="Z1303" s="69">
        <v>0</v>
      </c>
      <c r="AA1303" s="69">
        <v>0</v>
      </c>
      <c r="AB1303" s="70">
        <v>0</v>
      </c>
      <c r="AC1303" s="37">
        <f>SUM(BASE_INICIATIVAS_CONSOLIDADA!$Q1303:$AB1303)</f>
        <v>0</v>
      </c>
      <c r="AD1303" s="37">
        <v>0</v>
      </c>
      <c r="AE1303" s="37">
        <v>0</v>
      </c>
      <c r="AF1303" s="37">
        <v>0</v>
      </c>
      <c r="AG1303" s="37">
        <v>0</v>
      </c>
      <c r="AH1303" s="37">
        <v>0</v>
      </c>
      <c r="AI1303" s="77">
        <v>0</v>
      </c>
      <c r="AJ1303" s="37">
        <f>SUM(BASE_INICIATIVAS_CONSOLIDADA!$AD1303:$AI1303)</f>
        <v>0</v>
      </c>
      <c r="AK1303" s="37">
        <v>0</v>
      </c>
      <c r="AL1303" s="37">
        <v>0</v>
      </c>
      <c r="AM1303" s="37">
        <v>0</v>
      </c>
      <c r="AN1303" s="37">
        <v>0</v>
      </c>
      <c r="AO1303" s="37">
        <f>SUM(BASE_INICIATIVAS_CONSOLIDADA!$AK1303:$AN1303)</f>
        <v>0</v>
      </c>
      <c r="AP1303" s="37">
        <v>0</v>
      </c>
      <c r="AQ1303" s="37">
        <v>0</v>
      </c>
      <c r="AR1303" s="37">
        <v>0</v>
      </c>
      <c r="AS1303" s="37">
        <v>0</v>
      </c>
      <c r="AT1303" s="37">
        <v>0</v>
      </c>
      <c r="AU1303" s="37">
        <v>0</v>
      </c>
      <c r="AV1303" s="37">
        <f>SUM(BASE_INICIATIVAS_CONSOLIDADA!$AP1303:$AU1303)</f>
        <v>0</v>
      </c>
      <c r="AW1303" s="39">
        <v>0</v>
      </c>
      <c r="AX1303" s="39">
        <v>0</v>
      </c>
      <c r="AY1303" s="40">
        <f>SUM(BASE_INICIATIVAS_CONSOLIDADA!$AW1303:$AX1303)</f>
        <v>0</v>
      </c>
      <c r="AZ1303" s="4">
        <v>0</v>
      </c>
      <c r="BA1303" s="4">
        <f>BASE_INICIATIVAS_CONSOLIDADA!$AZ1303</f>
        <v>0</v>
      </c>
      <c r="BB1303" s="4">
        <v>0</v>
      </c>
      <c r="BC1303" s="4">
        <v>0</v>
      </c>
      <c r="BD1303" s="4">
        <f>SUM(BASE_INICIATIVAS_CONSOLIDADA!$BB1303:$BC1303)</f>
        <v>0</v>
      </c>
    </row>
    <row r="1304" spans="1:56" ht="60" x14ac:dyDescent="0.25">
      <c r="A1304" s="29" t="s">
        <v>502</v>
      </c>
      <c r="B1304" s="29" t="s">
        <v>503</v>
      </c>
      <c r="C1304" s="29">
        <v>19864575</v>
      </c>
      <c r="D1304" s="29" t="s">
        <v>58</v>
      </c>
      <c r="E1304" s="29" t="str">
        <f>_xlfn.XLOOKUP(BASE_INICIATIVAS_CONSOLIDADA!$G1304,'[1]BASE DE DADOS'!A:A,'[1]BASE DE DADOS'!C:C)</f>
        <v>FLONA DE AÇU</v>
      </c>
      <c r="F1304" s="29" t="str">
        <f>_xlfn.XLOOKUP(BASE_INICIATIVAS_CONSOLIDADA!$G1304,[1]!BASE_UCS[COD CNUC],[1]!BASE_UCS[CATEGORIA RESUMIDA])</f>
        <v>FLONA</v>
      </c>
      <c r="G1304" s="29" t="s">
        <v>438</v>
      </c>
      <c r="H1304" s="29" t="str">
        <f>_xlfn.XLOOKUP(BASE_INICIATIVAS_CONSOLIDADA!$G1304,[1]!BASE_UCS[COD CNUC],[1]!BASE_UCS[GERÊNCIA REGIONAL])</f>
        <v>GR2 - Nordeste</v>
      </c>
      <c r="I1304" s="29" t="str">
        <f>_xlfn.XLOOKUP(BASE_INICIATIVAS_CONSOLIDADA!$G1304,[1]!BASE_UCS[COD CNUC],[1]!BASE_UCS[BIOMAS])</f>
        <v>Caatinga</v>
      </c>
      <c r="J1304" s="29" t="str">
        <f>_xlfn.XLOOKUP(BASE_INICIATIVAS_CONSOLIDADA!$G1304,[1]!BASE_UCS[COD CNUC],[1]!BASE_UCS[UF])</f>
        <v>RN</v>
      </c>
      <c r="K1304" s="29"/>
      <c r="L1304" s="30">
        <v>120000</v>
      </c>
      <c r="M1304" s="91"/>
      <c r="N1304" s="30">
        <f>BASE_INICIATIVAS_CONSOLIDADA!$L1304-BASE_INICIATIVAS_CONSOLIDADA!$M1304</f>
        <v>120000</v>
      </c>
      <c r="O1304" s="41">
        <f>BASE_INICIATIVAS_CONSOLIDADA!$AC1304+BASE_INICIATIVAS_CONSOLIDADA!$AJ1304+BASE_INICIATIVAS_CONSOLIDADA!$AO1304+BASE_INICIATIVAS_CONSOLIDADA!$AV1304+BASE_INICIATIVAS_CONSOLIDADA!$AY1304+BASE_INICIATIVAS_CONSOLIDADA!$BA1304+BASE_INICIATIVAS_CONSOLIDADA!$BD1304</f>
        <v>0</v>
      </c>
      <c r="P1304" s="30">
        <f>IF(BASE_INICIATIVAS_CONSOLIDADA!$N1304-BASE_INICIATIVAS_CONSOLIDADA!$O1304&lt;0,0,BASE_INICIATIVAS_CONSOLIDADA!$N1304-BASE_INICIATIVAS_CONSOLIDADA!$O1304)</f>
        <v>120000</v>
      </c>
      <c r="Q1304" s="66">
        <v>0</v>
      </c>
      <c r="R1304" s="71">
        <v>0</v>
      </c>
      <c r="S1304" s="71">
        <v>0</v>
      </c>
      <c r="T1304" s="71">
        <v>0</v>
      </c>
      <c r="U1304" s="71">
        <v>0</v>
      </c>
      <c r="V1304" s="71">
        <v>0</v>
      </c>
      <c r="W1304" s="71">
        <v>0</v>
      </c>
      <c r="X1304" s="71">
        <v>0</v>
      </c>
      <c r="Y1304" s="71">
        <v>0</v>
      </c>
      <c r="Z1304" s="71">
        <v>0</v>
      </c>
      <c r="AA1304" s="71">
        <v>0</v>
      </c>
      <c r="AB1304" s="68">
        <v>0</v>
      </c>
      <c r="AC1304" s="41">
        <f>SUM(BASE_INICIATIVAS_CONSOLIDADA!$Q1304:$AB1304)</f>
        <v>0</v>
      </c>
      <c r="AD1304" s="41">
        <v>0</v>
      </c>
      <c r="AE1304" s="41">
        <v>0</v>
      </c>
      <c r="AF1304" s="41">
        <v>0</v>
      </c>
      <c r="AG1304" s="41">
        <v>0</v>
      </c>
      <c r="AH1304" s="41">
        <v>0</v>
      </c>
      <c r="AI1304" s="82">
        <v>0</v>
      </c>
      <c r="AJ1304" s="41">
        <f>SUM(BASE_INICIATIVAS_CONSOLIDADA!$AD1304:$AI1304)</f>
        <v>0</v>
      </c>
      <c r="AK1304" s="41">
        <v>0</v>
      </c>
      <c r="AL1304" s="41">
        <v>0</v>
      </c>
      <c r="AM1304" s="41">
        <v>0</v>
      </c>
      <c r="AN1304" s="41">
        <v>0</v>
      </c>
      <c r="AO1304" s="41">
        <f>SUM(BASE_INICIATIVAS_CONSOLIDADA!$AK1304:$AN1304)</f>
        <v>0</v>
      </c>
      <c r="AP1304" s="41">
        <v>0</v>
      </c>
      <c r="AQ1304" s="41">
        <v>0</v>
      </c>
      <c r="AR1304" s="41">
        <v>0</v>
      </c>
      <c r="AS1304" s="41">
        <v>0</v>
      </c>
      <c r="AT1304" s="41">
        <v>0</v>
      </c>
      <c r="AU1304" s="41">
        <v>0</v>
      </c>
      <c r="AV1304" s="41">
        <f>SUM(BASE_INICIATIVAS_CONSOLIDADA!$AP1304:$AU1304)</f>
        <v>0</v>
      </c>
      <c r="AW1304" s="43">
        <v>0</v>
      </c>
      <c r="AX1304" s="43">
        <v>0</v>
      </c>
      <c r="AY1304" s="44">
        <f>SUM(BASE_INICIATIVAS_CONSOLIDADA!$AW1304:$AX1304)</f>
        <v>0</v>
      </c>
      <c r="AZ1304" s="45">
        <v>0</v>
      </c>
      <c r="BA1304" s="45">
        <f>BASE_INICIATIVAS_CONSOLIDADA!$AZ1304</f>
        <v>0</v>
      </c>
      <c r="BB1304" s="45">
        <v>0</v>
      </c>
      <c r="BC1304" s="45">
        <v>0</v>
      </c>
      <c r="BD1304" s="45">
        <f>SUM(BASE_INICIATIVAS_CONSOLIDADA!$BB1304:$BC1304)</f>
        <v>0</v>
      </c>
    </row>
    <row r="1305" spans="1:56" ht="60" x14ac:dyDescent="0.25">
      <c r="A1305" s="8" t="s">
        <v>502</v>
      </c>
      <c r="B1305" s="8" t="s">
        <v>503</v>
      </c>
      <c r="C1305" s="8">
        <v>19864575</v>
      </c>
      <c r="D1305" s="8" t="s">
        <v>58</v>
      </c>
      <c r="E1305" s="8" t="str">
        <f>_xlfn.XLOOKUP(BASE_INICIATIVAS_CONSOLIDADA!$G1305,'[1]BASE DE DADOS'!A:A,'[1]BASE DE DADOS'!C:C)</f>
        <v>REBIO DO TINGUÁ</v>
      </c>
      <c r="F1305" s="8" t="str">
        <f>_xlfn.XLOOKUP(BASE_INICIATIVAS_CONSOLIDADA!$G1305,[1]!BASE_UCS[COD CNUC],[1]!BASE_UCS[CATEGORIA RESUMIDA])</f>
        <v>REBIO</v>
      </c>
      <c r="G1305" s="8" t="s">
        <v>401</v>
      </c>
      <c r="H1305" s="8" t="str">
        <f>_xlfn.XLOOKUP(BASE_INICIATIVAS_CONSOLIDADA!$G1305,[1]!BASE_UCS[COD CNUC],[1]!BASE_UCS[GERÊNCIA REGIONAL])</f>
        <v>GR4 - Sudeste</v>
      </c>
      <c r="I1305" s="8" t="str">
        <f>_xlfn.XLOOKUP(BASE_INICIATIVAS_CONSOLIDADA!$G1305,[1]!BASE_UCS[COD CNUC],[1]!BASE_UCS[BIOMAS])</f>
        <v>Mata Atlântica</v>
      </c>
      <c r="J1305" s="8" t="str">
        <f>_xlfn.XLOOKUP(BASE_INICIATIVAS_CONSOLIDADA!$G1305,[1]!BASE_UCS[COD CNUC],[1]!BASE_UCS[UF])</f>
        <v>RJ</v>
      </c>
      <c r="K1305" s="8"/>
      <c r="L1305" s="36">
        <v>120000</v>
      </c>
      <c r="M1305" s="90"/>
      <c r="N1305" s="36">
        <f>BASE_INICIATIVAS_CONSOLIDADA!$L1305-BASE_INICIATIVAS_CONSOLIDADA!$M1305</f>
        <v>120000</v>
      </c>
      <c r="O1305" s="37">
        <f>BASE_INICIATIVAS_CONSOLIDADA!$AC1305+BASE_INICIATIVAS_CONSOLIDADA!$AJ1305+BASE_INICIATIVAS_CONSOLIDADA!$AO1305+BASE_INICIATIVAS_CONSOLIDADA!$AV1305+BASE_INICIATIVAS_CONSOLIDADA!$AY1305+BASE_INICIATIVAS_CONSOLIDADA!$BA1305+BASE_INICIATIVAS_CONSOLIDADA!$BD1305</f>
        <v>120000</v>
      </c>
      <c r="P1305" s="36">
        <f>IF(BASE_INICIATIVAS_CONSOLIDADA!$N1305-BASE_INICIATIVAS_CONSOLIDADA!$O1305&lt;0,0,BASE_INICIATIVAS_CONSOLIDADA!$N1305-BASE_INICIATIVAS_CONSOLIDADA!$O1305)</f>
        <v>0</v>
      </c>
      <c r="Q1305" s="64">
        <v>0</v>
      </c>
      <c r="R1305" s="69">
        <v>0</v>
      </c>
      <c r="S1305" s="69">
        <v>0</v>
      </c>
      <c r="T1305" s="69">
        <v>0</v>
      </c>
      <c r="U1305" s="69">
        <v>0</v>
      </c>
      <c r="V1305" s="69">
        <v>0</v>
      </c>
      <c r="W1305" s="69">
        <v>0</v>
      </c>
      <c r="X1305" s="69">
        <v>0</v>
      </c>
      <c r="Y1305" s="69">
        <v>0</v>
      </c>
      <c r="Z1305" s="69">
        <v>0</v>
      </c>
      <c r="AA1305" s="69">
        <v>0</v>
      </c>
      <c r="AB1305" s="70">
        <v>0</v>
      </c>
      <c r="AC1305" s="37">
        <f>SUM(BASE_INICIATIVAS_CONSOLIDADA!$Q1305:$AB1305)</f>
        <v>0</v>
      </c>
      <c r="AD1305" s="37">
        <v>0</v>
      </c>
      <c r="AE1305" s="37">
        <v>0</v>
      </c>
      <c r="AF1305" s="37">
        <v>0</v>
      </c>
      <c r="AG1305" s="37">
        <v>0</v>
      </c>
      <c r="AH1305" s="37">
        <v>0</v>
      </c>
      <c r="AI1305" s="77">
        <v>0</v>
      </c>
      <c r="AJ1305" s="37">
        <f>SUM(BASE_INICIATIVAS_CONSOLIDADA!$AD1305:$AI1305)</f>
        <v>0</v>
      </c>
      <c r="AK1305" s="37">
        <v>0</v>
      </c>
      <c r="AL1305" s="37">
        <v>0</v>
      </c>
      <c r="AM1305" s="37">
        <v>0</v>
      </c>
      <c r="AN1305" s="37">
        <v>0</v>
      </c>
      <c r="AO1305" s="37">
        <f>SUM(BASE_INICIATIVAS_CONSOLIDADA!$AK1305:$AN1305)</f>
        <v>0</v>
      </c>
      <c r="AP1305" s="37">
        <v>0</v>
      </c>
      <c r="AQ1305" s="37">
        <v>0</v>
      </c>
      <c r="AR1305" s="37">
        <v>0</v>
      </c>
      <c r="AS1305" s="37">
        <v>0</v>
      </c>
      <c r="AT1305" s="37">
        <v>0</v>
      </c>
      <c r="AU1305" s="37">
        <v>0</v>
      </c>
      <c r="AV1305" s="37">
        <f>SUM(BASE_INICIATIVAS_CONSOLIDADA!$AP1305:$AU1305)</f>
        <v>0</v>
      </c>
      <c r="AW1305" s="39">
        <v>0</v>
      </c>
      <c r="AX1305" s="39">
        <v>0</v>
      </c>
      <c r="AY1305" s="40">
        <f>SUM(BASE_INICIATIVAS_CONSOLIDADA!$AW1305:$AX1305)</f>
        <v>0</v>
      </c>
      <c r="AZ1305" s="4">
        <v>0</v>
      </c>
      <c r="BA1305" s="4">
        <f>BASE_INICIATIVAS_CONSOLIDADA!$AZ1305</f>
        <v>0</v>
      </c>
      <c r="BB1305" s="4">
        <v>120000</v>
      </c>
      <c r="BC1305" s="4">
        <v>0</v>
      </c>
      <c r="BD1305" s="4">
        <f>SUM(BASE_INICIATIVAS_CONSOLIDADA!$BB1305:$BC1305)</f>
        <v>120000</v>
      </c>
    </row>
    <row r="1306" spans="1:56" ht="60" x14ac:dyDescent="0.25">
      <c r="A1306" s="29" t="s">
        <v>502</v>
      </c>
      <c r="B1306" s="29" t="s">
        <v>503</v>
      </c>
      <c r="C1306" s="29">
        <v>19864575</v>
      </c>
      <c r="D1306" s="29" t="s">
        <v>58</v>
      </c>
      <c r="E1306" s="29" t="str">
        <f>_xlfn.XLOOKUP(BASE_INICIATIVAS_CONSOLIDADA!$G1306,'[1]BASE DE DADOS'!A:A,'[1]BASE DE DADOS'!C:C)</f>
        <v>RESERVA DE DESENVOLVIMENTO SUSTENTáVEL NASCENTES GERAIZEIRAS</v>
      </c>
      <c r="F1306" s="29" t="str">
        <f>_xlfn.XLOOKUP(BASE_INICIATIVAS_CONSOLIDADA!$G1306,[1]!BASE_UCS[COD CNUC],[1]!BASE_UCS[CATEGORIA RESUMIDA])</f>
        <v>RDS</v>
      </c>
      <c r="G1306" s="29" t="s">
        <v>474</v>
      </c>
      <c r="H1306" s="29" t="str">
        <f>_xlfn.XLOOKUP(BASE_INICIATIVAS_CONSOLIDADA!$G1306,[1]!BASE_UCS[COD CNUC],[1]!BASE_UCS[GERÊNCIA REGIONAL])</f>
        <v>GR4 - Sudeste</v>
      </c>
      <c r="I1306" s="29" t="str">
        <f>_xlfn.XLOOKUP(BASE_INICIATIVAS_CONSOLIDADA!$G1306,[1]!BASE_UCS[COD CNUC],[1]!BASE_UCS[BIOMAS])</f>
        <v>Cerrado</v>
      </c>
      <c r="J1306" s="29" t="str">
        <f>_xlfn.XLOOKUP(BASE_INICIATIVAS_CONSOLIDADA!$G1306,[1]!BASE_UCS[COD CNUC],[1]!BASE_UCS[UF])</f>
        <v>MG</v>
      </c>
      <c r="K1306" s="29"/>
      <c r="L1306" s="30">
        <v>120000</v>
      </c>
      <c r="M1306" s="91"/>
      <c r="N1306" s="30">
        <f>BASE_INICIATIVAS_CONSOLIDADA!$L1306-BASE_INICIATIVAS_CONSOLIDADA!$M1306</f>
        <v>120000</v>
      </c>
      <c r="O1306" s="41">
        <f>BASE_INICIATIVAS_CONSOLIDADA!$AC1306+BASE_INICIATIVAS_CONSOLIDADA!$AJ1306+BASE_INICIATIVAS_CONSOLIDADA!$AO1306+BASE_INICIATIVAS_CONSOLIDADA!$AV1306+BASE_INICIATIVAS_CONSOLIDADA!$AY1306+BASE_INICIATIVAS_CONSOLIDADA!$BA1306+BASE_INICIATIVAS_CONSOLIDADA!$BD1306</f>
        <v>0</v>
      </c>
      <c r="P1306" s="30">
        <f>IF(BASE_INICIATIVAS_CONSOLIDADA!$N1306-BASE_INICIATIVAS_CONSOLIDADA!$O1306&lt;0,0,BASE_INICIATIVAS_CONSOLIDADA!$N1306-BASE_INICIATIVAS_CONSOLIDADA!$O1306)</f>
        <v>120000</v>
      </c>
      <c r="Q1306" s="66">
        <v>0</v>
      </c>
      <c r="R1306" s="71">
        <v>0</v>
      </c>
      <c r="S1306" s="71">
        <v>0</v>
      </c>
      <c r="T1306" s="71">
        <v>0</v>
      </c>
      <c r="U1306" s="71">
        <v>0</v>
      </c>
      <c r="V1306" s="71">
        <v>0</v>
      </c>
      <c r="W1306" s="71">
        <v>0</v>
      </c>
      <c r="X1306" s="71">
        <v>0</v>
      </c>
      <c r="Y1306" s="71">
        <v>0</v>
      </c>
      <c r="Z1306" s="71">
        <v>0</v>
      </c>
      <c r="AA1306" s="71">
        <v>0</v>
      </c>
      <c r="AB1306" s="68">
        <v>0</v>
      </c>
      <c r="AC1306" s="41">
        <f>SUM(BASE_INICIATIVAS_CONSOLIDADA!$Q1306:$AB1306)</f>
        <v>0</v>
      </c>
      <c r="AD1306" s="41">
        <v>0</v>
      </c>
      <c r="AE1306" s="41">
        <v>0</v>
      </c>
      <c r="AF1306" s="41">
        <v>0</v>
      </c>
      <c r="AG1306" s="41">
        <v>0</v>
      </c>
      <c r="AH1306" s="41">
        <v>0</v>
      </c>
      <c r="AI1306" s="82">
        <v>0</v>
      </c>
      <c r="AJ1306" s="41">
        <f>SUM(BASE_INICIATIVAS_CONSOLIDADA!$AD1306:$AI1306)</f>
        <v>0</v>
      </c>
      <c r="AK1306" s="41">
        <v>0</v>
      </c>
      <c r="AL1306" s="41">
        <v>0</v>
      </c>
      <c r="AM1306" s="41">
        <v>0</v>
      </c>
      <c r="AN1306" s="41">
        <v>0</v>
      </c>
      <c r="AO1306" s="41">
        <f>SUM(BASE_INICIATIVAS_CONSOLIDADA!$AK1306:$AN1306)</f>
        <v>0</v>
      </c>
      <c r="AP1306" s="41">
        <v>0</v>
      </c>
      <c r="AQ1306" s="41">
        <v>0</v>
      </c>
      <c r="AR1306" s="41">
        <v>0</v>
      </c>
      <c r="AS1306" s="41">
        <v>0</v>
      </c>
      <c r="AT1306" s="41">
        <v>0</v>
      </c>
      <c r="AU1306" s="41">
        <v>0</v>
      </c>
      <c r="AV1306" s="41">
        <f>SUM(BASE_INICIATIVAS_CONSOLIDADA!$AP1306:$AU1306)</f>
        <v>0</v>
      </c>
      <c r="AW1306" s="43">
        <v>0</v>
      </c>
      <c r="AX1306" s="43">
        <v>0</v>
      </c>
      <c r="AY1306" s="44">
        <f>SUM(BASE_INICIATIVAS_CONSOLIDADA!$AW1306:$AX1306)</f>
        <v>0</v>
      </c>
      <c r="AZ1306" s="45">
        <v>0</v>
      </c>
      <c r="BA1306" s="45">
        <f>BASE_INICIATIVAS_CONSOLIDADA!$AZ1306</f>
        <v>0</v>
      </c>
      <c r="BB1306" s="45">
        <v>0</v>
      </c>
      <c r="BC1306" s="45">
        <v>0</v>
      </c>
      <c r="BD1306" s="45">
        <f>SUM(BASE_INICIATIVAS_CONSOLIDADA!$BB1306:$BC1306)</f>
        <v>0</v>
      </c>
    </row>
    <row r="1307" spans="1:56" ht="60" x14ac:dyDescent="0.25">
      <c r="A1307" s="8" t="s">
        <v>502</v>
      </c>
      <c r="B1307" s="8" t="s">
        <v>503</v>
      </c>
      <c r="C1307" s="8">
        <v>19864575</v>
      </c>
      <c r="D1307" s="8" t="s">
        <v>58</v>
      </c>
      <c r="E1307" s="8" t="str">
        <f>_xlfn.XLOOKUP(BASE_INICIATIVAS_CONSOLIDADA!$G1307,'[1]BASE DE DADOS'!A:A,'[1]BASE DE DADOS'!C:C)</f>
        <v>RESEX MARINHA DA BAIA DE IGUAPÉ</v>
      </c>
      <c r="F1307" s="8" t="str">
        <f>_xlfn.XLOOKUP(BASE_INICIATIVAS_CONSOLIDADA!$G1307,[1]!BASE_UCS[COD CNUC],[1]!BASE_UCS[CATEGORIA RESUMIDA])</f>
        <v>RESEX</v>
      </c>
      <c r="G1307" s="8" t="s">
        <v>170</v>
      </c>
      <c r="H1307" s="8" t="str">
        <f>_xlfn.XLOOKUP(BASE_INICIATIVAS_CONSOLIDADA!$G1307,[1]!BASE_UCS[COD CNUC],[1]!BASE_UCS[GERÊNCIA REGIONAL])</f>
        <v>GR2 - Nordeste</v>
      </c>
      <c r="I1307" s="8" t="str">
        <f>_xlfn.XLOOKUP(BASE_INICIATIVAS_CONSOLIDADA!$G1307,[1]!BASE_UCS[COD CNUC],[1]!BASE_UCS[BIOMAS])</f>
        <v>Mata Atlântica</v>
      </c>
      <c r="J1307" s="8" t="str">
        <f>_xlfn.XLOOKUP(BASE_INICIATIVAS_CONSOLIDADA!$G1307,[1]!BASE_UCS[COD CNUC],[1]!BASE_UCS[UF])</f>
        <v>BA</v>
      </c>
      <c r="K1307" s="8"/>
      <c r="L1307" s="36">
        <v>1156000</v>
      </c>
      <c r="M1307" s="90"/>
      <c r="N1307" s="36">
        <f>BASE_INICIATIVAS_CONSOLIDADA!$L1307-BASE_INICIATIVAS_CONSOLIDADA!$M1307</f>
        <v>1156000</v>
      </c>
      <c r="O1307" s="37">
        <f>BASE_INICIATIVAS_CONSOLIDADA!$AC1307+BASE_INICIATIVAS_CONSOLIDADA!$AJ1307+BASE_INICIATIVAS_CONSOLIDADA!$AO1307+BASE_INICIATIVAS_CONSOLIDADA!$AV1307+BASE_INICIATIVAS_CONSOLIDADA!$AY1307+BASE_INICIATIVAS_CONSOLIDADA!$BA1307+BASE_INICIATIVAS_CONSOLIDADA!$BD1307</f>
        <v>0</v>
      </c>
      <c r="P1307" s="36">
        <f>IF(BASE_INICIATIVAS_CONSOLIDADA!$N1307-BASE_INICIATIVAS_CONSOLIDADA!$O1307&lt;0,0,BASE_INICIATIVAS_CONSOLIDADA!$N1307-BASE_INICIATIVAS_CONSOLIDADA!$O1307)</f>
        <v>1156000</v>
      </c>
      <c r="Q1307" s="64">
        <v>0</v>
      </c>
      <c r="R1307" s="69">
        <v>0</v>
      </c>
      <c r="S1307" s="69">
        <v>0</v>
      </c>
      <c r="T1307" s="69">
        <v>0</v>
      </c>
      <c r="U1307" s="69">
        <v>0</v>
      </c>
      <c r="V1307" s="69">
        <v>0</v>
      </c>
      <c r="W1307" s="69">
        <v>0</v>
      </c>
      <c r="X1307" s="69">
        <v>0</v>
      </c>
      <c r="Y1307" s="69">
        <v>0</v>
      </c>
      <c r="Z1307" s="69">
        <v>0</v>
      </c>
      <c r="AA1307" s="69">
        <v>0</v>
      </c>
      <c r="AB1307" s="70">
        <v>0</v>
      </c>
      <c r="AC1307" s="37">
        <f>SUM(BASE_INICIATIVAS_CONSOLIDADA!$Q1307:$AB1307)</f>
        <v>0</v>
      </c>
      <c r="AD1307" s="37">
        <v>0</v>
      </c>
      <c r="AE1307" s="37">
        <v>0</v>
      </c>
      <c r="AF1307" s="37">
        <v>0</v>
      </c>
      <c r="AG1307" s="37">
        <v>0</v>
      </c>
      <c r="AH1307" s="37">
        <v>0</v>
      </c>
      <c r="AI1307" s="77">
        <v>0</v>
      </c>
      <c r="AJ1307" s="37">
        <f>SUM(BASE_INICIATIVAS_CONSOLIDADA!$AD1307:$AI1307)</f>
        <v>0</v>
      </c>
      <c r="AK1307" s="37">
        <v>0</v>
      </c>
      <c r="AL1307" s="37">
        <v>0</v>
      </c>
      <c r="AM1307" s="37">
        <v>0</v>
      </c>
      <c r="AN1307" s="37">
        <v>0</v>
      </c>
      <c r="AO1307" s="37">
        <f>SUM(BASE_INICIATIVAS_CONSOLIDADA!$AK1307:$AN1307)</f>
        <v>0</v>
      </c>
      <c r="AP1307" s="37">
        <v>0</v>
      </c>
      <c r="AQ1307" s="37">
        <v>0</v>
      </c>
      <c r="AR1307" s="37">
        <v>0</v>
      </c>
      <c r="AS1307" s="37">
        <v>0</v>
      </c>
      <c r="AT1307" s="37">
        <v>0</v>
      </c>
      <c r="AU1307" s="37">
        <v>0</v>
      </c>
      <c r="AV1307" s="37">
        <f>SUM(BASE_INICIATIVAS_CONSOLIDADA!$AP1307:$AU1307)</f>
        <v>0</v>
      </c>
      <c r="AW1307" s="39">
        <v>0</v>
      </c>
      <c r="AX1307" s="39">
        <v>0</v>
      </c>
      <c r="AY1307" s="40">
        <f>SUM(BASE_INICIATIVAS_CONSOLIDADA!$AW1307:$AX1307)</f>
        <v>0</v>
      </c>
      <c r="AZ1307" s="4">
        <v>0</v>
      </c>
      <c r="BA1307" s="4">
        <f>BASE_INICIATIVAS_CONSOLIDADA!$AZ1307</f>
        <v>0</v>
      </c>
      <c r="BB1307" s="4">
        <v>0</v>
      </c>
      <c r="BC1307" s="4">
        <v>0</v>
      </c>
      <c r="BD1307" s="4">
        <f>SUM(BASE_INICIATIVAS_CONSOLIDADA!$BB1307:$BC1307)</f>
        <v>0</v>
      </c>
    </row>
    <row r="1308" spans="1:56" ht="60" x14ac:dyDescent="0.25">
      <c r="A1308" s="29" t="s">
        <v>502</v>
      </c>
      <c r="B1308" s="29" t="s">
        <v>503</v>
      </c>
      <c r="C1308" s="29">
        <v>19864575</v>
      </c>
      <c r="D1308" s="29" t="s">
        <v>58</v>
      </c>
      <c r="E1308" s="29" t="str">
        <f>_xlfn.XLOOKUP(BASE_INICIATIVAS_CONSOLIDADA!$G1308,'[1]BASE DE DADOS'!A:A,'[1]BASE DE DADOS'!C:C)</f>
        <v>ESEC RIO ACRE</v>
      </c>
      <c r="F1308" s="29" t="str">
        <f>_xlfn.XLOOKUP(BASE_INICIATIVAS_CONSOLIDADA!$G1308,[1]!BASE_UCS[COD CNUC],[1]!BASE_UCS[CATEGORIA RESUMIDA])</f>
        <v>ESEC</v>
      </c>
      <c r="G1308" s="29" t="s">
        <v>486</v>
      </c>
      <c r="H1308" s="29" t="str">
        <f>_xlfn.XLOOKUP(BASE_INICIATIVAS_CONSOLIDADA!$G1308,[1]!BASE_UCS[COD CNUC],[1]!BASE_UCS[GERÊNCIA REGIONAL])</f>
        <v>GR1 - Norte</v>
      </c>
      <c r="I1308" s="29" t="str">
        <f>_xlfn.XLOOKUP(BASE_INICIATIVAS_CONSOLIDADA!$G1308,[1]!BASE_UCS[COD CNUC],[1]!BASE_UCS[BIOMAS])</f>
        <v>Amazônia</v>
      </c>
      <c r="J1308" s="29" t="str">
        <f>_xlfn.XLOOKUP(BASE_INICIATIVAS_CONSOLIDADA!$G1308,[1]!BASE_UCS[COD CNUC],[1]!BASE_UCS[UF])</f>
        <v>AC</v>
      </c>
      <c r="K1308" s="29"/>
      <c r="L1308" s="30">
        <v>120000</v>
      </c>
      <c r="M1308" s="91"/>
      <c r="N1308" s="30">
        <f>BASE_INICIATIVAS_CONSOLIDADA!$L1308-BASE_INICIATIVAS_CONSOLIDADA!$M1308</f>
        <v>120000</v>
      </c>
      <c r="O1308" s="41">
        <f>BASE_INICIATIVAS_CONSOLIDADA!$AC1308+BASE_INICIATIVAS_CONSOLIDADA!$AJ1308+BASE_INICIATIVAS_CONSOLIDADA!$AO1308+BASE_INICIATIVAS_CONSOLIDADA!$AV1308+BASE_INICIATIVAS_CONSOLIDADA!$AY1308+BASE_INICIATIVAS_CONSOLIDADA!$BA1308+BASE_INICIATIVAS_CONSOLIDADA!$BD1308</f>
        <v>0</v>
      </c>
      <c r="P1308" s="30">
        <f>IF(BASE_INICIATIVAS_CONSOLIDADA!$N1308-BASE_INICIATIVAS_CONSOLIDADA!$O1308&lt;0,0,BASE_INICIATIVAS_CONSOLIDADA!$N1308-BASE_INICIATIVAS_CONSOLIDADA!$O1308)</f>
        <v>120000</v>
      </c>
      <c r="Q1308" s="66">
        <v>0</v>
      </c>
      <c r="R1308" s="71">
        <v>0</v>
      </c>
      <c r="S1308" s="71">
        <v>0</v>
      </c>
      <c r="T1308" s="71">
        <v>0</v>
      </c>
      <c r="U1308" s="71">
        <v>0</v>
      </c>
      <c r="V1308" s="71">
        <v>0</v>
      </c>
      <c r="W1308" s="71">
        <v>0</v>
      </c>
      <c r="X1308" s="71">
        <v>0</v>
      </c>
      <c r="Y1308" s="71">
        <v>0</v>
      </c>
      <c r="Z1308" s="71">
        <v>0</v>
      </c>
      <c r="AA1308" s="71">
        <v>0</v>
      </c>
      <c r="AB1308" s="68">
        <v>0</v>
      </c>
      <c r="AC1308" s="41">
        <f>SUM(BASE_INICIATIVAS_CONSOLIDADA!$Q1308:$AB1308)</f>
        <v>0</v>
      </c>
      <c r="AD1308" s="41">
        <v>0</v>
      </c>
      <c r="AE1308" s="41">
        <v>0</v>
      </c>
      <c r="AF1308" s="41">
        <v>0</v>
      </c>
      <c r="AG1308" s="41">
        <v>0</v>
      </c>
      <c r="AH1308" s="41">
        <v>0</v>
      </c>
      <c r="AI1308" s="82">
        <v>0</v>
      </c>
      <c r="AJ1308" s="41">
        <f>SUM(BASE_INICIATIVAS_CONSOLIDADA!$AD1308:$AI1308)</f>
        <v>0</v>
      </c>
      <c r="AK1308" s="41">
        <v>0</v>
      </c>
      <c r="AL1308" s="41">
        <v>0</v>
      </c>
      <c r="AM1308" s="41">
        <v>0</v>
      </c>
      <c r="AN1308" s="41">
        <v>0</v>
      </c>
      <c r="AO1308" s="41">
        <f>SUM(BASE_INICIATIVAS_CONSOLIDADA!$AK1308:$AN1308)</f>
        <v>0</v>
      </c>
      <c r="AP1308" s="41">
        <v>0</v>
      </c>
      <c r="AQ1308" s="41">
        <v>0</v>
      </c>
      <c r="AR1308" s="41">
        <v>0</v>
      </c>
      <c r="AS1308" s="41">
        <v>0</v>
      </c>
      <c r="AT1308" s="41">
        <v>0</v>
      </c>
      <c r="AU1308" s="41">
        <v>0</v>
      </c>
      <c r="AV1308" s="41">
        <f>SUM(BASE_INICIATIVAS_CONSOLIDADA!$AP1308:$AU1308)</f>
        <v>0</v>
      </c>
      <c r="AW1308" s="43">
        <v>0</v>
      </c>
      <c r="AX1308" s="43">
        <v>0</v>
      </c>
      <c r="AY1308" s="44">
        <f>SUM(BASE_INICIATIVAS_CONSOLIDADA!$AW1308:$AX1308)</f>
        <v>0</v>
      </c>
      <c r="AZ1308" s="45">
        <v>0</v>
      </c>
      <c r="BA1308" s="45">
        <f>BASE_INICIATIVAS_CONSOLIDADA!$AZ1308</f>
        <v>0</v>
      </c>
      <c r="BB1308" s="45">
        <v>0</v>
      </c>
      <c r="BC1308" s="45">
        <v>0</v>
      </c>
      <c r="BD1308" s="45">
        <f>SUM(BASE_INICIATIVAS_CONSOLIDADA!$BB1308:$BC1308)</f>
        <v>0</v>
      </c>
    </row>
    <row r="1309" spans="1:56" ht="60" x14ac:dyDescent="0.25">
      <c r="A1309" s="8" t="s">
        <v>502</v>
      </c>
      <c r="B1309" s="8" t="s">
        <v>503</v>
      </c>
      <c r="C1309" s="8">
        <v>19864575</v>
      </c>
      <c r="D1309" s="8" t="s">
        <v>58</v>
      </c>
      <c r="E1309" s="8" t="str">
        <f>_xlfn.XLOOKUP(BASE_INICIATIVAS_CONSOLIDADA!$G1309,'[1]BASE DE DADOS'!A:A,'[1]BASE DE DADOS'!C:C)</f>
        <v>RESEX RIO OURO PRETO</v>
      </c>
      <c r="F1309" s="8" t="str">
        <f>_xlfn.XLOOKUP(BASE_INICIATIVAS_CONSOLIDADA!$G1309,[1]!BASE_UCS[COD CNUC],[1]!BASE_UCS[CATEGORIA RESUMIDA])</f>
        <v>RESEX</v>
      </c>
      <c r="G1309" s="8" t="s">
        <v>93</v>
      </c>
      <c r="H1309" s="8" t="str">
        <f>_xlfn.XLOOKUP(BASE_INICIATIVAS_CONSOLIDADA!$G1309,[1]!BASE_UCS[COD CNUC],[1]!BASE_UCS[GERÊNCIA REGIONAL])</f>
        <v>GR1 - Norte</v>
      </c>
      <c r="I1309" s="8" t="str">
        <f>_xlfn.XLOOKUP(BASE_INICIATIVAS_CONSOLIDADA!$G1309,[1]!BASE_UCS[COD CNUC],[1]!BASE_UCS[BIOMAS])</f>
        <v>Amazônia</v>
      </c>
      <c r="J1309" s="8" t="str">
        <f>_xlfn.XLOOKUP(BASE_INICIATIVAS_CONSOLIDADA!$G1309,[1]!BASE_UCS[COD CNUC],[1]!BASE_UCS[UF])</f>
        <v>RO</v>
      </c>
      <c r="K1309" s="8"/>
      <c r="L1309" s="36">
        <v>120000</v>
      </c>
      <c r="M1309" s="90"/>
      <c r="N1309" s="36">
        <f>BASE_INICIATIVAS_CONSOLIDADA!$L1309-BASE_INICIATIVAS_CONSOLIDADA!$M1309</f>
        <v>120000</v>
      </c>
      <c r="O1309" s="37">
        <f>BASE_INICIATIVAS_CONSOLIDADA!$AC1309+BASE_INICIATIVAS_CONSOLIDADA!$AJ1309+BASE_INICIATIVAS_CONSOLIDADA!$AO1309+BASE_INICIATIVAS_CONSOLIDADA!$AV1309+BASE_INICIATIVAS_CONSOLIDADA!$AY1309+BASE_INICIATIVAS_CONSOLIDADA!$BA1309+BASE_INICIATIVAS_CONSOLIDADA!$BD1309</f>
        <v>0</v>
      </c>
      <c r="P1309" s="36">
        <f>IF(BASE_INICIATIVAS_CONSOLIDADA!$N1309-BASE_INICIATIVAS_CONSOLIDADA!$O1309&lt;0,0,BASE_INICIATIVAS_CONSOLIDADA!$N1309-BASE_INICIATIVAS_CONSOLIDADA!$O1309)</f>
        <v>120000</v>
      </c>
      <c r="Q1309" s="64">
        <v>0</v>
      </c>
      <c r="R1309" s="69">
        <v>0</v>
      </c>
      <c r="S1309" s="69">
        <v>0</v>
      </c>
      <c r="T1309" s="69">
        <v>0</v>
      </c>
      <c r="U1309" s="69">
        <v>0</v>
      </c>
      <c r="V1309" s="69">
        <v>0</v>
      </c>
      <c r="W1309" s="69">
        <v>0</v>
      </c>
      <c r="X1309" s="69">
        <v>0</v>
      </c>
      <c r="Y1309" s="69">
        <v>0</v>
      </c>
      <c r="Z1309" s="69">
        <v>0</v>
      </c>
      <c r="AA1309" s="69">
        <v>0</v>
      </c>
      <c r="AB1309" s="70">
        <v>0</v>
      </c>
      <c r="AC1309" s="37">
        <f>SUM(BASE_INICIATIVAS_CONSOLIDADA!$Q1309:$AB1309)</f>
        <v>0</v>
      </c>
      <c r="AD1309" s="37">
        <v>0</v>
      </c>
      <c r="AE1309" s="37">
        <v>0</v>
      </c>
      <c r="AF1309" s="37">
        <v>0</v>
      </c>
      <c r="AG1309" s="37">
        <v>0</v>
      </c>
      <c r="AH1309" s="37">
        <v>0</v>
      </c>
      <c r="AI1309" s="77">
        <v>0</v>
      </c>
      <c r="AJ1309" s="37">
        <f>SUM(BASE_INICIATIVAS_CONSOLIDADA!$AD1309:$AI1309)</f>
        <v>0</v>
      </c>
      <c r="AK1309" s="37">
        <v>0</v>
      </c>
      <c r="AL1309" s="37">
        <v>0</v>
      </c>
      <c r="AM1309" s="37">
        <v>0</v>
      </c>
      <c r="AN1309" s="37">
        <v>0</v>
      </c>
      <c r="AO1309" s="37">
        <f>SUM(BASE_INICIATIVAS_CONSOLIDADA!$AK1309:$AN1309)</f>
        <v>0</v>
      </c>
      <c r="AP1309" s="37">
        <v>0</v>
      </c>
      <c r="AQ1309" s="37">
        <v>0</v>
      </c>
      <c r="AR1309" s="37">
        <v>0</v>
      </c>
      <c r="AS1309" s="37">
        <v>0</v>
      </c>
      <c r="AT1309" s="37">
        <v>0</v>
      </c>
      <c r="AU1309" s="37">
        <v>0</v>
      </c>
      <c r="AV1309" s="37">
        <f>SUM(BASE_INICIATIVAS_CONSOLIDADA!$AP1309:$AU1309)</f>
        <v>0</v>
      </c>
      <c r="AW1309" s="39">
        <v>0</v>
      </c>
      <c r="AX1309" s="39">
        <v>0</v>
      </c>
      <c r="AY1309" s="40">
        <f>SUM(BASE_INICIATIVAS_CONSOLIDADA!$AW1309:$AX1309)</f>
        <v>0</v>
      </c>
      <c r="AZ1309" s="4">
        <v>0</v>
      </c>
      <c r="BA1309" s="4">
        <f>BASE_INICIATIVAS_CONSOLIDADA!$AZ1309</f>
        <v>0</v>
      </c>
      <c r="BB1309" s="4">
        <v>0</v>
      </c>
      <c r="BC1309" s="4">
        <v>0</v>
      </c>
      <c r="BD1309" s="4">
        <f>SUM(BASE_INICIATIVAS_CONSOLIDADA!$BB1309:$BC1309)</f>
        <v>0</v>
      </c>
    </row>
    <row r="1310" spans="1:56" ht="60" x14ac:dyDescent="0.25">
      <c r="A1310" s="29" t="s">
        <v>502</v>
      </c>
      <c r="B1310" s="29" t="s">
        <v>503</v>
      </c>
      <c r="C1310" s="29">
        <v>19864575</v>
      </c>
      <c r="D1310" s="29" t="s">
        <v>58</v>
      </c>
      <c r="E1310" s="29" t="str">
        <f>_xlfn.XLOOKUP(BASE_INICIATIVAS_CONSOLIDADA!$G1310,'[1]BASE DE DADOS'!A:A,'[1]BASE DE DADOS'!C:C)</f>
        <v>RESEX CHICO MENDES</v>
      </c>
      <c r="F1310" s="29" t="str">
        <f>_xlfn.XLOOKUP(BASE_INICIATIVAS_CONSOLIDADA!$G1310,[1]!BASE_UCS[COD CNUC],[1]!BASE_UCS[CATEGORIA RESUMIDA])</f>
        <v>RESEX</v>
      </c>
      <c r="G1310" s="29" t="s">
        <v>220</v>
      </c>
      <c r="H1310" s="29" t="str">
        <f>_xlfn.XLOOKUP(BASE_INICIATIVAS_CONSOLIDADA!$G1310,[1]!BASE_UCS[COD CNUC],[1]!BASE_UCS[GERÊNCIA REGIONAL])</f>
        <v>GR1 - Norte</v>
      </c>
      <c r="I1310" s="29" t="str">
        <f>_xlfn.XLOOKUP(BASE_INICIATIVAS_CONSOLIDADA!$G1310,[1]!BASE_UCS[COD CNUC],[1]!BASE_UCS[BIOMAS])</f>
        <v>Amazônia</v>
      </c>
      <c r="J1310" s="29" t="str">
        <f>_xlfn.XLOOKUP(BASE_INICIATIVAS_CONSOLIDADA!$G1310,[1]!BASE_UCS[COD CNUC],[1]!BASE_UCS[UF])</f>
        <v>AC</v>
      </c>
      <c r="K1310" s="29"/>
      <c r="L1310" s="30">
        <v>120000</v>
      </c>
      <c r="M1310" s="91"/>
      <c r="N1310" s="30">
        <f>BASE_INICIATIVAS_CONSOLIDADA!$L1310-BASE_INICIATIVAS_CONSOLIDADA!$M1310</f>
        <v>120000</v>
      </c>
      <c r="O1310" s="41">
        <f>BASE_INICIATIVAS_CONSOLIDADA!$AC1310+BASE_INICIATIVAS_CONSOLIDADA!$AJ1310+BASE_INICIATIVAS_CONSOLIDADA!$AO1310+BASE_INICIATIVAS_CONSOLIDADA!$AV1310+BASE_INICIATIVAS_CONSOLIDADA!$AY1310+BASE_INICIATIVAS_CONSOLIDADA!$BA1310+BASE_INICIATIVAS_CONSOLIDADA!$BD1310</f>
        <v>0</v>
      </c>
      <c r="P1310" s="30">
        <f>IF(BASE_INICIATIVAS_CONSOLIDADA!$N1310-BASE_INICIATIVAS_CONSOLIDADA!$O1310&lt;0,0,BASE_INICIATIVAS_CONSOLIDADA!$N1310-BASE_INICIATIVAS_CONSOLIDADA!$O1310)</f>
        <v>120000</v>
      </c>
      <c r="Q1310" s="66">
        <v>0</v>
      </c>
      <c r="R1310" s="71">
        <v>0</v>
      </c>
      <c r="S1310" s="71">
        <v>0</v>
      </c>
      <c r="T1310" s="71">
        <v>0</v>
      </c>
      <c r="U1310" s="71">
        <v>0</v>
      </c>
      <c r="V1310" s="71">
        <v>0</v>
      </c>
      <c r="W1310" s="71">
        <v>0</v>
      </c>
      <c r="X1310" s="71">
        <v>0</v>
      </c>
      <c r="Y1310" s="71">
        <v>0</v>
      </c>
      <c r="Z1310" s="71">
        <v>0</v>
      </c>
      <c r="AA1310" s="71">
        <v>0</v>
      </c>
      <c r="AB1310" s="68">
        <v>0</v>
      </c>
      <c r="AC1310" s="41">
        <f>SUM(BASE_INICIATIVAS_CONSOLIDADA!$Q1310:$AB1310)</f>
        <v>0</v>
      </c>
      <c r="AD1310" s="41">
        <v>0</v>
      </c>
      <c r="AE1310" s="41">
        <v>0</v>
      </c>
      <c r="AF1310" s="41">
        <v>0</v>
      </c>
      <c r="AG1310" s="41">
        <v>0</v>
      </c>
      <c r="AH1310" s="41">
        <v>0</v>
      </c>
      <c r="AI1310" s="82">
        <v>0</v>
      </c>
      <c r="AJ1310" s="41">
        <f>SUM(BASE_INICIATIVAS_CONSOLIDADA!$AD1310:$AI1310)</f>
        <v>0</v>
      </c>
      <c r="AK1310" s="41">
        <v>0</v>
      </c>
      <c r="AL1310" s="41">
        <v>0</v>
      </c>
      <c r="AM1310" s="41">
        <v>0</v>
      </c>
      <c r="AN1310" s="41">
        <v>0</v>
      </c>
      <c r="AO1310" s="41">
        <f>SUM(BASE_INICIATIVAS_CONSOLIDADA!$AK1310:$AN1310)</f>
        <v>0</v>
      </c>
      <c r="AP1310" s="41">
        <v>0</v>
      </c>
      <c r="AQ1310" s="41">
        <v>0</v>
      </c>
      <c r="AR1310" s="41">
        <v>0</v>
      </c>
      <c r="AS1310" s="41">
        <v>0</v>
      </c>
      <c r="AT1310" s="41">
        <v>0</v>
      </c>
      <c r="AU1310" s="41">
        <v>0</v>
      </c>
      <c r="AV1310" s="41">
        <f>SUM(BASE_INICIATIVAS_CONSOLIDADA!$AP1310:$AU1310)</f>
        <v>0</v>
      </c>
      <c r="AW1310" s="43">
        <v>0</v>
      </c>
      <c r="AX1310" s="43">
        <v>0</v>
      </c>
      <c r="AY1310" s="44">
        <f>SUM(BASE_INICIATIVAS_CONSOLIDADA!$AW1310:$AX1310)</f>
        <v>0</v>
      </c>
      <c r="AZ1310" s="45">
        <v>0</v>
      </c>
      <c r="BA1310" s="45">
        <f>BASE_INICIATIVAS_CONSOLIDADA!$AZ1310</f>
        <v>0</v>
      </c>
      <c r="BB1310" s="45">
        <v>0</v>
      </c>
      <c r="BC1310" s="45">
        <v>0</v>
      </c>
      <c r="BD1310" s="45">
        <f>SUM(BASE_INICIATIVAS_CONSOLIDADA!$BB1310:$BC1310)</f>
        <v>0</v>
      </c>
    </row>
    <row r="1311" spans="1:56" ht="60" x14ac:dyDescent="0.25">
      <c r="A1311" s="8" t="s">
        <v>502</v>
      </c>
      <c r="B1311" s="8" t="s">
        <v>503</v>
      </c>
      <c r="C1311" s="8">
        <v>19864575</v>
      </c>
      <c r="D1311" s="8" t="s">
        <v>58</v>
      </c>
      <c r="E1311" s="8" t="str">
        <f>_xlfn.XLOOKUP(BASE_INICIATIVAS_CONSOLIDADA!$G1311,'[1]BASE DE DADOS'!A:A,'[1]BASE DE DADOS'!C:C)</f>
        <v>RESEX  DO RECANTO DAS ARARAS DE TERRA RONCA</v>
      </c>
      <c r="F1311" s="8" t="str">
        <f>_xlfn.XLOOKUP(BASE_INICIATIVAS_CONSOLIDADA!$G1311,[1]!BASE_UCS[COD CNUC],[1]!BASE_UCS[CATEGORIA RESUMIDA])</f>
        <v>RESEX</v>
      </c>
      <c r="G1311" s="8" t="s">
        <v>175</v>
      </c>
      <c r="H1311" s="8" t="str">
        <f>_xlfn.XLOOKUP(BASE_INICIATIVAS_CONSOLIDADA!$G1311,[1]!BASE_UCS[COD CNUC],[1]!BASE_UCS[GERÊNCIA REGIONAL])</f>
        <v>GR3 - Centro-Oeste</v>
      </c>
      <c r="I1311" s="8" t="str">
        <f>_xlfn.XLOOKUP(BASE_INICIATIVAS_CONSOLIDADA!$G1311,[1]!BASE_UCS[COD CNUC],[1]!BASE_UCS[BIOMAS])</f>
        <v>Cerrado</v>
      </c>
      <c r="J1311" s="8" t="str">
        <f>_xlfn.XLOOKUP(BASE_INICIATIVAS_CONSOLIDADA!$G1311,[1]!BASE_UCS[COD CNUC],[1]!BASE_UCS[UF])</f>
        <v>GO</v>
      </c>
      <c r="K1311" s="8"/>
      <c r="L1311" s="36">
        <v>120000</v>
      </c>
      <c r="M1311" s="90"/>
      <c r="N1311" s="36">
        <f>BASE_INICIATIVAS_CONSOLIDADA!$L1311-BASE_INICIATIVAS_CONSOLIDADA!$M1311</f>
        <v>120000</v>
      </c>
      <c r="O1311" s="37">
        <f>BASE_INICIATIVAS_CONSOLIDADA!$AC1311+BASE_INICIATIVAS_CONSOLIDADA!$AJ1311+BASE_INICIATIVAS_CONSOLIDADA!$AO1311+BASE_INICIATIVAS_CONSOLIDADA!$AV1311+BASE_INICIATIVAS_CONSOLIDADA!$AY1311+BASE_INICIATIVAS_CONSOLIDADA!$BA1311+BASE_INICIATIVAS_CONSOLIDADA!$BD1311</f>
        <v>0</v>
      </c>
      <c r="P1311" s="36">
        <f>IF(BASE_INICIATIVAS_CONSOLIDADA!$N1311-BASE_INICIATIVAS_CONSOLIDADA!$O1311&lt;0,0,BASE_INICIATIVAS_CONSOLIDADA!$N1311-BASE_INICIATIVAS_CONSOLIDADA!$O1311)</f>
        <v>120000</v>
      </c>
      <c r="Q1311" s="64">
        <v>0</v>
      </c>
      <c r="R1311" s="69">
        <v>0</v>
      </c>
      <c r="S1311" s="69">
        <v>0</v>
      </c>
      <c r="T1311" s="69">
        <v>0</v>
      </c>
      <c r="U1311" s="69">
        <v>0</v>
      </c>
      <c r="V1311" s="69">
        <v>0</v>
      </c>
      <c r="W1311" s="69">
        <v>0</v>
      </c>
      <c r="X1311" s="69">
        <v>0</v>
      </c>
      <c r="Y1311" s="69">
        <v>0</v>
      </c>
      <c r="Z1311" s="69">
        <v>0</v>
      </c>
      <c r="AA1311" s="69">
        <v>0</v>
      </c>
      <c r="AB1311" s="70">
        <v>0</v>
      </c>
      <c r="AC1311" s="37">
        <f>SUM(BASE_INICIATIVAS_CONSOLIDADA!$Q1311:$AB1311)</f>
        <v>0</v>
      </c>
      <c r="AD1311" s="37">
        <v>0</v>
      </c>
      <c r="AE1311" s="37">
        <v>0</v>
      </c>
      <c r="AF1311" s="37">
        <v>0</v>
      </c>
      <c r="AG1311" s="37">
        <v>0</v>
      </c>
      <c r="AH1311" s="37">
        <v>0</v>
      </c>
      <c r="AI1311" s="77">
        <v>0</v>
      </c>
      <c r="AJ1311" s="37">
        <f>SUM(BASE_INICIATIVAS_CONSOLIDADA!$AD1311:$AI1311)</f>
        <v>0</v>
      </c>
      <c r="AK1311" s="37">
        <v>0</v>
      </c>
      <c r="AL1311" s="37">
        <v>0</v>
      </c>
      <c r="AM1311" s="37">
        <v>0</v>
      </c>
      <c r="AN1311" s="37">
        <v>0</v>
      </c>
      <c r="AO1311" s="37">
        <f>SUM(BASE_INICIATIVAS_CONSOLIDADA!$AK1311:$AN1311)</f>
        <v>0</v>
      </c>
      <c r="AP1311" s="37">
        <v>0</v>
      </c>
      <c r="AQ1311" s="37">
        <v>0</v>
      </c>
      <c r="AR1311" s="37">
        <v>0</v>
      </c>
      <c r="AS1311" s="37">
        <v>0</v>
      </c>
      <c r="AT1311" s="37">
        <v>0</v>
      </c>
      <c r="AU1311" s="37">
        <v>0</v>
      </c>
      <c r="AV1311" s="37">
        <f>SUM(BASE_INICIATIVAS_CONSOLIDADA!$AP1311:$AU1311)</f>
        <v>0</v>
      </c>
      <c r="AW1311" s="39">
        <v>0</v>
      </c>
      <c r="AX1311" s="39">
        <v>0</v>
      </c>
      <c r="AY1311" s="40">
        <f>SUM(BASE_INICIATIVAS_CONSOLIDADA!$AW1311:$AX1311)</f>
        <v>0</v>
      </c>
      <c r="AZ1311" s="4">
        <v>0</v>
      </c>
      <c r="BA1311" s="4">
        <f>BASE_INICIATIVAS_CONSOLIDADA!$AZ1311</f>
        <v>0</v>
      </c>
      <c r="BB1311" s="4">
        <v>0</v>
      </c>
      <c r="BC1311" s="4">
        <v>0</v>
      </c>
      <c r="BD1311" s="4">
        <f>SUM(BASE_INICIATIVAS_CONSOLIDADA!$BB1311:$BC1311)</f>
        <v>0</v>
      </c>
    </row>
    <row r="1312" spans="1:56" ht="60" x14ac:dyDescent="0.25">
      <c r="A1312" s="29" t="s">
        <v>502</v>
      </c>
      <c r="B1312" s="29" t="s">
        <v>503</v>
      </c>
      <c r="C1312" s="29">
        <v>19864575</v>
      </c>
      <c r="D1312" s="29" t="s">
        <v>58</v>
      </c>
      <c r="E1312" s="29" t="str">
        <f>_xlfn.XLOOKUP(BASE_INICIATIVAS_CONSOLIDADA!$G1312,'[1]BASE DE DADOS'!A:A,'[1]BASE DE DADOS'!C:C)</f>
        <v>RESEX MARINHA DO DELTA DO PARNAIBA</v>
      </c>
      <c r="F1312" s="29" t="str">
        <f>_xlfn.XLOOKUP(BASE_INICIATIVAS_CONSOLIDADA!$G1312,[1]!BASE_UCS[COD CNUC],[1]!BASE_UCS[CATEGORIA RESUMIDA])</f>
        <v>RESEX</v>
      </c>
      <c r="G1312" s="29" t="s">
        <v>179</v>
      </c>
      <c r="H1312" s="29" t="str">
        <f>_xlfn.XLOOKUP(BASE_INICIATIVAS_CONSOLIDADA!$G1312,[1]!BASE_UCS[COD CNUC],[1]!BASE_UCS[GERÊNCIA REGIONAL])</f>
        <v>GR2 - Nordeste</v>
      </c>
      <c r="I1312" s="29" t="str">
        <f>_xlfn.XLOOKUP(BASE_INICIATIVAS_CONSOLIDADA!$G1312,[1]!BASE_UCS[COD CNUC],[1]!BASE_UCS[BIOMAS])</f>
        <v>Área Marinha - Caatinga - Cerrado</v>
      </c>
      <c r="J1312" s="29" t="str">
        <f>_xlfn.XLOOKUP(BASE_INICIATIVAS_CONSOLIDADA!$G1312,[1]!BASE_UCS[COD CNUC],[1]!BASE_UCS[UF])</f>
        <v>MA/PI</v>
      </c>
      <c r="K1312" s="29"/>
      <c r="L1312" s="30">
        <v>780000</v>
      </c>
      <c r="M1312" s="91"/>
      <c r="N1312" s="30">
        <f>BASE_INICIATIVAS_CONSOLIDADA!$L1312-BASE_INICIATIVAS_CONSOLIDADA!$M1312</f>
        <v>780000</v>
      </c>
      <c r="O1312" s="41">
        <f>BASE_INICIATIVAS_CONSOLIDADA!$AC1312+BASE_INICIATIVAS_CONSOLIDADA!$AJ1312+BASE_INICIATIVAS_CONSOLIDADA!$AO1312+BASE_INICIATIVAS_CONSOLIDADA!$AV1312+BASE_INICIATIVAS_CONSOLIDADA!$AY1312+BASE_INICIATIVAS_CONSOLIDADA!$BA1312+BASE_INICIATIVAS_CONSOLIDADA!$BD1312</f>
        <v>0</v>
      </c>
      <c r="P1312" s="30">
        <f>IF(BASE_INICIATIVAS_CONSOLIDADA!$N1312-BASE_INICIATIVAS_CONSOLIDADA!$O1312&lt;0,0,BASE_INICIATIVAS_CONSOLIDADA!$N1312-BASE_INICIATIVAS_CONSOLIDADA!$O1312)</f>
        <v>780000</v>
      </c>
      <c r="Q1312" s="66">
        <v>0</v>
      </c>
      <c r="R1312" s="71">
        <v>0</v>
      </c>
      <c r="S1312" s="71">
        <v>0</v>
      </c>
      <c r="T1312" s="71">
        <v>0</v>
      </c>
      <c r="U1312" s="71">
        <v>0</v>
      </c>
      <c r="V1312" s="71">
        <v>0</v>
      </c>
      <c r="W1312" s="71">
        <v>0</v>
      </c>
      <c r="X1312" s="71">
        <v>0</v>
      </c>
      <c r="Y1312" s="71">
        <v>0</v>
      </c>
      <c r="Z1312" s="71">
        <v>0</v>
      </c>
      <c r="AA1312" s="71">
        <v>0</v>
      </c>
      <c r="AB1312" s="68">
        <v>0</v>
      </c>
      <c r="AC1312" s="41">
        <f>SUM(BASE_INICIATIVAS_CONSOLIDADA!$Q1312:$AB1312)</f>
        <v>0</v>
      </c>
      <c r="AD1312" s="41">
        <v>0</v>
      </c>
      <c r="AE1312" s="41">
        <v>0</v>
      </c>
      <c r="AF1312" s="41">
        <v>0</v>
      </c>
      <c r="AG1312" s="41">
        <v>0</v>
      </c>
      <c r="AH1312" s="41">
        <v>0</v>
      </c>
      <c r="AI1312" s="82">
        <v>0</v>
      </c>
      <c r="AJ1312" s="41">
        <f>SUM(BASE_INICIATIVAS_CONSOLIDADA!$AD1312:$AI1312)</f>
        <v>0</v>
      </c>
      <c r="AK1312" s="41">
        <v>0</v>
      </c>
      <c r="AL1312" s="41">
        <v>0</v>
      </c>
      <c r="AM1312" s="41">
        <v>0</v>
      </c>
      <c r="AN1312" s="41">
        <v>0</v>
      </c>
      <c r="AO1312" s="41">
        <f>SUM(BASE_INICIATIVAS_CONSOLIDADA!$AK1312:$AN1312)</f>
        <v>0</v>
      </c>
      <c r="AP1312" s="41">
        <v>0</v>
      </c>
      <c r="AQ1312" s="41">
        <v>0</v>
      </c>
      <c r="AR1312" s="41">
        <v>0</v>
      </c>
      <c r="AS1312" s="41">
        <v>0</v>
      </c>
      <c r="AT1312" s="41">
        <v>0</v>
      </c>
      <c r="AU1312" s="41">
        <v>0</v>
      </c>
      <c r="AV1312" s="41">
        <f>SUM(BASE_INICIATIVAS_CONSOLIDADA!$AP1312:$AU1312)</f>
        <v>0</v>
      </c>
      <c r="AW1312" s="43">
        <v>0</v>
      </c>
      <c r="AX1312" s="43">
        <v>0</v>
      </c>
      <c r="AY1312" s="44">
        <f>SUM(BASE_INICIATIVAS_CONSOLIDADA!$AW1312:$AX1312)</f>
        <v>0</v>
      </c>
      <c r="AZ1312" s="45">
        <v>0</v>
      </c>
      <c r="BA1312" s="45">
        <f>BASE_INICIATIVAS_CONSOLIDADA!$AZ1312</f>
        <v>0</v>
      </c>
      <c r="BB1312" s="45">
        <v>0</v>
      </c>
      <c r="BC1312" s="45">
        <v>0</v>
      </c>
      <c r="BD1312" s="45">
        <f>SUM(BASE_INICIATIVAS_CONSOLIDADA!$BB1312:$BC1312)</f>
        <v>0</v>
      </c>
    </row>
    <row r="1313" spans="1:56" ht="60" x14ac:dyDescent="0.25">
      <c r="A1313" s="8" t="s">
        <v>502</v>
      </c>
      <c r="B1313" s="8" t="s">
        <v>503</v>
      </c>
      <c r="C1313" s="8">
        <v>19864575</v>
      </c>
      <c r="D1313" s="8" t="s">
        <v>58</v>
      </c>
      <c r="E1313" s="8" t="str">
        <f>_xlfn.XLOOKUP(BASE_INICIATIVAS_CONSOLIDADA!$G1313,'[1]BASE DE DADOS'!A:A,'[1]BASE DE DADOS'!C:C)</f>
        <v>RESEX DA BAÍA DO TUBARÃO</v>
      </c>
      <c r="F1313" s="8" t="str">
        <f>_xlfn.XLOOKUP(BASE_INICIATIVAS_CONSOLIDADA!$G1313,[1]!BASE_UCS[COD CNUC],[1]!BASE_UCS[CATEGORIA RESUMIDA])</f>
        <v>RESEX</v>
      </c>
      <c r="G1313" s="8" t="s">
        <v>146</v>
      </c>
      <c r="H1313" s="8" t="str">
        <f>_xlfn.XLOOKUP(BASE_INICIATIVAS_CONSOLIDADA!$G1313,[1]!BASE_UCS[COD CNUC],[1]!BASE_UCS[GERÊNCIA REGIONAL])</f>
        <v>GR1 - Norte</v>
      </c>
      <c r="I1313" s="8" t="str">
        <f>_xlfn.XLOOKUP(BASE_INICIATIVAS_CONSOLIDADA!$G1313,[1]!BASE_UCS[COD CNUC],[1]!BASE_UCS[BIOMAS])</f>
        <v>Amazônia - Área Marinha - Cerrado</v>
      </c>
      <c r="J1313" s="8" t="str">
        <f>_xlfn.XLOOKUP(BASE_INICIATIVAS_CONSOLIDADA!$G1313,[1]!BASE_UCS[COD CNUC],[1]!BASE_UCS[UF])</f>
        <v>MA</v>
      </c>
      <c r="K1313" s="8"/>
      <c r="L1313" s="36">
        <v>1605000</v>
      </c>
      <c r="M1313" s="90"/>
      <c r="N1313" s="36">
        <f>BASE_INICIATIVAS_CONSOLIDADA!$L1313-BASE_INICIATIVAS_CONSOLIDADA!$M1313</f>
        <v>1605000</v>
      </c>
      <c r="O1313" s="37">
        <f>BASE_INICIATIVAS_CONSOLIDADA!$AC1313+BASE_INICIATIVAS_CONSOLIDADA!$AJ1313+BASE_INICIATIVAS_CONSOLIDADA!$AO1313+BASE_INICIATIVAS_CONSOLIDADA!$AV1313+BASE_INICIATIVAS_CONSOLIDADA!$AY1313+BASE_INICIATIVAS_CONSOLIDADA!$BA1313+BASE_INICIATIVAS_CONSOLIDADA!$BD1313</f>
        <v>1605000</v>
      </c>
      <c r="P1313" s="36">
        <f>IF(BASE_INICIATIVAS_CONSOLIDADA!$N1313-BASE_INICIATIVAS_CONSOLIDADA!$O1313&lt;0,0,BASE_INICIATIVAS_CONSOLIDADA!$N1313-BASE_INICIATIVAS_CONSOLIDADA!$O1313)</f>
        <v>0</v>
      </c>
      <c r="Q1313" s="64">
        <v>0</v>
      </c>
      <c r="R1313" s="69">
        <v>0</v>
      </c>
      <c r="S1313" s="69">
        <v>0</v>
      </c>
      <c r="T1313" s="69">
        <v>0</v>
      </c>
      <c r="U1313" s="69">
        <v>0</v>
      </c>
      <c r="V1313" s="69">
        <v>0</v>
      </c>
      <c r="W1313" s="69">
        <v>0</v>
      </c>
      <c r="X1313" s="69">
        <v>0</v>
      </c>
      <c r="Y1313" s="69">
        <v>0</v>
      </c>
      <c r="Z1313" s="69">
        <v>0</v>
      </c>
      <c r="AA1313" s="69">
        <v>0</v>
      </c>
      <c r="AB1313" s="70">
        <v>0</v>
      </c>
      <c r="AC1313" s="37">
        <f>SUM(BASE_INICIATIVAS_CONSOLIDADA!$Q1313:$AB1313)</f>
        <v>0</v>
      </c>
      <c r="AD1313" s="37">
        <v>0</v>
      </c>
      <c r="AE1313" s="37">
        <v>0</v>
      </c>
      <c r="AF1313" s="37">
        <v>0</v>
      </c>
      <c r="AG1313" s="37">
        <v>0</v>
      </c>
      <c r="AH1313" s="37">
        <v>0</v>
      </c>
      <c r="AI1313" s="77">
        <v>0</v>
      </c>
      <c r="AJ1313" s="37">
        <f>SUM(BASE_INICIATIVAS_CONSOLIDADA!$AD1313:$AI1313)</f>
        <v>0</v>
      </c>
      <c r="AK1313" s="37">
        <v>0</v>
      </c>
      <c r="AL1313" s="37">
        <v>0</v>
      </c>
      <c r="AM1313" s="37">
        <v>0</v>
      </c>
      <c r="AN1313" s="37">
        <v>0</v>
      </c>
      <c r="AO1313" s="37">
        <f>SUM(BASE_INICIATIVAS_CONSOLIDADA!$AK1313:$AN1313)</f>
        <v>0</v>
      </c>
      <c r="AP1313" s="37">
        <v>0</v>
      </c>
      <c r="AQ1313" s="37">
        <v>0</v>
      </c>
      <c r="AR1313" s="37">
        <v>0</v>
      </c>
      <c r="AS1313" s="37">
        <v>0</v>
      </c>
      <c r="AT1313" s="37">
        <v>0</v>
      </c>
      <c r="AU1313" s="37">
        <v>0</v>
      </c>
      <c r="AV1313" s="37">
        <f>SUM(BASE_INICIATIVAS_CONSOLIDADA!$AP1313:$AU1313)</f>
        <v>0</v>
      </c>
      <c r="AW1313" s="39">
        <v>0</v>
      </c>
      <c r="AX1313" s="39">
        <v>0</v>
      </c>
      <c r="AY1313" s="40">
        <f>SUM(BASE_INICIATIVAS_CONSOLIDADA!$AW1313:$AX1313)</f>
        <v>0</v>
      </c>
      <c r="AZ1313" s="4">
        <v>0</v>
      </c>
      <c r="BA1313" s="4">
        <f>BASE_INICIATIVAS_CONSOLIDADA!$AZ1313</f>
        <v>0</v>
      </c>
      <c r="BB1313" s="4">
        <v>0</v>
      </c>
      <c r="BC1313" s="4">
        <v>1605000</v>
      </c>
      <c r="BD1313" s="4">
        <f>SUM(BASE_INICIATIVAS_CONSOLIDADA!$BB1313:$BC1313)</f>
        <v>1605000</v>
      </c>
    </row>
    <row r="1314" spans="1:56" ht="60" x14ac:dyDescent="0.25">
      <c r="A1314" s="29" t="s">
        <v>502</v>
      </c>
      <c r="B1314" s="29" t="s">
        <v>503</v>
      </c>
      <c r="C1314" s="29">
        <v>19864575</v>
      </c>
      <c r="D1314" s="29" t="s">
        <v>58</v>
      </c>
      <c r="E1314" s="29" t="str">
        <f>_xlfn.XLOOKUP(BASE_INICIATIVAS_CONSOLIDADA!$G1314,'[1]BASE DE DADOS'!A:A,'[1]BASE DE DADOS'!C:C)</f>
        <v>PARNA DA CHAPADA DOS VEADEIROS</v>
      </c>
      <c r="F1314" s="29" t="str">
        <f>_xlfn.XLOOKUP(BASE_INICIATIVAS_CONSOLIDADA!$G1314,[1]!BASE_UCS[COD CNUC],[1]!BASE_UCS[CATEGORIA RESUMIDA])</f>
        <v>PARNA</v>
      </c>
      <c r="G1314" s="29" t="s">
        <v>64</v>
      </c>
      <c r="H1314" s="29" t="str">
        <f>_xlfn.XLOOKUP(BASE_INICIATIVAS_CONSOLIDADA!$G1314,[1]!BASE_UCS[COD CNUC],[1]!BASE_UCS[GERÊNCIA REGIONAL])</f>
        <v>GR3 - Centro-Oeste</v>
      </c>
      <c r="I1314" s="29" t="str">
        <f>_xlfn.XLOOKUP(BASE_INICIATIVAS_CONSOLIDADA!$G1314,[1]!BASE_UCS[COD CNUC],[1]!BASE_UCS[BIOMAS])</f>
        <v>Cerrado</v>
      </c>
      <c r="J1314" s="29" t="str">
        <f>_xlfn.XLOOKUP(BASE_INICIATIVAS_CONSOLIDADA!$G1314,[1]!BASE_UCS[COD CNUC],[1]!BASE_UCS[UF])</f>
        <v>GO</v>
      </c>
      <c r="K1314" s="29"/>
      <c r="L1314" s="30">
        <v>240000</v>
      </c>
      <c r="M1314" s="91"/>
      <c r="N1314" s="30">
        <f>BASE_INICIATIVAS_CONSOLIDADA!$L1314-BASE_INICIATIVAS_CONSOLIDADA!$M1314</f>
        <v>240000</v>
      </c>
      <c r="O1314" s="41">
        <f>BASE_INICIATIVAS_CONSOLIDADA!$AC1314+BASE_INICIATIVAS_CONSOLIDADA!$AJ1314+BASE_INICIATIVAS_CONSOLIDADA!$AO1314+BASE_INICIATIVAS_CONSOLIDADA!$AV1314+BASE_INICIATIVAS_CONSOLIDADA!$AY1314+BASE_INICIATIVAS_CONSOLIDADA!$BA1314+BASE_INICIATIVAS_CONSOLIDADA!$BD1314</f>
        <v>0</v>
      </c>
      <c r="P1314" s="30">
        <f>IF(BASE_INICIATIVAS_CONSOLIDADA!$N1314-BASE_INICIATIVAS_CONSOLIDADA!$O1314&lt;0,0,BASE_INICIATIVAS_CONSOLIDADA!$N1314-BASE_INICIATIVAS_CONSOLIDADA!$O1314)</f>
        <v>240000</v>
      </c>
      <c r="Q1314" s="66">
        <v>0</v>
      </c>
      <c r="R1314" s="71">
        <v>0</v>
      </c>
      <c r="S1314" s="71">
        <v>0</v>
      </c>
      <c r="T1314" s="71">
        <v>0</v>
      </c>
      <c r="U1314" s="71">
        <v>0</v>
      </c>
      <c r="V1314" s="71">
        <v>0</v>
      </c>
      <c r="W1314" s="71">
        <v>0</v>
      </c>
      <c r="X1314" s="71">
        <v>0</v>
      </c>
      <c r="Y1314" s="71">
        <v>0</v>
      </c>
      <c r="Z1314" s="71">
        <v>0</v>
      </c>
      <c r="AA1314" s="71">
        <v>0</v>
      </c>
      <c r="AB1314" s="68">
        <v>0</v>
      </c>
      <c r="AC1314" s="41">
        <f>SUM(BASE_INICIATIVAS_CONSOLIDADA!$Q1314:$AB1314)</f>
        <v>0</v>
      </c>
      <c r="AD1314" s="41">
        <v>0</v>
      </c>
      <c r="AE1314" s="41">
        <v>0</v>
      </c>
      <c r="AF1314" s="41">
        <v>0</v>
      </c>
      <c r="AG1314" s="41">
        <v>0</v>
      </c>
      <c r="AH1314" s="41">
        <v>0</v>
      </c>
      <c r="AI1314" s="82">
        <v>0</v>
      </c>
      <c r="AJ1314" s="41">
        <f>SUM(BASE_INICIATIVAS_CONSOLIDADA!$AD1314:$AI1314)</f>
        <v>0</v>
      </c>
      <c r="AK1314" s="41">
        <v>0</v>
      </c>
      <c r="AL1314" s="41">
        <v>0</v>
      </c>
      <c r="AM1314" s="41">
        <v>0</v>
      </c>
      <c r="AN1314" s="41">
        <v>0</v>
      </c>
      <c r="AO1314" s="41">
        <f>SUM(BASE_INICIATIVAS_CONSOLIDADA!$AK1314:$AN1314)</f>
        <v>0</v>
      </c>
      <c r="AP1314" s="41">
        <v>0</v>
      </c>
      <c r="AQ1314" s="41">
        <v>0</v>
      </c>
      <c r="AR1314" s="41">
        <v>0</v>
      </c>
      <c r="AS1314" s="41">
        <v>0</v>
      </c>
      <c r="AT1314" s="41">
        <v>0</v>
      </c>
      <c r="AU1314" s="41">
        <v>0</v>
      </c>
      <c r="AV1314" s="41">
        <f>SUM(BASE_INICIATIVAS_CONSOLIDADA!$AP1314:$AU1314)</f>
        <v>0</v>
      </c>
      <c r="AW1314" s="43">
        <v>0</v>
      </c>
      <c r="AX1314" s="43">
        <v>0</v>
      </c>
      <c r="AY1314" s="44">
        <f>SUM(BASE_INICIATIVAS_CONSOLIDADA!$AW1314:$AX1314)</f>
        <v>0</v>
      </c>
      <c r="AZ1314" s="45">
        <v>0</v>
      </c>
      <c r="BA1314" s="45">
        <f>BASE_INICIATIVAS_CONSOLIDADA!$AZ1314</f>
        <v>0</v>
      </c>
      <c r="BB1314" s="45">
        <v>0</v>
      </c>
      <c r="BC1314" s="45">
        <v>0</v>
      </c>
      <c r="BD1314" s="45">
        <f>SUM(BASE_INICIATIVAS_CONSOLIDADA!$BB1314:$BC1314)</f>
        <v>0</v>
      </c>
    </row>
    <row r="1315" spans="1:56" ht="60" x14ac:dyDescent="0.25">
      <c r="A1315" s="8" t="s">
        <v>502</v>
      </c>
      <c r="B1315" s="8" t="s">
        <v>503</v>
      </c>
      <c r="C1315" s="8">
        <v>19864575</v>
      </c>
      <c r="D1315" s="8" t="s">
        <v>58</v>
      </c>
      <c r="E1315" s="8" t="str">
        <f>_xlfn.XLOOKUP(BASE_INICIATIVAS_CONSOLIDADA!$G1315,'[1]BASE DE DADOS'!A:A,'[1]BASE DE DADOS'!C:C)</f>
        <v>ESEC DA SERRA DAS ARARAS</v>
      </c>
      <c r="F1315" s="8" t="str">
        <f>_xlfn.XLOOKUP(BASE_INICIATIVAS_CONSOLIDADA!$G1315,[1]!BASE_UCS[COD CNUC],[1]!BASE_UCS[CATEGORIA RESUMIDA])</f>
        <v>ESEC</v>
      </c>
      <c r="G1315" s="8" t="s">
        <v>180</v>
      </c>
      <c r="H1315" s="8" t="str">
        <f>_xlfn.XLOOKUP(BASE_INICIATIVAS_CONSOLIDADA!$G1315,[1]!BASE_UCS[COD CNUC],[1]!BASE_UCS[GERÊNCIA REGIONAL])</f>
        <v>GR3 - Centro-Oeste</v>
      </c>
      <c r="I1315" s="8" t="str">
        <f>_xlfn.XLOOKUP(BASE_INICIATIVAS_CONSOLIDADA!$G1315,[1]!BASE_UCS[COD CNUC],[1]!BASE_UCS[BIOMAS])</f>
        <v>Cerrado</v>
      </c>
      <c r="J1315" s="8" t="str">
        <f>_xlfn.XLOOKUP(BASE_INICIATIVAS_CONSOLIDADA!$G1315,[1]!BASE_UCS[COD CNUC],[1]!BASE_UCS[UF])</f>
        <v>MT</v>
      </c>
      <c r="K1315" s="8"/>
      <c r="L1315" s="36">
        <v>120000</v>
      </c>
      <c r="M1315" s="90"/>
      <c r="N1315" s="36">
        <f>BASE_INICIATIVAS_CONSOLIDADA!$L1315-BASE_INICIATIVAS_CONSOLIDADA!$M1315</f>
        <v>120000</v>
      </c>
      <c r="O1315" s="37">
        <f>BASE_INICIATIVAS_CONSOLIDADA!$AC1315+BASE_INICIATIVAS_CONSOLIDADA!$AJ1315+BASE_INICIATIVAS_CONSOLIDADA!$AO1315+BASE_INICIATIVAS_CONSOLIDADA!$AV1315+BASE_INICIATIVAS_CONSOLIDADA!$AY1315+BASE_INICIATIVAS_CONSOLIDADA!$BA1315+BASE_INICIATIVAS_CONSOLIDADA!$BD1315</f>
        <v>0</v>
      </c>
      <c r="P1315" s="36">
        <f>IF(BASE_INICIATIVAS_CONSOLIDADA!$N1315-BASE_INICIATIVAS_CONSOLIDADA!$O1315&lt;0,0,BASE_INICIATIVAS_CONSOLIDADA!$N1315-BASE_INICIATIVAS_CONSOLIDADA!$O1315)</f>
        <v>120000</v>
      </c>
      <c r="Q1315" s="64">
        <v>0</v>
      </c>
      <c r="R1315" s="69">
        <v>0</v>
      </c>
      <c r="S1315" s="69">
        <v>0</v>
      </c>
      <c r="T1315" s="69">
        <v>0</v>
      </c>
      <c r="U1315" s="69">
        <v>0</v>
      </c>
      <c r="V1315" s="69">
        <v>0</v>
      </c>
      <c r="W1315" s="69">
        <v>0</v>
      </c>
      <c r="X1315" s="69">
        <v>0</v>
      </c>
      <c r="Y1315" s="69">
        <v>0</v>
      </c>
      <c r="Z1315" s="69">
        <v>0</v>
      </c>
      <c r="AA1315" s="69">
        <v>0</v>
      </c>
      <c r="AB1315" s="70">
        <v>0</v>
      </c>
      <c r="AC1315" s="37">
        <f>SUM(BASE_INICIATIVAS_CONSOLIDADA!$Q1315:$AB1315)</f>
        <v>0</v>
      </c>
      <c r="AD1315" s="37">
        <v>0</v>
      </c>
      <c r="AE1315" s="37">
        <v>0</v>
      </c>
      <c r="AF1315" s="37">
        <v>0</v>
      </c>
      <c r="AG1315" s="37">
        <v>0</v>
      </c>
      <c r="AH1315" s="37">
        <v>0</v>
      </c>
      <c r="AI1315" s="77">
        <v>0</v>
      </c>
      <c r="AJ1315" s="37">
        <f>SUM(BASE_INICIATIVAS_CONSOLIDADA!$AD1315:$AI1315)</f>
        <v>0</v>
      </c>
      <c r="AK1315" s="37">
        <v>0</v>
      </c>
      <c r="AL1315" s="37">
        <v>0</v>
      </c>
      <c r="AM1315" s="37">
        <v>0</v>
      </c>
      <c r="AN1315" s="37">
        <v>0</v>
      </c>
      <c r="AO1315" s="37">
        <f>SUM(BASE_INICIATIVAS_CONSOLIDADA!$AK1315:$AN1315)</f>
        <v>0</v>
      </c>
      <c r="AP1315" s="37">
        <v>0</v>
      </c>
      <c r="AQ1315" s="37">
        <v>0</v>
      </c>
      <c r="AR1315" s="37">
        <v>0</v>
      </c>
      <c r="AS1315" s="37">
        <v>0</v>
      </c>
      <c r="AT1315" s="37">
        <v>0</v>
      </c>
      <c r="AU1315" s="37">
        <v>0</v>
      </c>
      <c r="AV1315" s="37">
        <f>SUM(BASE_INICIATIVAS_CONSOLIDADA!$AP1315:$AU1315)</f>
        <v>0</v>
      </c>
      <c r="AW1315" s="39">
        <v>0</v>
      </c>
      <c r="AX1315" s="39">
        <v>0</v>
      </c>
      <c r="AY1315" s="40">
        <f>SUM(BASE_INICIATIVAS_CONSOLIDADA!$AW1315:$AX1315)</f>
        <v>0</v>
      </c>
      <c r="AZ1315" s="4">
        <v>0</v>
      </c>
      <c r="BA1315" s="4">
        <f>BASE_INICIATIVAS_CONSOLIDADA!$AZ1315</f>
        <v>0</v>
      </c>
      <c r="BB1315" s="4">
        <v>0</v>
      </c>
      <c r="BC1315" s="4">
        <v>0</v>
      </c>
      <c r="BD1315" s="4">
        <f>SUM(BASE_INICIATIVAS_CONSOLIDADA!$BB1315:$BC1315)</f>
        <v>0</v>
      </c>
    </row>
    <row r="1316" spans="1:56" ht="60" x14ac:dyDescent="0.25">
      <c r="A1316" s="29" t="s">
        <v>502</v>
      </c>
      <c r="B1316" s="29" t="s">
        <v>503</v>
      </c>
      <c r="C1316" s="29">
        <v>19864575</v>
      </c>
      <c r="D1316" s="29" t="s">
        <v>58</v>
      </c>
      <c r="E1316" s="29" t="str">
        <f>_xlfn.XLOOKUP(BASE_INICIATIVAS_CONSOLIDADA!$G1316,'[1]BASE DE DADOS'!A:A,'[1]BASE DE DADOS'!C:C)</f>
        <v>APA DE GUAPI-MIRIM</v>
      </c>
      <c r="F1316" s="29" t="str">
        <f>_xlfn.XLOOKUP(BASE_INICIATIVAS_CONSOLIDADA!$G1316,[1]!BASE_UCS[COD CNUC],[1]!BASE_UCS[CATEGORIA RESUMIDA])</f>
        <v>APA</v>
      </c>
      <c r="G1316" s="29" t="s">
        <v>506</v>
      </c>
      <c r="H1316" s="29" t="str">
        <f>_xlfn.XLOOKUP(BASE_INICIATIVAS_CONSOLIDADA!$G1316,[1]!BASE_UCS[COD CNUC],[1]!BASE_UCS[GERÊNCIA REGIONAL])</f>
        <v>GR4 - Sudeste</v>
      </c>
      <c r="I1316" s="29" t="str">
        <f>_xlfn.XLOOKUP(BASE_INICIATIVAS_CONSOLIDADA!$G1316,[1]!BASE_UCS[COD CNUC],[1]!BASE_UCS[BIOMAS])</f>
        <v>Área Marinha - Mata Atlântica</v>
      </c>
      <c r="J1316" s="29" t="str">
        <f>_xlfn.XLOOKUP(BASE_INICIATIVAS_CONSOLIDADA!$G1316,[1]!BASE_UCS[COD CNUC],[1]!BASE_UCS[UF])</f>
        <v>RJ</v>
      </c>
      <c r="K1316" s="29"/>
      <c r="L1316" s="30">
        <v>120000</v>
      </c>
      <c r="M1316" s="91"/>
      <c r="N1316" s="30">
        <f>BASE_INICIATIVAS_CONSOLIDADA!$L1316-BASE_INICIATIVAS_CONSOLIDADA!$M1316</f>
        <v>120000</v>
      </c>
      <c r="O1316" s="41">
        <f>BASE_INICIATIVAS_CONSOLIDADA!$AC1316+BASE_INICIATIVAS_CONSOLIDADA!$AJ1316+BASE_INICIATIVAS_CONSOLIDADA!$AO1316+BASE_INICIATIVAS_CONSOLIDADA!$AV1316+BASE_INICIATIVAS_CONSOLIDADA!$AY1316+BASE_INICIATIVAS_CONSOLIDADA!$BA1316+BASE_INICIATIVAS_CONSOLIDADA!$BD1316</f>
        <v>0</v>
      </c>
      <c r="P1316" s="30">
        <f>IF(BASE_INICIATIVAS_CONSOLIDADA!$N1316-BASE_INICIATIVAS_CONSOLIDADA!$O1316&lt;0,0,BASE_INICIATIVAS_CONSOLIDADA!$N1316-BASE_INICIATIVAS_CONSOLIDADA!$O1316)</f>
        <v>120000</v>
      </c>
      <c r="Q1316" s="66">
        <v>0</v>
      </c>
      <c r="R1316" s="71">
        <v>0</v>
      </c>
      <c r="S1316" s="71">
        <v>0</v>
      </c>
      <c r="T1316" s="71">
        <v>0</v>
      </c>
      <c r="U1316" s="71">
        <v>0</v>
      </c>
      <c r="V1316" s="71">
        <v>0</v>
      </c>
      <c r="W1316" s="71">
        <v>0</v>
      </c>
      <c r="X1316" s="71">
        <v>0</v>
      </c>
      <c r="Y1316" s="71">
        <v>0</v>
      </c>
      <c r="Z1316" s="71">
        <v>0</v>
      </c>
      <c r="AA1316" s="71">
        <v>0</v>
      </c>
      <c r="AB1316" s="68">
        <v>0</v>
      </c>
      <c r="AC1316" s="41">
        <f>SUM(BASE_INICIATIVAS_CONSOLIDADA!$Q1316:$AB1316)</f>
        <v>0</v>
      </c>
      <c r="AD1316" s="41">
        <v>0</v>
      </c>
      <c r="AE1316" s="41">
        <v>0</v>
      </c>
      <c r="AF1316" s="41">
        <v>0</v>
      </c>
      <c r="AG1316" s="41">
        <v>0</v>
      </c>
      <c r="AH1316" s="41">
        <v>0</v>
      </c>
      <c r="AI1316" s="82">
        <v>0</v>
      </c>
      <c r="AJ1316" s="41">
        <f>SUM(BASE_INICIATIVAS_CONSOLIDADA!$AD1316:$AI1316)</f>
        <v>0</v>
      </c>
      <c r="AK1316" s="41">
        <v>0</v>
      </c>
      <c r="AL1316" s="41">
        <v>0</v>
      </c>
      <c r="AM1316" s="41">
        <v>0</v>
      </c>
      <c r="AN1316" s="41">
        <v>0</v>
      </c>
      <c r="AO1316" s="41">
        <f>SUM(BASE_INICIATIVAS_CONSOLIDADA!$AK1316:$AN1316)</f>
        <v>0</v>
      </c>
      <c r="AP1316" s="41">
        <v>0</v>
      </c>
      <c r="AQ1316" s="41">
        <v>0</v>
      </c>
      <c r="AR1316" s="41">
        <v>0</v>
      </c>
      <c r="AS1316" s="41">
        <v>0</v>
      </c>
      <c r="AT1316" s="41">
        <v>0</v>
      </c>
      <c r="AU1316" s="41">
        <v>0</v>
      </c>
      <c r="AV1316" s="41">
        <f>SUM(BASE_INICIATIVAS_CONSOLIDADA!$AP1316:$AU1316)</f>
        <v>0</v>
      </c>
      <c r="AW1316" s="43">
        <v>0</v>
      </c>
      <c r="AX1316" s="43">
        <v>0</v>
      </c>
      <c r="AY1316" s="44">
        <f>SUM(BASE_INICIATIVAS_CONSOLIDADA!$AW1316:$AX1316)</f>
        <v>0</v>
      </c>
      <c r="AZ1316" s="45">
        <v>0</v>
      </c>
      <c r="BA1316" s="45">
        <f>BASE_INICIATIVAS_CONSOLIDADA!$AZ1316</f>
        <v>0</v>
      </c>
      <c r="BB1316" s="45">
        <v>0</v>
      </c>
      <c r="BC1316" s="45">
        <v>0</v>
      </c>
      <c r="BD1316" s="45">
        <f>SUM(BASE_INICIATIVAS_CONSOLIDADA!$BB1316:$BC1316)</f>
        <v>0</v>
      </c>
    </row>
    <row r="1317" spans="1:56" ht="60" x14ac:dyDescent="0.25">
      <c r="A1317" s="8" t="s">
        <v>502</v>
      </c>
      <c r="B1317" s="8" t="s">
        <v>503</v>
      </c>
      <c r="C1317" s="8">
        <v>19864575</v>
      </c>
      <c r="D1317" s="8" t="s">
        <v>58</v>
      </c>
      <c r="E1317" s="8" t="str">
        <f>_xlfn.XLOOKUP(BASE_INICIATIVAS_CONSOLIDADA!$G1317,'[1]BASE DE DADOS'!A:A,'[1]BASE DE DADOS'!C:C)</f>
        <v>PARNA DO ITATIAIA</v>
      </c>
      <c r="F1317" s="8" t="str">
        <f>_xlfn.XLOOKUP(BASE_INICIATIVAS_CONSOLIDADA!$G1317,[1]!BASE_UCS[COD CNUC],[1]!BASE_UCS[CATEGORIA RESUMIDA])</f>
        <v>PARNA</v>
      </c>
      <c r="G1317" s="8" t="s">
        <v>101</v>
      </c>
      <c r="H1317" s="8" t="str">
        <f>_xlfn.XLOOKUP(BASE_INICIATIVAS_CONSOLIDADA!$G1317,[1]!BASE_UCS[COD CNUC],[1]!BASE_UCS[GERÊNCIA REGIONAL])</f>
        <v>GR4 - Sudeste</v>
      </c>
      <c r="I1317" s="8" t="str">
        <f>_xlfn.XLOOKUP(BASE_INICIATIVAS_CONSOLIDADA!$G1317,[1]!BASE_UCS[COD CNUC],[1]!BASE_UCS[BIOMAS])</f>
        <v>Mata Atlântica</v>
      </c>
      <c r="J1317" s="8" t="str">
        <f>_xlfn.XLOOKUP(BASE_INICIATIVAS_CONSOLIDADA!$G1317,[1]!BASE_UCS[COD CNUC],[1]!BASE_UCS[UF])</f>
        <v>MG/RJ</v>
      </c>
      <c r="K1317" s="8"/>
      <c r="L1317" s="36">
        <v>120000</v>
      </c>
      <c r="M1317" s="90"/>
      <c r="N1317" s="36">
        <f>BASE_INICIATIVAS_CONSOLIDADA!$L1317-BASE_INICIATIVAS_CONSOLIDADA!$M1317</f>
        <v>120000</v>
      </c>
      <c r="O1317" s="37">
        <f>BASE_INICIATIVAS_CONSOLIDADA!$AC1317+BASE_INICIATIVAS_CONSOLIDADA!$AJ1317+BASE_INICIATIVAS_CONSOLIDADA!$AO1317+BASE_INICIATIVAS_CONSOLIDADA!$AV1317+BASE_INICIATIVAS_CONSOLIDADA!$AY1317+BASE_INICIATIVAS_CONSOLIDADA!$BA1317+BASE_INICIATIVAS_CONSOLIDADA!$BD1317</f>
        <v>0</v>
      </c>
      <c r="P1317" s="36">
        <f>IF(BASE_INICIATIVAS_CONSOLIDADA!$N1317-BASE_INICIATIVAS_CONSOLIDADA!$O1317&lt;0,0,BASE_INICIATIVAS_CONSOLIDADA!$N1317-BASE_INICIATIVAS_CONSOLIDADA!$O1317)</f>
        <v>120000</v>
      </c>
      <c r="Q1317" s="64">
        <v>0</v>
      </c>
      <c r="R1317" s="69">
        <v>0</v>
      </c>
      <c r="S1317" s="69">
        <v>0</v>
      </c>
      <c r="T1317" s="69">
        <v>0</v>
      </c>
      <c r="U1317" s="69">
        <v>0</v>
      </c>
      <c r="V1317" s="69">
        <v>0</v>
      </c>
      <c r="W1317" s="69">
        <v>0</v>
      </c>
      <c r="X1317" s="69">
        <v>0</v>
      </c>
      <c r="Y1317" s="69">
        <v>0</v>
      </c>
      <c r="Z1317" s="69">
        <v>0</v>
      </c>
      <c r="AA1317" s="69">
        <v>0</v>
      </c>
      <c r="AB1317" s="70">
        <v>0</v>
      </c>
      <c r="AC1317" s="37">
        <f>SUM(BASE_INICIATIVAS_CONSOLIDADA!$Q1317:$AB1317)</f>
        <v>0</v>
      </c>
      <c r="AD1317" s="37">
        <v>0</v>
      </c>
      <c r="AE1317" s="37">
        <v>0</v>
      </c>
      <c r="AF1317" s="37">
        <v>0</v>
      </c>
      <c r="AG1317" s="37">
        <v>0</v>
      </c>
      <c r="AH1317" s="37">
        <v>0</v>
      </c>
      <c r="AI1317" s="77">
        <v>0</v>
      </c>
      <c r="AJ1317" s="37">
        <f>SUM(BASE_INICIATIVAS_CONSOLIDADA!$AD1317:$AI1317)</f>
        <v>0</v>
      </c>
      <c r="AK1317" s="37">
        <v>0</v>
      </c>
      <c r="AL1317" s="37">
        <v>0</v>
      </c>
      <c r="AM1317" s="37">
        <v>0</v>
      </c>
      <c r="AN1317" s="37">
        <v>0</v>
      </c>
      <c r="AO1317" s="37">
        <f>SUM(BASE_INICIATIVAS_CONSOLIDADA!$AK1317:$AN1317)</f>
        <v>0</v>
      </c>
      <c r="AP1317" s="37">
        <v>0</v>
      </c>
      <c r="AQ1317" s="37">
        <v>0</v>
      </c>
      <c r="AR1317" s="37">
        <v>0</v>
      </c>
      <c r="AS1317" s="37">
        <v>0</v>
      </c>
      <c r="AT1317" s="37">
        <v>0</v>
      </c>
      <c r="AU1317" s="37">
        <v>0</v>
      </c>
      <c r="AV1317" s="37">
        <f>SUM(BASE_INICIATIVAS_CONSOLIDADA!$AP1317:$AU1317)</f>
        <v>0</v>
      </c>
      <c r="AW1317" s="39">
        <v>0</v>
      </c>
      <c r="AX1317" s="39">
        <v>0</v>
      </c>
      <c r="AY1317" s="40">
        <f>SUM(BASE_INICIATIVAS_CONSOLIDADA!$AW1317:$AX1317)</f>
        <v>0</v>
      </c>
      <c r="AZ1317" s="4">
        <v>0</v>
      </c>
      <c r="BA1317" s="4">
        <f>BASE_INICIATIVAS_CONSOLIDADA!$AZ1317</f>
        <v>0</v>
      </c>
      <c r="BB1317" s="4">
        <v>0</v>
      </c>
      <c r="BC1317" s="4">
        <v>0</v>
      </c>
      <c r="BD1317" s="4">
        <f>SUM(BASE_INICIATIVAS_CONSOLIDADA!$BB1317:$BC1317)</f>
        <v>0</v>
      </c>
    </row>
    <row r="1318" spans="1:56" ht="60" x14ac:dyDescent="0.25">
      <c r="A1318" s="29" t="s">
        <v>502</v>
      </c>
      <c r="B1318" s="29" t="s">
        <v>503</v>
      </c>
      <c r="C1318" s="29">
        <v>19864575</v>
      </c>
      <c r="D1318" s="29" t="s">
        <v>58</v>
      </c>
      <c r="E1318" s="29" t="str">
        <f>_xlfn.XLOOKUP(BASE_INICIATIVAS_CONSOLIDADA!$G1318,'[1]BASE DE DADOS'!A:A,'[1]BASE DE DADOS'!C:C)</f>
        <v>PARNA DA LAGOA DO PEIXE</v>
      </c>
      <c r="F1318" s="29" t="str">
        <f>_xlfn.XLOOKUP(BASE_INICIATIVAS_CONSOLIDADA!$G1318,[1]!BASE_UCS[COD CNUC],[1]!BASE_UCS[CATEGORIA RESUMIDA])</f>
        <v>PARNA</v>
      </c>
      <c r="G1318" s="29" t="s">
        <v>339</v>
      </c>
      <c r="H1318" s="29" t="str">
        <f>_xlfn.XLOOKUP(BASE_INICIATIVAS_CONSOLIDADA!$G1318,[1]!BASE_UCS[COD CNUC],[1]!BASE_UCS[GERÊNCIA REGIONAL])</f>
        <v>GR5 - Sul</v>
      </c>
      <c r="I1318" s="29" t="str">
        <f>_xlfn.XLOOKUP(BASE_INICIATIVAS_CONSOLIDADA!$G1318,[1]!BASE_UCS[COD CNUC],[1]!BASE_UCS[BIOMAS])</f>
        <v>Área Marinha - Pampa</v>
      </c>
      <c r="J1318" s="29" t="str">
        <f>_xlfn.XLOOKUP(BASE_INICIATIVAS_CONSOLIDADA!$G1318,[1]!BASE_UCS[COD CNUC],[1]!BASE_UCS[UF])</f>
        <v>RS</v>
      </c>
      <c r="K1318" s="29"/>
      <c r="L1318" s="30">
        <v>120000</v>
      </c>
      <c r="M1318" s="91"/>
      <c r="N1318" s="30">
        <f>BASE_INICIATIVAS_CONSOLIDADA!$L1318-BASE_INICIATIVAS_CONSOLIDADA!$M1318</f>
        <v>120000</v>
      </c>
      <c r="O1318" s="41">
        <f>BASE_INICIATIVAS_CONSOLIDADA!$AC1318+BASE_INICIATIVAS_CONSOLIDADA!$AJ1318+BASE_INICIATIVAS_CONSOLIDADA!$AO1318+BASE_INICIATIVAS_CONSOLIDADA!$AV1318+BASE_INICIATIVAS_CONSOLIDADA!$AY1318+BASE_INICIATIVAS_CONSOLIDADA!$BA1318+BASE_INICIATIVAS_CONSOLIDADA!$BD1318</f>
        <v>120000</v>
      </c>
      <c r="P1318" s="30">
        <f>IF(BASE_INICIATIVAS_CONSOLIDADA!$N1318-BASE_INICIATIVAS_CONSOLIDADA!$O1318&lt;0,0,BASE_INICIATIVAS_CONSOLIDADA!$N1318-BASE_INICIATIVAS_CONSOLIDADA!$O1318)</f>
        <v>0</v>
      </c>
      <c r="Q1318" s="66">
        <v>0</v>
      </c>
      <c r="R1318" s="71">
        <v>0</v>
      </c>
      <c r="S1318" s="71">
        <v>0</v>
      </c>
      <c r="T1318" s="71">
        <v>0</v>
      </c>
      <c r="U1318" s="71">
        <v>0</v>
      </c>
      <c r="V1318" s="71">
        <v>0</v>
      </c>
      <c r="W1318" s="71">
        <v>0</v>
      </c>
      <c r="X1318" s="71">
        <v>0</v>
      </c>
      <c r="Y1318" s="71">
        <v>0</v>
      </c>
      <c r="Z1318" s="71">
        <v>0</v>
      </c>
      <c r="AA1318" s="71">
        <v>0</v>
      </c>
      <c r="AB1318" s="68">
        <v>0</v>
      </c>
      <c r="AC1318" s="41">
        <f>SUM(BASE_INICIATIVAS_CONSOLIDADA!$Q1318:$AB1318)</f>
        <v>0</v>
      </c>
      <c r="AD1318" s="41">
        <v>0</v>
      </c>
      <c r="AE1318" s="41">
        <v>0</v>
      </c>
      <c r="AF1318" s="41">
        <v>0</v>
      </c>
      <c r="AG1318" s="41">
        <v>0</v>
      </c>
      <c r="AH1318" s="41">
        <v>0</v>
      </c>
      <c r="AI1318" s="82">
        <v>0</v>
      </c>
      <c r="AJ1318" s="41">
        <f>SUM(BASE_INICIATIVAS_CONSOLIDADA!$AD1318:$AI1318)</f>
        <v>0</v>
      </c>
      <c r="AK1318" s="41">
        <v>0</v>
      </c>
      <c r="AL1318" s="41">
        <v>0</v>
      </c>
      <c r="AM1318" s="41">
        <v>0</v>
      </c>
      <c r="AN1318" s="41">
        <v>0</v>
      </c>
      <c r="AO1318" s="41">
        <f>SUM(BASE_INICIATIVAS_CONSOLIDADA!$AK1318:$AN1318)</f>
        <v>0</v>
      </c>
      <c r="AP1318" s="41">
        <v>0</v>
      </c>
      <c r="AQ1318" s="41">
        <v>0</v>
      </c>
      <c r="AR1318" s="41">
        <v>0</v>
      </c>
      <c r="AS1318" s="41">
        <v>0</v>
      </c>
      <c r="AT1318" s="41">
        <v>0</v>
      </c>
      <c r="AU1318" s="41">
        <v>0</v>
      </c>
      <c r="AV1318" s="41">
        <f>SUM(BASE_INICIATIVAS_CONSOLIDADA!$AP1318:$AU1318)</f>
        <v>0</v>
      </c>
      <c r="AW1318" s="43">
        <v>0</v>
      </c>
      <c r="AX1318" s="43">
        <v>0</v>
      </c>
      <c r="AY1318" s="44">
        <f>SUM(BASE_INICIATIVAS_CONSOLIDADA!$AW1318:$AX1318)</f>
        <v>0</v>
      </c>
      <c r="AZ1318" s="45">
        <v>0</v>
      </c>
      <c r="BA1318" s="45">
        <f>BASE_INICIATIVAS_CONSOLIDADA!$AZ1318</f>
        <v>0</v>
      </c>
      <c r="BB1318" s="45">
        <v>120000</v>
      </c>
      <c r="BC1318" s="45">
        <v>0</v>
      </c>
      <c r="BD1318" s="45">
        <f>SUM(BASE_INICIATIVAS_CONSOLIDADA!$BB1318:$BC1318)</f>
        <v>120000</v>
      </c>
    </row>
    <row r="1319" spans="1:56" ht="60" x14ac:dyDescent="0.25">
      <c r="A1319" s="8" t="s">
        <v>502</v>
      </c>
      <c r="B1319" s="8" t="s">
        <v>503</v>
      </c>
      <c r="C1319" s="8">
        <v>19864575</v>
      </c>
      <c r="D1319" s="8" t="s">
        <v>58</v>
      </c>
      <c r="E1319" s="8" t="str">
        <f>_xlfn.XLOOKUP(BASE_INICIATIVAS_CONSOLIDADA!$G1319,'[1]BASE DE DADOS'!A:A,'[1]BASE DE DADOS'!C:C)</f>
        <v>FLONA DE AÇUNGUI</v>
      </c>
      <c r="F1319" s="8" t="str">
        <f>_xlfn.XLOOKUP(BASE_INICIATIVAS_CONSOLIDADA!$G1319,[1]!BASE_UCS[COD CNUC],[1]!BASE_UCS[CATEGORIA RESUMIDA])</f>
        <v>FLONA</v>
      </c>
      <c r="G1319" s="8" t="s">
        <v>82</v>
      </c>
      <c r="H1319" s="8" t="str">
        <f>_xlfn.XLOOKUP(BASE_INICIATIVAS_CONSOLIDADA!$G1319,[1]!BASE_UCS[COD CNUC],[1]!BASE_UCS[GERÊNCIA REGIONAL])</f>
        <v>GR5 - Sul</v>
      </c>
      <c r="I1319" s="8" t="str">
        <f>_xlfn.XLOOKUP(BASE_INICIATIVAS_CONSOLIDADA!$G1319,[1]!BASE_UCS[COD CNUC],[1]!BASE_UCS[BIOMAS])</f>
        <v>Mata Atlântica</v>
      </c>
      <c r="J1319" s="8" t="str">
        <f>_xlfn.XLOOKUP(BASE_INICIATIVAS_CONSOLIDADA!$G1319,[1]!BASE_UCS[COD CNUC],[1]!BASE_UCS[UF])</f>
        <v>PR</v>
      </c>
      <c r="K1319" s="8"/>
      <c r="L1319" s="36">
        <v>120000</v>
      </c>
      <c r="M1319" s="90"/>
      <c r="N1319" s="36">
        <f>BASE_INICIATIVAS_CONSOLIDADA!$L1319-BASE_INICIATIVAS_CONSOLIDADA!$M1319</f>
        <v>120000</v>
      </c>
      <c r="O1319" s="37">
        <f>BASE_INICIATIVAS_CONSOLIDADA!$AC1319+BASE_INICIATIVAS_CONSOLIDADA!$AJ1319+BASE_INICIATIVAS_CONSOLIDADA!$AO1319+BASE_INICIATIVAS_CONSOLIDADA!$AV1319+BASE_INICIATIVAS_CONSOLIDADA!$AY1319+BASE_INICIATIVAS_CONSOLIDADA!$BA1319+BASE_INICIATIVAS_CONSOLIDADA!$BD1319</f>
        <v>0</v>
      </c>
      <c r="P1319" s="36">
        <f>IF(BASE_INICIATIVAS_CONSOLIDADA!$N1319-BASE_INICIATIVAS_CONSOLIDADA!$O1319&lt;0,0,BASE_INICIATIVAS_CONSOLIDADA!$N1319-BASE_INICIATIVAS_CONSOLIDADA!$O1319)</f>
        <v>120000</v>
      </c>
      <c r="Q1319" s="64">
        <v>0</v>
      </c>
      <c r="R1319" s="69">
        <v>0</v>
      </c>
      <c r="S1319" s="69">
        <v>0</v>
      </c>
      <c r="T1319" s="69">
        <v>0</v>
      </c>
      <c r="U1319" s="69">
        <v>0</v>
      </c>
      <c r="V1319" s="69">
        <v>0</v>
      </c>
      <c r="W1319" s="69">
        <v>0</v>
      </c>
      <c r="X1319" s="69">
        <v>0</v>
      </c>
      <c r="Y1319" s="69">
        <v>0</v>
      </c>
      <c r="Z1319" s="69">
        <v>0</v>
      </c>
      <c r="AA1319" s="69">
        <v>0</v>
      </c>
      <c r="AB1319" s="70">
        <v>0</v>
      </c>
      <c r="AC1319" s="37">
        <f>SUM(BASE_INICIATIVAS_CONSOLIDADA!$Q1319:$AB1319)</f>
        <v>0</v>
      </c>
      <c r="AD1319" s="37">
        <v>0</v>
      </c>
      <c r="AE1319" s="37">
        <v>0</v>
      </c>
      <c r="AF1319" s="37">
        <v>0</v>
      </c>
      <c r="AG1319" s="37">
        <v>0</v>
      </c>
      <c r="AH1319" s="37">
        <v>0</v>
      </c>
      <c r="AI1319" s="77">
        <v>0</v>
      </c>
      <c r="AJ1319" s="37">
        <f>SUM(BASE_INICIATIVAS_CONSOLIDADA!$AD1319:$AI1319)</f>
        <v>0</v>
      </c>
      <c r="AK1319" s="37">
        <v>0</v>
      </c>
      <c r="AL1319" s="37">
        <v>0</v>
      </c>
      <c r="AM1319" s="37">
        <v>0</v>
      </c>
      <c r="AN1319" s="37">
        <v>0</v>
      </c>
      <c r="AO1319" s="37">
        <f>SUM(BASE_INICIATIVAS_CONSOLIDADA!$AK1319:$AN1319)</f>
        <v>0</v>
      </c>
      <c r="AP1319" s="37">
        <v>0</v>
      </c>
      <c r="AQ1319" s="37">
        <v>0</v>
      </c>
      <c r="AR1319" s="37">
        <v>0</v>
      </c>
      <c r="AS1319" s="37">
        <v>0</v>
      </c>
      <c r="AT1319" s="37">
        <v>0</v>
      </c>
      <c r="AU1319" s="37">
        <v>0</v>
      </c>
      <c r="AV1319" s="37">
        <f>SUM(BASE_INICIATIVAS_CONSOLIDADA!$AP1319:$AU1319)</f>
        <v>0</v>
      </c>
      <c r="AW1319" s="39">
        <v>0</v>
      </c>
      <c r="AX1319" s="39">
        <v>0</v>
      </c>
      <c r="AY1319" s="40">
        <f>SUM(BASE_INICIATIVAS_CONSOLIDADA!$AW1319:$AX1319)</f>
        <v>0</v>
      </c>
      <c r="AZ1319" s="4">
        <v>0</v>
      </c>
      <c r="BA1319" s="4">
        <f>BASE_INICIATIVAS_CONSOLIDADA!$AZ1319</f>
        <v>0</v>
      </c>
      <c r="BB1319" s="4">
        <v>0</v>
      </c>
      <c r="BC1319" s="4">
        <v>0</v>
      </c>
      <c r="BD1319" s="4">
        <f>SUM(BASE_INICIATIVAS_CONSOLIDADA!$BB1319:$BC1319)</f>
        <v>0</v>
      </c>
    </row>
    <row r="1320" spans="1:56" ht="60" x14ac:dyDescent="0.25">
      <c r="A1320" s="29" t="s">
        <v>502</v>
      </c>
      <c r="B1320" s="29" t="s">
        <v>503</v>
      </c>
      <c r="C1320" s="29">
        <v>19864575</v>
      </c>
      <c r="D1320" s="29" t="s">
        <v>58</v>
      </c>
      <c r="E1320" s="29" t="str">
        <f>_xlfn.XLOOKUP(BASE_INICIATIVAS_CONSOLIDADA!$G1320,'[1]BASE DE DADOS'!A:A,'[1]BASE DE DADOS'!C:C)</f>
        <v>REBIO DO GURUPI</v>
      </c>
      <c r="F1320" s="29" t="str">
        <f>_xlfn.XLOOKUP(BASE_INICIATIVAS_CONSOLIDADA!$G1320,[1]!BASE_UCS[COD CNUC],[1]!BASE_UCS[CATEGORIA RESUMIDA])</f>
        <v>REBIO</v>
      </c>
      <c r="G1320" s="29" t="s">
        <v>71</v>
      </c>
      <c r="H1320" s="29" t="str">
        <f>_xlfn.XLOOKUP(BASE_INICIATIVAS_CONSOLIDADA!$G1320,[1]!BASE_UCS[COD CNUC],[1]!BASE_UCS[GERÊNCIA REGIONAL])</f>
        <v>GR1 - Norte</v>
      </c>
      <c r="I1320" s="29" t="str">
        <f>_xlfn.XLOOKUP(BASE_INICIATIVAS_CONSOLIDADA!$G1320,[1]!BASE_UCS[COD CNUC],[1]!BASE_UCS[BIOMAS])</f>
        <v>Amazônia</v>
      </c>
      <c r="J1320" s="29" t="str">
        <f>_xlfn.XLOOKUP(BASE_INICIATIVAS_CONSOLIDADA!$G1320,[1]!BASE_UCS[COD CNUC],[1]!BASE_UCS[UF])</f>
        <v>MA</v>
      </c>
      <c r="K1320" s="29"/>
      <c r="L1320" s="30">
        <v>120000</v>
      </c>
      <c r="M1320" s="91"/>
      <c r="N1320" s="30">
        <f>BASE_INICIATIVAS_CONSOLIDADA!$L1320-BASE_INICIATIVAS_CONSOLIDADA!$M1320</f>
        <v>120000</v>
      </c>
      <c r="O1320" s="41">
        <f>BASE_INICIATIVAS_CONSOLIDADA!$AC1320+BASE_INICIATIVAS_CONSOLIDADA!$AJ1320+BASE_INICIATIVAS_CONSOLIDADA!$AO1320+BASE_INICIATIVAS_CONSOLIDADA!$AV1320+BASE_INICIATIVAS_CONSOLIDADA!$AY1320+BASE_INICIATIVAS_CONSOLIDADA!$BA1320+BASE_INICIATIVAS_CONSOLIDADA!$BD1320</f>
        <v>0</v>
      </c>
      <c r="P1320" s="30">
        <f>IF(BASE_INICIATIVAS_CONSOLIDADA!$N1320-BASE_INICIATIVAS_CONSOLIDADA!$O1320&lt;0,0,BASE_INICIATIVAS_CONSOLIDADA!$N1320-BASE_INICIATIVAS_CONSOLIDADA!$O1320)</f>
        <v>120000</v>
      </c>
      <c r="Q1320" s="66">
        <v>0</v>
      </c>
      <c r="R1320" s="71">
        <v>0</v>
      </c>
      <c r="S1320" s="71">
        <v>0</v>
      </c>
      <c r="T1320" s="71">
        <v>0</v>
      </c>
      <c r="U1320" s="71">
        <v>0</v>
      </c>
      <c r="V1320" s="71">
        <v>0</v>
      </c>
      <c r="W1320" s="71">
        <v>0</v>
      </c>
      <c r="X1320" s="71">
        <v>0</v>
      </c>
      <c r="Y1320" s="71">
        <v>0</v>
      </c>
      <c r="Z1320" s="71">
        <v>0</v>
      </c>
      <c r="AA1320" s="71">
        <v>0</v>
      </c>
      <c r="AB1320" s="68">
        <v>0</v>
      </c>
      <c r="AC1320" s="41">
        <f>SUM(BASE_INICIATIVAS_CONSOLIDADA!$Q1320:$AB1320)</f>
        <v>0</v>
      </c>
      <c r="AD1320" s="41">
        <v>0</v>
      </c>
      <c r="AE1320" s="41">
        <v>0</v>
      </c>
      <c r="AF1320" s="41">
        <v>0</v>
      </c>
      <c r="AG1320" s="41">
        <v>0</v>
      </c>
      <c r="AH1320" s="41">
        <v>0</v>
      </c>
      <c r="AI1320" s="82">
        <v>0</v>
      </c>
      <c r="AJ1320" s="41">
        <f>SUM(BASE_INICIATIVAS_CONSOLIDADA!$AD1320:$AI1320)</f>
        <v>0</v>
      </c>
      <c r="AK1320" s="41">
        <v>0</v>
      </c>
      <c r="AL1320" s="41">
        <v>0</v>
      </c>
      <c r="AM1320" s="41">
        <v>0</v>
      </c>
      <c r="AN1320" s="41">
        <v>0</v>
      </c>
      <c r="AO1320" s="41">
        <f>SUM(BASE_INICIATIVAS_CONSOLIDADA!$AK1320:$AN1320)</f>
        <v>0</v>
      </c>
      <c r="AP1320" s="41">
        <v>0</v>
      </c>
      <c r="AQ1320" s="41">
        <v>0</v>
      </c>
      <c r="AR1320" s="41">
        <v>0</v>
      </c>
      <c r="AS1320" s="41">
        <v>0</v>
      </c>
      <c r="AT1320" s="41">
        <v>0</v>
      </c>
      <c r="AU1320" s="41">
        <v>0</v>
      </c>
      <c r="AV1320" s="41">
        <f>SUM(BASE_INICIATIVAS_CONSOLIDADA!$AP1320:$AU1320)</f>
        <v>0</v>
      </c>
      <c r="AW1320" s="43">
        <v>0</v>
      </c>
      <c r="AX1320" s="43">
        <v>0</v>
      </c>
      <c r="AY1320" s="44">
        <f>SUM(BASE_INICIATIVAS_CONSOLIDADA!$AW1320:$AX1320)</f>
        <v>0</v>
      </c>
      <c r="AZ1320" s="45">
        <v>0</v>
      </c>
      <c r="BA1320" s="45">
        <f>BASE_INICIATIVAS_CONSOLIDADA!$AZ1320</f>
        <v>0</v>
      </c>
      <c r="BB1320" s="45">
        <v>0</v>
      </c>
      <c r="BC1320" s="45">
        <v>0</v>
      </c>
      <c r="BD1320" s="45">
        <f>SUM(BASE_INICIATIVAS_CONSOLIDADA!$BB1320:$BC1320)</f>
        <v>0</v>
      </c>
    </row>
    <row r="1321" spans="1:56" ht="60" x14ac:dyDescent="0.25">
      <c r="A1321" s="8" t="s">
        <v>502</v>
      </c>
      <c r="B1321" s="8" t="s">
        <v>503</v>
      </c>
      <c r="C1321" s="8">
        <v>19864575</v>
      </c>
      <c r="D1321" s="8" t="s">
        <v>58</v>
      </c>
      <c r="E1321" s="8" t="str">
        <f>_xlfn.XLOOKUP(BASE_INICIATIVAS_CONSOLIDADA!$G1321,'[1]BASE DE DADOS'!A:A,'[1]BASE DE DADOS'!C:C)</f>
        <v>FLONA DE PASSA QUATRO</v>
      </c>
      <c r="F1321" s="8" t="str">
        <f>_xlfn.XLOOKUP(BASE_INICIATIVAS_CONSOLIDADA!$G1321,[1]!BASE_UCS[COD CNUC],[1]!BASE_UCS[CATEGORIA RESUMIDA])</f>
        <v>FLONA</v>
      </c>
      <c r="G1321" s="8" t="s">
        <v>262</v>
      </c>
      <c r="H1321" s="8" t="str">
        <f>_xlfn.XLOOKUP(BASE_INICIATIVAS_CONSOLIDADA!$G1321,[1]!BASE_UCS[COD CNUC],[1]!BASE_UCS[GERÊNCIA REGIONAL])</f>
        <v>GR4 - Sudeste</v>
      </c>
      <c r="I1321" s="8" t="str">
        <f>_xlfn.XLOOKUP(BASE_INICIATIVAS_CONSOLIDADA!$G1321,[1]!BASE_UCS[COD CNUC],[1]!BASE_UCS[BIOMAS])</f>
        <v>Mata Atlântica</v>
      </c>
      <c r="J1321" s="8" t="str">
        <f>_xlfn.XLOOKUP(BASE_INICIATIVAS_CONSOLIDADA!$G1321,[1]!BASE_UCS[COD CNUC],[1]!BASE_UCS[UF])</f>
        <v>MG</v>
      </c>
      <c r="K1321" s="8"/>
      <c r="L1321" s="36">
        <v>120000</v>
      </c>
      <c r="M1321" s="90"/>
      <c r="N1321" s="36">
        <f>BASE_INICIATIVAS_CONSOLIDADA!$L1321-BASE_INICIATIVAS_CONSOLIDADA!$M1321</f>
        <v>120000</v>
      </c>
      <c r="O1321" s="37">
        <f>BASE_INICIATIVAS_CONSOLIDADA!$AC1321+BASE_INICIATIVAS_CONSOLIDADA!$AJ1321+BASE_INICIATIVAS_CONSOLIDADA!$AO1321+BASE_INICIATIVAS_CONSOLIDADA!$AV1321+BASE_INICIATIVAS_CONSOLIDADA!$AY1321+BASE_INICIATIVAS_CONSOLIDADA!$BA1321+BASE_INICIATIVAS_CONSOLIDADA!$BD1321</f>
        <v>0</v>
      </c>
      <c r="P1321" s="36">
        <f>IF(BASE_INICIATIVAS_CONSOLIDADA!$N1321-BASE_INICIATIVAS_CONSOLIDADA!$O1321&lt;0,0,BASE_INICIATIVAS_CONSOLIDADA!$N1321-BASE_INICIATIVAS_CONSOLIDADA!$O1321)</f>
        <v>120000</v>
      </c>
      <c r="Q1321" s="64">
        <v>0</v>
      </c>
      <c r="R1321" s="69">
        <v>0</v>
      </c>
      <c r="S1321" s="69">
        <v>0</v>
      </c>
      <c r="T1321" s="69">
        <v>0</v>
      </c>
      <c r="U1321" s="69">
        <v>0</v>
      </c>
      <c r="V1321" s="69">
        <v>0</v>
      </c>
      <c r="W1321" s="69">
        <v>0</v>
      </c>
      <c r="X1321" s="69">
        <v>0</v>
      </c>
      <c r="Y1321" s="69">
        <v>0</v>
      </c>
      <c r="Z1321" s="69">
        <v>0</v>
      </c>
      <c r="AA1321" s="69">
        <v>0</v>
      </c>
      <c r="AB1321" s="70">
        <v>0</v>
      </c>
      <c r="AC1321" s="37">
        <f>SUM(BASE_INICIATIVAS_CONSOLIDADA!$Q1321:$AB1321)</f>
        <v>0</v>
      </c>
      <c r="AD1321" s="37">
        <v>0</v>
      </c>
      <c r="AE1321" s="37">
        <v>0</v>
      </c>
      <c r="AF1321" s="37">
        <v>0</v>
      </c>
      <c r="AG1321" s="37">
        <v>0</v>
      </c>
      <c r="AH1321" s="37">
        <v>0</v>
      </c>
      <c r="AI1321" s="77">
        <v>0</v>
      </c>
      <c r="AJ1321" s="37">
        <f>SUM(BASE_INICIATIVAS_CONSOLIDADA!$AD1321:$AI1321)</f>
        <v>0</v>
      </c>
      <c r="AK1321" s="37">
        <v>0</v>
      </c>
      <c r="AL1321" s="37">
        <v>0</v>
      </c>
      <c r="AM1321" s="37">
        <v>0</v>
      </c>
      <c r="AN1321" s="37">
        <v>0</v>
      </c>
      <c r="AO1321" s="37">
        <f>SUM(BASE_INICIATIVAS_CONSOLIDADA!$AK1321:$AN1321)</f>
        <v>0</v>
      </c>
      <c r="AP1321" s="37">
        <v>0</v>
      </c>
      <c r="AQ1321" s="37">
        <v>0</v>
      </c>
      <c r="AR1321" s="37">
        <v>0</v>
      </c>
      <c r="AS1321" s="37">
        <v>0</v>
      </c>
      <c r="AT1321" s="37">
        <v>0</v>
      </c>
      <c r="AU1321" s="37">
        <v>0</v>
      </c>
      <c r="AV1321" s="37">
        <f>SUM(BASE_INICIATIVAS_CONSOLIDADA!$AP1321:$AU1321)</f>
        <v>0</v>
      </c>
      <c r="AW1321" s="39">
        <v>0</v>
      </c>
      <c r="AX1321" s="39">
        <v>0</v>
      </c>
      <c r="AY1321" s="40">
        <f>SUM(BASE_INICIATIVAS_CONSOLIDADA!$AW1321:$AX1321)</f>
        <v>0</v>
      </c>
      <c r="AZ1321" s="4">
        <v>0</v>
      </c>
      <c r="BA1321" s="4">
        <f>BASE_INICIATIVAS_CONSOLIDADA!$AZ1321</f>
        <v>0</v>
      </c>
      <c r="BB1321" s="4">
        <v>0</v>
      </c>
      <c r="BC1321" s="4">
        <v>0</v>
      </c>
      <c r="BD1321" s="4">
        <f>SUM(BASE_INICIATIVAS_CONSOLIDADA!$BB1321:$BC1321)</f>
        <v>0</v>
      </c>
    </row>
    <row r="1322" spans="1:56" ht="60" x14ac:dyDescent="0.25">
      <c r="A1322" s="29" t="s">
        <v>502</v>
      </c>
      <c r="B1322" s="29" t="s">
        <v>503</v>
      </c>
      <c r="C1322" s="29">
        <v>19864575</v>
      </c>
      <c r="D1322" s="29" t="s">
        <v>58</v>
      </c>
      <c r="E1322" s="29" t="str">
        <f>_xlfn.XLOOKUP(BASE_INICIATIVAS_CONSOLIDADA!$G1322,'[1]BASE DE DADOS'!A:A,'[1]BASE DE DADOS'!C:C)</f>
        <v>REBIO ATOL DAS ROCAS</v>
      </c>
      <c r="F1322" s="29" t="str">
        <f>_xlfn.XLOOKUP(BASE_INICIATIVAS_CONSOLIDADA!$G1322,[1]!BASE_UCS[COD CNUC],[1]!BASE_UCS[CATEGORIA RESUMIDA])</f>
        <v>REBIO</v>
      </c>
      <c r="G1322" s="29" t="s">
        <v>323</v>
      </c>
      <c r="H1322" s="29" t="str">
        <f>_xlfn.XLOOKUP(BASE_INICIATIVAS_CONSOLIDADA!$G1322,[1]!BASE_UCS[COD CNUC],[1]!BASE_UCS[GERÊNCIA REGIONAL])</f>
        <v>GR2 - Nordeste</v>
      </c>
      <c r="I1322" s="29" t="str">
        <f>_xlfn.XLOOKUP(BASE_INICIATIVAS_CONSOLIDADA!$G1322,[1]!BASE_UCS[COD CNUC],[1]!BASE_UCS[BIOMAS])</f>
        <v>Área Marinha - Mata Atlântica</v>
      </c>
      <c r="J1322" s="29" t="str">
        <f>_xlfn.XLOOKUP(BASE_INICIATIVAS_CONSOLIDADA!$G1322,[1]!BASE_UCS[COD CNUC],[1]!BASE_UCS[UF])</f>
        <v>RN</v>
      </c>
      <c r="K1322" s="29"/>
      <c r="L1322" s="30">
        <v>120000</v>
      </c>
      <c r="M1322" s="91"/>
      <c r="N1322" s="30">
        <f>BASE_INICIATIVAS_CONSOLIDADA!$L1322-BASE_INICIATIVAS_CONSOLIDADA!$M1322</f>
        <v>120000</v>
      </c>
      <c r="O1322" s="41">
        <f>BASE_INICIATIVAS_CONSOLIDADA!$AC1322+BASE_INICIATIVAS_CONSOLIDADA!$AJ1322+BASE_INICIATIVAS_CONSOLIDADA!$AO1322+BASE_INICIATIVAS_CONSOLIDADA!$AV1322+BASE_INICIATIVAS_CONSOLIDADA!$AY1322+BASE_INICIATIVAS_CONSOLIDADA!$BA1322+BASE_INICIATIVAS_CONSOLIDADA!$BD1322</f>
        <v>120000</v>
      </c>
      <c r="P1322" s="30">
        <f>IF(BASE_INICIATIVAS_CONSOLIDADA!$N1322-BASE_INICIATIVAS_CONSOLIDADA!$O1322&lt;0,0,BASE_INICIATIVAS_CONSOLIDADA!$N1322-BASE_INICIATIVAS_CONSOLIDADA!$O1322)</f>
        <v>0</v>
      </c>
      <c r="Q1322" s="66">
        <v>0</v>
      </c>
      <c r="R1322" s="71">
        <v>0</v>
      </c>
      <c r="S1322" s="71">
        <v>0</v>
      </c>
      <c r="T1322" s="71">
        <v>0</v>
      </c>
      <c r="U1322" s="71">
        <v>0</v>
      </c>
      <c r="V1322" s="71">
        <v>0</v>
      </c>
      <c r="W1322" s="71">
        <v>0</v>
      </c>
      <c r="X1322" s="71">
        <v>0</v>
      </c>
      <c r="Y1322" s="71">
        <v>0</v>
      </c>
      <c r="Z1322" s="71">
        <v>0</v>
      </c>
      <c r="AA1322" s="71">
        <v>0</v>
      </c>
      <c r="AB1322" s="68">
        <v>0</v>
      </c>
      <c r="AC1322" s="41">
        <f>SUM(BASE_INICIATIVAS_CONSOLIDADA!$Q1322:$AB1322)</f>
        <v>0</v>
      </c>
      <c r="AD1322" s="41">
        <v>0</v>
      </c>
      <c r="AE1322" s="41">
        <v>0</v>
      </c>
      <c r="AF1322" s="41">
        <v>0</v>
      </c>
      <c r="AG1322" s="41">
        <v>0</v>
      </c>
      <c r="AH1322" s="41">
        <v>0</v>
      </c>
      <c r="AI1322" s="82">
        <v>0</v>
      </c>
      <c r="AJ1322" s="41">
        <f>SUM(BASE_INICIATIVAS_CONSOLIDADA!$AD1322:$AI1322)</f>
        <v>0</v>
      </c>
      <c r="AK1322" s="41">
        <v>0</v>
      </c>
      <c r="AL1322" s="41">
        <v>0</v>
      </c>
      <c r="AM1322" s="41">
        <v>0</v>
      </c>
      <c r="AN1322" s="41">
        <v>0</v>
      </c>
      <c r="AO1322" s="41">
        <f>SUM(BASE_INICIATIVAS_CONSOLIDADA!$AK1322:$AN1322)</f>
        <v>0</v>
      </c>
      <c r="AP1322" s="41">
        <v>0</v>
      </c>
      <c r="AQ1322" s="41">
        <v>0</v>
      </c>
      <c r="AR1322" s="41">
        <v>0</v>
      </c>
      <c r="AS1322" s="41">
        <v>0</v>
      </c>
      <c r="AT1322" s="41">
        <v>0</v>
      </c>
      <c r="AU1322" s="41">
        <v>0</v>
      </c>
      <c r="AV1322" s="41">
        <f>SUM(BASE_INICIATIVAS_CONSOLIDADA!$AP1322:$AU1322)</f>
        <v>0</v>
      </c>
      <c r="AW1322" s="43">
        <v>0</v>
      </c>
      <c r="AX1322" s="43">
        <v>0</v>
      </c>
      <c r="AY1322" s="44">
        <f>SUM(BASE_INICIATIVAS_CONSOLIDADA!$AW1322:$AX1322)</f>
        <v>0</v>
      </c>
      <c r="AZ1322" s="45">
        <v>0</v>
      </c>
      <c r="BA1322" s="45">
        <f>BASE_INICIATIVAS_CONSOLIDADA!$AZ1322</f>
        <v>0</v>
      </c>
      <c r="BB1322" s="45">
        <v>120000</v>
      </c>
      <c r="BC1322" s="45">
        <v>0</v>
      </c>
      <c r="BD1322" s="45">
        <f>SUM(BASE_INICIATIVAS_CONSOLIDADA!$BB1322:$BC1322)</f>
        <v>120000</v>
      </c>
    </row>
    <row r="1323" spans="1:56" ht="60" x14ac:dyDescent="0.25">
      <c r="A1323" s="8" t="s">
        <v>502</v>
      </c>
      <c r="B1323" s="8" t="s">
        <v>503</v>
      </c>
      <c r="C1323" s="8">
        <v>19864575</v>
      </c>
      <c r="D1323" s="8" t="s">
        <v>58</v>
      </c>
      <c r="E1323" s="8" t="str">
        <f>_xlfn.XLOOKUP(BASE_INICIATIVAS_CONSOLIDADA!$G1323,'[1]BASE DE DADOS'!A:A,'[1]BASE DE DADOS'!C:C)</f>
        <v>APA DA BALEIA FRANCA</v>
      </c>
      <c r="F1323" s="8" t="str">
        <f>_xlfn.XLOOKUP(BASE_INICIATIVAS_CONSOLIDADA!$G1323,[1]!BASE_UCS[COD CNUC],[1]!BASE_UCS[CATEGORIA RESUMIDA])</f>
        <v>APA</v>
      </c>
      <c r="G1323" s="8" t="s">
        <v>258</v>
      </c>
      <c r="H1323" s="8" t="str">
        <f>_xlfn.XLOOKUP(BASE_INICIATIVAS_CONSOLIDADA!$G1323,[1]!BASE_UCS[COD CNUC],[1]!BASE_UCS[GERÊNCIA REGIONAL])</f>
        <v>GR5 - Sul</v>
      </c>
      <c r="I1323" s="8" t="str">
        <f>_xlfn.XLOOKUP(BASE_INICIATIVAS_CONSOLIDADA!$G1323,[1]!BASE_UCS[COD CNUC],[1]!BASE_UCS[BIOMAS])</f>
        <v>Área Marinha - Mata Atlântica</v>
      </c>
      <c r="J1323" s="8" t="str">
        <f>_xlfn.XLOOKUP(BASE_INICIATIVAS_CONSOLIDADA!$G1323,[1]!BASE_UCS[COD CNUC],[1]!BASE_UCS[UF])</f>
        <v>SC</v>
      </c>
      <c r="K1323" s="8"/>
      <c r="L1323" s="36">
        <v>120000</v>
      </c>
      <c r="M1323" s="90"/>
      <c r="N1323" s="36">
        <f>BASE_INICIATIVAS_CONSOLIDADA!$L1323-BASE_INICIATIVAS_CONSOLIDADA!$M1323</f>
        <v>120000</v>
      </c>
      <c r="O1323" s="37">
        <f>BASE_INICIATIVAS_CONSOLIDADA!$AC1323+BASE_INICIATIVAS_CONSOLIDADA!$AJ1323+BASE_INICIATIVAS_CONSOLIDADA!$AO1323+BASE_INICIATIVAS_CONSOLIDADA!$AV1323+BASE_INICIATIVAS_CONSOLIDADA!$AY1323+BASE_INICIATIVAS_CONSOLIDADA!$BA1323+BASE_INICIATIVAS_CONSOLIDADA!$BD1323</f>
        <v>0</v>
      </c>
      <c r="P1323" s="36">
        <f>IF(BASE_INICIATIVAS_CONSOLIDADA!$N1323-BASE_INICIATIVAS_CONSOLIDADA!$O1323&lt;0,0,BASE_INICIATIVAS_CONSOLIDADA!$N1323-BASE_INICIATIVAS_CONSOLIDADA!$O1323)</f>
        <v>120000</v>
      </c>
      <c r="Q1323" s="64">
        <v>0</v>
      </c>
      <c r="R1323" s="69">
        <v>0</v>
      </c>
      <c r="S1323" s="69">
        <v>0</v>
      </c>
      <c r="T1323" s="69">
        <v>0</v>
      </c>
      <c r="U1323" s="69">
        <v>0</v>
      </c>
      <c r="V1323" s="69">
        <v>0</v>
      </c>
      <c r="W1323" s="69">
        <v>0</v>
      </c>
      <c r="X1323" s="69">
        <v>0</v>
      </c>
      <c r="Y1323" s="69">
        <v>0</v>
      </c>
      <c r="Z1323" s="69">
        <v>0</v>
      </c>
      <c r="AA1323" s="69">
        <v>0</v>
      </c>
      <c r="AB1323" s="70">
        <v>0</v>
      </c>
      <c r="AC1323" s="37">
        <f>SUM(BASE_INICIATIVAS_CONSOLIDADA!$Q1323:$AB1323)</f>
        <v>0</v>
      </c>
      <c r="AD1323" s="37">
        <v>0</v>
      </c>
      <c r="AE1323" s="37">
        <v>0</v>
      </c>
      <c r="AF1323" s="37">
        <v>0</v>
      </c>
      <c r="AG1323" s="37">
        <v>0</v>
      </c>
      <c r="AH1323" s="37">
        <v>0</v>
      </c>
      <c r="AI1323" s="77">
        <v>0</v>
      </c>
      <c r="AJ1323" s="37">
        <f>SUM(BASE_INICIATIVAS_CONSOLIDADA!$AD1323:$AI1323)</f>
        <v>0</v>
      </c>
      <c r="AK1323" s="37">
        <v>0</v>
      </c>
      <c r="AL1323" s="37">
        <v>0</v>
      </c>
      <c r="AM1323" s="37">
        <v>0</v>
      </c>
      <c r="AN1323" s="37">
        <v>0</v>
      </c>
      <c r="AO1323" s="37">
        <f>SUM(BASE_INICIATIVAS_CONSOLIDADA!$AK1323:$AN1323)</f>
        <v>0</v>
      </c>
      <c r="AP1323" s="37">
        <v>0</v>
      </c>
      <c r="AQ1323" s="37">
        <v>0</v>
      </c>
      <c r="AR1323" s="37">
        <v>0</v>
      </c>
      <c r="AS1323" s="37">
        <v>0</v>
      </c>
      <c r="AT1323" s="37">
        <v>0</v>
      </c>
      <c r="AU1323" s="37">
        <v>0</v>
      </c>
      <c r="AV1323" s="37">
        <f>SUM(BASE_INICIATIVAS_CONSOLIDADA!$AP1323:$AU1323)</f>
        <v>0</v>
      </c>
      <c r="AW1323" s="39">
        <v>0</v>
      </c>
      <c r="AX1323" s="39">
        <v>0</v>
      </c>
      <c r="AY1323" s="40">
        <f>SUM(BASE_INICIATIVAS_CONSOLIDADA!$AW1323:$AX1323)</f>
        <v>0</v>
      </c>
      <c r="AZ1323" s="4">
        <v>0</v>
      </c>
      <c r="BA1323" s="4">
        <f>BASE_INICIATIVAS_CONSOLIDADA!$AZ1323</f>
        <v>0</v>
      </c>
      <c r="BB1323" s="4">
        <v>0</v>
      </c>
      <c r="BC1323" s="4">
        <v>0</v>
      </c>
      <c r="BD1323" s="4">
        <f>SUM(BASE_INICIATIVAS_CONSOLIDADA!$BB1323:$BC1323)</f>
        <v>0</v>
      </c>
    </row>
    <row r="1324" spans="1:56" ht="60" x14ac:dyDescent="0.25">
      <c r="A1324" s="29" t="s">
        <v>502</v>
      </c>
      <c r="B1324" s="29" t="s">
        <v>503</v>
      </c>
      <c r="C1324" s="29">
        <v>19864575</v>
      </c>
      <c r="D1324" s="29" t="s">
        <v>58</v>
      </c>
      <c r="E1324" s="29" t="str">
        <f>_xlfn.XLOOKUP(BASE_INICIATIVAS_CONSOLIDADA!$G1324,'[1]BASE DE DADOS'!A:A,'[1]BASE DE DADOS'!C:C)</f>
        <v>ESEC DO JARI</v>
      </c>
      <c r="F1324" s="29" t="str">
        <f>_xlfn.XLOOKUP(BASE_INICIATIVAS_CONSOLIDADA!$G1324,[1]!BASE_UCS[COD CNUC],[1]!BASE_UCS[CATEGORIA RESUMIDA])</f>
        <v>ESEC</v>
      </c>
      <c r="G1324" s="29" t="s">
        <v>491</v>
      </c>
      <c r="H1324" s="29" t="str">
        <f>_xlfn.XLOOKUP(BASE_INICIATIVAS_CONSOLIDADA!$G1324,[1]!BASE_UCS[COD CNUC],[1]!BASE_UCS[GERÊNCIA REGIONAL])</f>
        <v>GR1 - Norte</v>
      </c>
      <c r="I1324" s="29" t="str">
        <f>_xlfn.XLOOKUP(BASE_INICIATIVAS_CONSOLIDADA!$G1324,[1]!BASE_UCS[COD CNUC],[1]!BASE_UCS[BIOMAS])</f>
        <v>Amazônia</v>
      </c>
      <c r="J1324" s="29" t="str">
        <f>_xlfn.XLOOKUP(BASE_INICIATIVAS_CONSOLIDADA!$G1324,[1]!BASE_UCS[COD CNUC],[1]!BASE_UCS[UF])</f>
        <v>AM/PA</v>
      </c>
      <c r="K1324" s="29"/>
      <c r="L1324" s="30">
        <v>120000</v>
      </c>
      <c r="M1324" s="91"/>
      <c r="N1324" s="30">
        <f>BASE_INICIATIVAS_CONSOLIDADA!$L1324-BASE_INICIATIVAS_CONSOLIDADA!$M1324</f>
        <v>120000</v>
      </c>
      <c r="O1324" s="41">
        <f>BASE_INICIATIVAS_CONSOLIDADA!$AC1324+BASE_INICIATIVAS_CONSOLIDADA!$AJ1324+BASE_INICIATIVAS_CONSOLIDADA!$AO1324+BASE_INICIATIVAS_CONSOLIDADA!$AV1324+BASE_INICIATIVAS_CONSOLIDADA!$AY1324+BASE_INICIATIVAS_CONSOLIDADA!$BA1324+BASE_INICIATIVAS_CONSOLIDADA!$BD1324</f>
        <v>0</v>
      </c>
      <c r="P1324" s="30">
        <f>IF(BASE_INICIATIVAS_CONSOLIDADA!$N1324-BASE_INICIATIVAS_CONSOLIDADA!$O1324&lt;0,0,BASE_INICIATIVAS_CONSOLIDADA!$N1324-BASE_INICIATIVAS_CONSOLIDADA!$O1324)</f>
        <v>120000</v>
      </c>
      <c r="Q1324" s="66">
        <v>0</v>
      </c>
      <c r="R1324" s="71">
        <v>0</v>
      </c>
      <c r="S1324" s="71">
        <v>0</v>
      </c>
      <c r="T1324" s="71">
        <v>0</v>
      </c>
      <c r="U1324" s="71">
        <v>0</v>
      </c>
      <c r="V1324" s="71">
        <v>0</v>
      </c>
      <c r="W1324" s="71">
        <v>0</v>
      </c>
      <c r="X1324" s="71">
        <v>0</v>
      </c>
      <c r="Y1324" s="71">
        <v>0</v>
      </c>
      <c r="Z1324" s="71">
        <v>0</v>
      </c>
      <c r="AA1324" s="71">
        <v>0</v>
      </c>
      <c r="AB1324" s="68">
        <v>0</v>
      </c>
      <c r="AC1324" s="41">
        <f>SUM(BASE_INICIATIVAS_CONSOLIDADA!$Q1324:$AB1324)</f>
        <v>0</v>
      </c>
      <c r="AD1324" s="41">
        <v>0</v>
      </c>
      <c r="AE1324" s="41">
        <v>0</v>
      </c>
      <c r="AF1324" s="41">
        <v>0</v>
      </c>
      <c r="AG1324" s="41">
        <v>0</v>
      </c>
      <c r="AH1324" s="41">
        <v>0</v>
      </c>
      <c r="AI1324" s="82">
        <v>0</v>
      </c>
      <c r="AJ1324" s="41">
        <f>SUM(BASE_INICIATIVAS_CONSOLIDADA!$AD1324:$AI1324)</f>
        <v>0</v>
      </c>
      <c r="AK1324" s="41">
        <v>0</v>
      </c>
      <c r="AL1324" s="41">
        <v>0</v>
      </c>
      <c r="AM1324" s="41">
        <v>0</v>
      </c>
      <c r="AN1324" s="41">
        <v>0</v>
      </c>
      <c r="AO1324" s="41">
        <f>SUM(BASE_INICIATIVAS_CONSOLIDADA!$AK1324:$AN1324)</f>
        <v>0</v>
      </c>
      <c r="AP1324" s="41">
        <v>0</v>
      </c>
      <c r="AQ1324" s="41">
        <v>0</v>
      </c>
      <c r="AR1324" s="41">
        <v>0</v>
      </c>
      <c r="AS1324" s="41">
        <v>0</v>
      </c>
      <c r="AT1324" s="41">
        <v>0</v>
      </c>
      <c r="AU1324" s="41">
        <v>0</v>
      </c>
      <c r="AV1324" s="41">
        <f>SUM(BASE_INICIATIVAS_CONSOLIDADA!$AP1324:$AU1324)</f>
        <v>0</v>
      </c>
      <c r="AW1324" s="43">
        <v>0</v>
      </c>
      <c r="AX1324" s="43">
        <v>0</v>
      </c>
      <c r="AY1324" s="44">
        <f>SUM(BASE_INICIATIVAS_CONSOLIDADA!$AW1324:$AX1324)</f>
        <v>0</v>
      </c>
      <c r="AZ1324" s="45">
        <v>0</v>
      </c>
      <c r="BA1324" s="45">
        <f>BASE_INICIATIVAS_CONSOLIDADA!$AZ1324</f>
        <v>0</v>
      </c>
      <c r="BB1324" s="45">
        <v>0</v>
      </c>
      <c r="BC1324" s="45">
        <v>0</v>
      </c>
      <c r="BD1324" s="45">
        <f>SUM(BASE_INICIATIVAS_CONSOLIDADA!$BB1324:$BC1324)</f>
        <v>0</v>
      </c>
    </row>
    <row r="1325" spans="1:56" ht="60" x14ac:dyDescent="0.25">
      <c r="A1325" s="8" t="s">
        <v>502</v>
      </c>
      <c r="B1325" s="8" t="s">
        <v>503</v>
      </c>
      <c r="C1325" s="8">
        <v>19864575</v>
      </c>
      <c r="D1325" s="8" t="s">
        <v>58</v>
      </c>
      <c r="E1325" s="8" t="str">
        <f>_xlfn.XLOOKUP(BASE_INICIATIVAS_CONSOLIDADA!$G1325,'[1]BASE DE DADOS'!A:A,'[1]BASE DE DADOS'!C:C)</f>
        <v>RESEX ARAPIRANGA-TROMAÍ</v>
      </c>
      <c r="F1325" s="8" t="str">
        <f>_xlfn.XLOOKUP(BASE_INICIATIVAS_CONSOLIDADA!$G1325,[1]!BASE_UCS[COD CNUC],[1]!BASE_UCS[CATEGORIA RESUMIDA])</f>
        <v>RESEX</v>
      </c>
      <c r="G1325" s="8" t="s">
        <v>145</v>
      </c>
      <c r="H1325" s="8" t="str">
        <f>_xlfn.XLOOKUP(BASE_INICIATIVAS_CONSOLIDADA!$G1325,[1]!BASE_UCS[COD CNUC],[1]!BASE_UCS[GERÊNCIA REGIONAL])</f>
        <v>GR1 - Norte</v>
      </c>
      <c r="I1325" s="8" t="str">
        <f>_xlfn.XLOOKUP(BASE_INICIATIVAS_CONSOLIDADA!$G1325,[1]!BASE_UCS[COD CNUC],[1]!BASE_UCS[BIOMAS])</f>
        <v>Amazônia - Área Marinha</v>
      </c>
      <c r="J1325" s="8" t="str">
        <f>_xlfn.XLOOKUP(BASE_INICIATIVAS_CONSOLIDADA!$G1325,[1]!BASE_UCS[COD CNUC],[1]!BASE_UCS[UF])</f>
        <v>MA</v>
      </c>
      <c r="K1325" s="8"/>
      <c r="L1325" s="36">
        <v>1430000</v>
      </c>
      <c r="M1325" s="90"/>
      <c r="N1325" s="36">
        <f>BASE_INICIATIVAS_CONSOLIDADA!$L1325-BASE_INICIATIVAS_CONSOLIDADA!$M1325</f>
        <v>1430000</v>
      </c>
      <c r="O1325" s="37">
        <f>BASE_INICIATIVAS_CONSOLIDADA!$AC1325+BASE_INICIATIVAS_CONSOLIDADA!$AJ1325+BASE_INICIATIVAS_CONSOLIDADA!$AO1325+BASE_INICIATIVAS_CONSOLIDADA!$AV1325+BASE_INICIATIVAS_CONSOLIDADA!$AY1325+BASE_INICIATIVAS_CONSOLIDADA!$BA1325+BASE_INICIATIVAS_CONSOLIDADA!$BD1325</f>
        <v>0</v>
      </c>
      <c r="P1325" s="36">
        <f>IF(BASE_INICIATIVAS_CONSOLIDADA!$N1325-BASE_INICIATIVAS_CONSOLIDADA!$O1325&lt;0,0,BASE_INICIATIVAS_CONSOLIDADA!$N1325-BASE_INICIATIVAS_CONSOLIDADA!$O1325)</f>
        <v>1430000</v>
      </c>
      <c r="Q1325" s="64">
        <v>0</v>
      </c>
      <c r="R1325" s="69">
        <v>0</v>
      </c>
      <c r="S1325" s="69">
        <v>0</v>
      </c>
      <c r="T1325" s="69">
        <v>0</v>
      </c>
      <c r="U1325" s="69">
        <v>0</v>
      </c>
      <c r="V1325" s="69">
        <v>0</v>
      </c>
      <c r="W1325" s="69">
        <v>0</v>
      </c>
      <c r="X1325" s="69">
        <v>0</v>
      </c>
      <c r="Y1325" s="69">
        <v>0</v>
      </c>
      <c r="Z1325" s="69">
        <v>0</v>
      </c>
      <c r="AA1325" s="69">
        <v>0</v>
      </c>
      <c r="AB1325" s="70">
        <v>0</v>
      </c>
      <c r="AC1325" s="37">
        <f>SUM(BASE_INICIATIVAS_CONSOLIDADA!$Q1325:$AB1325)</f>
        <v>0</v>
      </c>
      <c r="AD1325" s="37">
        <v>0</v>
      </c>
      <c r="AE1325" s="37">
        <v>0</v>
      </c>
      <c r="AF1325" s="37">
        <v>0</v>
      </c>
      <c r="AG1325" s="37">
        <v>0</v>
      </c>
      <c r="AH1325" s="37">
        <v>0</v>
      </c>
      <c r="AI1325" s="77">
        <v>0</v>
      </c>
      <c r="AJ1325" s="37">
        <f>SUM(BASE_INICIATIVAS_CONSOLIDADA!$AD1325:$AI1325)</f>
        <v>0</v>
      </c>
      <c r="AK1325" s="37">
        <v>0</v>
      </c>
      <c r="AL1325" s="37">
        <v>0</v>
      </c>
      <c r="AM1325" s="37">
        <v>0</v>
      </c>
      <c r="AN1325" s="37">
        <v>0</v>
      </c>
      <c r="AO1325" s="37">
        <f>SUM(BASE_INICIATIVAS_CONSOLIDADA!$AK1325:$AN1325)</f>
        <v>0</v>
      </c>
      <c r="AP1325" s="37">
        <v>0</v>
      </c>
      <c r="AQ1325" s="37">
        <v>0</v>
      </c>
      <c r="AR1325" s="37">
        <v>0</v>
      </c>
      <c r="AS1325" s="37">
        <v>0</v>
      </c>
      <c r="AT1325" s="37">
        <v>0</v>
      </c>
      <c r="AU1325" s="37">
        <v>0</v>
      </c>
      <c r="AV1325" s="37">
        <f>SUM(BASE_INICIATIVAS_CONSOLIDADA!$AP1325:$AU1325)</f>
        <v>0</v>
      </c>
      <c r="AW1325" s="39">
        <v>0</v>
      </c>
      <c r="AX1325" s="39">
        <v>0</v>
      </c>
      <c r="AY1325" s="40">
        <f>SUM(BASE_INICIATIVAS_CONSOLIDADA!$AW1325:$AX1325)</f>
        <v>0</v>
      </c>
      <c r="AZ1325" s="4">
        <v>0</v>
      </c>
      <c r="BA1325" s="4">
        <f>BASE_INICIATIVAS_CONSOLIDADA!$AZ1325</f>
        <v>0</v>
      </c>
      <c r="BB1325" s="4">
        <v>0</v>
      </c>
      <c r="BC1325" s="4">
        <v>0</v>
      </c>
      <c r="BD1325" s="4">
        <f>SUM(BASE_INICIATIVAS_CONSOLIDADA!$BB1325:$BC1325)</f>
        <v>0</v>
      </c>
    </row>
    <row r="1326" spans="1:56" ht="60" x14ac:dyDescent="0.25">
      <c r="A1326" s="29" t="s">
        <v>502</v>
      </c>
      <c r="B1326" s="29" t="s">
        <v>503</v>
      </c>
      <c r="C1326" s="29">
        <v>19864575</v>
      </c>
      <c r="D1326" s="29" t="s">
        <v>58</v>
      </c>
      <c r="E1326" s="29" t="str">
        <f>_xlfn.XLOOKUP(BASE_INICIATIVAS_CONSOLIDADA!$G1326,'[1]BASE DE DADOS'!A:A,'[1]BASE DE DADOS'!C:C)</f>
        <v>RESEX DE CURURUPU</v>
      </c>
      <c r="F1326" s="29" t="str">
        <f>_xlfn.XLOOKUP(BASE_INICIATIVAS_CONSOLIDADA!$G1326,[1]!BASE_UCS[COD CNUC],[1]!BASE_UCS[CATEGORIA RESUMIDA])</f>
        <v>RESEX</v>
      </c>
      <c r="G1326" s="29" t="s">
        <v>144</v>
      </c>
      <c r="H1326" s="29" t="str">
        <f>_xlfn.XLOOKUP(BASE_INICIATIVAS_CONSOLIDADA!$G1326,[1]!BASE_UCS[COD CNUC],[1]!BASE_UCS[GERÊNCIA REGIONAL])</f>
        <v>GR1 - Norte</v>
      </c>
      <c r="I1326" s="29" t="str">
        <f>_xlfn.XLOOKUP(BASE_INICIATIVAS_CONSOLIDADA!$G1326,[1]!BASE_UCS[COD CNUC],[1]!BASE_UCS[BIOMAS])</f>
        <v>Amazônia - Área Marinha</v>
      </c>
      <c r="J1326" s="29" t="str">
        <f>_xlfn.XLOOKUP(BASE_INICIATIVAS_CONSOLIDADA!$G1326,[1]!BASE_UCS[COD CNUC],[1]!BASE_UCS[UF])</f>
        <v>MA</v>
      </c>
      <c r="K1326" s="29"/>
      <c r="L1326" s="30">
        <v>1670000</v>
      </c>
      <c r="M1326" s="91"/>
      <c r="N1326" s="30">
        <f>BASE_INICIATIVAS_CONSOLIDADA!$L1326-BASE_INICIATIVAS_CONSOLIDADA!$M1326</f>
        <v>1670000</v>
      </c>
      <c r="O1326" s="41">
        <f>BASE_INICIATIVAS_CONSOLIDADA!$AC1326+BASE_INICIATIVAS_CONSOLIDADA!$AJ1326+BASE_INICIATIVAS_CONSOLIDADA!$AO1326+BASE_INICIATIVAS_CONSOLIDADA!$AV1326+BASE_INICIATIVAS_CONSOLIDADA!$AY1326+BASE_INICIATIVAS_CONSOLIDADA!$BA1326+BASE_INICIATIVAS_CONSOLIDADA!$BD1326</f>
        <v>0</v>
      </c>
      <c r="P1326" s="30">
        <f>IF(BASE_INICIATIVAS_CONSOLIDADA!$N1326-BASE_INICIATIVAS_CONSOLIDADA!$O1326&lt;0,0,BASE_INICIATIVAS_CONSOLIDADA!$N1326-BASE_INICIATIVAS_CONSOLIDADA!$O1326)</f>
        <v>1670000</v>
      </c>
      <c r="Q1326" s="66">
        <v>0</v>
      </c>
      <c r="R1326" s="71">
        <v>0</v>
      </c>
      <c r="S1326" s="71">
        <v>0</v>
      </c>
      <c r="T1326" s="71">
        <v>0</v>
      </c>
      <c r="U1326" s="71">
        <v>0</v>
      </c>
      <c r="V1326" s="71">
        <v>0</v>
      </c>
      <c r="W1326" s="71">
        <v>0</v>
      </c>
      <c r="X1326" s="71">
        <v>0</v>
      </c>
      <c r="Y1326" s="71">
        <v>0</v>
      </c>
      <c r="Z1326" s="71">
        <v>0</v>
      </c>
      <c r="AA1326" s="71">
        <v>0</v>
      </c>
      <c r="AB1326" s="68">
        <v>0</v>
      </c>
      <c r="AC1326" s="41">
        <f>SUM(BASE_INICIATIVAS_CONSOLIDADA!$Q1326:$AB1326)</f>
        <v>0</v>
      </c>
      <c r="AD1326" s="41">
        <v>0</v>
      </c>
      <c r="AE1326" s="41">
        <v>0</v>
      </c>
      <c r="AF1326" s="41">
        <v>0</v>
      </c>
      <c r="AG1326" s="41">
        <v>0</v>
      </c>
      <c r="AH1326" s="41">
        <v>0</v>
      </c>
      <c r="AI1326" s="82">
        <v>0</v>
      </c>
      <c r="AJ1326" s="41">
        <f>SUM(BASE_INICIATIVAS_CONSOLIDADA!$AD1326:$AI1326)</f>
        <v>0</v>
      </c>
      <c r="AK1326" s="41">
        <v>0</v>
      </c>
      <c r="AL1326" s="41">
        <v>0</v>
      </c>
      <c r="AM1326" s="41">
        <v>0</v>
      </c>
      <c r="AN1326" s="41">
        <v>0</v>
      </c>
      <c r="AO1326" s="41">
        <f>SUM(BASE_INICIATIVAS_CONSOLIDADA!$AK1326:$AN1326)</f>
        <v>0</v>
      </c>
      <c r="AP1326" s="41">
        <v>0</v>
      </c>
      <c r="AQ1326" s="41">
        <v>0</v>
      </c>
      <c r="AR1326" s="41">
        <v>0</v>
      </c>
      <c r="AS1326" s="41">
        <v>0</v>
      </c>
      <c r="AT1326" s="41">
        <v>0</v>
      </c>
      <c r="AU1326" s="41">
        <v>0</v>
      </c>
      <c r="AV1326" s="41">
        <f>SUM(BASE_INICIATIVAS_CONSOLIDADA!$AP1326:$AU1326)</f>
        <v>0</v>
      </c>
      <c r="AW1326" s="43">
        <v>0</v>
      </c>
      <c r="AX1326" s="43">
        <v>0</v>
      </c>
      <c r="AY1326" s="44">
        <f>SUM(BASE_INICIATIVAS_CONSOLIDADA!$AW1326:$AX1326)</f>
        <v>0</v>
      </c>
      <c r="AZ1326" s="45">
        <v>0</v>
      </c>
      <c r="BA1326" s="45">
        <f>BASE_INICIATIVAS_CONSOLIDADA!$AZ1326</f>
        <v>0</v>
      </c>
      <c r="BB1326" s="45">
        <v>0</v>
      </c>
      <c r="BC1326" s="45">
        <v>0</v>
      </c>
      <c r="BD1326" s="45">
        <f>SUM(BASE_INICIATIVAS_CONSOLIDADA!$BB1326:$BC1326)</f>
        <v>0</v>
      </c>
    </row>
    <row r="1327" spans="1:56" ht="60" x14ac:dyDescent="0.25">
      <c r="A1327" s="8" t="s">
        <v>502</v>
      </c>
      <c r="B1327" s="8" t="s">
        <v>503</v>
      </c>
      <c r="C1327" s="8">
        <v>19864575</v>
      </c>
      <c r="D1327" s="8" t="s">
        <v>58</v>
      </c>
      <c r="E1327" s="8" t="str">
        <f>_xlfn.XLOOKUP(BASE_INICIATIVAS_CONSOLIDADA!$G1327,'[1]BASE DE DADOS'!A:A,'[1]BASE DE DADOS'!C:C)</f>
        <v>RESEX QUILOMBO DO FRECHAL</v>
      </c>
      <c r="F1327" s="8" t="str">
        <f>_xlfn.XLOOKUP(BASE_INICIATIVAS_CONSOLIDADA!$G1327,[1]!BASE_UCS[COD CNUC],[1]!BASE_UCS[CATEGORIA RESUMIDA])</f>
        <v>RESEX</v>
      </c>
      <c r="G1327" s="8" t="s">
        <v>78</v>
      </c>
      <c r="H1327" s="8" t="str">
        <f>_xlfn.XLOOKUP(BASE_INICIATIVAS_CONSOLIDADA!$G1327,[1]!BASE_UCS[COD CNUC],[1]!BASE_UCS[GERÊNCIA REGIONAL])</f>
        <v>GR1 - Norte</v>
      </c>
      <c r="I1327" s="8" t="str">
        <f>_xlfn.XLOOKUP(BASE_INICIATIVAS_CONSOLIDADA!$G1327,[1]!BASE_UCS[COD CNUC],[1]!BASE_UCS[BIOMAS])</f>
        <v>Amazônia</v>
      </c>
      <c r="J1327" s="8" t="str">
        <f>_xlfn.XLOOKUP(BASE_INICIATIVAS_CONSOLIDADA!$G1327,[1]!BASE_UCS[COD CNUC],[1]!BASE_UCS[UF])</f>
        <v>MA</v>
      </c>
      <c r="K1327" s="8"/>
      <c r="L1327" s="36">
        <v>1340000</v>
      </c>
      <c r="M1327" s="90"/>
      <c r="N1327" s="36">
        <f>BASE_INICIATIVAS_CONSOLIDADA!$L1327-BASE_INICIATIVAS_CONSOLIDADA!$M1327</f>
        <v>1340000</v>
      </c>
      <c r="O1327" s="37">
        <f>BASE_INICIATIVAS_CONSOLIDADA!$AC1327+BASE_INICIATIVAS_CONSOLIDADA!$AJ1327+BASE_INICIATIVAS_CONSOLIDADA!$AO1327+BASE_INICIATIVAS_CONSOLIDADA!$AV1327+BASE_INICIATIVAS_CONSOLIDADA!$AY1327+BASE_INICIATIVAS_CONSOLIDADA!$BA1327+BASE_INICIATIVAS_CONSOLIDADA!$BD1327</f>
        <v>0</v>
      </c>
      <c r="P1327" s="36">
        <f>IF(BASE_INICIATIVAS_CONSOLIDADA!$N1327-BASE_INICIATIVAS_CONSOLIDADA!$O1327&lt;0,0,BASE_INICIATIVAS_CONSOLIDADA!$N1327-BASE_INICIATIVAS_CONSOLIDADA!$O1327)</f>
        <v>1340000</v>
      </c>
      <c r="Q1327" s="64">
        <v>0</v>
      </c>
      <c r="R1327" s="69">
        <v>0</v>
      </c>
      <c r="S1327" s="69">
        <v>0</v>
      </c>
      <c r="T1327" s="69">
        <v>0</v>
      </c>
      <c r="U1327" s="69">
        <v>0</v>
      </c>
      <c r="V1327" s="69">
        <v>0</v>
      </c>
      <c r="W1327" s="69">
        <v>0</v>
      </c>
      <c r="X1327" s="69">
        <v>0</v>
      </c>
      <c r="Y1327" s="69">
        <v>0</v>
      </c>
      <c r="Z1327" s="69">
        <v>0</v>
      </c>
      <c r="AA1327" s="69">
        <v>0</v>
      </c>
      <c r="AB1327" s="70">
        <v>0</v>
      </c>
      <c r="AC1327" s="37">
        <f>SUM(BASE_INICIATIVAS_CONSOLIDADA!$Q1327:$AB1327)</f>
        <v>0</v>
      </c>
      <c r="AD1327" s="37">
        <v>0</v>
      </c>
      <c r="AE1327" s="37">
        <v>0</v>
      </c>
      <c r="AF1327" s="37">
        <v>0</v>
      </c>
      <c r="AG1327" s="37">
        <v>0</v>
      </c>
      <c r="AH1327" s="37">
        <v>0</v>
      </c>
      <c r="AI1327" s="77">
        <v>0</v>
      </c>
      <c r="AJ1327" s="37">
        <f>SUM(BASE_INICIATIVAS_CONSOLIDADA!$AD1327:$AI1327)</f>
        <v>0</v>
      </c>
      <c r="AK1327" s="37">
        <v>0</v>
      </c>
      <c r="AL1327" s="37">
        <v>0</v>
      </c>
      <c r="AM1327" s="37">
        <v>0</v>
      </c>
      <c r="AN1327" s="37">
        <v>0</v>
      </c>
      <c r="AO1327" s="37">
        <f>SUM(BASE_INICIATIVAS_CONSOLIDADA!$AK1327:$AN1327)</f>
        <v>0</v>
      </c>
      <c r="AP1327" s="37">
        <v>0</v>
      </c>
      <c r="AQ1327" s="37">
        <v>0</v>
      </c>
      <c r="AR1327" s="37">
        <v>0</v>
      </c>
      <c r="AS1327" s="37">
        <v>0</v>
      </c>
      <c r="AT1327" s="37">
        <v>0</v>
      </c>
      <c r="AU1327" s="37">
        <v>0</v>
      </c>
      <c r="AV1327" s="37">
        <f>SUM(BASE_INICIATIVAS_CONSOLIDADA!$AP1327:$AU1327)</f>
        <v>0</v>
      </c>
      <c r="AW1327" s="39">
        <v>0</v>
      </c>
      <c r="AX1327" s="39">
        <v>0</v>
      </c>
      <c r="AY1327" s="40">
        <f>SUM(BASE_INICIATIVAS_CONSOLIDADA!$AW1327:$AX1327)</f>
        <v>0</v>
      </c>
      <c r="AZ1327" s="4">
        <v>0</v>
      </c>
      <c r="BA1327" s="4">
        <f>BASE_INICIATIVAS_CONSOLIDADA!$AZ1327</f>
        <v>0</v>
      </c>
      <c r="BB1327" s="4">
        <v>0</v>
      </c>
      <c r="BC1327" s="4">
        <v>0</v>
      </c>
      <c r="BD1327" s="4">
        <f>SUM(BASE_INICIATIVAS_CONSOLIDADA!$BB1327:$BC1327)</f>
        <v>0</v>
      </c>
    </row>
    <row r="1328" spans="1:56" ht="60" x14ac:dyDescent="0.25">
      <c r="A1328" s="29" t="s">
        <v>502</v>
      </c>
      <c r="B1328" s="29" t="s">
        <v>503</v>
      </c>
      <c r="C1328" s="29">
        <v>19864575</v>
      </c>
      <c r="D1328" s="29" t="s">
        <v>58</v>
      </c>
      <c r="E1328" s="29" t="str">
        <f>_xlfn.XLOOKUP(BASE_INICIATIVAS_CONSOLIDADA!$G1328,'[1]BASE DE DADOS'!A:A,'[1]BASE DE DADOS'!C:C)</f>
        <v>RESEX ITAPETININGA</v>
      </c>
      <c r="F1328" s="29" t="str">
        <f>_xlfn.XLOOKUP(BASE_INICIATIVAS_CONSOLIDADA!$G1328,[1]!BASE_UCS[COD CNUC],[1]!BASE_UCS[CATEGORIA RESUMIDA])</f>
        <v>RESEX</v>
      </c>
      <c r="G1328" s="29" t="s">
        <v>147</v>
      </c>
      <c r="H1328" s="29" t="str">
        <f>_xlfn.XLOOKUP(BASE_INICIATIVAS_CONSOLIDADA!$G1328,[1]!BASE_UCS[COD CNUC],[1]!BASE_UCS[GERÊNCIA REGIONAL])</f>
        <v>GR1 - Norte</v>
      </c>
      <c r="I1328" s="29" t="str">
        <f>_xlfn.XLOOKUP(BASE_INICIATIVAS_CONSOLIDADA!$G1328,[1]!BASE_UCS[COD CNUC],[1]!BASE_UCS[BIOMAS])</f>
        <v>Amazônia</v>
      </c>
      <c r="J1328" s="29" t="str">
        <f>_xlfn.XLOOKUP(BASE_INICIATIVAS_CONSOLIDADA!$G1328,[1]!BASE_UCS[COD CNUC],[1]!BASE_UCS[UF])</f>
        <v>MA</v>
      </c>
      <c r="K1328" s="29"/>
      <c r="L1328" s="30">
        <v>1340000</v>
      </c>
      <c r="M1328" s="91"/>
      <c r="N1328" s="30">
        <f>BASE_INICIATIVAS_CONSOLIDADA!$L1328-BASE_INICIATIVAS_CONSOLIDADA!$M1328</f>
        <v>1340000</v>
      </c>
      <c r="O1328" s="41">
        <f>BASE_INICIATIVAS_CONSOLIDADA!$AC1328+BASE_INICIATIVAS_CONSOLIDADA!$AJ1328+BASE_INICIATIVAS_CONSOLIDADA!$AO1328+BASE_INICIATIVAS_CONSOLIDADA!$AV1328+BASE_INICIATIVAS_CONSOLIDADA!$AY1328+BASE_INICIATIVAS_CONSOLIDADA!$BA1328+BASE_INICIATIVAS_CONSOLIDADA!$BD1328</f>
        <v>0</v>
      </c>
      <c r="P1328" s="30">
        <f>IF(BASE_INICIATIVAS_CONSOLIDADA!$N1328-BASE_INICIATIVAS_CONSOLIDADA!$O1328&lt;0,0,BASE_INICIATIVAS_CONSOLIDADA!$N1328-BASE_INICIATIVAS_CONSOLIDADA!$O1328)</f>
        <v>1340000</v>
      </c>
      <c r="Q1328" s="66">
        <v>0</v>
      </c>
      <c r="R1328" s="71">
        <v>0</v>
      </c>
      <c r="S1328" s="71">
        <v>0</v>
      </c>
      <c r="T1328" s="71">
        <v>0</v>
      </c>
      <c r="U1328" s="71">
        <v>0</v>
      </c>
      <c r="V1328" s="71">
        <v>0</v>
      </c>
      <c r="W1328" s="71">
        <v>0</v>
      </c>
      <c r="X1328" s="71">
        <v>0</v>
      </c>
      <c r="Y1328" s="71">
        <v>0</v>
      </c>
      <c r="Z1328" s="71">
        <v>0</v>
      </c>
      <c r="AA1328" s="71">
        <v>0</v>
      </c>
      <c r="AB1328" s="68">
        <v>0</v>
      </c>
      <c r="AC1328" s="41">
        <f>SUM(BASE_INICIATIVAS_CONSOLIDADA!$Q1328:$AB1328)</f>
        <v>0</v>
      </c>
      <c r="AD1328" s="41">
        <v>0</v>
      </c>
      <c r="AE1328" s="41">
        <v>0</v>
      </c>
      <c r="AF1328" s="41">
        <v>0</v>
      </c>
      <c r="AG1328" s="41">
        <v>0</v>
      </c>
      <c r="AH1328" s="41">
        <v>0</v>
      </c>
      <c r="AI1328" s="82">
        <v>0</v>
      </c>
      <c r="AJ1328" s="41">
        <f>SUM(BASE_INICIATIVAS_CONSOLIDADA!$AD1328:$AI1328)</f>
        <v>0</v>
      </c>
      <c r="AK1328" s="41">
        <v>0</v>
      </c>
      <c r="AL1328" s="41">
        <v>0</v>
      </c>
      <c r="AM1328" s="41">
        <v>0</v>
      </c>
      <c r="AN1328" s="41">
        <v>0</v>
      </c>
      <c r="AO1328" s="41">
        <f>SUM(BASE_INICIATIVAS_CONSOLIDADA!$AK1328:$AN1328)</f>
        <v>0</v>
      </c>
      <c r="AP1328" s="41">
        <v>0</v>
      </c>
      <c r="AQ1328" s="41">
        <v>0</v>
      </c>
      <c r="AR1328" s="41">
        <v>0</v>
      </c>
      <c r="AS1328" s="41">
        <v>0</v>
      </c>
      <c r="AT1328" s="41">
        <v>0</v>
      </c>
      <c r="AU1328" s="41">
        <v>0</v>
      </c>
      <c r="AV1328" s="41">
        <f>SUM(BASE_INICIATIVAS_CONSOLIDADA!$AP1328:$AU1328)</f>
        <v>0</v>
      </c>
      <c r="AW1328" s="43">
        <v>0</v>
      </c>
      <c r="AX1328" s="43">
        <v>0</v>
      </c>
      <c r="AY1328" s="44">
        <f>SUM(BASE_INICIATIVAS_CONSOLIDADA!$AW1328:$AX1328)</f>
        <v>0</v>
      </c>
      <c r="AZ1328" s="45">
        <v>0</v>
      </c>
      <c r="BA1328" s="45">
        <f>BASE_INICIATIVAS_CONSOLIDADA!$AZ1328</f>
        <v>0</v>
      </c>
      <c r="BB1328" s="45">
        <v>0</v>
      </c>
      <c r="BC1328" s="45">
        <v>0</v>
      </c>
      <c r="BD1328" s="45">
        <f>SUM(BASE_INICIATIVAS_CONSOLIDADA!$BB1328:$BC1328)</f>
        <v>0</v>
      </c>
    </row>
    <row r="1329" spans="1:56" ht="60" x14ac:dyDescent="0.25">
      <c r="A1329" s="8" t="s">
        <v>502</v>
      </c>
      <c r="B1329" s="8" t="s">
        <v>503</v>
      </c>
      <c r="C1329" s="8">
        <v>19864575</v>
      </c>
      <c r="D1329" s="8" t="s">
        <v>58</v>
      </c>
      <c r="E1329" s="8" t="str">
        <f>_xlfn.XLOOKUP(BASE_INICIATIVAS_CONSOLIDADA!$G1329,'[1]BASE DE DADOS'!A:A,'[1]BASE DE DADOS'!C:C)</f>
        <v>APA DELTA DO PARNAIBA</v>
      </c>
      <c r="F1329" s="8" t="str">
        <f>_xlfn.XLOOKUP(BASE_INICIATIVAS_CONSOLIDADA!$G1329,[1]!BASE_UCS[COD CNUC],[1]!BASE_UCS[CATEGORIA RESUMIDA])</f>
        <v>APA</v>
      </c>
      <c r="G1329" s="8" t="s">
        <v>374</v>
      </c>
      <c r="H1329" s="8" t="str">
        <f>_xlfn.XLOOKUP(BASE_INICIATIVAS_CONSOLIDADA!$G1329,[1]!BASE_UCS[COD CNUC],[1]!BASE_UCS[GERÊNCIA REGIONAL])</f>
        <v>GR2 - Nordeste</v>
      </c>
      <c r="I1329" s="8" t="str">
        <f>_xlfn.XLOOKUP(BASE_INICIATIVAS_CONSOLIDADA!$G1329,[1]!BASE_UCS[COD CNUC],[1]!BASE_UCS[BIOMAS])</f>
        <v>Área Marinha - Caatinga - Cerrado</v>
      </c>
      <c r="J1329" s="8" t="str">
        <f>_xlfn.XLOOKUP(BASE_INICIATIVAS_CONSOLIDADA!$G1329,[1]!BASE_UCS[COD CNUC],[1]!BASE_UCS[UF])</f>
        <v>CE/MA/PI</v>
      </c>
      <c r="K1329" s="8"/>
      <c r="L1329" s="36">
        <v>1010000</v>
      </c>
      <c r="M1329" s="90"/>
      <c r="N1329" s="36">
        <f>BASE_INICIATIVAS_CONSOLIDADA!$L1329-BASE_INICIATIVAS_CONSOLIDADA!$M1329</f>
        <v>1010000</v>
      </c>
      <c r="O1329" s="37">
        <f>BASE_INICIATIVAS_CONSOLIDADA!$AC1329+BASE_INICIATIVAS_CONSOLIDADA!$AJ1329+BASE_INICIATIVAS_CONSOLIDADA!$AO1329+BASE_INICIATIVAS_CONSOLIDADA!$AV1329+BASE_INICIATIVAS_CONSOLIDADA!$AY1329+BASE_INICIATIVAS_CONSOLIDADA!$BA1329+BASE_INICIATIVAS_CONSOLIDADA!$BD1329</f>
        <v>0</v>
      </c>
      <c r="P1329" s="36">
        <f>IF(BASE_INICIATIVAS_CONSOLIDADA!$N1329-BASE_INICIATIVAS_CONSOLIDADA!$O1329&lt;0,0,BASE_INICIATIVAS_CONSOLIDADA!$N1329-BASE_INICIATIVAS_CONSOLIDADA!$O1329)</f>
        <v>1010000</v>
      </c>
      <c r="Q1329" s="64">
        <v>0</v>
      </c>
      <c r="R1329" s="69">
        <v>0</v>
      </c>
      <c r="S1329" s="69">
        <v>0</v>
      </c>
      <c r="T1329" s="69">
        <v>0</v>
      </c>
      <c r="U1329" s="69">
        <v>0</v>
      </c>
      <c r="V1329" s="69">
        <v>0</v>
      </c>
      <c r="W1329" s="69">
        <v>0</v>
      </c>
      <c r="X1329" s="69">
        <v>0</v>
      </c>
      <c r="Y1329" s="69">
        <v>0</v>
      </c>
      <c r="Z1329" s="69">
        <v>0</v>
      </c>
      <c r="AA1329" s="69">
        <v>0</v>
      </c>
      <c r="AB1329" s="70">
        <v>0</v>
      </c>
      <c r="AC1329" s="37">
        <f>SUM(BASE_INICIATIVAS_CONSOLIDADA!$Q1329:$AB1329)</f>
        <v>0</v>
      </c>
      <c r="AD1329" s="37">
        <v>0</v>
      </c>
      <c r="AE1329" s="37">
        <v>0</v>
      </c>
      <c r="AF1329" s="37">
        <v>0</v>
      </c>
      <c r="AG1329" s="37">
        <v>0</v>
      </c>
      <c r="AH1329" s="37">
        <v>0</v>
      </c>
      <c r="AI1329" s="77">
        <v>0</v>
      </c>
      <c r="AJ1329" s="37">
        <f>SUM(BASE_INICIATIVAS_CONSOLIDADA!$AD1329:$AI1329)</f>
        <v>0</v>
      </c>
      <c r="AK1329" s="37">
        <v>0</v>
      </c>
      <c r="AL1329" s="37">
        <v>0</v>
      </c>
      <c r="AM1329" s="37">
        <v>0</v>
      </c>
      <c r="AN1329" s="37">
        <v>0</v>
      </c>
      <c r="AO1329" s="37">
        <f>SUM(BASE_INICIATIVAS_CONSOLIDADA!$AK1329:$AN1329)</f>
        <v>0</v>
      </c>
      <c r="AP1329" s="37">
        <v>0</v>
      </c>
      <c r="AQ1329" s="37">
        <v>0</v>
      </c>
      <c r="AR1329" s="37">
        <v>0</v>
      </c>
      <c r="AS1329" s="37">
        <v>0</v>
      </c>
      <c r="AT1329" s="37">
        <v>0</v>
      </c>
      <c r="AU1329" s="37">
        <v>0</v>
      </c>
      <c r="AV1329" s="37">
        <f>SUM(BASE_INICIATIVAS_CONSOLIDADA!$AP1329:$AU1329)</f>
        <v>0</v>
      </c>
      <c r="AW1329" s="39">
        <v>0</v>
      </c>
      <c r="AX1329" s="39">
        <v>0</v>
      </c>
      <c r="AY1329" s="40">
        <f>SUM(BASE_INICIATIVAS_CONSOLIDADA!$AW1329:$AX1329)</f>
        <v>0</v>
      </c>
      <c r="AZ1329" s="4">
        <v>0</v>
      </c>
      <c r="BA1329" s="4">
        <f>BASE_INICIATIVAS_CONSOLIDADA!$AZ1329</f>
        <v>0</v>
      </c>
      <c r="BB1329" s="4">
        <v>0</v>
      </c>
      <c r="BC1329" s="4">
        <v>0</v>
      </c>
      <c r="BD1329" s="4">
        <f>SUM(BASE_INICIATIVAS_CONSOLIDADA!$BB1329:$BC1329)</f>
        <v>0</v>
      </c>
    </row>
    <row r="1330" spans="1:56" ht="60" x14ac:dyDescent="0.25">
      <c r="A1330" s="29" t="s">
        <v>502</v>
      </c>
      <c r="B1330" s="29" t="s">
        <v>503</v>
      </c>
      <c r="C1330" s="29">
        <v>19864575</v>
      </c>
      <c r="D1330" s="29" t="s">
        <v>58</v>
      </c>
      <c r="E1330" s="29" t="str">
        <f>_xlfn.XLOOKUP(BASE_INICIATIVAS_CONSOLIDADA!$G1330,'[1]BASE DE DADOS'!A:A,'[1]BASE DE DADOS'!C:C)</f>
        <v>RESEX DO BATOQUE</v>
      </c>
      <c r="F1330" s="29" t="str">
        <f>_xlfn.XLOOKUP(BASE_INICIATIVAS_CONSOLIDADA!$G1330,[1]!BASE_UCS[COD CNUC],[1]!BASE_UCS[CATEGORIA RESUMIDA])</f>
        <v>RESEX</v>
      </c>
      <c r="G1330" s="29" t="s">
        <v>379</v>
      </c>
      <c r="H1330" s="29" t="str">
        <f>_xlfn.XLOOKUP(BASE_INICIATIVAS_CONSOLIDADA!$G1330,[1]!BASE_UCS[COD CNUC],[1]!BASE_UCS[GERÊNCIA REGIONAL])</f>
        <v>GR2 - Nordeste</v>
      </c>
      <c r="I1330" s="29" t="str">
        <f>_xlfn.XLOOKUP(BASE_INICIATIVAS_CONSOLIDADA!$G1330,[1]!BASE_UCS[COD CNUC],[1]!BASE_UCS[BIOMAS])</f>
        <v>Área Marinha - Caatinga</v>
      </c>
      <c r="J1330" s="29" t="str">
        <f>_xlfn.XLOOKUP(BASE_INICIATIVAS_CONSOLIDADA!$G1330,[1]!BASE_UCS[COD CNUC],[1]!BASE_UCS[UF])</f>
        <v>CE</v>
      </c>
      <c r="K1330" s="29"/>
      <c r="L1330" s="30">
        <v>730000</v>
      </c>
      <c r="M1330" s="91"/>
      <c r="N1330" s="30">
        <f>BASE_INICIATIVAS_CONSOLIDADA!$L1330-BASE_INICIATIVAS_CONSOLIDADA!$M1330</f>
        <v>730000</v>
      </c>
      <c r="O1330" s="41">
        <f>BASE_INICIATIVAS_CONSOLIDADA!$AC1330+BASE_INICIATIVAS_CONSOLIDADA!$AJ1330+BASE_INICIATIVAS_CONSOLIDADA!$AO1330+BASE_INICIATIVAS_CONSOLIDADA!$AV1330+BASE_INICIATIVAS_CONSOLIDADA!$AY1330+BASE_INICIATIVAS_CONSOLIDADA!$BA1330+BASE_INICIATIVAS_CONSOLIDADA!$BD1330</f>
        <v>0</v>
      </c>
      <c r="P1330" s="30">
        <f>IF(BASE_INICIATIVAS_CONSOLIDADA!$N1330-BASE_INICIATIVAS_CONSOLIDADA!$O1330&lt;0,0,BASE_INICIATIVAS_CONSOLIDADA!$N1330-BASE_INICIATIVAS_CONSOLIDADA!$O1330)</f>
        <v>730000</v>
      </c>
      <c r="Q1330" s="66">
        <v>0</v>
      </c>
      <c r="R1330" s="71">
        <v>0</v>
      </c>
      <c r="S1330" s="71">
        <v>0</v>
      </c>
      <c r="T1330" s="71">
        <v>0</v>
      </c>
      <c r="U1330" s="71">
        <v>0</v>
      </c>
      <c r="V1330" s="71">
        <v>0</v>
      </c>
      <c r="W1330" s="71">
        <v>0</v>
      </c>
      <c r="X1330" s="71">
        <v>0</v>
      </c>
      <c r="Y1330" s="71">
        <v>0</v>
      </c>
      <c r="Z1330" s="71">
        <v>0</v>
      </c>
      <c r="AA1330" s="71">
        <v>0</v>
      </c>
      <c r="AB1330" s="68">
        <v>0</v>
      </c>
      <c r="AC1330" s="41">
        <f>SUM(BASE_INICIATIVAS_CONSOLIDADA!$Q1330:$AB1330)</f>
        <v>0</v>
      </c>
      <c r="AD1330" s="41">
        <v>0</v>
      </c>
      <c r="AE1330" s="41">
        <v>0</v>
      </c>
      <c r="AF1330" s="41">
        <v>0</v>
      </c>
      <c r="AG1330" s="41">
        <v>0</v>
      </c>
      <c r="AH1330" s="41">
        <v>0</v>
      </c>
      <c r="AI1330" s="82">
        <v>0</v>
      </c>
      <c r="AJ1330" s="41">
        <f>SUM(BASE_INICIATIVAS_CONSOLIDADA!$AD1330:$AI1330)</f>
        <v>0</v>
      </c>
      <c r="AK1330" s="41">
        <v>0</v>
      </c>
      <c r="AL1330" s="41">
        <v>0</v>
      </c>
      <c r="AM1330" s="41">
        <v>0</v>
      </c>
      <c r="AN1330" s="41">
        <v>0</v>
      </c>
      <c r="AO1330" s="41">
        <f>SUM(BASE_INICIATIVAS_CONSOLIDADA!$AK1330:$AN1330)</f>
        <v>0</v>
      </c>
      <c r="AP1330" s="41">
        <v>0</v>
      </c>
      <c r="AQ1330" s="41">
        <v>0</v>
      </c>
      <c r="AR1330" s="41">
        <v>0</v>
      </c>
      <c r="AS1330" s="41">
        <v>0</v>
      </c>
      <c r="AT1330" s="41">
        <v>0</v>
      </c>
      <c r="AU1330" s="41">
        <v>0</v>
      </c>
      <c r="AV1330" s="41">
        <f>SUM(BASE_INICIATIVAS_CONSOLIDADA!$AP1330:$AU1330)</f>
        <v>0</v>
      </c>
      <c r="AW1330" s="43">
        <v>0</v>
      </c>
      <c r="AX1330" s="43">
        <v>0</v>
      </c>
      <c r="AY1330" s="44">
        <f>SUM(BASE_INICIATIVAS_CONSOLIDADA!$AW1330:$AX1330)</f>
        <v>0</v>
      </c>
      <c r="AZ1330" s="45">
        <v>0</v>
      </c>
      <c r="BA1330" s="45">
        <f>BASE_INICIATIVAS_CONSOLIDADA!$AZ1330</f>
        <v>0</v>
      </c>
      <c r="BB1330" s="45">
        <v>0</v>
      </c>
      <c r="BC1330" s="45">
        <v>0</v>
      </c>
      <c r="BD1330" s="45">
        <f>SUM(BASE_INICIATIVAS_CONSOLIDADA!$BB1330:$BC1330)</f>
        <v>0</v>
      </c>
    </row>
    <row r="1331" spans="1:56" ht="60" x14ac:dyDescent="0.25">
      <c r="A1331" s="8" t="s">
        <v>502</v>
      </c>
      <c r="B1331" s="8" t="s">
        <v>503</v>
      </c>
      <c r="C1331" s="8">
        <v>19864575</v>
      </c>
      <c r="D1331" s="8" t="s">
        <v>58</v>
      </c>
      <c r="E1331" s="8" t="str">
        <f>_xlfn.XLOOKUP(BASE_INICIATIVAS_CONSOLIDADA!$G1331,'[1]BASE DE DADOS'!A:A,'[1]BASE DE DADOS'!C:C)</f>
        <v>RESEX PRAINHA DO CANTO VERDE</v>
      </c>
      <c r="F1331" s="8" t="str">
        <f>_xlfn.XLOOKUP(BASE_INICIATIVAS_CONSOLIDADA!$G1331,[1]!BASE_UCS[COD CNUC],[1]!BASE_UCS[CATEGORIA RESUMIDA])</f>
        <v>RESEX</v>
      </c>
      <c r="G1331" s="8" t="s">
        <v>461</v>
      </c>
      <c r="H1331" s="8" t="str">
        <f>_xlfn.XLOOKUP(BASE_INICIATIVAS_CONSOLIDADA!$G1331,[1]!BASE_UCS[COD CNUC],[1]!BASE_UCS[GERÊNCIA REGIONAL])</f>
        <v>GR2 - Nordeste</v>
      </c>
      <c r="I1331" s="8" t="str">
        <f>_xlfn.XLOOKUP(BASE_INICIATIVAS_CONSOLIDADA!$G1331,[1]!BASE_UCS[COD CNUC],[1]!BASE_UCS[BIOMAS])</f>
        <v>Área Marinha - Caatinga</v>
      </c>
      <c r="J1331" s="8" t="str">
        <f>_xlfn.XLOOKUP(BASE_INICIATIVAS_CONSOLIDADA!$G1331,[1]!BASE_UCS[COD CNUC],[1]!BASE_UCS[UF])</f>
        <v>CE</v>
      </c>
      <c r="K1331" s="8"/>
      <c r="L1331" s="36">
        <v>940000</v>
      </c>
      <c r="M1331" s="90"/>
      <c r="N1331" s="36">
        <f>BASE_INICIATIVAS_CONSOLIDADA!$L1331-BASE_INICIATIVAS_CONSOLIDADA!$M1331</f>
        <v>940000</v>
      </c>
      <c r="O1331" s="37">
        <f>BASE_INICIATIVAS_CONSOLIDADA!$AC1331+BASE_INICIATIVAS_CONSOLIDADA!$AJ1331+BASE_INICIATIVAS_CONSOLIDADA!$AO1331+BASE_INICIATIVAS_CONSOLIDADA!$AV1331+BASE_INICIATIVAS_CONSOLIDADA!$AY1331+BASE_INICIATIVAS_CONSOLIDADA!$BA1331+BASE_INICIATIVAS_CONSOLIDADA!$BD1331</f>
        <v>940000</v>
      </c>
      <c r="P1331" s="36">
        <f>IF(BASE_INICIATIVAS_CONSOLIDADA!$N1331-BASE_INICIATIVAS_CONSOLIDADA!$O1331&lt;0,0,BASE_INICIATIVAS_CONSOLIDADA!$N1331-BASE_INICIATIVAS_CONSOLIDADA!$O1331)</f>
        <v>0</v>
      </c>
      <c r="Q1331" s="64">
        <v>0</v>
      </c>
      <c r="R1331" s="69">
        <v>0</v>
      </c>
      <c r="S1331" s="69">
        <v>0</v>
      </c>
      <c r="T1331" s="69">
        <v>0</v>
      </c>
      <c r="U1331" s="69">
        <v>0</v>
      </c>
      <c r="V1331" s="69">
        <v>0</v>
      </c>
      <c r="W1331" s="69">
        <v>0</v>
      </c>
      <c r="X1331" s="69">
        <v>0</v>
      </c>
      <c r="Y1331" s="69">
        <v>0</v>
      </c>
      <c r="Z1331" s="69">
        <v>0</v>
      </c>
      <c r="AA1331" s="69">
        <v>0</v>
      </c>
      <c r="AB1331" s="70">
        <v>0</v>
      </c>
      <c r="AC1331" s="37">
        <f>SUM(BASE_INICIATIVAS_CONSOLIDADA!$Q1331:$AB1331)</f>
        <v>0</v>
      </c>
      <c r="AD1331" s="37">
        <v>0</v>
      </c>
      <c r="AE1331" s="37">
        <v>0</v>
      </c>
      <c r="AF1331" s="37">
        <v>0</v>
      </c>
      <c r="AG1331" s="37">
        <v>0</v>
      </c>
      <c r="AH1331" s="37">
        <v>0</v>
      </c>
      <c r="AI1331" s="77">
        <v>0</v>
      </c>
      <c r="AJ1331" s="37">
        <f>SUM(BASE_INICIATIVAS_CONSOLIDADA!$AD1331:$AI1331)</f>
        <v>0</v>
      </c>
      <c r="AK1331" s="37">
        <v>0</v>
      </c>
      <c r="AL1331" s="37">
        <v>0</v>
      </c>
      <c r="AM1331" s="37">
        <v>0</v>
      </c>
      <c r="AN1331" s="37">
        <v>0</v>
      </c>
      <c r="AO1331" s="37">
        <f>SUM(BASE_INICIATIVAS_CONSOLIDADA!$AK1331:$AN1331)</f>
        <v>0</v>
      </c>
      <c r="AP1331" s="37">
        <v>0</v>
      </c>
      <c r="AQ1331" s="37">
        <v>0</v>
      </c>
      <c r="AR1331" s="37">
        <v>0</v>
      </c>
      <c r="AS1331" s="37">
        <v>0</v>
      </c>
      <c r="AT1331" s="37">
        <v>0</v>
      </c>
      <c r="AU1331" s="37">
        <v>0</v>
      </c>
      <c r="AV1331" s="37">
        <f>SUM(BASE_INICIATIVAS_CONSOLIDADA!$AP1331:$AU1331)</f>
        <v>0</v>
      </c>
      <c r="AW1331" s="39">
        <v>0</v>
      </c>
      <c r="AX1331" s="39">
        <v>0</v>
      </c>
      <c r="AY1331" s="40">
        <f>SUM(BASE_INICIATIVAS_CONSOLIDADA!$AW1331:$AX1331)</f>
        <v>0</v>
      </c>
      <c r="AZ1331" s="4">
        <v>0</v>
      </c>
      <c r="BA1331" s="4">
        <f>BASE_INICIATIVAS_CONSOLIDADA!$AZ1331</f>
        <v>0</v>
      </c>
      <c r="BB1331" s="4">
        <v>0</v>
      </c>
      <c r="BC1331" s="4">
        <v>940000</v>
      </c>
      <c r="BD1331" s="4">
        <f>SUM(BASE_INICIATIVAS_CONSOLIDADA!$BB1331:$BC1331)</f>
        <v>940000</v>
      </c>
    </row>
    <row r="1332" spans="1:56" ht="60" x14ac:dyDescent="0.25">
      <c r="A1332" s="29" t="s">
        <v>502</v>
      </c>
      <c r="B1332" s="29" t="s">
        <v>503</v>
      </c>
      <c r="C1332" s="29">
        <v>19864575</v>
      </c>
      <c r="D1332" s="29" t="s">
        <v>58</v>
      </c>
      <c r="E1332" s="29" t="str">
        <f>_xlfn.XLOOKUP(BASE_INICIATIVAS_CONSOLIDADA!$G1332,'[1]BASE DE DADOS'!A:A,'[1]BASE DE DADOS'!C:C)</f>
        <v>PARNA DO DESCOBRIMENTO</v>
      </c>
      <c r="F1332" s="29" t="str">
        <f>_xlfn.XLOOKUP(BASE_INICIATIVAS_CONSOLIDADA!$G1332,[1]!BASE_UCS[COD CNUC],[1]!BASE_UCS[CATEGORIA RESUMIDA])</f>
        <v>PARNA</v>
      </c>
      <c r="G1332" s="29" t="s">
        <v>237</v>
      </c>
      <c r="H1332" s="29" t="str">
        <f>_xlfn.XLOOKUP(BASE_INICIATIVAS_CONSOLIDADA!$G1332,[1]!BASE_UCS[COD CNUC],[1]!BASE_UCS[GERÊNCIA REGIONAL])</f>
        <v>GR2 - Nordeste</v>
      </c>
      <c r="I1332" s="29" t="str">
        <f>_xlfn.XLOOKUP(BASE_INICIATIVAS_CONSOLIDADA!$G1332,[1]!BASE_UCS[COD CNUC],[1]!BASE_UCS[BIOMAS])</f>
        <v>Mata Atlântica</v>
      </c>
      <c r="J1332" s="29" t="str">
        <f>_xlfn.XLOOKUP(BASE_INICIATIVAS_CONSOLIDADA!$G1332,[1]!BASE_UCS[COD CNUC],[1]!BASE_UCS[UF])</f>
        <v>BA</v>
      </c>
      <c r="K1332" s="29"/>
      <c r="L1332" s="30">
        <v>325000</v>
      </c>
      <c r="M1332" s="91"/>
      <c r="N1332" s="30">
        <f>BASE_INICIATIVAS_CONSOLIDADA!$L1332-BASE_INICIATIVAS_CONSOLIDADA!$M1332</f>
        <v>325000</v>
      </c>
      <c r="O1332" s="41">
        <f>BASE_INICIATIVAS_CONSOLIDADA!$AC1332+BASE_INICIATIVAS_CONSOLIDADA!$AJ1332+BASE_INICIATIVAS_CONSOLIDADA!$AO1332+BASE_INICIATIVAS_CONSOLIDADA!$AV1332+BASE_INICIATIVAS_CONSOLIDADA!$AY1332+BASE_INICIATIVAS_CONSOLIDADA!$BA1332+BASE_INICIATIVAS_CONSOLIDADA!$BD1332</f>
        <v>0</v>
      </c>
      <c r="P1332" s="30">
        <f>IF(BASE_INICIATIVAS_CONSOLIDADA!$N1332-BASE_INICIATIVAS_CONSOLIDADA!$O1332&lt;0,0,BASE_INICIATIVAS_CONSOLIDADA!$N1332-BASE_INICIATIVAS_CONSOLIDADA!$O1332)</f>
        <v>325000</v>
      </c>
      <c r="Q1332" s="66">
        <v>0</v>
      </c>
      <c r="R1332" s="71">
        <v>0</v>
      </c>
      <c r="S1332" s="71">
        <v>0</v>
      </c>
      <c r="T1332" s="71">
        <v>0</v>
      </c>
      <c r="U1332" s="71">
        <v>0</v>
      </c>
      <c r="V1332" s="71">
        <v>0</v>
      </c>
      <c r="W1332" s="71">
        <v>0</v>
      </c>
      <c r="X1332" s="71">
        <v>0</v>
      </c>
      <c r="Y1332" s="71">
        <v>0</v>
      </c>
      <c r="Z1332" s="71">
        <v>0</v>
      </c>
      <c r="AA1332" s="71">
        <v>0</v>
      </c>
      <c r="AB1332" s="68">
        <v>0</v>
      </c>
      <c r="AC1332" s="41">
        <f>SUM(BASE_INICIATIVAS_CONSOLIDADA!$Q1332:$AB1332)</f>
        <v>0</v>
      </c>
      <c r="AD1332" s="41">
        <v>0</v>
      </c>
      <c r="AE1332" s="41">
        <v>0</v>
      </c>
      <c r="AF1332" s="41">
        <v>0</v>
      </c>
      <c r="AG1332" s="41">
        <v>0</v>
      </c>
      <c r="AH1332" s="41">
        <v>0</v>
      </c>
      <c r="AI1332" s="82">
        <v>0</v>
      </c>
      <c r="AJ1332" s="41">
        <f>SUM(BASE_INICIATIVAS_CONSOLIDADA!$AD1332:$AI1332)</f>
        <v>0</v>
      </c>
      <c r="AK1332" s="41">
        <v>0</v>
      </c>
      <c r="AL1332" s="41">
        <v>0</v>
      </c>
      <c r="AM1332" s="41">
        <v>0</v>
      </c>
      <c r="AN1332" s="41">
        <v>0</v>
      </c>
      <c r="AO1332" s="41">
        <f>SUM(BASE_INICIATIVAS_CONSOLIDADA!$AK1332:$AN1332)</f>
        <v>0</v>
      </c>
      <c r="AP1332" s="41">
        <v>0</v>
      </c>
      <c r="AQ1332" s="41">
        <v>0</v>
      </c>
      <c r="AR1332" s="41">
        <v>0</v>
      </c>
      <c r="AS1332" s="41">
        <v>0</v>
      </c>
      <c r="AT1332" s="41">
        <v>0</v>
      </c>
      <c r="AU1332" s="41">
        <v>0</v>
      </c>
      <c r="AV1332" s="41">
        <f>SUM(BASE_INICIATIVAS_CONSOLIDADA!$AP1332:$AU1332)</f>
        <v>0</v>
      </c>
      <c r="AW1332" s="43">
        <v>0</v>
      </c>
      <c r="AX1332" s="43">
        <v>0</v>
      </c>
      <c r="AY1332" s="44">
        <f>SUM(BASE_INICIATIVAS_CONSOLIDADA!$AW1332:$AX1332)</f>
        <v>0</v>
      </c>
      <c r="AZ1332" s="45">
        <v>0</v>
      </c>
      <c r="BA1332" s="45">
        <f>BASE_INICIATIVAS_CONSOLIDADA!$AZ1332</f>
        <v>0</v>
      </c>
      <c r="BB1332" s="45">
        <v>0</v>
      </c>
      <c r="BC1332" s="45">
        <v>0</v>
      </c>
      <c r="BD1332" s="45">
        <f>SUM(BASE_INICIATIVAS_CONSOLIDADA!$BB1332:$BC1332)</f>
        <v>0</v>
      </c>
    </row>
    <row r="1333" spans="1:56" ht="60" x14ac:dyDescent="0.25">
      <c r="A1333" s="8" t="s">
        <v>502</v>
      </c>
      <c r="B1333" s="8" t="s">
        <v>503</v>
      </c>
      <c r="C1333" s="8">
        <v>19864575</v>
      </c>
      <c r="D1333" s="8" t="s">
        <v>58</v>
      </c>
      <c r="E1333" s="8" t="str">
        <f>_xlfn.XLOOKUP(BASE_INICIATIVAS_CONSOLIDADA!$G1333,'[1]BASE DE DADOS'!A:A,'[1]BASE DE DADOS'!C:C)</f>
        <v>PARNA PAU BRASIL</v>
      </c>
      <c r="F1333" s="8" t="str">
        <f>_xlfn.XLOOKUP(BASE_INICIATIVAS_CONSOLIDADA!$G1333,[1]!BASE_UCS[COD CNUC],[1]!BASE_UCS[CATEGORIA RESUMIDA])</f>
        <v>PARNA</v>
      </c>
      <c r="G1333" s="8" t="s">
        <v>269</v>
      </c>
      <c r="H1333" s="8" t="str">
        <f>_xlfn.XLOOKUP(BASE_INICIATIVAS_CONSOLIDADA!$G1333,[1]!BASE_UCS[COD CNUC],[1]!BASE_UCS[GERÊNCIA REGIONAL])</f>
        <v>GR2 - Nordeste</v>
      </c>
      <c r="I1333" s="8" t="str">
        <f>_xlfn.XLOOKUP(BASE_INICIATIVAS_CONSOLIDADA!$G1333,[1]!BASE_UCS[COD CNUC],[1]!BASE_UCS[BIOMAS])</f>
        <v>Mata Atlântica</v>
      </c>
      <c r="J1333" s="8" t="str">
        <f>_xlfn.XLOOKUP(BASE_INICIATIVAS_CONSOLIDADA!$G1333,[1]!BASE_UCS[COD CNUC],[1]!BASE_UCS[UF])</f>
        <v>BA</v>
      </c>
      <c r="K1333" s="8"/>
      <c r="L1333" s="36">
        <v>325000</v>
      </c>
      <c r="M1333" s="90"/>
      <c r="N1333" s="36">
        <f>BASE_INICIATIVAS_CONSOLIDADA!$L1333-BASE_INICIATIVAS_CONSOLIDADA!$M1333</f>
        <v>325000</v>
      </c>
      <c r="O1333" s="37">
        <f>BASE_INICIATIVAS_CONSOLIDADA!$AC1333+BASE_INICIATIVAS_CONSOLIDADA!$AJ1333+BASE_INICIATIVAS_CONSOLIDADA!$AO1333+BASE_INICIATIVAS_CONSOLIDADA!$AV1333+BASE_INICIATIVAS_CONSOLIDADA!$AY1333+BASE_INICIATIVAS_CONSOLIDADA!$BA1333+BASE_INICIATIVAS_CONSOLIDADA!$BD1333</f>
        <v>0</v>
      </c>
      <c r="P1333" s="36">
        <f>IF(BASE_INICIATIVAS_CONSOLIDADA!$N1333-BASE_INICIATIVAS_CONSOLIDADA!$O1333&lt;0,0,BASE_INICIATIVAS_CONSOLIDADA!$N1333-BASE_INICIATIVAS_CONSOLIDADA!$O1333)</f>
        <v>325000</v>
      </c>
      <c r="Q1333" s="64">
        <v>0</v>
      </c>
      <c r="R1333" s="69">
        <v>0</v>
      </c>
      <c r="S1333" s="69">
        <v>0</v>
      </c>
      <c r="T1333" s="69">
        <v>0</v>
      </c>
      <c r="U1333" s="69">
        <v>0</v>
      </c>
      <c r="V1333" s="69">
        <v>0</v>
      </c>
      <c r="W1333" s="69">
        <v>0</v>
      </c>
      <c r="X1333" s="69">
        <v>0</v>
      </c>
      <c r="Y1333" s="69">
        <v>0</v>
      </c>
      <c r="Z1333" s="69">
        <v>0</v>
      </c>
      <c r="AA1333" s="69">
        <v>0</v>
      </c>
      <c r="AB1333" s="70">
        <v>0</v>
      </c>
      <c r="AC1333" s="37">
        <f>SUM(BASE_INICIATIVAS_CONSOLIDADA!$Q1333:$AB1333)</f>
        <v>0</v>
      </c>
      <c r="AD1333" s="37">
        <v>0</v>
      </c>
      <c r="AE1333" s="37">
        <v>0</v>
      </c>
      <c r="AF1333" s="37">
        <v>0</v>
      </c>
      <c r="AG1333" s="37">
        <v>0</v>
      </c>
      <c r="AH1333" s="37">
        <v>0</v>
      </c>
      <c r="AI1333" s="77">
        <v>0</v>
      </c>
      <c r="AJ1333" s="37">
        <f>SUM(BASE_INICIATIVAS_CONSOLIDADA!$AD1333:$AI1333)</f>
        <v>0</v>
      </c>
      <c r="AK1333" s="37">
        <v>0</v>
      </c>
      <c r="AL1333" s="37">
        <v>0</v>
      </c>
      <c r="AM1333" s="37">
        <v>0</v>
      </c>
      <c r="AN1333" s="37">
        <v>0</v>
      </c>
      <c r="AO1333" s="37">
        <f>SUM(BASE_INICIATIVAS_CONSOLIDADA!$AK1333:$AN1333)</f>
        <v>0</v>
      </c>
      <c r="AP1333" s="37">
        <v>0</v>
      </c>
      <c r="AQ1333" s="37">
        <v>0</v>
      </c>
      <c r="AR1333" s="37">
        <v>0</v>
      </c>
      <c r="AS1333" s="37">
        <v>0</v>
      </c>
      <c r="AT1333" s="37">
        <v>0</v>
      </c>
      <c r="AU1333" s="37">
        <v>0</v>
      </c>
      <c r="AV1333" s="37">
        <f>SUM(BASE_INICIATIVAS_CONSOLIDADA!$AP1333:$AU1333)</f>
        <v>0</v>
      </c>
      <c r="AW1333" s="39">
        <v>0</v>
      </c>
      <c r="AX1333" s="39">
        <v>0</v>
      </c>
      <c r="AY1333" s="40">
        <f>SUM(BASE_INICIATIVAS_CONSOLIDADA!$AW1333:$AX1333)</f>
        <v>0</v>
      </c>
      <c r="AZ1333" s="4">
        <v>0</v>
      </c>
      <c r="BA1333" s="4">
        <f>BASE_INICIATIVAS_CONSOLIDADA!$AZ1333</f>
        <v>0</v>
      </c>
      <c r="BB1333" s="4">
        <v>0</v>
      </c>
      <c r="BC1333" s="4">
        <v>0</v>
      </c>
      <c r="BD1333" s="4">
        <f>SUM(BASE_INICIATIVAS_CONSOLIDADA!$BB1333:$BC1333)</f>
        <v>0</v>
      </c>
    </row>
    <row r="1334" spans="1:56" ht="60" x14ac:dyDescent="0.25">
      <c r="A1334" s="29" t="s">
        <v>502</v>
      </c>
      <c r="B1334" s="29" t="s">
        <v>503</v>
      </c>
      <c r="C1334" s="29">
        <v>19864575</v>
      </c>
      <c r="D1334" s="29" t="s">
        <v>58</v>
      </c>
      <c r="E1334" s="29" t="str">
        <f>_xlfn.XLOOKUP(BASE_INICIATIVAS_CONSOLIDADA!$G1334,'[1]BASE DE DADOS'!A:A,'[1]BASE DE DADOS'!C:C)</f>
        <v>RESEX CORUMBAU</v>
      </c>
      <c r="F1334" s="29" t="str">
        <f>_xlfn.XLOOKUP(BASE_INICIATIVAS_CONSOLIDADA!$G1334,[1]!BASE_UCS[COD CNUC],[1]!BASE_UCS[CATEGORIA RESUMIDA])</f>
        <v>RESEX</v>
      </c>
      <c r="G1334" s="29" t="s">
        <v>273</v>
      </c>
      <c r="H1334" s="29" t="str">
        <f>_xlfn.XLOOKUP(BASE_INICIATIVAS_CONSOLIDADA!$G1334,[1]!BASE_UCS[COD CNUC],[1]!BASE_UCS[GERÊNCIA REGIONAL])</f>
        <v>GR2 - Nordeste</v>
      </c>
      <c r="I1334" s="29" t="str">
        <f>_xlfn.XLOOKUP(BASE_INICIATIVAS_CONSOLIDADA!$G1334,[1]!BASE_UCS[COD CNUC],[1]!BASE_UCS[BIOMAS])</f>
        <v>Área Marinha - Mata Atlântica</v>
      </c>
      <c r="J1334" s="29" t="str">
        <f>_xlfn.XLOOKUP(BASE_INICIATIVAS_CONSOLIDADA!$G1334,[1]!BASE_UCS[COD CNUC],[1]!BASE_UCS[UF])</f>
        <v>BA</v>
      </c>
      <c r="K1334" s="29"/>
      <c r="L1334" s="30">
        <v>892000</v>
      </c>
      <c r="M1334" s="91"/>
      <c r="N1334" s="30">
        <f>BASE_INICIATIVAS_CONSOLIDADA!$L1334-BASE_INICIATIVAS_CONSOLIDADA!$M1334</f>
        <v>892000</v>
      </c>
      <c r="O1334" s="41">
        <f>BASE_INICIATIVAS_CONSOLIDADA!$AC1334+BASE_INICIATIVAS_CONSOLIDADA!$AJ1334+BASE_INICIATIVAS_CONSOLIDADA!$AO1334+BASE_INICIATIVAS_CONSOLIDADA!$AV1334+BASE_INICIATIVAS_CONSOLIDADA!$AY1334+BASE_INICIATIVAS_CONSOLIDADA!$BA1334+BASE_INICIATIVAS_CONSOLIDADA!$BD1334</f>
        <v>892000</v>
      </c>
      <c r="P1334" s="30">
        <f>IF(BASE_INICIATIVAS_CONSOLIDADA!$N1334-BASE_INICIATIVAS_CONSOLIDADA!$O1334&lt;0,0,BASE_INICIATIVAS_CONSOLIDADA!$N1334-BASE_INICIATIVAS_CONSOLIDADA!$O1334)</f>
        <v>0</v>
      </c>
      <c r="Q1334" s="66">
        <v>0</v>
      </c>
      <c r="R1334" s="71">
        <v>0</v>
      </c>
      <c r="S1334" s="71">
        <v>0</v>
      </c>
      <c r="T1334" s="71">
        <v>0</v>
      </c>
      <c r="U1334" s="71">
        <v>0</v>
      </c>
      <c r="V1334" s="71">
        <v>0</v>
      </c>
      <c r="W1334" s="71">
        <v>0</v>
      </c>
      <c r="X1334" s="71">
        <v>0</v>
      </c>
      <c r="Y1334" s="71">
        <v>0</v>
      </c>
      <c r="Z1334" s="71">
        <v>0</v>
      </c>
      <c r="AA1334" s="71">
        <v>0</v>
      </c>
      <c r="AB1334" s="68">
        <v>0</v>
      </c>
      <c r="AC1334" s="41">
        <f>SUM(BASE_INICIATIVAS_CONSOLIDADA!$Q1334:$AB1334)</f>
        <v>0</v>
      </c>
      <c r="AD1334" s="41">
        <v>0</v>
      </c>
      <c r="AE1334" s="41">
        <v>0</v>
      </c>
      <c r="AF1334" s="41">
        <v>0</v>
      </c>
      <c r="AG1334" s="41">
        <v>0</v>
      </c>
      <c r="AH1334" s="41">
        <v>0</v>
      </c>
      <c r="AI1334" s="82">
        <v>0</v>
      </c>
      <c r="AJ1334" s="41">
        <f>SUM(BASE_INICIATIVAS_CONSOLIDADA!$AD1334:$AI1334)</f>
        <v>0</v>
      </c>
      <c r="AK1334" s="41">
        <v>0</v>
      </c>
      <c r="AL1334" s="41">
        <v>0</v>
      </c>
      <c r="AM1334" s="41">
        <v>0</v>
      </c>
      <c r="AN1334" s="41">
        <v>0</v>
      </c>
      <c r="AO1334" s="41">
        <f>SUM(BASE_INICIATIVAS_CONSOLIDADA!$AK1334:$AN1334)</f>
        <v>0</v>
      </c>
      <c r="AP1334" s="41">
        <v>0</v>
      </c>
      <c r="AQ1334" s="41">
        <v>0</v>
      </c>
      <c r="AR1334" s="41">
        <v>0</v>
      </c>
      <c r="AS1334" s="41">
        <v>0</v>
      </c>
      <c r="AT1334" s="41">
        <v>0</v>
      </c>
      <c r="AU1334" s="41">
        <v>0</v>
      </c>
      <c r="AV1334" s="41">
        <f>SUM(BASE_INICIATIVAS_CONSOLIDADA!$AP1334:$AU1334)</f>
        <v>0</v>
      </c>
      <c r="AW1334" s="43">
        <v>0</v>
      </c>
      <c r="AX1334" s="43">
        <v>0</v>
      </c>
      <c r="AY1334" s="44">
        <f>SUM(BASE_INICIATIVAS_CONSOLIDADA!$AW1334:$AX1334)</f>
        <v>0</v>
      </c>
      <c r="AZ1334" s="45">
        <v>0</v>
      </c>
      <c r="BA1334" s="45">
        <f>BASE_INICIATIVAS_CONSOLIDADA!$AZ1334</f>
        <v>0</v>
      </c>
      <c r="BB1334" s="45">
        <v>0</v>
      </c>
      <c r="BC1334" s="45">
        <v>892000</v>
      </c>
      <c r="BD1334" s="45">
        <f>SUM(BASE_INICIATIVAS_CONSOLIDADA!$BB1334:$BC1334)</f>
        <v>892000</v>
      </c>
    </row>
    <row r="1335" spans="1:56" ht="60" x14ac:dyDescent="0.25">
      <c r="A1335" s="8" t="s">
        <v>502</v>
      </c>
      <c r="B1335" s="8" t="s">
        <v>503</v>
      </c>
      <c r="C1335" s="8">
        <v>19864575</v>
      </c>
      <c r="D1335" s="8" t="s">
        <v>58</v>
      </c>
      <c r="E1335" s="8" t="str">
        <f>_xlfn.XLOOKUP(BASE_INICIATIVAS_CONSOLIDADA!$G1335,'[1]BASE DE DADOS'!A:A,'[1]BASE DE DADOS'!C:C)</f>
        <v>REVIS DO RIO DOS FRADES</v>
      </c>
      <c r="F1335" s="8" t="str">
        <f>_xlfn.XLOOKUP(BASE_INICIATIVAS_CONSOLIDADA!$G1335,[1]!BASE_UCS[COD CNUC],[1]!BASE_UCS[CATEGORIA RESUMIDA])</f>
        <v>REVIS</v>
      </c>
      <c r="G1335" s="8" t="s">
        <v>347</v>
      </c>
      <c r="H1335" s="8" t="str">
        <f>_xlfn.XLOOKUP(BASE_INICIATIVAS_CONSOLIDADA!$G1335,[1]!BASE_UCS[COD CNUC],[1]!BASE_UCS[GERÊNCIA REGIONAL])</f>
        <v>GR2 - Nordeste</v>
      </c>
      <c r="I1335" s="8" t="str">
        <f>_xlfn.XLOOKUP(BASE_INICIATIVAS_CONSOLIDADA!$G1335,[1]!BASE_UCS[COD CNUC],[1]!BASE_UCS[BIOMAS])</f>
        <v>Área Marinha - Mata Atlântica</v>
      </c>
      <c r="J1335" s="8" t="str">
        <f>_xlfn.XLOOKUP(BASE_INICIATIVAS_CONSOLIDADA!$G1335,[1]!BASE_UCS[COD CNUC],[1]!BASE_UCS[UF])</f>
        <v>BA</v>
      </c>
      <c r="K1335" s="8"/>
      <c r="L1335" s="36">
        <v>325000</v>
      </c>
      <c r="M1335" s="90"/>
      <c r="N1335" s="36">
        <f>BASE_INICIATIVAS_CONSOLIDADA!$L1335-BASE_INICIATIVAS_CONSOLIDADA!$M1335</f>
        <v>325000</v>
      </c>
      <c r="O1335" s="37">
        <f>BASE_INICIATIVAS_CONSOLIDADA!$AC1335+BASE_INICIATIVAS_CONSOLIDADA!$AJ1335+BASE_INICIATIVAS_CONSOLIDADA!$AO1335+BASE_INICIATIVAS_CONSOLIDADA!$AV1335+BASE_INICIATIVAS_CONSOLIDADA!$AY1335+BASE_INICIATIVAS_CONSOLIDADA!$BA1335+BASE_INICIATIVAS_CONSOLIDADA!$BD1335</f>
        <v>325000</v>
      </c>
      <c r="P1335" s="36">
        <f>IF(BASE_INICIATIVAS_CONSOLIDADA!$N1335-BASE_INICIATIVAS_CONSOLIDADA!$O1335&lt;0,0,BASE_INICIATIVAS_CONSOLIDADA!$N1335-BASE_INICIATIVAS_CONSOLIDADA!$O1335)</f>
        <v>0</v>
      </c>
      <c r="Q1335" s="64">
        <v>0</v>
      </c>
      <c r="R1335" s="69">
        <v>0</v>
      </c>
      <c r="S1335" s="69">
        <v>0</v>
      </c>
      <c r="T1335" s="69">
        <v>0</v>
      </c>
      <c r="U1335" s="69">
        <v>0</v>
      </c>
      <c r="V1335" s="69">
        <v>0</v>
      </c>
      <c r="W1335" s="69">
        <v>0</v>
      </c>
      <c r="X1335" s="69">
        <v>0</v>
      </c>
      <c r="Y1335" s="69">
        <v>0</v>
      </c>
      <c r="Z1335" s="69">
        <v>0</v>
      </c>
      <c r="AA1335" s="69">
        <v>0</v>
      </c>
      <c r="AB1335" s="70">
        <v>0</v>
      </c>
      <c r="AC1335" s="37">
        <f>SUM(BASE_INICIATIVAS_CONSOLIDADA!$Q1335:$AB1335)</f>
        <v>0</v>
      </c>
      <c r="AD1335" s="37">
        <v>0</v>
      </c>
      <c r="AE1335" s="37">
        <v>0</v>
      </c>
      <c r="AF1335" s="37">
        <v>0</v>
      </c>
      <c r="AG1335" s="37">
        <v>0</v>
      </c>
      <c r="AH1335" s="37">
        <v>0</v>
      </c>
      <c r="AI1335" s="77">
        <v>0</v>
      </c>
      <c r="AJ1335" s="37">
        <f>SUM(BASE_INICIATIVAS_CONSOLIDADA!$AD1335:$AI1335)</f>
        <v>0</v>
      </c>
      <c r="AK1335" s="37">
        <v>0</v>
      </c>
      <c r="AL1335" s="37">
        <v>0</v>
      </c>
      <c r="AM1335" s="37">
        <v>0</v>
      </c>
      <c r="AN1335" s="37">
        <v>0</v>
      </c>
      <c r="AO1335" s="37">
        <f>SUM(BASE_INICIATIVAS_CONSOLIDADA!$AK1335:$AN1335)</f>
        <v>0</v>
      </c>
      <c r="AP1335" s="37">
        <v>0</v>
      </c>
      <c r="AQ1335" s="37">
        <v>0</v>
      </c>
      <c r="AR1335" s="37">
        <v>0</v>
      </c>
      <c r="AS1335" s="37">
        <v>0</v>
      </c>
      <c r="AT1335" s="37">
        <v>0</v>
      </c>
      <c r="AU1335" s="37">
        <v>0</v>
      </c>
      <c r="AV1335" s="37">
        <f>SUM(BASE_INICIATIVAS_CONSOLIDADA!$AP1335:$AU1335)</f>
        <v>0</v>
      </c>
      <c r="AW1335" s="39">
        <v>0</v>
      </c>
      <c r="AX1335" s="39">
        <v>0</v>
      </c>
      <c r="AY1335" s="40">
        <f>SUM(BASE_INICIATIVAS_CONSOLIDADA!$AW1335:$AX1335)</f>
        <v>0</v>
      </c>
      <c r="AZ1335" s="4">
        <v>0</v>
      </c>
      <c r="BA1335" s="4">
        <f>BASE_INICIATIVAS_CONSOLIDADA!$AZ1335</f>
        <v>0</v>
      </c>
      <c r="BB1335" s="4">
        <v>325000</v>
      </c>
      <c r="BC1335" s="4">
        <v>0</v>
      </c>
      <c r="BD1335" s="4">
        <f>SUM(BASE_INICIATIVAS_CONSOLIDADA!$BB1335:$BC1335)</f>
        <v>325000</v>
      </c>
    </row>
    <row r="1336" spans="1:56" ht="60" x14ac:dyDescent="0.25">
      <c r="A1336" s="29" t="s">
        <v>502</v>
      </c>
      <c r="B1336" s="29" t="s">
        <v>503</v>
      </c>
      <c r="C1336" s="29">
        <v>19864575</v>
      </c>
      <c r="D1336" s="29" t="s">
        <v>58</v>
      </c>
      <c r="E1336" s="29" t="str">
        <f>_xlfn.XLOOKUP(BASE_INICIATIVAS_CONSOLIDADA!$G1336,'[1]BASE DE DADOS'!A:A,'[1]BASE DE DADOS'!C:C)</f>
        <v>RESEX DE CANAVIEIRAS</v>
      </c>
      <c r="F1336" s="29" t="str">
        <f>_xlfn.XLOOKUP(BASE_INICIATIVAS_CONSOLIDADA!$G1336,[1]!BASE_UCS[COD CNUC],[1]!BASE_UCS[CATEGORIA RESUMIDA])</f>
        <v>RESEX</v>
      </c>
      <c r="G1336" s="29" t="s">
        <v>302</v>
      </c>
      <c r="H1336" s="29" t="str">
        <f>_xlfn.XLOOKUP(BASE_INICIATIVAS_CONSOLIDADA!$G1336,[1]!BASE_UCS[COD CNUC],[1]!BASE_UCS[GERÊNCIA REGIONAL])</f>
        <v>GR2 - Nordeste</v>
      </c>
      <c r="I1336" s="29" t="str">
        <f>_xlfn.XLOOKUP(BASE_INICIATIVAS_CONSOLIDADA!$G1336,[1]!BASE_UCS[COD CNUC],[1]!BASE_UCS[BIOMAS])</f>
        <v>Área Marinha - Mata Atlântica</v>
      </c>
      <c r="J1336" s="29" t="str">
        <f>_xlfn.XLOOKUP(BASE_INICIATIVAS_CONSOLIDADA!$G1336,[1]!BASE_UCS[COD CNUC],[1]!BASE_UCS[UF])</f>
        <v>BA</v>
      </c>
      <c r="K1336" s="29"/>
      <c r="L1336" s="30">
        <v>1036000</v>
      </c>
      <c r="M1336" s="91"/>
      <c r="N1336" s="30">
        <f>BASE_INICIATIVAS_CONSOLIDADA!$L1336-BASE_INICIATIVAS_CONSOLIDADA!$M1336</f>
        <v>1036000</v>
      </c>
      <c r="O1336" s="41">
        <f>BASE_INICIATIVAS_CONSOLIDADA!$AC1336+BASE_INICIATIVAS_CONSOLIDADA!$AJ1336+BASE_INICIATIVAS_CONSOLIDADA!$AO1336+BASE_INICIATIVAS_CONSOLIDADA!$AV1336+BASE_INICIATIVAS_CONSOLIDADA!$AY1336+BASE_INICIATIVAS_CONSOLIDADA!$BA1336+BASE_INICIATIVAS_CONSOLIDADA!$BD1336</f>
        <v>0</v>
      </c>
      <c r="P1336" s="30">
        <f>IF(BASE_INICIATIVAS_CONSOLIDADA!$N1336-BASE_INICIATIVAS_CONSOLIDADA!$O1336&lt;0,0,BASE_INICIATIVAS_CONSOLIDADA!$N1336-BASE_INICIATIVAS_CONSOLIDADA!$O1336)</f>
        <v>1036000</v>
      </c>
      <c r="Q1336" s="66">
        <v>0</v>
      </c>
      <c r="R1336" s="71">
        <v>0</v>
      </c>
      <c r="S1336" s="71">
        <v>0</v>
      </c>
      <c r="T1336" s="71">
        <v>0</v>
      </c>
      <c r="U1336" s="71">
        <v>0</v>
      </c>
      <c r="V1336" s="71">
        <v>0</v>
      </c>
      <c r="W1336" s="71">
        <v>0</v>
      </c>
      <c r="X1336" s="71">
        <v>0</v>
      </c>
      <c r="Y1336" s="71">
        <v>0</v>
      </c>
      <c r="Z1336" s="71">
        <v>0</v>
      </c>
      <c r="AA1336" s="71">
        <v>0</v>
      </c>
      <c r="AB1336" s="68">
        <v>0</v>
      </c>
      <c r="AC1336" s="41">
        <f>SUM(BASE_INICIATIVAS_CONSOLIDADA!$Q1336:$AB1336)</f>
        <v>0</v>
      </c>
      <c r="AD1336" s="41">
        <v>0</v>
      </c>
      <c r="AE1336" s="41">
        <v>0</v>
      </c>
      <c r="AF1336" s="41">
        <v>0</v>
      </c>
      <c r="AG1336" s="41">
        <v>0</v>
      </c>
      <c r="AH1336" s="41">
        <v>0</v>
      </c>
      <c r="AI1336" s="82">
        <v>0</v>
      </c>
      <c r="AJ1336" s="41">
        <f>SUM(BASE_INICIATIVAS_CONSOLIDADA!$AD1336:$AI1336)</f>
        <v>0</v>
      </c>
      <c r="AK1336" s="41">
        <v>0</v>
      </c>
      <c r="AL1336" s="41">
        <v>0</v>
      </c>
      <c r="AM1336" s="41">
        <v>0</v>
      </c>
      <c r="AN1336" s="41">
        <v>0</v>
      </c>
      <c r="AO1336" s="41">
        <f>SUM(BASE_INICIATIVAS_CONSOLIDADA!$AK1336:$AN1336)</f>
        <v>0</v>
      </c>
      <c r="AP1336" s="41">
        <v>0</v>
      </c>
      <c r="AQ1336" s="41">
        <v>0</v>
      </c>
      <c r="AR1336" s="41">
        <v>0</v>
      </c>
      <c r="AS1336" s="41">
        <v>0</v>
      </c>
      <c r="AT1336" s="41">
        <v>0</v>
      </c>
      <c r="AU1336" s="41">
        <v>0</v>
      </c>
      <c r="AV1336" s="41">
        <f>SUM(BASE_INICIATIVAS_CONSOLIDADA!$AP1336:$AU1336)</f>
        <v>0</v>
      </c>
      <c r="AW1336" s="43">
        <v>0</v>
      </c>
      <c r="AX1336" s="43">
        <v>0</v>
      </c>
      <c r="AY1336" s="44">
        <f>SUM(BASE_INICIATIVAS_CONSOLIDADA!$AW1336:$AX1336)</f>
        <v>0</v>
      </c>
      <c r="AZ1336" s="45">
        <v>0</v>
      </c>
      <c r="BA1336" s="45">
        <f>BASE_INICIATIVAS_CONSOLIDADA!$AZ1336</f>
        <v>0</v>
      </c>
      <c r="BB1336" s="45">
        <v>0</v>
      </c>
      <c r="BC1336" s="45">
        <v>0</v>
      </c>
      <c r="BD1336" s="45">
        <f>SUM(BASE_INICIATIVAS_CONSOLIDADA!$BB1336:$BC1336)</f>
        <v>0</v>
      </c>
    </row>
    <row r="1337" spans="1:56" ht="60" x14ac:dyDescent="0.25">
      <c r="A1337" s="8" t="s">
        <v>502</v>
      </c>
      <c r="B1337" s="8" t="s">
        <v>503</v>
      </c>
      <c r="C1337" s="8">
        <v>19864575</v>
      </c>
      <c r="D1337" s="8" t="s">
        <v>58</v>
      </c>
      <c r="E1337" s="8" t="str">
        <f>_xlfn.XLOOKUP(BASE_INICIATIVAS_CONSOLIDADA!$G1337,'[1]BASE DE DADOS'!A:A,'[1]BASE DE DADOS'!C:C)</f>
        <v>RESEX DE CASSURUBá</v>
      </c>
      <c r="F1337" s="8" t="str">
        <f>_xlfn.XLOOKUP(BASE_INICIATIVAS_CONSOLIDADA!$G1337,[1]!BASE_UCS[COD CNUC],[1]!BASE_UCS[CATEGORIA RESUMIDA])</f>
        <v>RESEX</v>
      </c>
      <c r="G1337" s="8" t="s">
        <v>337</v>
      </c>
      <c r="H1337" s="8" t="str">
        <f>_xlfn.XLOOKUP(BASE_INICIATIVAS_CONSOLIDADA!$G1337,[1]!BASE_UCS[COD CNUC],[1]!BASE_UCS[GERÊNCIA REGIONAL])</f>
        <v>GR2 - Nordeste</v>
      </c>
      <c r="I1337" s="8" t="str">
        <f>_xlfn.XLOOKUP(BASE_INICIATIVAS_CONSOLIDADA!$G1337,[1]!BASE_UCS[COD CNUC],[1]!BASE_UCS[BIOMAS])</f>
        <v>Área Marinha - Mata Atlântica</v>
      </c>
      <c r="J1337" s="8" t="str">
        <f>_xlfn.XLOOKUP(BASE_INICIATIVAS_CONSOLIDADA!$G1337,[1]!BASE_UCS[COD CNUC],[1]!BASE_UCS[UF])</f>
        <v>BA</v>
      </c>
      <c r="K1337" s="8"/>
      <c r="L1337" s="36">
        <v>892000</v>
      </c>
      <c r="M1337" s="90"/>
      <c r="N1337" s="36">
        <f>BASE_INICIATIVAS_CONSOLIDADA!$L1337-BASE_INICIATIVAS_CONSOLIDADA!$M1337</f>
        <v>892000</v>
      </c>
      <c r="O1337" s="37">
        <f>BASE_INICIATIVAS_CONSOLIDADA!$AC1337+BASE_INICIATIVAS_CONSOLIDADA!$AJ1337+BASE_INICIATIVAS_CONSOLIDADA!$AO1337+BASE_INICIATIVAS_CONSOLIDADA!$AV1337+BASE_INICIATIVAS_CONSOLIDADA!$AY1337+BASE_INICIATIVAS_CONSOLIDADA!$BA1337+BASE_INICIATIVAS_CONSOLIDADA!$BD1337</f>
        <v>0</v>
      </c>
      <c r="P1337" s="36">
        <f>IF(BASE_INICIATIVAS_CONSOLIDADA!$N1337-BASE_INICIATIVAS_CONSOLIDADA!$O1337&lt;0,0,BASE_INICIATIVAS_CONSOLIDADA!$N1337-BASE_INICIATIVAS_CONSOLIDADA!$O1337)</f>
        <v>892000</v>
      </c>
      <c r="Q1337" s="64">
        <v>0</v>
      </c>
      <c r="R1337" s="69">
        <v>0</v>
      </c>
      <c r="S1337" s="69">
        <v>0</v>
      </c>
      <c r="T1337" s="69">
        <v>0</v>
      </c>
      <c r="U1337" s="69">
        <v>0</v>
      </c>
      <c r="V1337" s="69">
        <v>0</v>
      </c>
      <c r="W1337" s="69">
        <v>0</v>
      </c>
      <c r="X1337" s="69">
        <v>0</v>
      </c>
      <c r="Y1337" s="69">
        <v>0</v>
      </c>
      <c r="Z1337" s="69">
        <v>0</v>
      </c>
      <c r="AA1337" s="69">
        <v>0</v>
      </c>
      <c r="AB1337" s="70">
        <v>0</v>
      </c>
      <c r="AC1337" s="37">
        <f>SUM(BASE_INICIATIVAS_CONSOLIDADA!$Q1337:$AB1337)</f>
        <v>0</v>
      </c>
      <c r="AD1337" s="37">
        <v>0</v>
      </c>
      <c r="AE1337" s="37">
        <v>0</v>
      </c>
      <c r="AF1337" s="37">
        <v>0</v>
      </c>
      <c r="AG1337" s="37">
        <v>0</v>
      </c>
      <c r="AH1337" s="37">
        <v>0</v>
      </c>
      <c r="AI1337" s="77">
        <v>0</v>
      </c>
      <c r="AJ1337" s="37">
        <f>SUM(BASE_INICIATIVAS_CONSOLIDADA!$AD1337:$AI1337)</f>
        <v>0</v>
      </c>
      <c r="AK1337" s="37">
        <v>0</v>
      </c>
      <c r="AL1337" s="37">
        <v>0</v>
      </c>
      <c r="AM1337" s="37">
        <v>0</v>
      </c>
      <c r="AN1337" s="37">
        <v>0</v>
      </c>
      <c r="AO1337" s="37">
        <f>SUM(BASE_INICIATIVAS_CONSOLIDADA!$AK1337:$AN1337)</f>
        <v>0</v>
      </c>
      <c r="AP1337" s="37">
        <v>0</v>
      </c>
      <c r="AQ1337" s="37">
        <v>0</v>
      </c>
      <c r="AR1337" s="37">
        <v>0</v>
      </c>
      <c r="AS1337" s="37">
        <v>0</v>
      </c>
      <c r="AT1337" s="37">
        <v>0</v>
      </c>
      <c r="AU1337" s="37">
        <v>0</v>
      </c>
      <c r="AV1337" s="37">
        <f>SUM(BASE_INICIATIVAS_CONSOLIDADA!$AP1337:$AU1337)</f>
        <v>0</v>
      </c>
      <c r="AW1337" s="39">
        <v>0</v>
      </c>
      <c r="AX1337" s="39">
        <v>0</v>
      </c>
      <c r="AY1337" s="40">
        <f>SUM(BASE_INICIATIVAS_CONSOLIDADA!$AW1337:$AX1337)</f>
        <v>0</v>
      </c>
      <c r="AZ1337" s="4">
        <v>0</v>
      </c>
      <c r="BA1337" s="4">
        <f>BASE_INICIATIVAS_CONSOLIDADA!$AZ1337</f>
        <v>0</v>
      </c>
      <c r="BB1337" s="4">
        <v>0</v>
      </c>
      <c r="BC1337" s="4">
        <v>0</v>
      </c>
      <c r="BD1337" s="4">
        <f>SUM(BASE_INICIATIVAS_CONSOLIDADA!$BB1337:$BC1337)</f>
        <v>0</v>
      </c>
    </row>
    <row r="1338" spans="1:56" ht="60" x14ac:dyDescent="0.25">
      <c r="A1338" s="29" t="s">
        <v>502</v>
      </c>
      <c r="B1338" s="29" t="s">
        <v>503</v>
      </c>
      <c r="C1338" s="29">
        <v>19864575</v>
      </c>
      <c r="D1338" s="29" t="s">
        <v>58</v>
      </c>
      <c r="E1338" s="29" t="str">
        <f>_xlfn.XLOOKUP(BASE_INICIATIVAS_CONSOLIDADA!$G1338,'[1]BASE DE DADOS'!A:A,'[1]BASE DE DADOS'!C:C)</f>
        <v>RESEX MARINHA DA LAGOA DO JEQUIÁ</v>
      </c>
      <c r="F1338" s="29" t="str">
        <f>_xlfn.XLOOKUP(BASE_INICIATIVAS_CONSOLIDADA!$G1338,[1]!BASE_UCS[COD CNUC],[1]!BASE_UCS[CATEGORIA RESUMIDA])</f>
        <v>RESEX</v>
      </c>
      <c r="G1338" s="29" t="s">
        <v>459</v>
      </c>
      <c r="H1338" s="29" t="str">
        <f>_xlfn.XLOOKUP(BASE_INICIATIVAS_CONSOLIDADA!$G1338,[1]!BASE_UCS[COD CNUC],[1]!BASE_UCS[GERÊNCIA REGIONAL])</f>
        <v>GR2 - Nordeste</v>
      </c>
      <c r="I1338" s="29" t="str">
        <f>_xlfn.XLOOKUP(BASE_INICIATIVAS_CONSOLIDADA!$G1338,[1]!BASE_UCS[COD CNUC],[1]!BASE_UCS[BIOMAS])</f>
        <v>Área Marinha - Mata Atlântica</v>
      </c>
      <c r="J1338" s="29" t="str">
        <f>_xlfn.XLOOKUP(BASE_INICIATIVAS_CONSOLIDADA!$G1338,[1]!BASE_UCS[COD CNUC],[1]!BASE_UCS[UF])</f>
        <v>AL</v>
      </c>
      <c r="K1338" s="29"/>
      <c r="L1338" s="30">
        <v>532000</v>
      </c>
      <c r="M1338" s="91"/>
      <c r="N1338" s="30">
        <f>BASE_INICIATIVAS_CONSOLIDADA!$L1338-BASE_INICIATIVAS_CONSOLIDADA!$M1338</f>
        <v>532000</v>
      </c>
      <c r="O1338" s="41">
        <f>BASE_INICIATIVAS_CONSOLIDADA!$AC1338+BASE_INICIATIVAS_CONSOLIDADA!$AJ1338+BASE_INICIATIVAS_CONSOLIDADA!$AO1338+BASE_INICIATIVAS_CONSOLIDADA!$AV1338+BASE_INICIATIVAS_CONSOLIDADA!$AY1338+BASE_INICIATIVAS_CONSOLIDADA!$BA1338+BASE_INICIATIVAS_CONSOLIDADA!$BD1338</f>
        <v>0</v>
      </c>
      <c r="P1338" s="30">
        <f>IF(BASE_INICIATIVAS_CONSOLIDADA!$N1338-BASE_INICIATIVAS_CONSOLIDADA!$O1338&lt;0,0,BASE_INICIATIVAS_CONSOLIDADA!$N1338-BASE_INICIATIVAS_CONSOLIDADA!$O1338)</f>
        <v>532000</v>
      </c>
      <c r="Q1338" s="66">
        <v>0</v>
      </c>
      <c r="R1338" s="71">
        <v>0</v>
      </c>
      <c r="S1338" s="71">
        <v>0</v>
      </c>
      <c r="T1338" s="71">
        <v>0</v>
      </c>
      <c r="U1338" s="71">
        <v>0</v>
      </c>
      <c r="V1338" s="71">
        <v>0</v>
      </c>
      <c r="W1338" s="71">
        <v>0</v>
      </c>
      <c r="X1338" s="71">
        <v>0</v>
      </c>
      <c r="Y1338" s="71">
        <v>0</v>
      </c>
      <c r="Z1338" s="71">
        <v>0</v>
      </c>
      <c r="AA1338" s="71">
        <v>0</v>
      </c>
      <c r="AB1338" s="68">
        <v>0</v>
      </c>
      <c r="AC1338" s="41">
        <f>SUM(BASE_INICIATIVAS_CONSOLIDADA!$Q1338:$AB1338)</f>
        <v>0</v>
      </c>
      <c r="AD1338" s="41">
        <v>0</v>
      </c>
      <c r="AE1338" s="41">
        <v>0</v>
      </c>
      <c r="AF1338" s="41">
        <v>0</v>
      </c>
      <c r="AG1338" s="41">
        <v>0</v>
      </c>
      <c r="AH1338" s="41">
        <v>0</v>
      </c>
      <c r="AI1338" s="82">
        <v>0</v>
      </c>
      <c r="AJ1338" s="41">
        <f>SUM(BASE_INICIATIVAS_CONSOLIDADA!$AD1338:$AI1338)</f>
        <v>0</v>
      </c>
      <c r="AK1338" s="41">
        <v>0</v>
      </c>
      <c r="AL1338" s="41">
        <v>0</v>
      </c>
      <c r="AM1338" s="41">
        <v>0</v>
      </c>
      <c r="AN1338" s="41">
        <v>0</v>
      </c>
      <c r="AO1338" s="41">
        <f>SUM(BASE_INICIATIVAS_CONSOLIDADA!$AK1338:$AN1338)</f>
        <v>0</v>
      </c>
      <c r="AP1338" s="41">
        <v>0</v>
      </c>
      <c r="AQ1338" s="41">
        <v>0</v>
      </c>
      <c r="AR1338" s="41">
        <v>0</v>
      </c>
      <c r="AS1338" s="41">
        <v>0</v>
      </c>
      <c r="AT1338" s="41">
        <v>0</v>
      </c>
      <c r="AU1338" s="41">
        <v>0</v>
      </c>
      <c r="AV1338" s="41">
        <f>SUM(BASE_INICIATIVAS_CONSOLIDADA!$AP1338:$AU1338)</f>
        <v>0</v>
      </c>
      <c r="AW1338" s="43">
        <v>0</v>
      </c>
      <c r="AX1338" s="43">
        <v>0</v>
      </c>
      <c r="AY1338" s="44">
        <f>SUM(BASE_INICIATIVAS_CONSOLIDADA!$AW1338:$AX1338)</f>
        <v>0</v>
      </c>
      <c r="AZ1338" s="45">
        <v>0</v>
      </c>
      <c r="BA1338" s="45">
        <f>BASE_INICIATIVAS_CONSOLIDADA!$AZ1338</f>
        <v>0</v>
      </c>
      <c r="BB1338" s="45">
        <v>0</v>
      </c>
      <c r="BC1338" s="45">
        <v>0</v>
      </c>
      <c r="BD1338" s="45">
        <f>SUM(BASE_INICIATIVAS_CONSOLIDADA!$BB1338:$BC1338)</f>
        <v>0</v>
      </c>
    </row>
    <row r="1339" spans="1:56" ht="60" x14ac:dyDescent="0.25">
      <c r="A1339" s="8" t="s">
        <v>502</v>
      </c>
      <c r="B1339" s="8" t="s">
        <v>503</v>
      </c>
      <c r="C1339" s="8">
        <v>19864575</v>
      </c>
      <c r="D1339" s="8" t="s">
        <v>58</v>
      </c>
      <c r="E1339" s="8" t="str">
        <f>_xlfn.XLOOKUP(BASE_INICIATIVAS_CONSOLIDADA!$G1339,'[1]BASE DE DADOS'!A:A,'[1]BASE DE DADOS'!C:C)</f>
        <v>REBIO DE UNA</v>
      </c>
      <c r="F1339" s="8" t="str">
        <f>_xlfn.XLOOKUP(BASE_INICIATIVAS_CONSOLIDADA!$G1339,[1]!BASE_UCS[COD CNUC],[1]!BASE_UCS[CATEGORIA RESUMIDA])</f>
        <v>REBIO</v>
      </c>
      <c r="G1339" s="8" t="s">
        <v>332</v>
      </c>
      <c r="H1339" s="8" t="str">
        <f>_xlfn.XLOOKUP(BASE_INICIATIVAS_CONSOLIDADA!$G1339,[1]!BASE_UCS[COD CNUC],[1]!BASE_UCS[GERÊNCIA REGIONAL])</f>
        <v>GR2 - Nordeste</v>
      </c>
      <c r="I1339" s="8" t="str">
        <f>_xlfn.XLOOKUP(BASE_INICIATIVAS_CONSOLIDADA!$G1339,[1]!BASE_UCS[COD CNUC],[1]!BASE_UCS[BIOMAS])</f>
        <v>Mata Atlântica</v>
      </c>
      <c r="J1339" s="8" t="str">
        <f>_xlfn.XLOOKUP(BASE_INICIATIVAS_CONSOLIDADA!$G1339,[1]!BASE_UCS[COD CNUC],[1]!BASE_UCS[UF])</f>
        <v>BA</v>
      </c>
      <c r="K1339" s="8"/>
      <c r="L1339" s="36">
        <v>325000</v>
      </c>
      <c r="M1339" s="90"/>
      <c r="N1339" s="36">
        <f>BASE_INICIATIVAS_CONSOLIDADA!$L1339-BASE_INICIATIVAS_CONSOLIDADA!$M1339</f>
        <v>325000</v>
      </c>
      <c r="O1339" s="37">
        <f>BASE_INICIATIVAS_CONSOLIDADA!$AC1339+BASE_INICIATIVAS_CONSOLIDADA!$AJ1339+BASE_INICIATIVAS_CONSOLIDADA!$AO1339+BASE_INICIATIVAS_CONSOLIDADA!$AV1339+BASE_INICIATIVAS_CONSOLIDADA!$AY1339+BASE_INICIATIVAS_CONSOLIDADA!$BA1339+BASE_INICIATIVAS_CONSOLIDADA!$BD1339</f>
        <v>0</v>
      </c>
      <c r="P1339" s="36">
        <f>IF(BASE_INICIATIVAS_CONSOLIDADA!$N1339-BASE_INICIATIVAS_CONSOLIDADA!$O1339&lt;0,0,BASE_INICIATIVAS_CONSOLIDADA!$N1339-BASE_INICIATIVAS_CONSOLIDADA!$O1339)</f>
        <v>325000</v>
      </c>
      <c r="Q1339" s="64">
        <v>0</v>
      </c>
      <c r="R1339" s="69">
        <v>0</v>
      </c>
      <c r="S1339" s="69">
        <v>0</v>
      </c>
      <c r="T1339" s="69">
        <v>0</v>
      </c>
      <c r="U1339" s="69">
        <v>0</v>
      </c>
      <c r="V1339" s="69">
        <v>0</v>
      </c>
      <c r="W1339" s="69">
        <v>0</v>
      </c>
      <c r="X1339" s="69">
        <v>0</v>
      </c>
      <c r="Y1339" s="69">
        <v>0</v>
      </c>
      <c r="Z1339" s="69">
        <v>0</v>
      </c>
      <c r="AA1339" s="69">
        <v>0</v>
      </c>
      <c r="AB1339" s="70">
        <v>0</v>
      </c>
      <c r="AC1339" s="37">
        <f>SUM(BASE_INICIATIVAS_CONSOLIDADA!$Q1339:$AB1339)</f>
        <v>0</v>
      </c>
      <c r="AD1339" s="37">
        <v>0</v>
      </c>
      <c r="AE1339" s="37">
        <v>0</v>
      </c>
      <c r="AF1339" s="37">
        <v>0</v>
      </c>
      <c r="AG1339" s="37">
        <v>0</v>
      </c>
      <c r="AH1339" s="37">
        <v>0</v>
      </c>
      <c r="AI1339" s="77">
        <v>0</v>
      </c>
      <c r="AJ1339" s="37">
        <f>SUM(BASE_INICIATIVAS_CONSOLIDADA!$AD1339:$AI1339)</f>
        <v>0</v>
      </c>
      <c r="AK1339" s="37">
        <v>0</v>
      </c>
      <c r="AL1339" s="37">
        <v>0</v>
      </c>
      <c r="AM1339" s="37">
        <v>0</v>
      </c>
      <c r="AN1339" s="37">
        <v>0</v>
      </c>
      <c r="AO1339" s="37">
        <f>SUM(BASE_INICIATIVAS_CONSOLIDADA!$AK1339:$AN1339)</f>
        <v>0</v>
      </c>
      <c r="AP1339" s="37">
        <v>0</v>
      </c>
      <c r="AQ1339" s="37">
        <v>0</v>
      </c>
      <c r="AR1339" s="37">
        <v>0</v>
      </c>
      <c r="AS1339" s="37">
        <v>0</v>
      </c>
      <c r="AT1339" s="37">
        <v>0</v>
      </c>
      <c r="AU1339" s="37">
        <v>0</v>
      </c>
      <c r="AV1339" s="37">
        <f>SUM(BASE_INICIATIVAS_CONSOLIDADA!$AP1339:$AU1339)</f>
        <v>0</v>
      </c>
      <c r="AW1339" s="39">
        <v>0</v>
      </c>
      <c r="AX1339" s="39">
        <v>0</v>
      </c>
      <c r="AY1339" s="40">
        <f>SUM(BASE_INICIATIVAS_CONSOLIDADA!$AW1339:$AX1339)</f>
        <v>0</v>
      </c>
      <c r="AZ1339" s="4">
        <v>0</v>
      </c>
      <c r="BA1339" s="4">
        <f>BASE_INICIATIVAS_CONSOLIDADA!$AZ1339</f>
        <v>0</v>
      </c>
      <c r="BB1339" s="4">
        <v>0</v>
      </c>
      <c r="BC1339" s="4">
        <v>0</v>
      </c>
      <c r="BD1339" s="4">
        <f>SUM(BASE_INICIATIVAS_CONSOLIDADA!$BB1339:$BC1339)</f>
        <v>0</v>
      </c>
    </row>
    <row r="1340" spans="1:56" ht="60" x14ac:dyDescent="0.25">
      <c r="A1340" s="29" t="s">
        <v>502</v>
      </c>
      <c r="B1340" s="29" t="s">
        <v>503</v>
      </c>
      <c r="C1340" s="29">
        <v>19864575</v>
      </c>
      <c r="D1340" s="29" t="s">
        <v>58</v>
      </c>
      <c r="E1340" s="29" t="str">
        <f>_xlfn.XLOOKUP(BASE_INICIATIVAS_CONSOLIDADA!$G1340,'[1]BASE DE DADOS'!A:A,'[1]BASE DE DADOS'!C:C)</f>
        <v>REVIS DE UNA</v>
      </c>
      <c r="F1340" s="29" t="str">
        <f>_xlfn.XLOOKUP(BASE_INICIATIVAS_CONSOLIDADA!$G1340,[1]!BASE_UCS[COD CNUC],[1]!BASE_UCS[CATEGORIA RESUMIDA])</f>
        <v>REVIS</v>
      </c>
      <c r="G1340" s="29" t="s">
        <v>346</v>
      </c>
      <c r="H1340" s="29" t="str">
        <f>_xlfn.XLOOKUP(BASE_INICIATIVAS_CONSOLIDADA!$G1340,[1]!BASE_UCS[COD CNUC],[1]!BASE_UCS[GERÊNCIA REGIONAL])</f>
        <v>GR2 - Nordeste</v>
      </c>
      <c r="I1340" s="29" t="str">
        <f>_xlfn.XLOOKUP(BASE_INICIATIVAS_CONSOLIDADA!$G1340,[1]!BASE_UCS[COD CNUC],[1]!BASE_UCS[BIOMAS])</f>
        <v>Área Marinha - Mata Atlântica</v>
      </c>
      <c r="J1340" s="29" t="str">
        <f>_xlfn.XLOOKUP(BASE_INICIATIVAS_CONSOLIDADA!$G1340,[1]!BASE_UCS[COD CNUC],[1]!BASE_UCS[UF])</f>
        <v>BA</v>
      </c>
      <c r="K1340" s="29"/>
      <c r="L1340" s="30">
        <v>325000</v>
      </c>
      <c r="M1340" s="91"/>
      <c r="N1340" s="30">
        <f>BASE_INICIATIVAS_CONSOLIDADA!$L1340-BASE_INICIATIVAS_CONSOLIDADA!$M1340</f>
        <v>325000</v>
      </c>
      <c r="O1340" s="41">
        <f>BASE_INICIATIVAS_CONSOLIDADA!$AC1340+BASE_INICIATIVAS_CONSOLIDADA!$AJ1340+BASE_INICIATIVAS_CONSOLIDADA!$AO1340+BASE_INICIATIVAS_CONSOLIDADA!$AV1340+BASE_INICIATIVAS_CONSOLIDADA!$AY1340+BASE_INICIATIVAS_CONSOLIDADA!$BA1340+BASE_INICIATIVAS_CONSOLIDADA!$BD1340</f>
        <v>325000</v>
      </c>
      <c r="P1340" s="30">
        <f>IF(BASE_INICIATIVAS_CONSOLIDADA!$N1340-BASE_INICIATIVAS_CONSOLIDADA!$O1340&lt;0,0,BASE_INICIATIVAS_CONSOLIDADA!$N1340-BASE_INICIATIVAS_CONSOLIDADA!$O1340)</f>
        <v>0</v>
      </c>
      <c r="Q1340" s="66">
        <v>0</v>
      </c>
      <c r="R1340" s="67">
        <v>0</v>
      </c>
      <c r="S1340" s="67">
        <v>0</v>
      </c>
      <c r="T1340" s="67">
        <v>0</v>
      </c>
      <c r="U1340" s="67">
        <v>0</v>
      </c>
      <c r="V1340" s="67">
        <v>0</v>
      </c>
      <c r="W1340" s="67">
        <v>0</v>
      </c>
      <c r="X1340" s="67">
        <v>0</v>
      </c>
      <c r="Y1340" s="67">
        <v>0</v>
      </c>
      <c r="Z1340" s="67">
        <v>0</v>
      </c>
      <c r="AA1340" s="67">
        <v>0</v>
      </c>
      <c r="AB1340" s="68">
        <v>0</v>
      </c>
      <c r="AC1340" s="41">
        <f>SUM(BASE_INICIATIVAS_CONSOLIDADA!$Q1340:$AB1340)</f>
        <v>0</v>
      </c>
      <c r="AD1340" s="41">
        <v>0</v>
      </c>
      <c r="AE1340" s="41">
        <v>0</v>
      </c>
      <c r="AF1340" s="41">
        <v>0</v>
      </c>
      <c r="AG1340" s="41">
        <v>0</v>
      </c>
      <c r="AH1340" s="41">
        <v>0</v>
      </c>
      <c r="AI1340" s="82">
        <v>0</v>
      </c>
      <c r="AJ1340" s="41">
        <f>SUM(BASE_INICIATIVAS_CONSOLIDADA!$AD1340:$AI1340)</f>
        <v>0</v>
      </c>
      <c r="AK1340" s="41">
        <v>0</v>
      </c>
      <c r="AL1340" s="41">
        <v>0</v>
      </c>
      <c r="AM1340" s="41">
        <v>0</v>
      </c>
      <c r="AN1340" s="41">
        <v>0</v>
      </c>
      <c r="AO1340" s="41">
        <f>SUM(BASE_INICIATIVAS_CONSOLIDADA!$AK1340:$AN1340)</f>
        <v>0</v>
      </c>
      <c r="AP1340" s="41">
        <v>0</v>
      </c>
      <c r="AQ1340" s="41">
        <v>0</v>
      </c>
      <c r="AR1340" s="41">
        <v>0</v>
      </c>
      <c r="AS1340" s="41">
        <v>0</v>
      </c>
      <c r="AT1340" s="41">
        <v>0</v>
      </c>
      <c r="AU1340" s="41">
        <v>0</v>
      </c>
      <c r="AV1340" s="41">
        <f>SUM(BASE_INICIATIVAS_CONSOLIDADA!$AP1340:$AU1340)</f>
        <v>0</v>
      </c>
      <c r="AW1340" s="43">
        <v>0</v>
      </c>
      <c r="AX1340" s="43">
        <v>0</v>
      </c>
      <c r="AY1340" s="44">
        <f>SUM(BASE_INICIATIVAS_CONSOLIDADA!$AW1340:$AX1340)</f>
        <v>0</v>
      </c>
      <c r="AZ1340" s="85">
        <v>0</v>
      </c>
      <c r="BA1340" s="85">
        <f>BASE_INICIATIVAS_CONSOLIDADA!$AZ1340</f>
        <v>0</v>
      </c>
      <c r="BB1340" s="45">
        <v>325000</v>
      </c>
      <c r="BC1340" s="45">
        <v>0</v>
      </c>
      <c r="BD1340" s="45">
        <f>SUM(BASE_INICIATIVAS_CONSOLIDADA!$BB1340:$BC1340)</f>
        <v>325000</v>
      </c>
    </row>
    <row r="1341" spans="1:56" ht="60" x14ac:dyDescent="0.25">
      <c r="A1341" s="92" t="s">
        <v>469</v>
      </c>
      <c r="B1341" s="92" t="s">
        <v>478</v>
      </c>
      <c r="C1341" s="92" t="s">
        <v>70</v>
      </c>
      <c r="D1341" s="92" t="s">
        <v>471</v>
      </c>
      <c r="E1341" s="9" t="str">
        <f>_xlfn.XLOOKUP(BASE_INICIATIVAS_CONSOLIDADA!$G1341,'[1]BASE DE DADOS'!A:A,'[1]BASE DE DADOS'!C:C)</f>
        <v>PARNA DA CHAPADA DOS VEADEIROS</v>
      </c>
      <c r="F1341" s="92" t="str">
        <f>_xlfn.XLOOKUP(BASE_INICIATIVAS_CONSOLIDADA!$G1341,[1]!BASE_UCS[COD CNUC],[1]!BASE_UCS[CATEGORIA RESUMIDA])</f>
        <v>PARNA</v>
      </c>
      <c r="G1341" s="92" t="s">
        <v>64</v>
      </c>
      <c r="H1341" s="92" t="str">
        <f>_xlfn.XLOOKUP(BASE_INICIATIVAS_CONSOLIDADA!$G1341,[1]!BASE_UCS[COD CNUC],[1]!BASE_UCS[GERÊNCIA REGIONAL])</f>
        <v>GR3 - Centro-Oeste</v>
      </c>
      <c r="I1341" s="92" t="str">
        <f>_xlfn.XLOOKUP(BASE_INICIATIVAS_CONSOLIDADA!$G1341,[1]!BASE_UCS[COD CNUC],[1]!BASE_UCS[BIOMAS])</f>
        <v>Cerrado</v>
      </c>
      <c r="J1341" s="92" t="str">
        <f>_xlfn.XLOOKUP(BASE_INICIATIVAS_CONSOLIDADA!$G1341,[1]!BASE_UCS[COD CNUC],[1]!BASE_UCS[UF])</f>
        <v>GO</v>
      </c>
      <c r="K1341" s="92"/>
      <c r="L1341" s="93"/>
      <c r="M1341" s="94"/>
      <c r="N1341" s="2">
        <f>BASE_INICIATIVAS_CONSOLIDADA!$L1341-BASE_INICIATIVAS_CONSOLIDADA!$M1341</f>
        <v>0</v>
      </c>
      <c r="O1341" s="95">
        <f>BASE_INICIATIVAS_CONSOLIDADA!$AC1341+BASE_INICIATIVAS_CONSOLIDADA!$AJ1341+BASE_INICIATIVAS_CONSOLIDADA!$AO1341+BASE_INICIATIVAS_CONSOLIDADA!$AV1341+BASE_INICIATIVAS_CONSOLIDADA!$AY1341+BASE_INICIATIVAS_CONSOLIDADA!$BA1341+BASE_INICIATIVAS_CONSOLIDADA!$BD1341</f>
        <v>16000000</v>
      </c>
      <c r="P1341" s="2">
        <f>IF(BASE_INICIATIVAS_CONSOLIDADA!$N1341-BASE_INICIATIVAS_CONSOLIDADA!$O1341&lt;0,0,BASE_INICIATIVAS_CONSOLIDADA!$N1341-BASE_INICIATIVAS_CONSOLIDADA!$O1341)</f>
        <v>0</v>
      </c>
      <c r="Q1341" s="96">
        <v>0</v>
      </c>
      <c r="R1341" s="97">
        <v>0</v>
      </c>
      <c r="S1341" s="97">
        <v>0</v>
      </c>
      <c r="T1341" s="97">
        <v>0</v>
      </c>
      <c r="U1341" s="97">
        <v>0</v>
      </c>
      <c r="V1341" s="97">
        <v>0</v>
      </c>
      <c r="W1341" s="97">
        <v>0</v>
      </c>
      <c r="X1341" s="97">
        <v>0</v>
      </c>
      <c r="Y1341" s="97">
        <v>0</v>
      </c>
      <c r="Z1341" s="97">
        <v>0</v>
      </c>
      <c r="AA1341" s="97">
        <v>0</v>
      </c>
      <c r="AB1341" s="98">
        <v>0</v>
      </c>
      <c r="AC1341" s="95">
        <f>SUM(BASE_INICIATIVAS_CONSOLIDADA!$Q1341:$AB1341)</f>
        <v>0</v>
      </c>
      <c r="AD1341" s="95">
        <v>0</v>
      </c>
      <c r="AE1341" s="95">
        <v>0</v>
      </c>
      <c r="AF1341" s="95">
        <v>0</v>
      </c>
      <c r="AG1341" s="95">
        <v>0</v>
      </c>
      <c r="AH1341" s="95">
        <v>0</v>
      </c>
      <c r="AI1341" s="99">
        <v>0</v>
      </c>
      <c r="AJ1341" s="95">
        <f>SUM(BASE_INICIATIVAS_CONSOLIDADA!$AD1341:$AI1341)</f>
        <v>0</v>
      </c>
      <c r="AK1341" s="95">
        <v>0</v>
      </c>
      <c r="AL1341" s="95">
        <v>0</v>
      </c>
      <c r="AM1341" s="95">
        <v>0</v>
      </c>
      <c r="AN1341" s="95">
        <v>0</v>
      </c>
      <c r="AO1341" s="95">
        <f>SUM(BASE_INICIATIVAS_CONSOLIDADA!$AK1341:$AN1341)</f>
        <v>0</v>
      </c>
      <c r="AP1341" s="95">
        <v>0</v>
      </c>
      <c r="AQ1341" s="95">
        <v>0</v>
      </c>
      <c r="AR1341" s="95">
        <v>0</v>
      </c>
      <c r="AS1341" s="95">
        <v>0</v>
      </c>
      <c r="AT1341" s="95">
        <v>0</v>
      </c>
      <c r="AU1341" s="95">
        <v>0</v>
      </c>
      <c r="AV1341" s="95">
        <f>SUM(BASE_INICIATIVAS_CONSOLIDADA!$AP1341:$AU1341)</f>
        <v>0</v>
      </c>
      <c r="AW1341" s="100">
        <v>0</v>
      </c>
      <c r="AX1341" s="100">
        <v>0</v>
      </c>
      <c r="AY1341" s="101">
        <f>SUM(BASE_INICIATIVAS_CONSOLIDADA!$AW1341:$AX1341)</f>
        <v>0</v>
      </c>
      <c r="AZ1341" s="102">
        <v>0</v>
      </c>
      <c r="BA1341" s="102">
        <f>BASE_INICIATIVAS_CONSOLIDADA!$AZ1341</f>
        <v>0</v>
      </c>
      <c r="BB1341" s="102">
        <v>16000000</v>
      </c>
      <c r="BC1341" s="102">
        <v>0</v>
      </c>
      <c r="BD1341" s="102">
        <f>SUM(BASE_INICIATIVAS_CONSOLIDADA!$BB1341:$BC1341)</f>
        <v>16000000</v>
      </c>
    </row>
  </sheetData>
  <sheetProtection sort="0" autoFilter="0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BASE_INICIATIVAS_CONSOLIDADA</vt:lpstr>
      <vt:lpstr>DadosProjeto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COMAG ICMBio</dc:creator>
  <cp:lastModifiedBy>COMAG ICMBio</cp:lastModifiedBy>
  <dcterms:created xsi:type="dcterms:W3CDTF">2025-02-06T16:13:28Z</dcterms:created>
  <dcterms:modified xsi:type="dcterms:W3CDTF">2025-02-06T16:17:53Z</dcterms:modified>
</cp:coreProperties>
</file>