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ancial Analytics Spring 2025\Course\4 - Financing &amp; Cost of Capital\1 - Async\Excel\"/>
    </mc:Choice>
  </mc:AlternateContent>
  <xr:revisionPtr revIDLastSave="0" documentId="13_ncr:1_{3EB646B4-3002-481F-8C85-0EE218F54E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APL Returns" sheetId="5" r:id="rId1"/>
    <sheet name="Financial Leverage" sheetId="3" r:id="rId2"/>
    <sheet name="WACC" sheetId="2" r:id="rId3"/>
    <sheet name="Changing Capital Struct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5" i="4" s="1"/>
  <c r="B14" i="4"/>
  <c r="B7" i="3"/>
  <c r="E6" i="3"/>
  <c r="E7" i="3" s="1"/>
  <c r="E5" i="3"/>
  <c r="E4" i="3"/>
  <c r="E3" i="3"/>
  <c r="F7" i="3"/>
  <c r="C11" i="4"/>
  <c r="C9" i="4"/>
  <c r="F3" i="3"/>
  <c r="C13" i="2"/>
  <c r="C14" i="2"/>
  <c r="C15" i="4"/>
  <c r="F4" i="3"/>
  <c r="C12" i="2"/>
  <c r="F5" i="3"/>
  <c r="C14" i="4"/>
  <c r="C10" i="4"/>
  <c r="F6" i="3"/>
</calcChain>
</file>

<file path=xl/sharedStrings.xml><?xml version="1.0" encoding="utf-8"?>
<sst xmlns="http://schemas.openxmlformats.org/spreadsheetml/2006/main" count="43" uniqueCount="35">
  <si>
    <t>You want to invest in a project that sells a new soda beverage. You plan to finance the project with 33% debt. The risk-free rate is 1% and your default spread is 5%. The market risk premium is 6% and your equity beta is 2. Your corporate tax rate is 30%. What is your WACC for the beverage project?</t>
  </si>
  <si>
    <t>Cost of Debt</t>
  </si>
  <si>
    <t>Rf</t>
  </si>
  <si>
    <t>Default Spread</t>
  </si>
  <si>
    <t>beta</t>
  </si>
  <si>
    <t>Market RP</t>
  </si>
  <si>
    <t>Cost of Equity</t>
  </si>
  <si>
    <t>Tax Rate</t>
  </si>
  <si>
    <t>Debt Weight</t>
  </si>
  <si>
    <t>WACC</t>
  </si>
  <si>
    <t>Project Cost</t>
  </si>
  <si>
    <t>Project Return</t>
  </si>
  <si>
    <t>Gains from Equity</t>
  </si>
  <si>
    <t>Gains from Debt</t>
  </si>
  <si>
    <t>Repay Debt</t>
  </si>
  <si>
    <t>Debt (Borrow)</t>
  </si>
  <si>
    <t>Total</t>
  </si>
  <si>
    <t>Equity</t>
  </si>
  <si>
    <t>Return of Equity</t>
  </si>
  <si>
    <t>Asset beta</t>
  </si>
  <si>
    <t>Equity beta</t>
  </si>
  <si>
    <t>Risk-free rate</t>
  </si>
  <si>
    <t>Old D/E</t>
  </si>
  <si>
    <t>New D/E</t>
  </si>
  <si>
    <t>Market Risk Premium</t>
  </si>
  <si>
    <t>Old Equity beta</t>
  </si>
  <si>
    <t>Equity Weight</t>
  </si>
  <si>
    <t>Date</t>
  </si>
  <si>
    <t>Market Return</t>
  </si>
  <si>
    <t>Apple's Return</t>
  </si>
  <si>
    <t>Excess Market Return</t>
  </si>
  <si>
    <t>Excess Apple Return</t>
  </si>
  <si>
    <t>x_bar</t>
  </si>
  <si>
    <t>y_bar</t>
  </si>
  <si>
    <t>Apple's Risk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</si>
</sst>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mm/yy"/>
    <numFmt numFmtId="167" formatCode="0.0%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9" fontId="0" fillId="2" borderId="0" xfId="2" applyFont="1" applyFill="1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2" fontId="0" fillId="0" borderId="0" xfId="0" applyNumberFormat="1"/>
    <xf numFmtId="2" fontId="0" fillId="2" borderId="0" xfId="0" applyNumberFormat="1" applyFill="1"/>
    <xf numFmtId="10" fontId="0" fillId="0" borderId="0" xfId="2" applyNumberFormat="1" applyFont="1" applyFill="1"/>
    <xf numFmtId="166" fontId="0" fillId="0" borderId="0" xfId="0" applyNumberFormat="1"/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" fontId="2" fillId="0" borderId="0" xfId="0" applyNumberFormat="1" applyFont="1"/>
    <xf numFmtId="10" fontId="0" fillId="0" borderId="0" xfId="2" applyNumberFormat="1" applyFont="1"/>
    <xf numFmtId="167" fontId="0" fillId="0" borderId="0" xfId="2" applyNumberFormat="1" applyFont="1"/>
    <xf numFmtId="168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vertical="center" wrapText="1"/>
    </xf>
    <xf numFmtId="167" fontId="0" fillId="2" borderId="0" xfId="2" applyNumberFormat="1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342900</xdr:colOff>
      <xdr:row>16</xdr:row>
      <xdr:rowOff>28575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B0AAC4F-1CA3-C356-FF7E-11C3A25B9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07720" y="178595"/>
          <a:ext cx="4843463" cy="270748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12</xdr:col>
      <xdr:colOff>376237</xdr:colOff>
      <xdr:row>32</xdr:row>
      <xdr:rowOff>64295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A0ED78F-A3A4-6019-5C58-B33CB741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07720" y="3036095"/>
          <a:ext cx="48768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1E604-ABE3-4454-8FC9-52D4FE04F29A}">
  <dimension ref="A1:J433"/>
  <sheetViews>
    <sheetView tabSelected="1" workbookViewId="0"/>
  </sheetViews>
  <sheetFormatPr defaultColWidth="9.1796875" defaultRowHeight="14.5" x14ac:dyDescent="0.35"/>
  <cols>
    <col min="1" max="1" width="6.08984375" style="11" bestFit="1" customWidth="1"/>
    <col min="2" max="2" width="13.36328125" style="12" bestFit="1" customWidth="1"/>
    <col min="3" max="3" width="13.453125" style="12" bestFit="1" customWidth="1"/>
    <col min="4" max="4" width="19.6328125" style="13" bestFit="1" customWidth="1"/>
    <col min="5" max="5" width="18.36328125" style="13" bestFit="1" customWidth="1"/>
    <col min="6" max="6" width="4.81640625" style="14" customWidth="1"/>
    <col min="7" max="7" width="5.54296875" bestFit="1" customWidth="1"/>
    <col min="8" max="8" width="7.08984375" bestFit="1" customWidth="1"/>
    <col min="9" max="9" width="19.54296875" bestFit="1" customWidth="1"/>
  </cols>
  <sheetData>
    <row r="1" spans="1:10" x14ac:dyDescent="0.35">
      <c r="A1" s="11" t="s">
        <v>27</v>
      </c>
      <c r="B1" s="12" t="s">
        <v>28</v>
      </c>
      <c r="C1" s="12" t="s">
        <v>29</v>
      </c>
      <c r="D1" s="13" t="s">
        <v>30</v>
      </c>
      <c r="E1" s="13" t="s">
        <v>31</v>
      </c>
    </row>
    <row r="2" spans="1:10" x14ac:dyDescent="0.35">
      <c r="A2" s="11">
        <v>29587</v>
      </c>
      <c r="B2" s="12">
        <v>-0.04</v>
      </c>
      <c r="C2" s="12">
        <v>-0.170018</v>
      </c>
      <c r="D2" s="25"/>
      <c r="E2" s="25"/>
      <c r="G2" s="15" t="s">
        <v>2</v>
      </c>
      <c r="H2" s="16">
        <v>3.4858796296296261E-3</v>
      </c>
    </row>
    <row r="3" spans="1:10" x14ac:dyDescent="0.35">
      <c r="A3" s="11">
        <v>29618</v>
      </c>
      <c r="B3" s="12">
        <v>1.6300000000000002E-2</v>
      </c>
      <c r="C3" s="12">
        <v>-6.1674E-2</v>
      </c>
      <c r="D3" s="25"/>
      <c r="E3" s="25"/>
      <c r="G3" s="15" t="s">
        <v>32</v>
      </c>
      <c r="H3" s="26"/>
      <c r="I3" t="s">
        <v>24</v>
      </c>
      <c r="J3" s="17"/>
    </row>
    <row r="4" spans="1:10" x14ac:dyDescent="0.35">
      <c r="A4" s="11">
        <v>29646</v>
      </c>
      <c r="B4" s="12">
        <v>4.7699999999999992E-2</v>
      </c>
      <c r="C4" s="12">
        <v>-7.5117000000000003E-2</v>
      </c>
      <c r="D4" s="25"/>
      <c r="E4" s="25"/>
      <c r="G4" s="15" t="s">
        <v>33</v>
      </c>
      <c r="H4" s="26"/>
      <c r="I4" t="s">
        <v>34</v>
      </c>
      <c r="J4" s="17"/>
    </row>
    <row r="5" spans="1:10" ht="15.5" x14ac:dyDescent="0.35">
      <c r="A5" s="11">
        <v>29677</v>
      </c>
      <c r="B5" s="12">
        <v>-1.0200000000000001E-2</v>
      </c>
      <c r="C5" s="12">
        <v>0.15736</v>
      </c>
      <c r="D5" s="25"/>
      <c r="E5" s="25"/>
      <c r="G5" s="18"/>
      <c r="H5" s="19"/>
      <c r="J5" s="17"/>
    </row>
    <row r="6" spans="1:10" x14ac:dyDescent="0.35">
      <c r="A6" s="11">
        <v>29707</v>
      </c>
      <c r="B6" s="12">
        <v>1.26E-2</v>
      </c>
      <c r="C6" s="12">
        <v>0.16447400000000001</v>
      </c>
      <c r="D6" s="25"/>
      <c r="E6" s="25"/>
      <c r="H6" s="20"/>
      <c r="I6" s="21"/>
      <c r="J6" s="17"/>
    </row>
    <row r="7" spans="1:10" x14ac:dyDescent="0.35">
      <c r="A7" s="11">
        <v>29738</v>
      </c>
      <c r="B7" s="12">
        <v>-1.0099999999999998E-2</v>
      </c>
      <c r="C7" s="12">
        <v>-0.21468899999999999</v>
      </c>
      <c r="D7" s="25"/>
      <c r="E7" s="25"/>
      <c r="H7" s="20"/>
    </row>
    <row r="8" spans="1:10" x14ac:dyDescent="0.35">
      <c r="A8" s="11">
        <v>29768</v>
      </c>
      <c r="B8" s="12">
        <v>-3.0000000000000005E-3</v>
      </c>
      <c r="C8" s="12">
        <v>-3.8369E-2</v>
      </c>
      <c r="D8" s="25"/>
      <c r="E8" s="25"/>
    </row>
    <row r="9" spans="1:10" x14ac:dyDescent="0.35">
      <c r="A9" s="11">
        <v>29799</v>
      </c>
      <c r="B9" s="12">
        <v>-5.7500000000000002E-2</v>
      </c>
      <c r="C9" s="12">
        <v>-0.19451399999999999</v>
      </c>
      <c r="D9" s="25"/>
      <c r="E9" s="25"/>
      <c r="H9" s="21"/>
    </row>
    <row r="10" spans="1:10" x14ac:dyDescent="0.35">
      <c r="A10" s="11">
        <v>29830</v>
      </c>
      <c r="B10" s="12">
        <v>-5.9299999999999999E-2</v>
      </c>
      <c r="C10" s="12">
        <v>-0.24148600000000001</v>
      </c>
      <c r="D10" s="25"/>
      <c r="E10" s="25"/>
    </row>
    <row r="11" spans="1:10" x14ac:dyDescent="0.35">
      <c r="A11" s="11">
        <v>29860</v>
      </c>
      <c r="B11" s="12">
        <v>6.13E-2</v>
      </c>
      <c r="C11" s="12">
        <v>0.31020399999999998</v>
      </c>
      <c r="D11" s="25"/>
      <c r="E11" s="25"/>
    </row>
    <row r="12" spans="1:10" x14ac:dyDescent="0.35">
      <c r="A12" s="11">
        <v>29891</v>
      </c>
      <c r="B12" s="12">
        <v>4.4299999999999999E-2</v>
      </c>
      <c r="C12" s="12">
        <v>-6.8536E-2</v>
      </c>
      <c r="D12" s="25"/>
      <c r="E12" s="25"/>
    </row>
    <row r="13" spans="1:10" ht="15.5" x14ac:dyDescent="0.35">
      <c r="A13" s="11">
        <v>29921</v>
      </c>
      <c r="B13" s="12">
        <v>-2.7799999999999998E-2</v>
      </c>
      <c r="C13" s="12">
        <v>0.18729100000000001</v>
      </c>
      <c r="D13" s="25"/>
      <c r="E13" s="25"/>
      <c r="G13" s="19"/>
      <c r="H13" s="22"/>
    </row>
    <row r="14" spans="1:10" ht="15.5" x14ac:dyDescent="0.35">
      <c r="A14" s="11">
        <v>29952</v>
      </c>
      <c r="B14" s="12">
        <v>-2.4400000000000005E-2</v>
      </c>
      <c r="C14" s="12">
        <v>-7.8872999999999999E-2</v>
      </c>
      <c r="D14" s="25"/>
      <c r="E14" s="25"/>
      <c r="G14" s="19"/>
      <c r="H14" s="22"/>
    </row>
    <row r="15" spans="1:10" x14ac:dyDescent="0.35">
      <c r="A15" s="11">
        <v>29983</v>
      </c>
      <c r="B15" s="12">
        <v>-4.9400000000000006E-2</v>
      </c>
      <c r="C15" s="12">
        <v>-0.103976</v>
      </c>
      <c r="D15" s="25"/>
      <c r="E15" s="25"/>
      <c r="H15" s="23"/>
    </row>
    <row r="16" spans="1:10" x14ac:dyDescent="0.35">
      <c r="A16" s="11">
        <v>30011</v>
      </c>
      <c r="B16" s="12">
        <v>-8.9000000000000017E-3</v>
      </c>
      <c r="C16" s="12">
        <v>-7.5084999999999999E-2</v>
      </c>
      <c r="D16" s="25"/>
      <c r="E16" s="25"/>
      <c r="H16" s="23"/>
    </row>
    <row r="17" spans="1:5" x14ac:dyDescent="0.35">
      <c r="A17" s="11">
        <v>30042</v>
      </c>
      <c r="B17" s="12">
        <v>4.4000000000000004E-2</v>
      </c>
      <c r="C17" s="12">
        <v>-0.12546099999999999</v>
      </c>
      <c r="D17" s="25"/>
      <c r="E17" s="25"/>
    </row>
    <row r="18" spans="1:5" x14ac:dyDescent="0.35">
      <c r="A18" s="11">
        <v>30072</v>
      </c>
      <c r="B18" s="12">
        <v>-2.9300000000000003E-2</v>
      </c>
      <c r="C18" s="12">
        <v>-5.0632999999999997E-2</v>
      </c>
      <c r="D18" s="25"/>
      <c r="E18" s="25"/>
    </row>
    <row r="19" spans="1:5" x14ac:dyDescent="0.35">
      <c r="A19" s="11">
        <v>30103</v>
      </c>
      <c r="B19" s="12">
        <v>-2.1299999999999999E-2</v>
      </c>
      <c r="C19" s="12">
        <v>-8.8888999999999996E-2</v>
      </c>
      <c r="D19" s="25"/>
      <c r="E19" s="25"/>
    </row>
    <row r="20" spans="1:5" x14ac:dyDescent="0.35">
      <c r="A20" s="11">
        <v>30133</v>
      </c>
      <c r="B20" s="12">
        <v>-2.1399999999999995E-2</v>
      </c>
      <c r="C20" s="12">
        <v>5.8536999999999999E-2</v>
      </c>
      <c r="D20" s="25"/>
      <c r="E20" s="25"/>
    </row>
    <row r="21" spans="1:5" x14ac:dyDescent="0.35">
      <c r="A21" s="11">
        <v>30164</v>
      </c>
      <c r="B21" s="12">
        <v>0.11900000000000001</v>
      </c>
      <c r="C21" s="12">
        <v>0.33179700000000001</v>
      </c>
      <c r="D21" s="25"/>
      <c r="E21" s="25"/>
    </row>
    <row r="22" spans="1:5" x14ac:dyDescent="0.35">
      <c r="A22" s="11">
        <v>30195</v>
      </c>
      <c r="B22" s="12">
        <v>1.8000000000000002E-2</v>
      </c>
      <c r="C22" s="12">
        <v>1.3840999999999999E-2</v>
      </c>
      <c r="D22" s="25"/>
      <c r="E22" s="25"/>
    </row>
    <row r="23" spans="1:5" x14ac:dyDescent="0.35">
      <c r="A23" s="11">
        <v>30225</v>
      </c>
      <c r="B23" s="12">
        <v>0.11890000000000001</v>
      </c>
      <c r="C23" s="12">
        <v>0.38566600000000001</v>
      </c>
      <c r="D23" s="25"/>
      <c r="E23" s="25"/>
    </row>
    <row r="24" spans="1:5" x14ac:dyDescent="0.35">
      <c r="A24" s="11">
        <v>30256</v>
      </c>
      <c r="B24" s="12">
        <v>5.2999999999999999E-2</v>
      </c>
      <c r="C24" s="12">
        <v>0.256158</v>
      </c>
      <c r="D24" s="25"/>
      <c r="E24" s="25"/>
    </row>
    <row r="25" spans="1:5" x14ac:dyDescent="0.35">
      <c r="A25" s="11">
        <v>30286</v>
      </c>
      <c r="B25" s="12">
        <v>1.2200000000000003E-2</v>
      </c>
      <c r="C25" s="12">
        <v>-6.2744999999999995E-2</v>
      </c>
      <c r="D25" s="25"/>
      <c r="E25" s="25"/>
    </row>
    <row r="26" spans="1:5" x14ac:dyDescent="0.35">
      <c r="A26" s="11">
        <v>30317</v>
      </c>
      <c r="B26" s="12">
        <v>4.2900000000000001E-2</v>
      </c>
      <c r="C26" s="12">
        <v>0.368201</v>
      </c>
      <c r="D26" s="25"/>
      <c r="E26" s="25"/>
    </row>
    <row r="27" spans="1:5" x14ac:dyDescent="0.35">
      <c r="A27" s="11">
        <v>30348</v>
      </c>
      <c r="B27" s="12">
        <v>3.2099999999999997E-2</v>
      </c>
      <c r="C27" s="12">
        <v>0.11620800000000001</v>
      </c>
      <c r="D27" s="25"/>
      <c r="E27" s="25"/>
    </row>
    <row r="28" spans="1:5" x14ac:dyDescent="0.35">
      <c r="A28" s="11">
        <v>30376</v>
      </c>
      <c r="B28" s="12">
        <v>3.4499999999999996E-2</v>
      </c>
      <c r="C28" s="12">
        <v>-7.3972999999999997E-2</v>
      </c>
      <c r="D28" s="25"/>
      <c r="E28" s="25"/>
    </row>
    <row r="29" spans="1:5" x14ac:dyDescent="0.35">
      <c r="A29" s="11">
        <v>30407</v>
      </c>
      <c r="B29" s="12">
        <v>7.3800000000000004E-2</v>
      </c>
      <c r="C29" s="12">
        <v>0.195266</v>
      </c>
      <c r="D29" s="25"/>
      <c r="E29" s="25"/>
    </row>
    <row r="30" spans="1:5" x14ac:dyDescent="0.35">
      <c r="A30" s="11">
        <v>30437</v>
      </c>
      <c r="B30" s="12">
        <v>1.21E-2</v>
      </c>
      <c r="C30" s="12">
        <v>0.143564</v>
      </c>
      <c r="D30" s="25"/>
      <c r="E30" s="25"/>
    </row>
    <row r="31" spans="1:5" x14ac:dyDescent="0.35">
      <c r="A31" s="11">
        <v>30468</v>
      </c>
      <c r="B31" s="12">
        <v>3.7399999999999996E-2</v>
      </c>
      <c r="C31" s="12">
        <v>-0.15368000000000001</v>
      </c>
      <c r="D31" s="25"/>
      <c r="E31" s="25"/>
    </row>
    <row r="32" spans="1:5" x14ac:dyDescent="0.35">
      <c r="A32" s="11">
        <v>30498</v>
      </c>
      <c r="B32" s="12">
        <v>-3.3300000000000003E-2</v>
      </c>
      <c r="C32" s="12">
        <v>-0.28644500000000001</v>
      </c>
      <c r="D32" s="25"/>
      <c r="E32" s="25"/>
    </row>
    <row r="33" spans="1:5" x14ac:dyDescent="0.35">
      <c r="A33" s="11">
        <v>30529</v>
      </c>
      <c r="B33" s="12">
        <v>2.5999999999999999E-3</v>
      </c>
      <c r="C33" s="12">
        <v>6.8099999999999994E-2</v>
      </c>
      <c r="D33" s="25"/>
      <c r="E33" s="25"/>
    </row>
    <row r="34" spans="1:5" x14ac:dyDescent="0.35">
      <c r="A34" s="11">
        <v>30560</v>
      </c>
      <c r="B34" s="12">
        <v>1.6800000000000002E-2</v>
      </c>
      <c r="C34" s="12">
        <v>-0.379195</v>
      </c>
      <c r="D34" s="25"/>
      <c r="E34" s="25"/>
    </row>
    <row r="35" spans="1:5" x14ac:dyDescent="0.35">
      <c r="A35" s="11">
        <v>30590</v>
      </c>
      <c r="B35" s="12">
        <v>-2.6799999999999997E-2</v>
      </c>
      <c r="C35" s="12">
        <v>-2.1621999999999999E-2</v>
      </c>
      <c r="D35" s="25"/>
      <c r="E35" s="25"/>
    </row>
    <row r="36" spans="1:5" x14ac:dyDescent="0.35">
      <c r="A36" s="11">
        <v>30621</v>
      </c>
      <c r="B36" s="12">
        <v>2.8600000000000004E-2</v>
      </c>
      <c r="C36" s="12">
        <v>-9.9447999999999995E-2</v>
      </c>
      <c r="D36" s="25"/>
      <c r="E36" s="25"/>
    </row>
    <row r="37" spans="1:5" x14ac:dyDescent="0.35">
      <c r="A37" s="11">
        <v>30651</v>
      </c>
      <c r="B37" s="12">
        <v>-1.0500000000000001E-2</v>
      </c>
      <c r="C37" s="12">
        <v>0.19631899999999999</v>
      </c>
      <c r="D37" s="25"/>
      <c r="E37" s="25"/>
    </row>
    <row r="38" spans="1:5" x14ac:dyDescent="0.35">
      <c r="A38" s="11">
        <v>30682</v>
      </c>
      <c r="B38" s="12">
        <v>-1.1599999999999999E-2</v>
      </c>
      <c r="C38" s="12">
        <v>1.5384999999999999E-2</v>
      </c>
      <c r="D38" s="25"/>
      <c r="E38" s="25"/>
    </row>
    <row r="39" spans="1:5" x14ac:dyDescent="0.35">
      <c r="A39" s="11">
        <v>30713</v>
      </c>
      <c r="B39" s="12">
        <v>-4.1100000000000005E-2</v>
      </c>
      <c r="C39" s="12">
        <v>6.0606E-2</v>
      </c>
      <c r="D39" s="25"/>
      <c r="E39" s="25"/>
    </row>
    <row r="40" spans="1:5" x14ac:dyDescent="0.35">
      <c r="A40" s="11">
        <v>30742</v>
      </c>
      <c r="B40" s="12">
        <v>1.3599999999999999E-2</v>
      </c>
      <c r="C40" s="12">
        <v>-5.7142999999999999E-2</v>
      </c>
      <c r="D40" s="25"/>
      <c r="E40" s="25"/>
    </row>
    <row r="41" spans="1:5" x14ac:dyDescent="0.35">
      <c r="A41" s="11">
        <v>30773</v>
      </c>
      <c r="B41" s="12">
        <v>2.9000000000000002E-3</v>
      </c>
      <c r="C41" s="12">
        <v>0.267677</v>
      </c>
      <c r="D41" s="25"/>
      <c r="E41" s="25"/>
    </row>
    <row r="42" spans="1:5" x14ac:dyDescent="0.35">
      <c r="A42" s="11">
        <v>30803</v>
      </c>
      <c r="B42" s="12">
        <v>-5.1899999999999995E-2</v>
      </c>
      <c r="C42" s="12">
        <v>-6.3744999999999996E-2</v>
      </c>
      <c r="D42" s="25"/>
      <c r="E42" s="25"/>
    </row>
    <row r="43" spans="1:5" x14ac:dyDescent="0.35">
      <c r="A43" s="11">
        <v>30834</v>
      </c>
      <c r="B43" s="12">
        <v>2.5700000000000004E-2</v>
      </c>
      <c r="C43" s="12">
        <v>-9.7872000000000001E-2</v>
      </c>
      <c r="D43" s="25"/>
      <c r="E43" s="25"/>
    </row>
    <row r="44" spans="1:5" x14ac:dyDescent="0.35">
      <c r="A44" s="11">
        <v>30864</v>
      </c>
      <c r="B44" s="12">
        <v>-1.9200000000000005E-2</v>
      </c>
      <c r="C44" s="12">
        <v>-3.7735999999999999E-2</v>
      </c>
      <c r="D44" s="25"/>
      <c r="E44" s="25"/>
    </row>
    <row r="45" spans="1:5" x14ac:dyDescent="0.35">
      <c r="A45" s="11">
        <v>30895</v>
      </c>
      <c r="B45" s="12">
        <v>0.11109999999999999</v>
      </c>
      <c r="C45" s="12">
        <v>3.9216000000000001E-2</v>
      </c>
      <c r="D45" s="25"/>
      <c r="E45" s="25"/>
    </row>
    <row r="46" spans="1:5" x14ac:dyDescent="0.35">
      <c r="A46" s="11">
        <v>30926</v>
      </c>
      <c r="B46" s="12">
        <v>5.9999999999999941E-4</v>
      </c>
      <c r="C46" s="12">
        <v>-5.1887000000000003E-2</v>
      </c>
      <c r="D46" s="25"/>
      <c r="E46" s="25"/>
    </row>
    <row r="47" spans="1:5" x14ac:dyDescent="0.35">
      <c r="A47" s="11">
        <v>30956</v>
      </c>
      <c r="B47" s="12">
        <v>1.6000000000000003E-3</v>
      </c>
      <c r="C47" s="12">
        <v>-9.9500000000000005E-3</v>
      </c>
      <c r="D47" s="25"/>
      <c r="E47" s="25"/>
    </row>
    <row r="48" spans="1:5" x14ac:dyDescent="0.35">
      <c r="A48" s="11">
        <v>30987</v>
      </c>
      <c r="B48" s="12">
        <v>-1.03E-2</v>
      </c>
      <c r="C48" s="12">
        <v>-5.025E-3</v>
      </c>
      <c r="D48" s="25"/>
      <c r="E48" s="25"/>
    </row>
    <row r="49" spans="1:5" x14ac:dyDescent="0.35">
      <c r="A49" s="11">
        <v>31017</v>
      </c>
      <c r="B49" s="12">
        <v>2.4799999999999999E-2</v>
      </c>
      <c r="C49" s="12">
        <v>0.17676800000000001</v>
      </c>
      <c r="D49" s="25"/>
      <c r="E49" s="25"/>
    </row>
    <row r="50" spans="1:5" x14ac:dyDescent="0.35">
      <c r="A50" s="11">
        <v>31048</v>
      </c>
      <c r="B50" s="12">
        <v>8.6400000000000005E-2</v>
      </c>
      <c r="C50" s="12">
        <v>-4.2919999999999998E-3</v>
      </c>
      <c r="D50" s="25"/>
      <c r="E50" s="25"/>
    </row>
    <row r="51" spans="1:5" x14ac:dyDescent="0.35">
      <c r="A51" s="11">
        <v>31079</v>
      </c>
      <c r="B51" s="12">
        <v>1.7999999999999999E-2</v>
      </c>
      <c r="C51" s="12">
        <v>-0.14655199999999999</v>
      </c>
      <c r="D51" s="25"/>
      <c r="E51" s="25"/>
    </row>
    <row r="52" spans="1:5" x14ac:dyDescent="0.35">
      <c r="A52" s="11">
        <v>31107</v>
      </c>
      <c r="B52" s="12">
        <v>-2.1999999999999997E-3</v>
      </c>
      <c r="C52" s="12">
        <v>-0.106061</v>
      </c>
      <c r="D52" s="25"/>
      <c r="E52" s="25"/>
    </row>
    <row r="53" spans="1:5" x14ac:dyDescent="0.35">
      <c r="A53" s="11">
        <v>31138</v>
      </c>
      <c r="B53" s="12">
        <v>-2.3999999999999998E-3</v>
      </c>
      <c r="C53" s="12">
        <v>-3.9548E-2</v>
      </c>
      <c r="D53" s="25"/>
      <c r="E53" s="25"/>
    </row>
    <row r="54" spans="1:5" x14ac:dyDescent="0.35">
      <c r="A54" s="11">
        <v>31168</v>
      </c>
      <c r="B54" s="12">
        <v>5.7500000000000002E-2</v>
      </c>
      <c r="C54" s="12">
        <v>-0.18235299999999999</v>
      </c>
      <c r="D54" s="25"/>
      <c r="E54" s="25"/>
    </row>
    <row r="55" spans="1:5" x14ac:dyDescent="0.35">
      <c r="A55" s="11">
        <v>31199</v>
      </c>
      <c r="B55" s="12">
        <v>1.8200000000000001E-2</v>
      </c>
      <c r="C55" s="12">
        <v>3.5971000000000003E-2</v>
      </c>
      <c r="D55" s="25"/>
      <c r="E55" s="25"/>
    </row>
    <row r="56" spans="1:5" x14ac:dyDescent="0.35">
      <c r="A56" s="11">
        <v>31229</v>
      </c>
      <c r="B56" s="12">
        <v>-1.1999999999999999E-3</v>
      </c>
      <c r="C56" s="12">
        <v>-0.11805599999999999</v>
      </c>
      <c r="D56" s="25"/>
      <c r="E56" s="25"/>
    </row>
    <row r="57" spans="1:5" x14ac:dyDescent="0.35">
      <c r="A57" s="11">
        <v>31260</v>
      </c>
      <c r="B57" s="12">
        <v>-4.6999999999999993E-3</v>
      </c>
      <c r="C57" s="12">
        <v>-5.5118E-2</v>
      </c>
      <c r="D57" s="25"/>
      <c r="E57" s="25"/>
    </row>
    <row r="58" spans="1:5" x14ac:dyDescent="0.35">
      <c r="A58" s="11">
        <v>31291</v>
      </c>
      <c r="B58" s="12">
        <v>-3.9399999999999998E-2</v>
      </c>
      <c r="C58" s="12">
        <v>0.05</v>
      </c>
      <c r="D58" s="25"/>
      <c r="E58" s="25"/>
    </row>
    <row r="59" spans="1:5" x14ac:dyDescent="0.35">
      <c r="A59" s="11">
        <v>31321</v>
      </c>
      <c r="B59" s="12">
        <v>4.6699999999999998E-2</v>
      </c>
      <c r="C59" s="12">
        <v>0.18254000000000001</v>
      </c>
      <c r="D59" s="25"/>
      <c r="E59" s="25"/>
    </row>
    <row r="60" spans="1:5" x14ac:dyDescent="0.35">
      <c r="A60" s="11">
        <v>31352</v>
      </c>
      <c r="B60" s="12">
        <v>7.0900000000000005E-2</v>
      </c>
      <c r="C60" s="12">
        <v>8.0536999999999997E-2</v>
      </c>
      <c r="D60" s="25"/>
      <c r="E60" s="25"/>
    </row>
    <row r="61" spans="1:5" x14ac:dyDescent="0.35">
      <c r="A61" s="11">
        <v>31382</v>
      </c>
      <c r="B61" s="12">
        <v>4.53E-2</v>
      </c>
      <c r="C61" s="12">
        <v>9.3168000000000001E-2</v>
      </c>
      <c r="D61" s="25"/>
      <c r="E61" s="25"/>
    </row>
    <row r="62" spans="1:5" x14ac:dyDescent="0.35">
      <c r="A62" s="11">
        <v>31413</v>
      </c>
      <c r="B62" s="12">
        <v>1.21E-2</v>
      </c>
      <c r="C62" s="12">
        <v>5.1136000000000001E-2</v>
      </c>
      <c r="D62" s="25"/>
      <c r="E62" s="25"/>
    </row>
    <row r="63" spans="1:5" x14ac:dyDescent="0.35">
      <c r="A63" s="11">
        <v>31444</v>
      </c>
      <c r="B63" s="12">
        <v>7.6600000000000001E-2</v>
      </c>
      <c r="C63" s="12">
        <v>8.1081E-2</v>
      </c>
      <c r="D63" s="25"/>
      <c r="E63" s="25"/>
    </row>
    <row r="64" spans="1:5" x14ac:dyDescent="0.35">
      <c r="A64" s="11">
        <v>31472</v>
      </c>
      <c r="B64" s="12">
        <v>5.4799999999999995E-2</v>
      </c>
      <c r="C64" s="12">
        <v>0.13</v>
      </c>
      <c r="D64" s="25"/>
      <c r="E64" s="25"/>
    </row>
    <row r="65" spans="1:5" x14ac:dyDescent="0.35">
      <c r="A65" s="11">
        <v>31503</v>
      </c>
      <c r="B65" s="12">
        <v>-7.9000000000000008E-3</v>
      </c>
      <c r="C65" s="12">
        <v>7.0795999999999998E-2</v>
      </c>
      <c r="D65" s="25"/>
      <c r="E65" s="25"/>
    </row>
    <row r="66" spans="1:5" x14ac:dyDescent="0.35">
      <c r="A66" s="11">
        <v>31533</v>
      </c>
      <c r="B66" s="12">
        <v>5.1100000000000007E-2</v>
      </c>
      <c r="C66" s="12">
        <v>0.22314000000000001</v>
      </c>
      <c r="D66" s="25"/>
      <c r="E66" s="25"/>
    </row>
    <row r="67" spans="1:5" x14ac:dyDescent="0.35">
      <c r="A67" s="11">
        <v>31564</v>
      </c>
      <c r="B67" s="12">
        <v>1.55E-2</v>
      </c>
      <c r="C67" s="12">
        <v>-3.0405000000000001E-2</v>
      </c>
      <c r="D67" s="25"/>
      <c r="E67" s="25"/>
    </row>
    <row r="68" spans="1:5" x14ac:dyDescent="0.35">
      <c r="A68" s="11">
        <v>31594</v>
      </c>
      <c r="B68" s="12">
        <v>-5.9299999999999999E-2</v>
      </c>
      <c r="C68" s="12">
        <v>-0.12892000000000001</v>
      </c>
      <c r="D68" s="25"/>
      <c r="E68" s="25"/>
    </row>
    <row r="69" spans="1:5" x14ac:dyDescent="0.35">
      <c r="A69" s="11">
        <v>31625</v>
      </c>
      <c r="B69" s="12">
        <v>6.5299999999999997E-2</v>
      </c>
      <c r="C69" s="12">
        <v>0.184</v>
      </c>
      <c r="D69" s="25"/>
      <c r="E69" s="25"/>
    </row>
    <row r="70" spans="1:5" x14ac:dyDescent="0.35">
      <c r="A70" s="11">
        <v>31656</v>
      </c>
      <c r="B70" s="12">
        <v>-8.1500000000000003E-2</v>
      </c>
      <c r="C70" s="12">
        <v>-9.4594999999999999E-2</v>
      </c>
      <c r="D70" s="25"/>
      <c r="E70" s="25"/>
    </row>
    <row r="71" spans="1:5" x14ac:dyDescent="0.35">
      <c r="A71" s="11">
        <v>31686</v>
      </c>
      <c r="B71" s="12">
        <v>5.1200000000000002E-2</v>
      </c>
      <c r="C71" s="12">
        <v>3.3582000000000001E-2</v>
      </c>
      <c r="D71" s="25"/>
      <c r="E71" s="25"/>
    </row>
    <row r="72" spans="1:5" x14ac:dyDescent="0.35">
      <c r="A72" s="11">
        <v>31717</v>
      </c>
      <c r="B72" s="12">
        <v>1.5600000000000001E-2</v>
      </c>
      <c r="C72" s="12">
        <v>0.15523500000000001</v>
      </c>
      <c r="D72" s="25"/>
      <c r="E72" s="25"/>
    </row>
    <row r="73" spans="1:5" x14ac:dyDescent="0.35">
      <c r="A73" s="11">
        <v>31747</v>
      </c>
      <c r="B73" s="12">
        <v>-2.7800000000000002E-2</v>
      </c>
      <c r="C73" s="12">
        <v>1.2500000000000001E-2</v>
      </c>
      <c r="D73" s="25"/>
      <c r="E73" s="25"/>
    </row>
    <row r="74" spans="1:5" x14ac:dyDescent="0.35">
      <c r="A74" s="11">
        <v>31778</v>
      </c>
      <c r="B74" s="12">
        <v>0.12890000000000001</v>
      </c>
      <c r="C74" s="12">
        <v>0.37036999999999998</v>
      </c>
      <c r="D74" s="25"/>
      <c r="E74" s="25"/>
    </row>
    <row r="75" spans="1:5" x14ac:dyDescent="0.35">
      <c r="A75" s="11">
        <v>31809</v>
      </c>
      <c r="B75" s="12">
        <v>4.8199999999999993E-2</v>
      </c>
      <c r="C75" s="12">
        <v>0.26126100000000002</v>
      </c>
      <c r="D75" s="25"/>
      <c r="E75" s="25"/>
    </row>
    <row r="76" spans="1:5" x14ac:dyDescent="0.35">
      <c r="A76" s="11">
        <v>31837</v>
      </c>
      <c r="B76" s="12">
        <v>2.1099999999999997E-2</v>
      </c>
      <c r="C76" s="12">
        <v>-7.8571000000000002E-2</v>
      </c>
      <c r="D76" s="25"/>
      <c r="E76" s="25"/>
    </row>
    <row r="77" spans="1:5" x14ac:dyDescent="0.35">
      <c r="A77" s="11">
        <v>31868</v>
      </c>
      <c r="B77" s="12">
        <v>-1.67E-2</v>
      </c>
      <c r="C77" s="12">
        <v>0.228682</v>
      </c>
      <c r="D77" s="25"/>
      <c r="E77" s="25"/>
    </row>
    <row r="78" spans="1:5" x14ac:dyDescent="0.35">
      <c r="A78" s="11">
        <v>31898</v>
      </c>
      <c r="B78" s="12">
        <v>4.8999999999999998E-3</v>
      </c>
      <c r="C78" s="12">
        <v>-1.64E-3</v>
      </c>
      <c r="D78" s="25"/>
      <c r="E78" s="25"/>
    </row>
    <row r="79" spans="1:5" x14ac:dyDescent="0.35">
      <c r="A79" s="11">
        <v>31929</v>
      </c>
      <c r="B79" s="12">
        <v>4.4199999999999996E-2</v>
      </c>
      <c r="C79" s="12">
        <v>2.5316000000000002E-2</v>
      </c>
      <c r="D79" s="25"/>
      <c r="E79" s="25"/>
    </row>
    <row r="80" spans="1:5" x14ac:dyDescent="0.35">
      <c r="A80" s="11">
        <v>31959</v>
      </c>
      <c r="B80" s="12">
        <v>4.3100000000000006E-2</v>
      </c>
      <c r="C80" s="12">
        <v>1.8519000000000001E-2</v>
      </c>
      <c r="D80" s="25"/>
      <c r="E80" s="25"/>
    </row>
    <row r="81" spans="1:5" x14ac:dyDescent="0.35">
      <c r="A81" s="11">
        <v>31990</v>
      </c>
      <c r="B81" s="12">
        <v>3.9900000000000005E-2</v>
      </c>
      <c r="C81" s="12">
        <v>0.31054500000000002</v>
      </c>
      <c r="D81" s="25"/>
      <c r="E81" s="25"/>
    </row>
    <row r="82" spans="1:5" x14ac:dyDescent="0.35">
      <c r="A82" s="11">
        <v>32021</v>
      </c>
      <c r="B82" s="12">
        <v>-2.1399999999999995E-2</v>
      </c>
      <c r="C82" s="12">
        <v>4.6295999999999997E-2</v>
      </c>
      <c r="D82" s="25"/>
      <c r="E82" s="25"/>
    </row>
    <row r="83" spans="1:5" x14ac:dyDescent="0.35">
      <c r="A83" s="11">
        <v>32051</v>
      </c>
      <c r="B83" s="12">
        <v>-0.22639999999999996</v>
      </c>
      <c r="C83" s="12">
        <v>-0.31637199999999999</v>
      </c>
      <c r="D83" s="25"/>
      <c r="E83" s="25"/>
    </row>
    <row r="84" spans="1:5" x14ac:dyDescent="0.35">
      <c r="A84" s="11">
        <v>32082</v>
      </c>
      <c r="B84" s="12">
        <v>-7.4200000000000002E-2</v>
      </c>
      <c r="C84" s="12">
        <v>-0.14355999999999999</v>
      </c>
      <c r="D84" s="25"/>
      <c r="E84" s="25"/>
    </row>
    <row r="85" spans="1:5" x14ac:dyDescent="0.35">
      <c r="A85" s="11">
        <v>32112</v>
      </c>
      <c r="B85" s="12">
        <v>7.1999999999999995E-2</v>
      </c>
      <c r="C85" s="12">
        <v>0.272727</v>
      </c>
      <c r="D85" s="25"/>
      <c r="E85" s="25"/>
    </row>
    <row r="86" spans="1:5" x14ac:dyDescent="0.35">
      <c r="A86" s="11">
        <v>32143</v>
      </c>
      <c r="B86" s="12">
        <v>4.4999999999999998E-2</v>
      </c>
      <c r="C86" s="12">
        <v>-1.1905000000000001E-2</v>
      </c>
      <c r="D86" s="25"/>
      <c r="E86" s="25"/>
    </row>
    <row r="87" spans="1:5" x14ac:dyDescent="0.35">
      <c r="A87" s="11">
        <v>32174</v>
      </c>
      <c r="B87" s="12">
        <v>5.21E-2</v>
      </c>
      <c r="C87" s="12">
        <v>3.8072000000000002E-2</v>
      </c>
      <c r="D87" s="25"/>
      <c r="E87" s="25"/>
    </row>
    <row r="88" spans="1:5" x14ac:dyDescent="0.35">
      <c r="A88" s="11">
        <v>32203</v>
      </c>
      <c r="B88" s="12">
        <v>-1.83E-2</v>
      </c>
      <c r="C88" s="12">
        <v>-6.9766999999999996E-2</v>
      </c>
      <c r="D88" s="25"/>
      <c r="E88" s="25"/>
    </row>
    <row r="89" spans="1:5" x14ac:dyDescent="0.35">
      <c r="A89" s="11">
        <v>32234</v>
      </c>
      <c r="B89" s="12">
        <v>1.0200000000000001E-2</v>
      </c>
      <c r="C89" s="12">
        <v>2.5000000000000001E-2</v>
      </c>
      <c r="D89" s="25"/>
      <c r="E89" s="25"/>
    </row>
    <row r="90" spans="1:5" x14ac:dyDescent="0.35">
      <c r="A90" s="11">
        <v>32264</v>
      </c>
      <c r="B90" s="12">
        <v>2.2000000000000001E-3</v>
      </c>
      <c r="C90" s="12">
        <v>1.4146000000000001E-2</v>
      </c>
      <c r="D90" s="25"/>
      <c r="E90" s="25"/>
    </row>
    <row r="91" spans="1:5" x14ac:dyDescent="0.35">
      <c r="A91" s="11">
        <v>32295</v>
      </c>
      <c r="B91" s="12">
        <v>5.28E-2</v>
      </c>
      <c r="C91" s="12">
        <v>0.114458</v>
      </c>
      <c r="D91" s="25"/>
      <c r="E91" s="25"/>
    </row>
    <row r="92" spans="1:5" x14ac:dyDescent="0.35">
      <c r="A92" s="11">
        <v>32325</v>
      </c>
      <c r="B92" s="12">
        <v>-7.4000000000000003E-3</v>
      </c>
      <c r="C92" s="12">
        <v>-4.0541000000000001E-2</v>
      </c>
      <c r="D92" s="25"/>
      <c r="E92" s="25"/>
    </row>
    <row r="93" spans="1:5" x14ac:dyDescent="0.35">
      <c r="A93" s="11">
        <v>32356</v>
      </c>
      <c r="B93" s="12">
        <v>-2.7200000000000002E-2</v>
      </c>
      <c r="C93" s="12">
        <v>-9.9606E-2</v>
      </c>
      <c r="D93" s="25"/>
      <c r="E93" s="25"/>
    </row>
    <row r="94" spans="1:5" x14ac:dyDescent="0.35">
      <c r="A94" s="11">
        <v>32387</v>
      </c>
      <c r="B94" s="12">
        <v>3.9199999999999999E-2</v>
      </c>
      <c r="C94" s="12">
        <v>8.4639000000000006E-2</v>
      </c>
      <c r="D94" s="25"/>
      <c r="E94" s="25"/>
    </row>
    <row r="95" spans="1:5" x14ac:dyDescent="0.35">
      <c r="A95" s="11">
        <v>32417</v>
      </c>
      <c r="B95" s="12">
        <v>1.7599999999999998E-2</v>
      </c>
      <c r="C95" s="12">
        <v>-0.106936</v>
      </c>
      <c r="D95" s="25"/>
      <c r="E95" s="25"/>
    </row>
    <row r="96" spans="1:5" x14ac:dyDescent="0.35">
      <c r="A96" s="11">
        <v>32448</v>
      </c>
      <c r="B96" s="12">
        <v>-1.7200000000000003E-2</v>
      </c>
      <c r="C96" s="12">
        <v>-2.3300999999999999E-2</v>
      </c>
      <c r="D96" s="25"/>
      <c r="E96" s="25"/>
    </row>
    <row r="97" spans="1:5" x14ac:dyDescent="0.35">
      <c r="A97" s="11">
        <v>32478</v>
      </c>
      <c r="B97" s="12">
        <v>2.12E-2</v>
      </c>
      <c r="C97" s="12">
        <v>6.9766999999999996E-2</v>
      </c>
      <c r="D97" s="25"/>
      <c r="E97" s="25"/>
    </row>
    <row r="98" spans="1:5" x14ac:dyDescent="0.35">
      <c r="A98" s="11">
        <v>32509</v>
      </c>
      <c r="B98" s="12">
        <v>6.649999999999999E-2</v>
      </c>
      <c r="C98" s="12">
        <v>-6.2112000000000001E-2</v>
      </c>
      <c r="D98" s="25"/>
      <c r="E98" s="25"/>
    </row>
    <row r="99" spans="1:5" x14ac:dyDescent="0.35">
      <c r="A99" s="11">
        <v>32540</v>
      </c>
      <c r="B99" s="12">
        <v>-1.6400000000000001E-2</v>
      </c>
      <c r="C99" s="12">
        <v>-3.7086000000000001E-2</v>
      </c>
      <c r="D99" s="25"/>
      <c r="E99" s="25"/>
    </row>
    <row r="100" spans="1:5" x14ac:dyDescent="0.35">
      <c r="A100" s="11">
        <v>32568</v>
      </c>
      <c r="B100" s="12">
        <v>2.2400000000000003E-2</v>
      </c>
      <c r="C100" s="12">
        <v>-1.7240999999999999E-2</v>
      </c>
      <c r="D100" s="25"/>
      <c r="E100" s="25"/>
    </row>
    <row r="101" spans="1:5" x14ac:dyDescent="0.35">
      <c r="A101" s="11">
        <v>32599</v>
      </c>
      <c r="B101" s="12">
        <v>0.05</v>
      </c>
      <c r="C101" s="12">
        <v>9.4737000000000002E-2</v>
      </c>
      <c r="D101" s="25"/>
      <c r="E101" s="25"/>
    </row>
    <row r="102" spans="1:5" x14ac:dyDescent="0.35">
      <c r="A102" s="11">
        <v>32629</v>
      </c>
      <c r="B102" s="12">
        <v>4.1400000000000006E-2</v>
      </c>
      <c r="C102" s="12">
        <v>0.22692300000000001</v>
      </c>
      <c r="D102" s="25"/>
      <c r="E102" s="25"/>
    </row>
    <row r="103" spans="1:5" x14ac:dyDescent="0.35">
      <c r="A103" s="11">
        <v>32660</v>
      </c>
      <c r="B103" s="12">
        <v>-6.4000000000000012E-3</v>
      </c>
      <c r="C103" s="12">
        <v>-0.136126</v>
      </c>
      <c r="D103" s="25"/>
      <c r="E103" s="25"/>
    </row>
    <row r="104" spans="1:5" x14ac:dyDescent="0.35">
      <c r="A104" s="11">
        <v>32690</v>
      </c>
      <c r="B104" s="12">
        <v>7.9000000000000001E-2</v>
      </c>
      <c r="C104" s="12">
        <v>-3.6364E-2</v>
      </c>
      <c r="D104" s="25"/>
      <c r="E104" s="25"/>
    </row>
    <row r="105" spans="1:5" x14ac:dyDescent="0.35">
      <c r="A105" s="11">
        <v>32721</v>
      </c>
      <c r="B105" s="12">
        <v>2.1799999999999996E-2</v>
      </c>
      <c r="C105" s="12">
        <v>0.122013</v>
      </c>
      <c r="D105" s="25"/>
      <c r="E105" s="25"/>
    </row>
    <row r="106" spans="1:5" x14ac:dyDescent="0.35">
      <c r="A106" s="11">
        <v>32752</v>
      </c>
      <c r="B106" s="12">
        <v>-1.0999999999999998E-3</v>
      </c>
      <c r="C106" s="12">
        <v>0</v>
      </c>
      <c r="D106" s="25"/>
      <c r="E106" s="25"/>
    </row>
    <row r="107" spans="1:5" x14ac:dyDescent="0.35">
      <c r="A107" s="11">
        <v>32782</v>
      </c>
      <c r="B107" s="12">
        <v>-2.9899999999999996E-2</v>
      </c>
      <c r="C107" s="12">
        <v>4.4943999999999998E-2</v>
      </c>
      <c r="D107" s="25"/>
      <c r="E107" s="25"/>
    </row>
    <row r="108" spans="1:5" x14ac:dyDescent="0.35">
      <c r="A108" s="11">
        <v>32813</v>
      </c>
      <c r="B108" s="12">
        <v>1.72E-2</v>
      </c>
      <c r="C108" s="12">
        <v>-4.6022E-2</v>
      </c>
      <c r="D108" s="25"/>
      <c r="E108" s="25"/>
    </row>
    <row r="109" spans="1:5" x14ac:dyDescent="0.35">
      <c r="A109" s="11">
        <v>32843</v>
      </c>
      <c r="B109" s="12">
        <v>1.77E-2</v>
      </c>
      <c r="C109" s="12">
        <v>-0.20338999999999999</v>
      </c>
      <c r="D109" s="25"/>
      <c r="E109" s="25"/>
    </row>
    <row r="110" spans="1:5" x14ac:dyDescent="0.35">
      <c r="A110" s="11">
        <v>32874</v>
      </c>
      <c r="B110" s="12">
        <v>-7.279999999999999E-2</v>
      </c>
      <c r="C110" s="12">
        <v>-3.5460999999999999E-2</v>
      </c>
      <c r="D110" s="25"/>
      <c r="E110" s="25"/>
    </row>
    <row r="111" spans="1:5" x14ac:dyDescent="0.35">
      <c r="A111" s="11">
        <v>32905</v>
      </c>
      <c r="B111" s="12">
        <v>1.6800000000000002E-2</v>
      </c>
      <c r="C111" s="12">
        <v>3.235E-3</v>
      </c>
      <c r="D111" s="25"/>
      <c r="E111" s="25"/>
    </row>
    <row r="112" spans="1:5" x14ac:dyDescent="0.35">
      <c r="A112" s="11">
        <v>32933</v>
      </c>
      <c r="B112" s="12">
        <v>2.4700000000000003E-2</v>
      </c>
      <c r="C112" s="12">
        <v>0.18382399999999999</v>
      </c>
      <c r="D112" s="25"/>
      <c r="E112" s="25"/>
    </row>
    <row r="113" spans="1:5" x14ac:dyDescent="0.35">
      <c r="A113" s="11">
        <v>32964</v>
      </c>
      <c r="B113" s="12">
        <v>-2.6699999999999998E-2</v>
      </c>
      <c r="C113" s="12">
        <v>-2.1739000000000001E-2</v>
      </c>
      <c r="D113" s="25"/>
      <c r="E113" s="25"/>
    </row>
    <row r="114" spans="1:5" x14ac:dyDescent="0.35">
      <c r="A114" s="11">
        <v>32994</v>
      </c>
      <c r="B114" s="12">
        <v>9.0999999999999998E-2</v>
      </c>
      <c r="C114" s="12">
        <v>5.0412999999999999E-2</v>
      </c>
      <c r="D114" s="25"/>
      <c r="E114" s="25"/>
    </row>
    <row r="115" spans="1:5" x14ac:dyDescent="0.35">
      <c r="A115" s="11">
        <v>33025</v>
      </c>
      <c r="B115" s="12">
        <v>-4.6000000000000008E-3</v>
      </c>
      <c r="C115" s="12">
        <v>8.4848000000000007E-2</v>
      </c>
      <c r="D115" s="25"/>
      <c r="E115" s="25"/>
    </row>
    <row r="116" spans="1:5" x14ac:dyDescent="0.35">
      <c r="A116" s="11">
        <v>33055</v>
      </c>
      <c r="B116" s="12">
        <v>-1.2199999999999997E-2</v>
      </c>
      <c r="C116" s="12">
        <v>-6.1453000000000001E-2</v>
      </c>
      <c r="D116" s="25"/>
      <c r="E116" s="25"/>
    </row>
    <row r="117" spans="1:5" x14ac:dyDescent="0.35">
      <c r="A117" s="11">
        <v>33086</v>
      </c>
      <c r="B117" s="12">
        <v>-9.4899999999999998E-2</v>
      </c>
      <c r="C117" s="12">
        <v>-0.116429</v>
      </c>
      <c r="D117" s="25"/>
      <c r="E117" s="25"/>
    </row>
    <row r="118" spans="1:5" x14ac:dyDescent="0.35">
      <c r="A118" s="11">
        <v>33117</v>
      </c>
      <c r="B118" s="12">
        <v>-5.5200000000000006E-2</v>
      </c>
      <c r="C118" s="12">
        <v>-0.21621599999999999</v>
      </c>
      <c r="D118" s="25"/>
      <c r="E118" s="25"/>
    </row>
    <row r="119" spans="1:5" x14ac:dyDescent="0.35">
      <c r="A119" s="11">
        <v>33147</v>
      </c>
      <c r="B119" s="12">
        <v>-1.2399999999999998E-2</v>
      </c>
      <c r="C119" s="12">
        <v>6.0345000000000003E-2</v>
      </c>
      <c r="D119" s="25"/>
      <c r="E119" s="25"/>
    </row>
    <row r="120" spans="1:5" x14ac:dyDescent="0.35">
      <c r="A120" s="11">
        <v>33178</v>
      </c>
      <c r="B120" s="12">
        <v>6.9199999999999998E-2</v>
      </c>
      <c r="C120" s="12">
        <v>0.19902400000000001</v>
      </c>
      <c r="D120" s="25"/>
      <c r="E120" s="25"/>
    </row>
    <row r="121" spans="1:5" x14ac:dyDescent="0.35">
      <c r="A121" s="11">
        <v>33208</v>
      </c>
      <c r="B121" s="12">
        <v>3.0600000000000002E-2</v>
      </c>
      <c r="C121" s="12">
        <v>0.170068</v>
      </c>
      <c r="D121" s="25"/>
      <c r="E121" s="25"/>
    </row>
    <row r="122" spans="1:5" x14ac:dyDescent="0.35">
      <c r="A122" s="11">
        <v>33239</v>
      </c>
      <c r="B122" s="12">
        <v>5.2100000000000007E-2</v>
      </c>
      <c r="C122" s="12">
        <v>0.29069800000000001</v>
      </c>
      <c r="D122" s="25"/>
      <c r="E122" s="25"/>
    </row>
    <row r="123" spans="1:5" x14ac:dyDescent="0.35">
      <c r="A123" s="11">
        <v>33270</v>
      </c>
      <c r="B123" s="12">
        <v>7.6700000000000004E-2</v>
      </c>
      <c r="C123" s="12">
        <v>3.3694000000000002E-2</v>
      </c>
      <c r="D123" s="25"/>
      <c r="E123" s="25"/>
    </row>
    <row r="124" spans="1:5" x14ac:dyDescent="0.35">
      <c r="A124" s="11">
        <v>33298</v>
      </c>
      <c r="B124" s="12">
        <v>3.0899999999999997E-2</v>
      </c>
      <c r="C124" s="12">
        <v>0.187773</v>
      </c>
      <c r="D124" s="25"/>
      <c r="E124" s="25"/>
    </row>
    <row r="125" spans="1:5" x14ac:dyDescent="0.35">
      <c r="A125" s="11">
        <v>33329</v>
      </c>
      <c r="B125" s="12">
        <v>2.5000000000000001E-3</v>
      </c>
      <c r="C125" s="12">
        <v>-0.19117600000000001</v>
      </c>
      <c r="D125" s="25"/>
      <c r="E125" s="25"/>
    </row>
    <row r="126" spans="1:5" x14ac:dyDescent="0.35">
      <c r="A126" s="11">
        <v>33359</v>
      </c>
      <c r="B126" s="12">
        <v>4.1200000000000001E-2</v>
      </c>
      <c r="C126" s="12">
        <v>-0.14327300000000001</v>
      </c>
      <c r="D126" s="25"/>
      <c r="E126" s="25"/>
    </row>
    <row r="127" spans="1:5" x14ac:dyDescent="0.35">
      <c r="A127" s="11">
        <v>33390</v>
      </c>
      <c r="B127" s="12">
        <v>-4.5200000000000004E-2</v>
      </c>
      <c r="C127" s="12">
        <v>-0.117021</v>
      </c>
      <c r="D127" s="25"/>
      <c r="E127" s="25"/>
    </row>
    <row r="128" spans="1:5" x14ac:dyDescent="0.35">
      <c r="A128" s="11">
        <v>33420</v>
      </c>
      <c r="B128" s="12">
        <v>4.7300000000000002E-2</v>
      </c>
      <c r="C128" s="12">
        <v>0.114458</v>
      </c>
      <c r="D128" s="25"/>
      <c r="E128" s="25"/>
    </row>
    <row r="129" spans="1:5" x14ac:dyDescent="0.35">
      <c r="A129" s="11">
        <v>33451</v>
      </c>
      <c r="B129" s="12">
        <v>2.7799999999999998E-2</v>
      </c>
      <c r="C129" s="12">
        <v>0.14854100000000001</v>
      </c>
      <c r="D129" s="25"/>
      <c r="E129" s="25"/>
    </row>
    <row r="130" spans="1:5" x14ac:dyDescent="0.35">
      <c r="A130" s="11">
        <v>33482</v>
      </c>
      <c r="B130" s="12">
        <v>-1.1300000000000001E-2</v>
      </c>
      <c r="C130" s="12">
        <v>-6.6037999999999999E-2</v>
      </c>
      <c r="D130" s="25"/>
      <c r="E130" s="25"/>
    </row>
    <row r="131" spans="1:5" x14ac:dyDescent="0.35">
      <c r="A131" s="11">
        <v>33512</v>
      </c>
      <c r="B131" s="12">
        <v>1.7100000000000001E-2</v>
      </c>
      <c r="C131" s="12">
        <v>4.0404000000000002E-2</v>
      </c>
      <c r="D131" s="25"/>
      <c r="E131" s="25"/>
    </row>
    <row r="132" spans="1:5" x14ac:dyDescent="0.35">
      <c r="A132" s="11">
        <v>33543</v>
      </c>
      <c r="B132" s="12">
        <v>-3.8000000000000006E-2</v>
      </c>
      <c r="C132" s="12">
        <v>-1.2233000000000001E-2</v>
      </c>
      <c r="D132" s="25"/>
      <c r="E132" s="25"/>
    </row>
    <row r="133" spans="1:5" x14ac:dyDescent="0.35">
      <c r="A133" s="11">
        <v>33573</v>
      </c>
      <c r="B133" s="12">
        <v>0.11220000000000001</v>
      </c>
      <c r="C133" s="12">
        <v>0.110837</v>
      </c>
      <c r="D133" s="25"/>
      <c r="E133" s="25"/>
    </row>
    <row r="134" spans="1:5" x14ac:dyDescent="0.35">
      <c r="A134" s="11">
        <v>33604</v>
      </c>
      <c r="B134" s="12">
        <v>-2.4999999999999996E-3</v>
      </c>
      <c r="C134" s="12">
        <v>0.148559</v>
      </c>
      <c r="D134" s="25"/>
      <c r="E134" s="25"/>
    </row>
    <row r="135" spans="1:5" x14ac:dyDescent="0.35">
      <c r="A135" s="11">
        <v>33635</v>
      </c>
      <c r="B135" s="12">
        <v>1.37E-2</v>
      </c>
      <c r="C135" s="12">
        <v>4.4324000000000002E-2</v>
      </c>
      <c r="D135" s="25"/>
      <c r="E135" s="25"/>
    </row>
    <row r="136" spans="1:5" x14ac:dyDescent="0.35">
      <c r="A136" s="11">
        <v>33664</v>
      </c>
      <c r="B136" s="12">
        <v>-2.3200000000000002E-2</v>
      </c>
      <c r="C136" s="12">
        <v>-0.13703699999999999</v>
      </c>
      <c r="D136" s="25"/>
      <c r="E136" s="25"/>
    </row>
    <row r="137" spans="1:5" x14ac:dyDescent="0.35">
      <c r="A137" s="11">
        <v>33695</v>
      </c>
      <c r="B137" s="12">
        <v>1.3900000000000001E-2</v>
      </c>
      <c r="C137" s="12">
        <v>3.2189000000000002E-2</v>
      </c>
      <c r="D137" s="25"/>
      <c r="E137" s="25"/>
    </row>
    <row r="138" spans="1:5" x14ac:dyDescent="0.35">
      <c r="A138" s="11">
        <v>33725</v>
      </c>
      <c r="B138" s="12">
        <v>5.8000000000000005E-3</v>
      </c>
      <c r="C138" s="12">
        <v>-6.2370000000000004E-3</v>
      </c>
      <c r="D138" s="25"/>
      <c r="E138" s="25"/>
    </row>
    <row r="139" spans="1:5" x14ac:dyDescent="0.35">
      <c r="A139" s="11">
        <v>33756</v>
      </c>
      <c r="B139" s="12">
        <v>-2.0199999999999999E-2</v>
      </c>
      <c r="C139" s="12">
        <v>-0.19464400000000001</v>
      </c>
      <c r="D139" s="25"/>
      <c r="E139" s="25"/>
    </row>
    <row r="140" spans="1:5" x14ac:dyDescent="0.35">
      <c r="A140" s="11">
        <v>33786</v>
      </c>
      <c r="B140" s="12">
        <v>4.0800000000000003E-2</v>
      </c>
      <c r="C140" s="12">
        <v>-2.6041999999999999E-2</v>
      </c>
      <c r="D140" s="25"/>
      <c r="E140" s="25"/>
    </row>
    <row r="141" spans="1:5" x14ac:dyDescent="0.35">
      <c r="A141" s="11">
        <v>33817</v>
      </c>
      <c r="B141" s="12">
        <v>-2.12E-2</v>
      </c>
      <c r="C141" s="12">
        <v>-1.3476E-2</v>
      </c>
      <c r="D141" s="25"/>
      <c r="E141" s="25"/>
    </row>
    <row r="142" spans="1:5" x14ac:dyDescent="0.35">
      <c r="A142" s="11">
        <v>33848</v>
      </c>
      <c r="B142" s="12">
        <v>1.4499999999999999E-2</v>
      </c>
      <c r="C142" s="12">
        <v>-1.9022000000000001E-2</v>
      </c>
      <c r="D142" s="25"/>
      <c r="E142" s="25"/>
    </row>
    <row r="143" spans="1:5" x14ac:dyDescent="0.35">
      <c r="A143" s="11">
        <v>33878</v>
      </c>
      <c r="B143" s="12">
        <v>1.2500000000000001E-2</v>
      </c>
      <c r="C143" s="12">
        <v>0.163435</v>
      </c>
      <c r="D143" s="25"/>
      <c r="E143" s="25"/>
    </row>
    <row r="144" spans="1:5" x14ac:dyDescent="0.35">
      <c r="A144" s="11">
        <v>33909</v>
      </c>
      <c r="B144" s="12">
        <v>4.36E-2</v>
      </c>
      <c r="C144" s="12">
        <v>9.7524E-2</v>
      </c>
      <c r="D144" s="25"/>
      <c r="E144" s="25"/>
    </row>
    <row r="145" spans="1:5" x14ac:dyDescent="0.35">
      <c r="A145" s="11">
        <v>33939</v>
      </c>
      <c r="B145" s="12">
        <v>1.8100000000000002E-2</v>
      </c>
      <c r="C145" s="12">
        <v>3.9129999999999998E-2</v>
      </c>
      <c r="D145" s="25"/>
      <c r="E145" s="25"/>
    </row>
    <row r="146" spans="1:5" x14ac:dyDescent="0.35">
      <c r="A146" s="11">
        <v>33970</v>
      </c>
      <c r="B146" s="12">
        <v>1.1600000000000001E-2</v>
      </c>
      <c r="C146" s="12">
        <v>-4.1840000000000002E-3</v>
      </c>
      <c r="D146" s="25"/>
      <c r="E146" s="25"/>
    </row>
    <row r="147" spans="1:5" x14ac:dyDescent="0.35">
      <c r="A147" s="11">
        <v>34001</v>
      </c>
      <c r="B147" s="12">
        <v>3.3999999999999998E-3</v>
      </c>
      <c r="C147" s="12">
        <v>-0.107227</v>
      </c>
      <c r="D147" s="25"/>
      <c r="E147" s="25"/>
    </row>
    <row r="148" spans="1:5" x14ac:dyDescent="0.35">
      <c r="A148" s="11">
        <v>34029</v>
      </c>
      <c r="B148" s="12">
        <v>2.5499999999999998E-2</v>
      </c>
      <c r="C148" s="12">
        <v>-2.8302000000000001E-2</v>
      </c>
      <c r="D148" s="25"/>
      <c r="E148" s="25"/>
    </row>
    <row r="149" spans="1:5" x14ac:dyDescent="0.35">
      <c r="A149" s="11">
        <v>34060</v>
      </c>
      <c r="B149" s="12">
        <v>-2.8099999999999997E-2</v>
      </c>
      <c r="C149" s="12">
        <v>-4.8539999999999998E-3</v>
      </c>
      <c r="D149" s="25"/>
      <c r="E149" s="25"/>
    </row>
    <row r="150" spans="1:5" x14ac:dyDescent="0.35">
      <c r="A150" s="11">
        <v>34090</v>
      </c>
      <c r="B150" s="12">
        <v>3.1100000000000003E-2</v>
      </c>
      <c r="C150" s="12">
        <v>0.10722</v>
      </c>
      <c r="D150" s="25"/>
      <c r="E150" s="25"/>
    </row>
    <row r="151" spans="1:5" x14ac:dyDescent="0.35">
      <c r="A151" s="11">
        <v>34121</v>
      </c>
      <c r="B151" s="12">
        <v>5.6000000000000008E-3</v>
      </c>
      <c r="C151" s="12">
        <v>-0.30242799999999997</v>
      </c>
      <c r="D151" s="25"/>
      <c r="E151" s="25"/>
    </row>
    <row r="152" spans="1:5" x14ac:dyDescent="0.35">
      <c r="A152" s="11">
        <v>34151</v>
      </c>
      <c r="B152" s="12">
        <v>-1.0000000000000002E-3</v>
      </c>
      <c r="C152" s="12">
        <v>-0.29746800000000001</v>
      </c>
      <c r="D152" s="25"/>
      <c r="E152" s="25"/>
    </row>
    <row r="153" spans="1:5" x14ac:dyDescent="0.35">
      <c r="A153" s="11">
        <v>34182</v>
      </c>
      <c r="B153" s="12">
        <v>3.9599999999999996E-2</v>
      </c>
      <c r="C153" s="12">
        <v>-4.0721E-2</v>
      </c>
      <c r="D153" s="25"/>
      <c r="E153" s="25"/>
    </row>
    <row r="154" spans="1:5" x14ac:dyDescent="0.35">
      <c r="A154" s="11">
        <v>34213</v>
      </c>
      <c r="B154" s="12">
        <v>1.4000000000000002E-3</v>
      </c>
      <c r="C154" s="12">
        <v>-0.117925</v>
      </c>
      <c r="D154" s="25"/>
      <c r="E154" s="25"/>
    </row>
    <row r="155" spans="1:5" x14ac:dyDescent="0.35">
      <c r="A155" s="11">
        <v>34243</v>
      </c>
      <c r="B155" s="12">
        <v>1.6299999999999999E-2</v>
      </c>
      <c r="C155" s="12">
        <v>0.31550800000000001</v>
      </c>
      <c r="D155" s="25"/>
      <c r="E155" s="25"/>
    </row>
    <row r="156" spans="1:5" x14ac:dyDescent="0.35">
      <c r="A156" s="11">
        <v>34274</v>
      </c>
      <c r="B156" s="12">
        <v>-1.6399999999999998E-2</v>
      </c>
      <c r="C156" s="12">
        <v>2.8292999999999999E-2</v>
      </c>
      <c r="D156" s="25"/>
      <c r="E156" s="25"/>
    </row>
    <row r="157" spans="1:5" x14ac:dyDescent="0.35">
      <c r="A157" s="11">
        <v>34304</v>
      </c>
      <c r="B157" s="12">
        <v>1.8799999999999997E-2</v>
      </c>
      <c r="C157" s="12">
        <v>-7.1429000000000006E-2</v>
      </c>
      <c r="D157" s="25"/>
      <c r="E157" s="25"/>
    </row>
    <row r="158" spans="1:5" x14ac:dyDescent="0.35">
      <c r="A158" s="11">
        <v>34335</v>
      </c>
      <c r="B158" s="12">
        <v>3.1200000000000002E-2</v>
      </c>
      <c r="C158" s="12">
        <v>0.119658</v>
      </c>
      <c r="D158" s="25"/>
      <c r="E158" s="25"/>
    </row>
    <row r="159" spans="1:5" x14ac:dyDescent="0.35">
      <c r="A159" s="11">
        <v>34366</v>
      </c>
      <c r="B159" s="12">
        <v>-2.3399999999999997E-2</v>
      </c>
      <c r="C159" s="12">
        <v>0.118168</v>
      </c>
      <c r="D159" s="25"/>
      <c r="E159" s="25"/>
    </row>
    <row r="160" spans="1:5" x14ac:dyDescent="0.35">
      <c r="A160" s="11">
        <v>34394</v>
      </c>
      <c r="B160" s="12">
        <v>-4.5100000000000001E-2</v>
      </c>
      <c r="C160" s="12">
        <v>-8.9040999999999995E-2</v>
      </c>
      <c r="D160" s="25"/>
      <c r="E160" s="25"/>
    </row>
    <row r="161" spans="1:5" x14ac:dyDescent="0.35">
      <c r="A161" s="11">
        <v>34425</v>
      </c>
      <c r="B161" s="12">
        <v>9.5000000000000015E-3</v>
      </c>
      <c r="C161" s="12">
        <v>-9.7743999999999998E-2</v>
      </c>
      <c r="D161" s="25"/>
      <c r="E161" s="25"/>
    </row>
    <row r="162" spans="1:5" x14ac:dyDescent="0.35">
      <c r="A162" s="11">
        <v>34455</v>
      </c>
      <c r="B162" s="12">
        <v>8.8999999999999982E-3</v>
      </c>
      <c r="C162" s="12">
        <v>-2.1000000000000001E-2</v>
      </c>
      <c r="D162" s="25"/>
      <c r="E162" s="25"/>
    </row>
    <row r="163" spans="1:5" x14ac:dyDescent="0.35">
      <c r="A163" s="11">
        <v>34486</v>
      </c>
      <c r="B163" s="12">
        <v>-2.7199999999999998E-2</v>
      </c>
      <c r="C163" s="12">
        <v>-9.4017000000000003E-2</v>
      </c>
      <c r="D163" s="25"/>
      <c r="E163" s="25"/>
    </row>
    <row r="164" spans="1:5" x14ac:dyDescent="0.35">
      <c r="A164" s="11">
        <v>34516</v>
      </c>
      <c r="B164" s="12">
        <v>3.0999999999999996E-2</v>
      </c>
      <c r="C164" s="12">
        <v>0.27122600000000002</v>
      </c>
      <c r="D164" s="25"/>
      <c r="E164" s="25"/>
    </row>
    <row r="165" spans="1:5" x14ac:dyDescent="0.35">
      <c r="A165" s="11">
        <v>34547</v>
      </c>
      <c r="B165" s="12">
        <v>4.3799999999999999E-2</v>
      </c>
      <c r="C165" s="12">
        <v>7.7773999999999996E-2</v>
      </c>
      <c r="D165" s="25"/>
      <c r="E165" s="25"/>
    </row>
    <row r="166" spans="1:5" x14ac:dyDescent="0.35">
      <c r="A166" s="11">
        <v>34578</v>
      </c>
      <c r="B166" s="12">
        <v>-1.9400000000000001E-2</v>
      </c>
      <c r="C166" s="12">
        <v>-6.9084999999999994E-2</v>
      </c>
      <c r="D166" s="25"/>
      <c r="E166" s="25"/>
    </row>
    <row r="167" spans="1:5" x14ac:dyDescent="0.35">
      <c r="A167" s="11">
        <v>34608</v>
      </c>
      <c r="B167" s="12">
        <v>1.7200000000000003E-2</v>
      </c>
      <c r="C167" s="12">
        <v>0.28200399999999998</v>
      </c>
      <c r="D167" s="25"/>
      <c r="E167" s="25"/>
    </row>
    <row r="168" spans="1:5" x14ac:dyDescent="0.35">
      <c r="A168" s="11">
        <v>34639</v>
      </c>
      <c r="B168" s="12">
        <v>-3.6699999999999997E-2</v>
      </c>
      <c r="C168" s="12">
        <v>-0.13470299999999999</v>
      </c>
      <c r="D168" s="25"/>
      <c r="E168" s="25"/>
    </row>
    <row r="169" spans="1:5" x14ac:dyDescent="0.35">
      <c r="A169" s="11">
        <v>34669</v>
      </c>
      <c r="B169" s="12">
        <v>1.3000000000000001E-2</v>
      </c>
      <c r="C169" s="12">
        <v>4.6980000000000001E-2</v>
      </c>
      <c r="D169" s="25"/>
      <c r="E169" s="25"/>
    </row>
    <row r="170" spans="1:5" x14ac:dyDescent="0.35">
      <c r="A170" s="11">
        <v>34700</v>
      </c>
      <c r="B170" s="12">
        <v>2.2200000000000001E-2</v>
      </c>
      <c r="C170" s="12">
        <v>3.5256000000000003E-2</v>
      </c>
      <c r="D170" s="25"/>
      <c r="E170" s="25"/>
    </row>
    <row r="171" spans="1:5" x14ac:dyDescent="0.35">
      <c r="A171" s="11">
        <v>34731</v>
      </c>
      <c r="B171" s="12">
        <v>4.0300000000000002E-2</v>
      </c>
      <c r="C171" s="12">
        <v>-1.8700000000000001E-2</v>
      </c>
      <c r="D171" s="25"/>
      <c r="E171" s="25"/>
    </row>
    <row r="172" spans="1:5" x14ac:dyDescent="0.35">
      <c r="A172" s="11">
        <v>34759</v>
      </c>
      <c r="B172" s="12">
        <v>2.6499999999999999E-2</v>
      </c>
      <c r="C172" s="12">
        <v>-0.107595</v>
      </c>
      <c r="D172" s="25"/>
      <c r="E172" s="25"/>
    </row>
    <row r="173" spans="1:5" x14ac:dyDescent="0.35">
      <c r="A173" s="11">
        <v>34790</v>
      </c>
      <c r="B173" s="12">
        <v>2.5499999999999998E-2</v>
      </c>
      <c r="C173" s="12">
        <v>8.5106000000000001E-2</v>
      </c>
      <c r="D173" s="25"/>
      <c r="E173" s="25"/>
    </row>
    <row r="174" spans="1:5" x14ac:dyDescent="0.35">
      <c r="A174" s="11">
        <v>34820</v>
      </c>
      <c r="B174" s="12">
        <v>3.44E-2</v>
      </c>
      <c r="C174" s="12">
        <v>8.9738999999999999E-2</v>
      </c>
      <c r="D174" s="25"/>
      <c r="E174" s="25"/>
    </row>
    <row r="175" spans="1:5" x14ac:dyDescent="0.35">
      <c r="A175" s="11">
        <v>34851</v>
      </c>
      <c r="B175" s="12">
        <v>3.1900000000000005E-2</v>
      </c>
      <c r="C175" s="12">
        <v>0.11729299999999999</v>
      </c>
      <c r="D175" s="25"/>
      <c r="E175" s="25"/>
    </row>
    <row r="176" spans="1:5" x14ac:dyDescent="0.35">
      <c r="A176" s="11">
        <v>34881</v>
      </c>
      <c r="B176" s="12">
        <v>4.1700000000000001E-2</v>
      </c>
      <c r="C176" s="12">
        <v>-3.0956000000000001E-2</v>
      </c>
      <c r="D176" s="25"/>
      <c r="E176" s="25"/>
    </row>
    <row r="177" spans="1:5" x14ac:dyDescent="0.35">
      <c r="A177" s="11">
        <v>34912</v>
      </c>
      <c r="B177" s="12">
        <v>1.0200000000000001E-2</v>
      </c>
      <c r="C177" s="12">
        <v>-4.1778000000000003E-2</v>
      </c>
      <c r="D177" s="25"/>
      <c r="E177" s="25"/>
    </row>
    <row r="178" spans="1:5" x14ac:dyDescent="0.35">
      <c r="A178" s="11">
        <v>34943</v>
      </c>
      <c r="B178" s="12">
        <v>3.78E-2</v>
      </c>
      <c r="C178" s="12">
        <v>-0.13372100000000001</v>
      </c>
      <c r="D178" s="25"/>
      <c r="E178" s="25"/>
    </row>
    <row r="179" spans="1:5" x14ac:dyDescent="0.35">
      <c r="A179" s="11">
        <v>34973</v>
      </c>
      <c r="B179" s="12">
        <v>-1.0500000000000001E-2</v>
      </c>
      <c r="C179" s="12">
        <v>-2.5167999999999999E-2</v>
      </c>
      <c r="D179" s="25"/>
      <c r="E179" s="25"/>
    </row>
    <row r="180" spans="1:5" x14ac:dyDescent="0.35">
      <c r="A180" s="11">
        <v>35004</v>
      </c>
      <c r="B180" s="12">
        <v>4.3799999999999999E-2</v>
      </c>
      <c r="C180" s="12">
        <v>5.3219000000000002E-2</v>
      </c>
      <c r="D180" s="25"/>
      <c r="E180" s="25"/>
    </row>
    <row r="181" spans="1:5" x14ac:dyDescent="0.35">
      <c r="A181" s="11">
        <v>35034</v>
      </c>
      <c r="B181" s="12">
        <v>1.52E-2</v>
      </c>
      <c r="C181" s="12">
        <v>-0.163934</v>
      </c>
      <c r="D181" s="25"/>
      <c r="E181" s="25"/>
    </row>
    <row r="182" spans="1:5" x14ac:dyDescent="0.35">
      <c r="A182" s="11">
        <v>35065</v>
      </c>
      <c r="B182" s="12">
        <v>2.69E-2</v>
      </c>
      <c r="C182" s="12">
        <v>-0.13333300000000001</v>
      </c>
      <c r="D182" s="25"/>
      <c r="E182" s="25"/>
    </row>
    <row r="183" spans="1:5" x14ac:dyDescent="0.35">
      <c r="A183" s="11">
        <v>35096</v>
      </c>
      <c r="B183" s="12">
        <v>1.7200000000000003E-2</v>
      </c>
      <c r="C183" s="12">
        <v>-4.5250000000000004E-3</v>
      </c>
      <c r="D183" s="25"/>
      <c r="E183" s="25"/>
    </row>
    <row r="184" spans="1:5" x14ac:dyDescent="0.35">
      <c r="A184" s="11">
        <v>35125</v>
      </c>
      <c r="B184" s="12">
        <v>1.1200000000000002E-2</v>
      </c>
      <c r="C184" s="12">
        <v>-0.106818</v>
      </c>
      <c r="D184" s="25"/>
      <c r="E184" s="25"/>
    </row>
    <row r="185" spans="1:5" x14ac:dyDescent="0.35">
      <c r="A185" s="11">
        <v>35156</v>
      </c>
      <c r="B185" s="12">
        <v>2.52E-2</v>
      </c>
      <c r="C185" s="12">
        <v>-7.6340000000000002E-3</v>
      </c>
      <c r="D185" s="25"/>
      <c r="E185" s="25"/>
    </row>
    <row r="186" spans="1:5" x14ac:dyDescent="0.35">
      <c r="A186" s="11">
        <v>35186</v>
      </c>
      <c r="B186" s="12">
        <v>2.7799999999999998E-2</v>
      </c>
      <c r="C186" s="12">
        <v>7.1794999999999998E-2</v>
      </c>
      <c r="D186" s="25"/>
      <c r="E186" s="25"/>
    </row>
    <row r="187" spans="1:5" x14ac:dyDescent="0.35">
      <c r="A187" s="11">
        <v>35217</v>
      </c>
      <c r="B187" s="12">
        <v>-7.3999999999999986E-3</v>
      </c>
      <c r="C187" s="12">
        <v>-0.19617200000000001</v>
      </c>
      <c r="D187" s="25"/>
      <c r="E187" s="25"/>
    </row>
    <row r="188" spans="1:5" x14ac:dyDescent="0.35">
      <c r="A188" s="11">
        <v>35247</v>
      </c>
      <c r="B188" s="12">
        <v>-5.5199999999999999E-2</v>
      </c>
      <c r="C188" s="12">
        <v>4.7619000000000002E-2</v>
      </c>
      <c r="D188" s="25"/>
      <c r="E188" s="25"/>
    </row>
    <row r="189" spans="1:5" x14ac:dyDescent="0.35">
      <c r="A189" s="11">
        <v>35278</v>
      </c>
      <c r="B189" s="12">
        <v>3.1800000000000002E-2</v>
      </c>
      <c r="C189" s="12">
        <v>0.102273</v>
      </c>
      <c r="D189" s="25"/>
      <c r="E189" s="25"/>
    </row>
    <row r="190" spans="1:5" x14ac:dyDescent="0.35">
      <c r="A190" s="11">
        <v>35309</v>
      </c>
      <c r="B190" s="12">
        <v>5.45E-2</v>
      </c>
      <c r="C190" s="12">
        <v>-8.5052000000000003E-2</v>
      </c>
      <c r="D190" s="25"/>
      <c r="E190" s="25"/>
    </row>
    <row r="191" spans="1:5" x14ac:dyDescent="0.35">
      <c r="A191" s="11">
        <v>35339</v>
      </c>
      <c r="B191" s="12">
        <v>1.2800000000000001E-2</v>
      </c>
      <c r="C191" s="12">
        <v>3.662E-2</v>
      </c>
      <c r="D191" s="25"/>
      <c r="E191" s="25"/>
    </row>
    <row r="192" spans="1:5" x14ac:dyDescent="0.35">
      <c r="A192" s="11">
        <v>35370</v>
      </c>
      <c r="B192" s="12">
        <v>6.6600000000000006E-2</v>
      </c>
      <c r="C192" s="12">
        <v>4.8912999999999998E-2</v>
      </c>
      <c r="D192" s="25"/>
      <c r="E192" s="25"/>
    </row>
    <row r="193" spans="1:5" x14ac:dyDescent="0.35">
      <c r="A193" s="11">
        <v>35400</v>
      </c>
      <c r="B193" s="12">
        <v>-1.24E-2</v>
      </c>
      <c r="C193" s="12">
        <v>-0.134715</v>
      </c>
      <c r="D193" s="25"/>
      <c r="E193" s="25"/>
    </row>
    <row r="194" spans="1:5" x14ac:dyDescent="0.35">
      <c r="A194" s="11">
        <v>35431</v>
      </c>
      <c r="B194" s="12">
        <v>5.4300000000000008E-2</v>
      </c>
      <c r="C194" s="12">
        <v>-0.203593</v>
      </c>
      <c r="D194" s="25"/>
      <c r="E194" s="25"/>
    </row>
    <row r="195" spans="1:5" x14ac:dyDescent="0.35">
      <c r="A195" s="11">
        <v>35462</v>
      </c>
      <c r="B195" s="12">
        <v>-9.999999999999998E-4</v>
      </c>
      <c r="C195" s="12">
        <v>-2.2556E-2</v>
      </c>
      <c r="D195" s="25"/>
      <c r="E195" s="25"/>
    </row>
    <row r="196" spans="1:5" x14ac:dyDescent="0.35">
      <c r="A196" s="11">
        <v>35490</v>
      </c>
      <c r="B196" s="12">
        <v>-4.5899999999999996E-2</v>
      </c>
      <c r="C196" s="12">
        <v>0.12307700000000001</v>
      </c>
      <c r="D196" s="25"/>
      <c r="E196" s="25"/>
    </row>
    <row r="197" spans="1:5" x14ac:dyDescent="0.35">
      <c r="A197" s="11">
        <v>35521</v>
      </c>
      <c r="B197" s="12">
        <v>4.4699999999999997E-2</v>
      </c>
      <c r="C197" s="12">
        <v>-6.8492999999999998E-2</v>
      </c>
      <c r="D197" s="25"/>
      <c r="E197" s="25"/>
    </row>
    <row r="198" spans="1:5" x14ac:dyDescent="0.35">
      <c r="A198" s="11">
        <v>35551</v>
      </c>
      <c r="B198" s="12">
        <v>7.2300000000000003E-2</v>
      </c>
      <c r="C198" s="12">
        <v>-2.2058999999999999E-2</v>
      </c>
      <c r="D198" s="25"/>
      <c r="E198" s="25"/>
    </row>
    <row r="199" spans="1:5" x14ac:dyDescent="0.35">
      <c r="A199" s="11">
        <v>35582</v>
      </c>
      <c r="B199" s="12">
        <v>4.4699999999999997E-2</v>
      </c>
      <c r="C199" s="12">
        <v>-0.14285700000000001</v>
      </c>
      <c r="D199" s="25"/>
      <c r="E199" s="25"/>
    </row>
    <row r="200" spans="1:5" x14ac:dyDescent="0.35">
      <c r="A200" s="11">
        <v>35612</v>
      </c>
      <c r="B200" s="12">
        <v>7.7600000000000002E-2</v>
      </c>
      <c r="C200" s="12">
        <v>0.22806999999999999</v>
      </c>
      <c r="D200" s="25"/>
      <c r="E200" s="25"/>
    </row>
    <row r="201" spans="1:5" x14ac:dyDescent="0.35">
      <c r="A201" s="11">
        <v>35643</v>
      </c>
      <c r="B201" s="12">
        <v>-3.7400000000000003E-2</v>
      </c>
      <c r="C201" s="12">
        <v>0.24285699999999999</v>
      </c>
      <c r="D201" s="25"/>
      <c r="E201" s="25"/>
    </row>
    <row r="202" spans="1:5" x14ac:dyDescent="0.35">
      <c r="A202" s="11">
        <v>35674</v>
      </c>
      <c r="B202" s="12">
        <v>5.79E-2</v>
      </c>
      <c r="C202" s="12">
        <v>-2.8739999999999998E-3</v>
      </c>
      <c r="D202" s="25"/>
      <c r="E202" s="25"/>
    </row>
    <row r="203" spans="1:5" x14ac:dyDescent="0.35">
      <c r="A203" s="11">
        <v>35704</v>
      </c>
      <c r="B203" s="12">
        <v>-3.3799999999999997E-2</v>
      </c>
      <c r="C203" s="12">
        <v>-0.214697</v>
      </c>
      <c r="D203" s="25"/>
      <c r="E203" s="25"/>
    </row>
    <row r="204" spans="1:5" x14ac:dyDescent="0.35">
      <c r="A204" s="11">
        <v>35735</v>
      </c>
      <c r="B204" s="12">
        <v>3.3700000000000001E-2</v>
      </c>
      <c r="C204" s="12">
        <v>4.2202000000000003E-2</v>
      </c>
      <c r="D204" s="25"/>
      <c r="E204" s="25"/>
    </row>
    <row r="205" spans="1:5" x14ac:dyDescent="0.35">
      <c r="A205" s="11">
        <v>35765</v>
      </c>
      <c r="B205" s="12">
        <v>1.8000000000000002E-2</v>
      </c>
      <c r="C205" s="12">
        <v>-0.26056299999999999</v>
      </c>
      <c r="D205" s="25"/>
      <c r="E205" s="25"/>
    </row>
    <row r="206" spans="1:5" x14ac:dyDescent="0.35">
      <c r="A206" s="11">
        <v>35796</v>
      </c>
      <c r="B206" s="12">
        <v>5.7999999999999996E-3</v>
      </c>
      <c r="C206" s="12">
        <v>0.39523799999999998</v>
      </c>
      <c r="D206" s="25"/>
      <c r="E206" s="25"/>
    </row>
    <row r="207" spans="1:5" x14ac:dyDescent="0.35">
      <c r="A207" s="11">
        <v>35827</v>
      </c>
      <c r="B207" s="12">
        <v>7.4299999999999991E-2</v>
      </c>
      <c r="C207" s="12">
        <v>0.29010200000000003</v>
      </c>
      <c r="D207" s="25"/>
      <c r="E207" s="25"/>
    </row>
    <row r="208" spans="1:5" x14ac:dyDescent="0.35">
      <c r="A208" s="11">
        <v>35855</v>
      </c>
      <c r="B208" s="12">
        <v>5.1499999999999997E-2</v>
      </c>
      <c r="C208" s="12">
        <v>0.164021</v>
      </c>
      <c r="D208" s="25"/>
      <c r="E208" s="25"/>
    </row>
    <row r="209" spans="1:5" x14ac:dyDescent="0.35">
      <c r="A209" s="11">
        <v>35886</v>
      </c>
      <c r="B209" s="12">
        <v>1.1599999999999999E-2</v>
      </c>
      <c r="C209" s="12">
        <v>-4.5450000000000004E-3</v>
      </c>
      <c r="D209" s="25"/>
      <c r="E209" s="25"/>
    </row>
    <row r="210" spans="1:5" x14ac:dyDescent="0.35">
      <c r="A210" s="11">
        <v>35916</v>
      </c>
      <c r="B210" s="12">
        <v>-2.6699999999999998E-2</v>
      </c>
      <c r="C210" s="12">
        <v>-2.7397000000000001E-2</v>
      </c>
      <c r="D210" s="25"/>
      <c r="E210" s="25"/>
    </row>
    <row r="211" spans="1:5" x14ac:dyDescent="0.35">
      <c r="A211" s="11">
        <v>35947</v>
      </c>
      <c r="B211" s="12">
        <v>3.5900000000000001E-2</v>
      </c>
      <c r="C211" s="12">
        <v>7.7465000000000006E-2</v>
      </c>
      <c r="D211" s="25"/>
      <c r="E211" s="25"/>
    </row>
    <row r="212" spans="1:5" x14ac:dyDescent="0.35">
      <c r="A212" s="11">
        <v>35977</v>
      </c>
      <c r="B212" s="12">
        <v>-2.06E-2</v>
      </c>
      <c r="C212" s="12">
        <v>0.20697199999999999</v>
      </c>
      <c r="D212" s="25"/>
      <c r="E212" s="25"/>
    </row>
    <row r="213" spans="1:5" x14ac:dyDescent="0.35">
      <c r="A213" s="11">
        <v>36008</v>
      </c>
      <c r="B213" s="12">
        <v>-0.15649999999999997</v>
      </c>
      <c r="C213" s="12">
        <v>-9.9278000000000005E-2</v>
      </c>
      <c r="D213" s="25"/>
      <c r="E213" s="25"/>
    </row>
    <row r="214" spans="1:5" x14ac:dyDescent="0.35">
      <c r="A214" s="11">
        <v>36039</v>
      </c>
      <c r="B214" s="12">
        <v>6.6100000000000006E-2</v>
      </c>
      <c r="C214" s="12">
        <v>0.222445</v>
      </c>
      <c r="D214" s="25"/>
      <c r="E214" s="25"/>
    </row>
    <row r="215" spans="1:5" x14ac:dyDescent="0.35">
      <c r="A215" s="11">
        <v>36069</v>
      </c>
      <c r="B215" s="12">
        <v>7.4499999999999997E-2</v>
      </c>
      <c r="C215" s="12">
        <v>-2.623E-2</v>
      </c>
      <c r="D215" s="25"/>
      <c r="E215" s="25"/>
    </row>
    <row r="216" spans="1:5" x14ac:dyDescent="0.35">
      <c r="A216" s="11">
        <v>36100</v>
      </c>
      <c r="B216" s="12">
        <v>6.409999999999999E-2</v>
      </c>
      <c r="C216" s="12">
        <v>-0.13973099999999999</v>
      </c>
      <c r="D216" s="25"/>
      <c r="E216" s="25"/>
    </row>
    <row r="217" spans="1:5" x14ac:dyDescent="0.35">
      <c r="A217" s="11">
        <v>36130</v>
      </c>
      <c r="B217" s="12">
        <v>6.54E-2</v>
      </c>
      <c r="C217" s="12">
        <v>0.28179999999999999</v>
      </c>
      <c r="D217" s="25"/>
      <c r="E217" s="25"/>
    </row>
    <row r="218" spans="1:5" x14ac:dyDescent="0.35">
      <c r="A218" s="11">
        <v>36161</v>
      </c>
      <c r="B218" s="12">
        <v>3.85E-2</v>
      </c>
      <c r="C218" s="12">
        <v>6.1069999999999996E-3</v>
      </c>
      <c r="D218" s="25"/>
      <c r="E218" s="25"/>
    </row>
    <row r="219" spans="1:5" x14ac:dyDescent="0.35">
      <c r="A219" s="11">
        <v>36192</v>
      </c>
      <c r="B219" s="12">
        <v>-3.73E-2</v>
      </c>
      <c r="C219" s="12">
        <v>-0.15478</v>
      </c>
      <c r="D219" s="25"/>
      <c r="E219" s="25"/>
    </row>
    <row r="220" spans="1:5" x14ac:dyDescent="0.35">
      <c r="A220" s="11">
        <v>36220</v>
      </c>
      <c r="B220" s="12">
        <v>3.8800000000000001E-2</v>
      </c>
      <c r="C220" s="12">
        <v>3.2315999999999998E-2</v>
      </c>
      <c r="D220" s="25"/>
      <c r="E220" s="25"/>
    </row>
    <row r="221" spans="1:5" x14ac:dyDescent="0.35">
      <c r="A221" s="11">
        <v>36251</v>
      </c>
      <c r="B221" s="12">
        <v>4.7E-2</v>
      </c>
      <c r="C221" s="12">
        <v>0.28000000000000003</v>
      </c>
      <c r="D221" s="25"/>
      <c r="E221" s="25"/>
    </row>
    <row r="222" spans="1:5" x14ac:dyDescent="0.35">
      <c r="A222" s="11">
        <v>36281</v>
      </c>
      <c r="B222" s="12">
        <v>-2.12E-2</v>
      </c>
      <c r="C222" s="12">
        <v>-4.2119999999999998E-2</v>
      </c>
      <c r="D222" s="25"/>
      <c r="E222" s="25"/>
    </row>
    <row r="223" spans="1:5" x14ac:dyDescent="0.35">
      <c r="A223" s="11">
        <v>36312</v>
      </c>
      <c r="B223" s="12">
        <v>5.1699999999999996E-2</v>
      </c>
      <c r="C223" s="12">
        <v>5.1063999999999998E-2</v>
      </c>
      <c r="D223" s="25"/>
      <c r="E223" s="25"/>
    </row>
    <row r="224" spans="1:5" x14ac:dyDescent="0.35">
      <c r="A224" s="11">
        <v>36342</v>
      </c>
      <c r="B224" s="12">
        <v>-3.0900000000000004E-2</v>
      </c>
      <c r="C224" s="12">
        <v>0.202429</v>
      </c>
      <c r="D224" s="25"/>
      <c r="E224" s="25"/>
    </row>
    <row r="225" spans="1:5" x14ac:dyDescent="0.35">
      <c r="A225" s="11">
        <v>36373</v>
      </c>
      <c r="B225" s="12">
        <v>-9.8999999999999991E-3</v>
      </c>
      <c r="C225" s="12">
        <v>0.17171700000000001</v>
      </c>
      <c r="D225" s="25"/>
      <c r="E225" s="25"/>
    </row>
    <row r="226" spans="1:5" x14ac:dyDescent="0.35">
      <c r="A226" s="11">
        <v>36404</v>
      </c>
      <c r="B226" s="12">
        <v>-2.4199999999999999E-2</v>
      </c>
      <c r="C226" s="12">
        <v>-2.9693000000000001E-2</v>
      </c>
      <c r="D226" s="25"/>
      <c r="E226" s="25"/>
    </row>
    <row r="227" spans="1:5" x14ac:dyDescent="0.35">
      <c r="A227" s="11">
        <v>36434</v>
      </c>
      <c r="B227" s="12">
        <v>6.5199999999999994E-2</v>
      </c>
      <c r="C227" s="12">
        <v>0.26554800000000001</v>
      </c>
      <c r="D227" s="25"/>
      <c r="E227" s="25"/>
    </row>
    <row r="228" spans="1:5" x14ac:dyDescent="0.35">
      <c r="A228" s="11">
        <v>36465</v>
      </c>
      <c r="B228" s="12">
        <v>3.73E-2</v>
      </c>
      <c r="C228" s="12">
        <v>0.221529</v>
      </c>
      <c r="D228" s="25"/>
      <c r="E228" s="25"/>
    </row>
    <row r="229" spans="1:5" x14ac:dyDescent="0.35">
      <c r="A229" s="11">
        <v>36495</v>
      </c>
      <c r="B229" s="12">
        <v>8.1600000000000006E-2</v>
      </c>
      <c r="C229" s="12">
        <v>5.0446999999999999E-2</v>
      </c>
      <c r="D229" s="25"/>
      <c r="E229" s="25"/>
    </row>
    <row r="230" spans="1:5" x14ac:dyDescent="0.35">
      <c r="A230" s="11">
        <v>36526</v>
      </c>
      <c r="B230" s="12">
        <v>-4.3299999999999998E-2</v>
      </c>
      <c r="C230" s="12">
        <v>9.1190000000000004E-3</v>
      </c>
      <c r="D230" s="25"/>
      <c r="E230" s="25"/>
    </row>
    <row r="231" spans="1:5" x14ac:dyDescent="0.35">
      <c r="A231" s="11">
        <v>36557</v>
      </c>
      <c r="B231" s="12">
        <v>2.8800000000000003E-2</v>
      </c>
      <c r="C231" s="12">
        <v>0.104819</v>
      </c>
      <c r="D231" s="25"/>
      <c r="E231" s="25"/>
    </row>
    <row r="232" spans="1:5" x14ac:dyDescent="0.35">
      <c r="A232" s="11">
        <v>36586</v>
      </c>
      <c r="B232" s="12">
        <v>5.67E-2</v>
      </c>
      <c r="C232" s="12">
        <v>0.18484200000000001</v>
      </c>
      <c r="D232" s="25"/>
      <c r="E232" s="25"/>
    </row>
    <row r="233" spans="1:5" x14ac:dyDescent="0.35">
      <c r="A233" s="11">
        <v>36617</v>
      </c>
      <c r="B233" s="12">
        <v>-5.9400000000000001E-2</v>
      </c>
      <c r="C233" s="12">
        <v>-8.6515999999999996E-2</v>
      </c>
      <c r="D233" s="25"/>
      <c r="E233" s="25"/>
    </row>
    <row r="234" spans="1:5" x14ac:dyDescent="0.35">
      <c r="A234" s="11">
        <v>36647</v>
      </c>
      <c r="B234" s="12">
        <v>-3.9199999999999999E-2</v>
      </c>
      <c r="C234" s="12">
        <v>-0.32292199999999999</v>
      </c>
      <c r="D234" s="25"/>
      <c r="E234" s="25"/>
    </row>
    <row r="235" spans="1:5" x14ac:dyDescent="0.35">
      <c r="A235" s="11">
        <v>36678</v>
      </c>
      <c r="B235" s="12">
        <v>5.04E-2</v>
      </c>
      <c r="C235" s="12">
        <v>0.24702399999999999</v>
      </c>
      <c r="D235" s="25"/>
      <c r="E235" s="25"/>
    </row>
    <row r="236" spans="1:5" x14ac:dyDescent="0.35">
      <c r="A236" s="11">
        <v>36708</v>
      </c>
      <c r="B236" s="12">
        <v>-2.0299999999999999E-2</v>
      </c>
      <c r="C236" s="12">
        <v>-2.9832999999999998E-2</v>
      </c>
      <c r="D236" s="25"/>
      <c r="E236" s="25"/>
    </row>
    <row r="237" spans="1:5" x14ac:dyDescent="0.35">
      <c r="A237" s="11">
        <v>36739</v>
      </c>
      <c r="B237" s="12">
        <v>7.5300000000000006E-2</v>
      </c>
      <c r="C237" s="12">
        <v>0.19926199999999999</v>
      </c>
      <c r="D237" s="25"/>
      <c r="E237" s="25"/>
    </row>
    <row r="238" spans="1:5" x14ac:dyDescent="0.35">
      <c r="A238" s="11">
        <v>36770</v>
      </c>
      <c r="B238" s="12">
        <v>-4.9400000000000006E-2</v>
      </c>
      <c r="C238" s="12">
        <v>-0.57743599999999995</v>
      </c>
      <c r="D238" s="25"/>
      <c r="E238" s="25"/>
    </row>
    <row r="239" spans="1:5" x14ac:dyDescent="0.35">
      <c r="A239" s="11">
        <v>36800</v>
      </c>
      <c r="B239" s="12">
        <v>-2.1999999999999999E-2</v>
      </c>
      <c r="C239" s="12">
        <v>-0.240291</v>
      </c>
      <c r="D239" s="25"/>
      <c r="E239" s="25"/>
    </row>
    <row r="240" spans="1:5" x14ac:dyDescent="0.35">
      <c r="A240" s="11">
        <v>36831</v>
      </c>
      <c r="B240" s="12">
        <v>-0.10210000000000001</v>
      </c>
      <c r="C240" s="12">
        <v>-0.15654999999999999</v>
      </c>
      <c r="D240" s="25"/>
      <c r="E240" s="25"/>
    </row>
    <row r="241" spans="1:5" x14ac:dyDescent="0.35">
      <c r="A241" s="11">
        <v>36861</v>
      </c>
      <c r="B241" s="12">
        <v>1.6899999999999998E-2</v>
      </c>
      <c r="C241" s="12">
        <v>-9.8485000000000003E-2</v>
      </c>
      <c r="D241" s="25"/>
      <c r="E241" s="25"/>
    </row>
    <row r="242" spans="1:5" x14ac:dyDescent="0.35">
      <c r="A242" s="11">
        <v>36892</v>
      </c>
      <c r="B242" s="12">
        <v>3.6699999999999997E-2</v>
      </c>
      <c r="C242" s="12">
        <v>0.45378200000000002</v>
      </c>
      <c r="D242" s="25"/>
      <c r="E242" s="25"/>
    </row>
    <row r="243" spans="1:5" x14ac:dyDescent="0.35">
      <c r="A243" s="11">
        <v>36923</v>
      </c>
      <c r="B243" s="12">
        <v>-9.6699999999999994E-2</v>
      </c>
      <c r="C243" s="12">
        <v>-0.15606900000000001</v>
      </c>
      <c r="D243" s="25"/>
      <c r="E243" s="25"/>
    </row>
    <row r="244" spans="1:5" x14ac:dyDescent="0.35">
      <c r="A244" s="11">
        <v>36951</v>
      </c>
      <c r="B244" s="12">
        <v>-6.8400000000000002E-2</v>
      </c>
      <c r="C244" s="12">
        <v>0.209315</v>
      </c>
      <c r="D244" s="25"/>
      <c r="E244" s="25"/>
    </row>
    <row r="245" spans="1:5" x14ac:dyDescent="0.35">
      <c r="A245" s="11">
        <v>36982</v>
      </c>
      <c r="B245" s="12">
        <v>8.3299999999999999E-2</v>
      </c>
      <c r="C245" s="12">
        <v>0.15496099999999999</v>
      </c>
      <c r="D245" s="25"/>
      <c r="E245" s="25"/>
    </row>
    <row r="246" spans="1:5" x14ac:dyDescent="0.35">
      <c r="A246" s="11">
        <v>37012</v>
      </c>
      <c r="B246" s="12">
        <v>1.04E-2</v>
      </c>
      <c r="C246" s="12">
        <v>-0.21734000000000001</v>
      </c>
      <c r="D246" s="25"/>
      <c r="E246" s="25"/>
    </row>
    <row r="247" spans="1:5" x14ac:dyDescent="0.35">
      <c r="A247" s="11">
        <v>37043</v>
      </c>
      <c r="B247" s="12">
        <v>-1.66E-2</v>
      </c>
      <c r="C247" s="12">
        <v>0.165413</v>
      </c>
      <c r="D247" s="25"/>
      <c r="E247" s="25"/>
    </row>
    <row r="248" spans="1:5" x14ac:dyDescent="0.35">
      <c r="A248" s="11">
        <v>37073</v>
      </c>
      <c r="B248" s="12">
        <v>-1.8299999999999997E-2</v>
      </c>
      <c r="C248" s="12">
        <v>-0.191828</v>
      </c>
      <c r="D248" s="25"/>
      <c r="E248" s="25"/>
    </row>
    <row r="249" spans="1:5" x14ac:dyDescent="0.35">
      <c r="A249" s="11">
        <v>37104</v>
      </c>
      <c r="B249" s="12">
        <v>-6.1500000000000006E-2</v>
      </c>
      <c r="C249" s="12">
        <v>-1.2773E-2</v>
      </c>
      <c r="D249" s="25"/>
      <c r="E249" s="25"/>
    </row>
    <row r="250" spans="1:5" x14ac:dyDescent="0.35">
      <c r="A250" s="11">
        <v>37135</v>
      </c>
      <c r="B250" s="12">
        <v>-8.9700000000000002E-2</v>
      </c>
      <c r="C250" s="12">
        <v>-0.163881</v>
      </c>
      <c r="D250" s="25"/>
      <c r="E250" s="25"/>
    </row>
    <row r="251" spans="1:5" x14ac:dyDescent="0.35">
      <c r="A251" s="11">
        <v>37165</v>
      </c>
      <c r="B251" s="12">
        <v>2.6800000000000001E-2</v>
      </c>
      <c r="C251" s="12">
        <v>0.13217300000000001</v>
      </c>
      <c r="D251" s="25"/>
      <c r="E251" s="25"/>
    </row>
    <row r="252" spans="1:5" x14ac:dyDescent="0.35">
      <c r="A252" s="11">
        <v>37196</v>
      </c>
      <c r="B252" s="12">
        <v>7.7100000000000002E-2</v>
      </c>
      <c r="C252" s="12">
        <v>0.21298400000000001</v>
      </c>
      <c r="D252" s="25"/>
      <c r="E252" s="25"/>
    </row>
    <row r="253" spans="1:5" x14ac:dyDescent="0.35">
      <c r="A253" s="11">
        <v>37226</v>
      </c>
      <c r="B253" s="12">
        <v>1.7600000000000001E-2</v>
      </c>
      <c r="C253" s="12">
        <v>2.8169E-2</v>
      </c>
      <c r="D253" s="25"/>
      <c r="E253" s="25"/>
    </row>
    <row r="254" spans="1:5" x14ac:dyDescent="0.35">
      <c r="A254" s="11">
        <v>37257</v>
      </c>
      <c r="B254" s="12">
        <v>-1.2999999999999998E-2</v>
      </c>
      <c r="C254" s="12">
        <v>0.12876699999999999</v>
      </c>
      <c r="D254" s="25"/>
      <c r="E254" s="25"/>
    </row>
    <row r="255" spans="1:5" x14ac:dyDescent="0.35">
      <c r="A255" s="11">
        <v>37288</v>
      </c>
      <c r="B255" s="12">
        <v>-2.1600000000000001E-2</v>
      </c>
      <c r="C255" s="12">
        <v>-0.122168</v>
      </c>
      <c r="D255" s="25"/>
      <c r="E255" s="25"/>
    </row>
    <row r="256" spans="1:5" x14ac:dyDescent="0.35">
      <c r="A256" s="11">
        <v>37316</v>
      </c>
      <c r="B256" s="12">
        <v>4.3700000000000003E-2</v>
      </c>
      <c r="C256" s="12">
        <v>9.0783000000000003E-2</v>
      </c>
      <c r="D256" s="25"/>
      <c r="E256" s="25"/>
    </row>
    <row r="257" spans="1:5" x14ac:dyDescent="0.35">
      <c r="A257" s="11">
        <v>37347</v>
      </c>
      <c r="B257" s="12">
        <v>-5.0499999999999996E-2</v>
      </c>
      <c r="C257" s="12">
        <v>2.5349E-2</v>
      </c>
      <c r="D257" s="25"/>
      <c r="E257" s="25"/>
    </row>
    <row r="258" spans="1:5" x14ac:dyDescent="0.35">
      <c r="A258" s="11">
        <v>37377</v>
      </c>
      <c r="B258" s="12">
        <v>-1.2399999999999998E-2</v>
      </c>
      <c r="C258" s="12">
        <v>-3.9967000000000003E-2</v>
      </c>
      <c r="D258" s="25"/>
      <c r="E258" s="25"/>
    </row>
    <row r="259" spans="1:5" x14ac:dyDescent="0.35">
      <c r="A259" s="11">
        <v>37408</v>
      </c>
      <c r="B259" s="12">
        <v>-7.0800000000000002E-2</v>
      </c>
      <c r="C259" s="12">
        <v>-0.239485</v>
      </c>
      <c r="D259" s="25"/>
      <c r="E259" s="25"/>
    </row>
    <row r="260" spans="1:5" x14ac:dyDescent="0.35">
      <c r="A260" s="11">
        <v>37438</v>
      </c>
      <c r="B260" s="12">
        <v>-8.0299999999999996E-2</v>
      </c>
      <c r="C260" s="12">
        <v>-0.138826</v>
      </c>
      <c r="D260" s="25"/>
      <c r="E260" s="25"/>
    </row>
    <row r="261" spans="1:5" x14ac:dyDescent="0.35">
      <c r="A261" s="11">
        <v>37469</v>
      </c>
      <c r="B261" s="12">
        <v>6.4000000000000003E-3</v>
      </c>
      <c r="C261" s="12">
        <v>-3.3420999999999999E-2</v>
      </c>
      <c r="D261" s="25"/>
      <c r="E261" s="25"/>
    </row>
    <row r="262" spans="1:5" x14ac:dyDescent="0.35">
      <c r="A262" s="11">
        <v>37500</v>
      </c>
      <c r="B262" s="12">
        <v>-0.1021</v>
      </c>
      <c r="C262" s="12">
        <v>-1.6948999999999999E-2</v>
      </c>
      <c r="D262" s="25"/>
      <c r="E262" s="25"/>
    </row>
    <row r="263" spans="1:5" x14ac:dyDescent="0.35">
      <c r="A263" s="11">
        <v>37530</v>
      </c>
      <c r="B263" s="12">
        <v>7.9799999999999996E-2</v>
      </c>
      <c r="C263" s="12">
        <v>0.108276</v>
      </c>
      <c r="D263" s="25"/>
      <c r="E263" s="25"/>
    </row>
    <row r="264" spans="1:5" x14ac:dyDescent="0.35">
      <c r="A264" s="11">
        <v>37561</v>
      </c>
      <c r="B264" s="12">
        <v>6.08E-2</v>
      </c>
      <c r="C264" s="12">
        <v>-3.5470000000000002E-2</v>
      </c>
      <c r="D264" s="25"/>
      <c r="E264" s="25"/>
    </row>
    <row r="265" spans="1:5" x14ac:dyDescent="0.35">
      <c r="A265" s="11">
        <v>37591</v>
      </c>
      <c r="B265" s="12">
        <v>-5.6499999999999995E-2</v>
      </c>
      <c r="C265" s="12">
        <v>-7.5483999999999996E-2</v>
      </c>
      <c r="D265" s="25"/>
      <c r="E265" s="25"/>
    </row>
    <row r="266" spans="1:5" x14ac:dyDescent="0.35">
      <c r="A266" s="11">
        <v>37622</v>
      </c>
      <c r="B266" s="12">
        <v>-2.4699999999999996E-2</v>
      </c>
      <c r="C266" s="12">
        <v>2.0929999999999998E-3</v>
      </c>
      <c r="D266" s="25"/>
      <c r="E266" s="25"/>
    </row>
    <row r="267" spans="1:5" x14ac:dyDescent="0.35">
      <c r="A267" s="11">
        <v>37653</v>
      </c>
      <c r="B267" s="12">
        <v>-1.7899999999999999E-2</v>
      </c>
      <c r="C267" s="12">
        <v>4.5265E-2</v>
      </c>
      <c r="D267" s="25"/>
      <c r="E267" s="25"/>
    </row>
    <row r="268" spans="1:5" x14ac:dyDescent="0.35">
      <c r="A268" s="11">
        <v>37681</v>
      </c>
      <c r="B268" s="12">
        <v>1.1900000000000001E-2</v>
      </c>
      <c r="C268" s="12">
        <v>-5.7960999999999999E-2</v>
      </c>
      <c r="D268" s="25"/>
      <c r="E268" s="25"/>
    </row>
    <row r="269" spans="1:5" x14ac:dyDescent="0.35">
      <c r="A269" s="11">
        <v>37712</v>
      </c>
      <c r="B269" s="12">
        <v>8.3199999999999996E-2</v>
      </c>
      <c r="C269" s="12">
        <v>5.6579999999999998E-3</v>
      </c>
      <c r="D269" s="25"/>
      <c r="E269" s="25"/>
    </row>
    <row r="270" spans="1:5" x14ac:dyDescent="0.35">
      <c r="A270" s="11">
        <v>37742</v>
      </c>
      <c r="B270" s="12">
        <v>6.1399999999999996E-2</v>
      </c>
      <c r="C270" s="12">
        <v>0.26230700000000001</v>
      </c>
      <c r="D270" s="25"/>
      <c r="E270" s="25"/>
    </row>
    <row r="271" spans="1:5" x14ac:dyDescent="0.35">
      <c r="A271" s="11">
        <v>37773</v>
      </c>
      <c r="B271" s="12">
        <v>1.52E-2</v>
      </c>
      <c r="C271" s="12">
        <v>6.1837999999999997E-2</v>
      </c>
      <c r="D271" s="25"/>
      <c r="E271" s="25"/>
    </row>
    <row r="272" spans="1:5" x14ac:dyDescent="0.35">
      <c r="A272" s="11">
        <v>37803</v>
      </c>
      <c r="B272" s="12">
        <v>2.4199999999999999E-2</v>
      </c>
      <c r="C272" s="12">
        <v>0.10598100000000001</v>
      </c>
      <c r="D272" s="25"/>
      <c r="E272" s="25"/>
    </row>
    <row r="273" spans="1:5" x14ac:dyDescent="0.35">
      <c r="A273" s="11">
        <v>37834</v>
      </c>
      <c r="B273" s="12">
        <v>2.4099999999999996E-2</v>
      </c>
      <c r="C273" s="12">
        <v>7.2581000000000007E-2</v>
      </c>
      <c r="D273" s="25"/>
      <c r="E273" s="25"/>
    </row>
    <row r="274" spans="1:5" x14ac:dyDescent="0.35">
      <c r="A274" s="11">
        <v>37865</v>
      </c>
      <c r="B274" s="12">
        <v>-1.1599999999999999E-2</v>
      </c>
      <c r="C274" s="12">
        <v>-8.3590999999999999E-2</v>
      </c>
      <c r="D274" s="25"/>
      <c r="E274" s="25"/>
    </row>
    <row r="275" spans="1:5" x14ac:dyDescent="0.35">
      <c r="A275" s="11">
        <v>37895</v>
      </c>
      <c r="B275" s="12">
        <v>6.1500000000000006E-2</v>
      </c>
      <c r="C275" s="12">
        <v>0.10473</v>
      </c>
      <c r="D275" s="25"/>
      <c r="E275" s="25"/>
    </row>
    <row r="276" spans="1:5" x14ac:dyDescent="0.35">
      <c r="A276" s="11">
        <v>37926</v>
      </c>
      <c r="B276" s="12">
        <v>1.4200000000000001E-2</v>
      </c>
      <c r="C276" s="12">
        <v>-8.6500999999999995E-2</v>
      </c>
      <c r="D276" s="25"/>
      <c r="E276" s="25"/>
    </row>
    <row r="277" spans="1:5" x14ac:dyDescent="0.35">
      <c r="A277" s="11">
        <v>37956</v>
      </c>
      <c r="B277" s="12">
        <v>4.3700000000000003E-2</v>
      </c>
      <c r="C277" s="12">
        <v>2.1999000000000001E-2</v>
      </c>
      <c r="D277" s="25"/>
      <c r="E277" s="25"/>
    </row>
    <row r="278" spans="1:5" x14ac:dyDescent="0.35">
      <c r="A278" s="11">
        <v>37987</v>
      </c>
      <c r="B278" s="12">
        <v>2.2199999999999998E-2</v>
      </c>
      <c r="C278" s="12">
        <v>5.5684999999999998E-2</v>
      </c>
      <c r="D278" s="25"/>
      <c r="E278" s="25"/>
    </row>
    <row r="279" spans="1:5" x14ac:dyDescent="0.35">
      <c r="A279" s="11">
        <v>38018</v>
      </c>
      <c r="B279" s="12">
        <v>1.46E-2</v>
      </c>
      <c r="C279" s="12">
        <v>6.0283999999999997E-2</v>
      </c>
      <c r="D279" s="25"/>
      <c r="E279" s="25"/>
    </row>
    <row r="280" spans="1:5" x14ac:dyDescent="0.35">
      <c r="A280" s="11">
        <v>38047</v>
      </c>
      <c r="B280" s="12">
        <v>-1.23E-2</v>
      </c>
      <c r="C280" s="12">
        <v>0.130435</v>
      </c>
      <c r="D280" s="25"/>
      <c r="E280" s="25"/>
    </row>
    <row r="281" spans="1:5" x14ac:dyDescent="0.35">
      <c r="A281" s="11">
        <v>38078</v>
      </c>
      <c r="B281" s="12">
        <v>-1.7500000000000002E-2</v>
      </c>
      <c r="C281" s="12">
        <v>-4.6598000000000001E-2</v>
      </c>
      <c r="D281" s="25"/>
      <c r="E281" s="25"/>
    </row>
    <row r="282" spans="1:5" x14ac:dyDescent="0.35">
      <c r="A282" s="11">
        <v>38108</v>
      </c>
      <c r="B282" s="12">
        <v>1.23E-2</v>
      </c>
      <c r="C282" s="12">
        <v>8.8441000000000006E-2</v>
      </c>
      <c r="D282" s="25"/>
      <c r="E282" s="25"/>
    </row>
    <row r="283" spans="1:5" x14ac:dyDescent="0.35">
      <c r="A283" s="11">
        <v>38139</v>
      </c>
      <c r="B283" s="12">
        <v>1.9400000000000001E-2</v>
      </c>
      <c r="C283" s="12">
        <v>0.15965799999999999</v>
      </c>
      <c r="D283" s="25"/>
      <c r="E283" s="25"/>
    </row>
    <row r="284" spans="1:5" x14ac:dyDescent="0.35">
      <c r="A284" s="11">
        <v>38169</v>
      </c>
      <c r="B284" s="12">
        <v>-3.9599999999999996E-2</v>
      </c>
      <c r="C284" s="12">
        <v>-6.1460000000000004E-3</v>
      </c>
      <c r="D284" s="25"/>
      <c r="E284" s="25"/>
    </row>
    <row r="285" spans="1:5" x14ac:dyDescent="0.35">
      <c r="A285" s="11">
        <v>38200</v>
      </c>
      <c r="B285" s="12">
        <v>1.9E-3</v>
      </c>
      <c r="C285" s="12">
        <v>6.6480999999999998E-2</v>
      </c>
      <c r="D285" s="25"/>
      <c r="E285" s="25"/>
    </row>
    <row r="286" spans="1:5" x14ac:dyDescent="0.35">
      <c r="A286" s="11">
        <v>38231</v>
      </c>
      <c r="B286" s="12">
        <v>1.7100000000000001E-2</v>
      </c>
      <c r="C286" s="12">
        <v>0.123514</v>
      </c>
      <c r="D286" s="25"/>
      <c r="E286" s="25"/>
    </row>
    <row r="287" spans="1:5" x14ac:dyDescent="0.35">
      <c r="A287" s="11">
        <v>38261</v>
      </c>
      <c r="B287" s="12">
        <v>1.54E-2</v>
      </c>
      <c r="C287" s="12">
        <v>0.35225800000000002</v>
      </c>
      <c r="D287" s="25"/>
      <c r="E287" s="25"/>
    </row>
    <row r="288" spans="1:5" x14ac:dyDescent="0.35">
      <c r="A288" s="11">
        <v>38292</v>
      </c>
      <c r="B288" s="12">
        <v>4.6900000000000004E-2</v>
      </c>
      <c r="C288" s="12">
        <v>0.27958</v>
      </c>
      <c r="D288" s="25"/>
      <c r="E288" s="25"/>
    </row>
    <row r="289" spans="1:5" x14ac:dyDescent="0.35">
      <c r="A289" s="11">
        <v>38322</v>
      </c>
      <c r="B289" s="12">
        <v>3.5900000000000001E-2</v>
      </c>
      <c r="C289" s="12">
        <v>-3.9523000000000003E-2</v>
      </c>
      <c r="D289" s="25"/>
      <c r="E289" s="25"/>
    </row>
    <row r="290" spans="1:5" x14ac:dyDescent="0.35">
      <c r="A290" s="11">
        <v>38353</v>
      </c>
      <c r="B290" s="12">
        <v>-2.5999999999999995E-2</v>
      </c>
      <c r="C290" s="12">
        <v>0.19409899999999999</v>
      </c>
      <c r="D290" s="25"/>
      <c r="E290" s="25"/>
    </row>
    <row r="291" spans="1:5" x14ac:dyDescent="0.35">
      <c r="A291" s="11">
        <v>38384</v>
      </c>
      <c r="B291" s="12">
        <v>2.0499999999999997E-2</v>
      </c>
      <c r="C291" s="12">
        <v>0.16671</v>
      </c>
      <c r="D291" s="25"/>
      <c r="E291" s="25"/>
    </row>
    <row r="292" spans="1:5" x14ac:dyDescent="0.35">
      <c r="A292" s="11">
        <v>38412</v>
      </c>
      <c r="B292" s="12">
        <v>-1.7600000000000001E-2</v>
      </c>
      <c r="C292" s="12">
        <v>-7.1110000000000007E-2</v>
      </c>
      <c r="D292" s="25"/>
      <c r="E292" s="25"/>
    </row>
    <row r="293" spans="1:5" x14ac:dyDescent="0.35">
      <c r="A293" s="11">
        <v>38443</v>
      </c>
      <c r="B293" s="12">
        <v>-2.4E-2</v>
      </c>
      <c r="C293" s="12">
        <v>-0.134629</v>
      </c>
      <c r="D293" s="25"/>
      <c r="E293" s="25"/>
    </row>
    <row r="294" spans="1:5" x14ac:dyDescent="0.35">
      <c r="A294" s="11">
        <v>38473</v>
      </c>
      <c r="B294" s="12">
        <v>3.8899999999999997E-2</v>
      </c>
      <c r="C294" s="12">
        <v>0.102587</v>
      </c>
      <c r="D294" s="25"/>
      <c r="E294" s="25"/>
    </row>
    <row r="295" spans="1:5" x14ac:dyDescent="0.35">
      <c r="A295" s="11">
        <v>38504</v>
      </c>
      <c r="B295" s="12">
        <v>8.0000000000000002E-3</v>
      </c>
      <c r="C295" s="12">
        <v>-7.4178999999999995E-2</v>
      </c>
      <c r="D295" s="25"/>
      <c r="E295" s="25"/>
    </row>
    <row r="296" spans="1:5" x14ac:dyDescent="0.35">
      <c r="A296" s="11">
        <v>38534</v>
      </c>
      <c r="B296" s="12">
        <v>4.1599999999999998E-2</v>
      </c>
      <c r="C296" s="12">
        <v>0.15865299999999999</v>
      </c>
      <c r="D296" s="25"/>
      <c r="E296" s="25"/>
    </row>
    <row r="297" spans="1:5" x14ac:dyDescent="0.35">
      <c r="A297" s="11">
        <v>38565</v>
      </c>
      <c r="B297" s="12">
        <v>-9.1999999999999998E-3</v>
      </c>
      <c r="C297" s="12">
        <v>9.9414000000000002E-2</v>
      </c>
      <c r="D297" s="25"/>
      <c r="E297" s="25"/>
    </row>
    <row r="298" spans="1:5" x14ac:dyDescent="0.35">
      <c r="A298" s="11">
        <v>38596</v>
      </c>
      <c r="B298" s="12">
        <v>7.8000000000000005E-3</v>
      </c>
      <c r="C298" s="12">
        <v>0.143314</v>
      </c>
      <c r="D298" s="25"/>
      <c r="E298" s="25"/>
    </row>
    <row r="299" spans="1:5" x14ac:dyDescent="0.35">
      <c r="A299" s="11">
        <v>38626</v>
      </c>
      <c r="B299" s="12">
        <v>-1.7500000000000002E-2</v>
      </c>
      <c r="C299" s="12">
        <v>7.424E-2</v>
      </c>
      <c r="D299" s="25"/>
      <c r="E299" s="25"/>
    </row>
    <row r="300" spans="1:5" x14ac:dyDescent="0.35">
      <c r="A300" s="11">
        <v>38657</v>
      </c>
      <c r="B300" s="12">
        <v>3.9199999999999999E-2</v>
      </c>
      <c r="C300" s="12">
        <v>0.17763499999999999</v>
      </c>
      <c r="D300" s="25"/>
      <c r="E300" s="25"/>
    </row>
    <row r="301" spans="1:5" x14ac:dyDescent="0.35">
      <c r="A301" s="11">
        <v>38687</v>
      </c>
      <c r="B301" s="12">
        <v>7.000000000000001E-4</v>
      </c>
      <c r="C301" s="12">
        <v>6.0012000000000003E-2</v>
      </c>
      <c r="D301" s="25"/>
      <c r="E301" s="25"/>
    </row>
    <row r="302" spans="1:5" x14ac:dyDescent="0.35">
      <c r="A302" s="11">
        <v>38718</v>
      </c>
      <c r="B302" s="12">
        <v>3.39E-2</v>
      </c>
      <c r="C302" s="12">
        <v>5.0354999999999997E-2</v>
      </c>
      <c r="D302" s="25"/>
      <c r="E302" s="25"/>
    </row>
    <row r="303" spans="1:5" x14ac:dyDescent="0.35">
      <c r="A303" s="11">
        <v>38749</v>
      </c>
      <c r="B303" s="12">
        <v>4.0000000000000034E-4</v>
      </c>
      <c r="C303" s="12">
        <v>-9.2967999999999995E-2</v>
      </c>
      <c r="D303" s="25"/>
      <c r="E303" s="25"/>
    </row>
    <row r="304" spans="1:5" x14ac:dyDescent="0.35">
      <c r="A304" s="11">
        <v>38777</v>
      </c>
      <c r="B304" s="12">
        <v>1.83E-2</v>
      </c>
      <c r="C304" s="12">
        <v>-8.4246000000000001E-2</v>
      </c>
      <c r="D304" s="25"/>
      <c r="E304" s="25"/>
    </row>
    <row r="305" spans="1:5" x14ac:dyDescent="0.35">
      <c r="A305" s="11">
        <v>38808</v>
      </c>
      <c r="B305" s="12">
        <v>1.0899999999999998E-2</v>
      </c>
      <c r="C305" s="12">
        <v>0.12229</v>
      </c>
      <c r="D305" s="25"/>
      <c r="E305" s="25"/>
    </row>
    <row r="306" spans="1:5" x14ac:dyDescent="0.35">
      <c r="A306" s="11">
        <v>38838</v>
      </c>
      <c r="B306" s="12">
        <v>-3.1399999999999997E-2</v>
      </c>
      <c r="C306" s="12">
        <v>-0.15087400000000001</v>
      </c>
      <c r="D306" s="25"/>
      <c r="E306" s="25"/>
    </row>
    <row r="307" spans="1:5" x14ac:dyDescent="0.35">
      <c r="A307" s="11">
        <v>38869</v>
      </c>
      <c r="B307" s="12">
        <v>5.0000000000000044E-4</v>
      </c>
      <c r="C307" s="12">
        <v>-4.1827000000000003E-2</v>
      </c>
      <c r="D307" s="25"/>
      <c r="E307" s="25"/>
    </row>
    <row r="308" spans="1:5" x14ac:dyDescent="0.35">
      <c r="A308" s="11">
        <v>38899</v>
      </c>
      <c r="B308" s="12">
        <v>-3.8E-3</v>
      </c>
      <c r="C308" s="12">
        <v>0.18665999999999999</v>
      </c>
      <c r="D308" s="25"/>
      <c r="E308" s="25"/>
    </row>
    <row r="309" spans="1:5" x14ac:dyDescent="0.35">
      <c r="A309" s="11">
        <v>38930</v>
      </c>
      <c r="B309" s="12">
        <v>2.4499999999999997E-2</v>
      </c>
      <c r="C309" s="12">
        <v>-1.619E-3</v>
      </c>
      <c r="D309" s="25"/>
      <c r="E309" s="25"/>
    </row>
    <row r="310" spans="1:5" x14ac:dyDescent="0.35">
      <c r="A310" s="11">
        <v>38961</v>
      </c>
      <c r="B310" s="12">
        <v>2.2499999999999999E-2</v>
      </c>
      <c r="C310" s="12">
        <v>0.13456199999999999</v>
      </c>
      <c r="D310" s="25"/>
      <c r="E310" s="25"/>
    </row>
    <row r="311" spans="1:5" x14ac:dyDescent="0.35">
      <c r="A311" s="11">
        <v>38991</v>
      </c>
      <c r="B311" s="12">
        <v>3.6400000000000002E-2</v>
      </c>
      <c r="C311" s="12">
        <v>5.3261000000000003E-2</v>
      </c>
      <c r="D311" s="25"/>
      <c r="E311" s="25"/>
    </row>
    <row r="312" spans="1:5" x14ac:dyDescent="0.35">
      <c r="A312" s="11">
        <v>39022</v>
      </c>
      <c r="B312" s="12">
        <v>2.1299999999999999E-2</v>
      </c>
      <c r="C312" s="12">
        <v>0.13048799999999999</v>
      </c>
      <c r="D312" s="25"/>
      <c r="E312" s="25"/>
    </row>
    <row r="313" spans="1:5" x14ac:dyDescent="0.35">
      <c r="A313" s="11">
        <v>39052</v>
      </c>
      <c r="B313" s="12">
        <v>1.2699999999999999E-2</v>
      </c>
      <c r="C313" s="12">
        <v>-7.4404999999999999E-2</v>
      </c>
      <c r="D313" s="25"/>
      <c r="E313" s="25"/>
    </row>
    <row r="314" spans="1:5" x14ac:dyDescent="0.35">
      <c r="A314" s="11">
        <v>39083</v>
      </c>
      <c r="B314" s="12">
        <v>1.84E-2</v>
      </c>
      <c r="C314" s="12">
        <v>1.0489999999999999E-2</v>
      </c>
      <c r="D314" s="25"/>
      <c r="E314" s="25"/>
    </row>
    <row r="315" spans="1:5" x14ac:dyDescent="0.35">
      <c r="A315" s="11">
        <v>39114</v>
      </c>
      <c r="B315" s="12">
        <v>-1.5800000000000002E-2</v>
      </c>
      <c r="C315" s="12">
        <v>-1.3063999999999999E-2</v>
      </c>
      <c r="D315" s="25"/>
      <c r="E315" s="25"/>
    </row>
    <row r="316" spans="1:5" x14ac:dyDescent="0.35">
      <c r="A316" s="11">
        <v>39142</v>
      </c>
      <c r="B316" s="12">
        <v>1.11E-2</v>
      </c>
      <c r="C316" s="12">
        <v>9.8097000000000004E-2</v>
      </c>
      <c r="D316" s="25"/>
      <c r="E316" s="25"/>
    </row>
    <row r="317" spans="1:5" x14ac:dyDescent="0.35">
      <c r="A317" s="11">
        <v>39173</v>
      </c>
      <c r="B317" s="12">
        <v>3.9300000000000002E-2</v>
      </c>
      <c r="C317" s="12">
        <v>7.4158000000000002E-2</v>
      </c>
      <c r="D317" s="25"/>
      <c r="E317" s="25"/>
    </row>
    <row r="318" spans="1:5" x14ac:dyDescent="0.35">
      <c r="A318" s="11">
        <v>39203</v>
      </c>
      <c r="B318" s="12">
        <v>3.6500000000000005E-2</v>
      </c>
      <c r="C318" s="12">
        <v>0.214339</v>
      </c>
      <c r="D318" s="25"/>
      <c r="E318" s="25"/>
    </row>
    <row r="319" spans="1:5" x14ac:dyDescent="0.35">
      <c r="A319" s="11">
        <v>39234</v>
      </c>
      <c r="B319" s="12">
        <v>-1.5600000000000001E-2</v>
      </c>
      <c r="C319" s="12">
        <v>7.0049999999999999E-3</v>
      </c>
      <c r="D319" s="25"/>
      <c r="E319" s="25"/>
    </row>
    <row r="320" spans="1:5" x14ac:dyDescent="0.35">
      <c r="A320" s="11">
        <v>39264</v>
      </c>
      <c r="B320" s="12">
        <v>-3.3300000000000003E-2</v>
      </c>
      <c r="C320" s="12">
        <v>7.9645999999999995E-2</v>
      </c>
      <c r="D320" s="25"/>
      <c r="E320" s="25"/>
    </row>
    <row r="321" spans="1:5" x14ac:dyDescent="0.35">
      <c r="A321" s="11">
        <v>39295</v>
      </c>
      <c r="B321" s="12">
        <v>1.34E-2</v>
      </c>
      <c r="C321" s="12">
        <v>5.1001999999999999E-2</v>
      </c>
      <c r="D321" s="25"/>
      <c r="E321" s="25"/>
    </row>
    <row r="322" spans="1:5" x14ac:dyDescent="0.35">
      <c r="A322" s="11">
        <v>39326</v>
      </c>
      <c r="B322" s="12">
        <v>3.5400000000000001E-2</v>
      </c>
      <c r="C322" s="12">
        <v>0.108247</v>
      </c>
      <c r="D322" s="25"/>
      <c r="E322" s="25"/>
    </row>
    <row r="323" spans="1:5" x14ac:dyDescent="0.35">
      <c r="A323" s="11">
        <v>39356</v>
      </c>
      <c r="B323" s="12">
        <v>2.12E-2</v>
      </c>
      <c r="C323" s="12">
        <v>0.237701</v>
      </c>
      <c r="D323" s="25"/>
      <c r="E323" s="25"/>
    </row>
    <row r="324" spans="1:5" x14ac:dyDescent="0.35">
      <c r="A324" s="11">
        <v>39387</v>
      </c>
      <c r="B324" s="12">
        <v>-4.4900000000000002E-2</v>
      </c>
      <c r="C324" s="12">
        <v>-4.0695000000000002E-2</v>
      </c>
      <c r="D324" s="25"/>
      <c r="E324" s="25"/>
    </row>
    <row r="325" spans="1:5" x14ac:dyDescent="0.35">
      <c r="A325" s="11">
        <v>39417</v>
      </c>
      <c r="B325" s="12">
        <v>-6.0000000000000001E-3</v>
      </c>
      <c r="C325" s="12">
        <v>8.7038000000000004E-2</v>
      </c>
      <c r="D325" s="25"/>
      <c r="E325" s="25"/>
    </row>
    <row r="326" spans="1:5" x14ac:dyDescent="0.35">
      <c r="A326" s="11">
        <v>39448</v>
      </c>
      <c r="B326" s="12">
        <v>-6.1500000000000006E-2</v>
      </c>
      <c r="C326" s="12">
        <v>-0.31663999999999998</v>
      </c>
      <c r="D326" s="25"/>
      <c r="E326" s="25"/>
    </row>
    <row r="327" spans="1:5" x14ac:dyDescent="0.35">
      <c r="A327" s="11">
        <v>39479</v>
      </c>
      <c r="B327" s="12">
        <v>-2.9600000000000001E-2</v>
      </c>
      <c r="C327" s="12">
        <v>-7.6388999999999999E-2</v>
      </c>
      <c r="D327" s="25"/>
      <c r="E327" s="25"/>
    </row>
    <row r="328" spans="1:5" x14ac:dyDescent="0.35">
      <c r="A328" s="11">
        <v>39508</v>
      </c>
      <c r="B328" s="12">
        <v>-7.6E-3</v>
      </c>
      <c r="C328" s="12">
        <v>0.147816</v>
      </c>
      <c r="D328" s="25"/>
      <c r="E328" s="25"/>
    </row>
    <row r="329" spans="1:5" x14ac:dyDescent="0.35">
      <c r="A329" s="11">
        <v>39539</v>
      </c>
      <c r="B329" s="12">
        <v>4.7799999999999995E-2</v>
      </c>
      <c r="C329" s="12">
        <v>0.21219499999999999</v>
      </c>
      <c r="D329" s="25"/>
      <c r="E329" s="25"/>
    </row>
    <row r="330" spans="1:5" x14ac:dyDescent="0.35">
      <c r="A330" s="11">
        <v>39569</v>
      </c>
      <c r="B330" s="12">
        <v>2.0400000000000001E-2</v>
      </c>
      <c r="C330" s="12">
        <v>8.5082000000000005E-2</v>
      </c>
      <c r="D330" s="25"/>
      <c r="E330" s="25"/>
    </row>
    <row r="331" spans="1:5" x14ac:dyDescent="0.35">
      <c r="A331" s="11">
        <v>39600</v>
      </c>
      <c r="B331" s="12">
        <v>-8.2699999999999996E-2</v>
      </c>
      <c r="C331" s="12">
        <v>-0.112901</v>
      </c>
      <c r="D331" s="25"/>
      <c r="E331" s="25"/>
    </row>
    <row r="332" spans="1:5" x14ac:dyDescent="0.35">
      <c r="A332" s="11">
        <v>39630</v>
      </c>
      <c r="B332" s="12">
        <v>-6.1999999999999998E-3</v>
      </c>
      <c r="C332" s="12">
        <v>-5.0705E-2</v>
      </c>
      <c r="D332" s="25"/>
      <c r="E332" s="25"/>
    </row>
    <row r="333" spans="1:5" x14ac:dyDescent="0.35">
      <c r="A333" s="11">
        <v>39661</v>
      </c>
      <c r="B333" s="12">
        <v>1.66E-2</v>
      </c>
      <c r="C333" s="12">
        <v>6.6561999999999996E-2</v>
      </c>
      <c r="D333" s="25"/>
      <c r="E333" s="25"/>
    </row>
    <row r="334" spans="1:5" x14ac:dyDescent="0.35">
      <c r="A334" s="11">
        <v>39692</v>
      </c>
      <c r="B334" s="12">
        <v>-9.0899999999999995E-2</v>
      </c>
      <c r="C334" s="12">
        <v>-0.32955800000000002</v>
      </c>
      <c r="D334" s="25"/>
      <c r="E334" s="25"/>
    </row>
    <row r="335" spans="1:5" x14ac:dyDescent="0.35">
      <c r="A335" s="11">
        <v>39722</v>
      </c>
      <c r="B335" s="12">
        <v>-0.17150000000000001</v>
      </c>
      <c r="C335" s="12">
        <v>-5.3405000000000001E-2</v>
      </c>
      <c r="D335" s="25"/>
      <c r="E335" s="25"/>
    </row>
    <row r="336" spans="1:5" x14ac:dyDescent="0.35">
      <c r="A336" s="11">
        <v>39753</v>
      </c>
      <c r="B336" s="12">
        <v>-7.8299999999999995E-2</v>
      </c>
      <c r="C336" s="12">
        <v>-0.13867499999999999</v>
      </c>
      <c r="D336" s="25"/>
      <c r="E336" s="25"/>
    </row>
    <row r="337" spans="1:5" x14ac:dyDescent="0.35">
      <c r="A337" s="11">
        <v>39783</v>
      </c>
      <c r="B337" s="12">
        <v>1.7399999999999999E-2</v>
      </c>
      <c r="C337" s="12">
        <v>-7.8990000000000005E-2</v>
      </c>
      <c r="D337" s="25"/>
      <c r="E337" s="25"/>
    </row>
    <row r="338" spans="1:5" x14ac:dyDescent="0.35">
      <c r="A338" s="11">
        <v>39814</v>
      </c>
      <c r="B338" s="12">
        <v>-8.1199999999999994E-2</v>
      </c>
      <c r="C338" s="12">
        <v>5.6004999999999999E-2</v>
      </c>
      <c r="D338" s="25"/>
      <c r="E338" s="25"/>
    </row>
    <row r="339" spans="1:5" x14ac:dyDescent="0.35">
      <c r="A339" s="11">
        <v>39845</v>
      </c>
      <c r="B339" s="12">
        <v>-0.1009</v>
      </c>
      <c r="C339" s="12">
        <v>-9.0980000000000002E-3</v>
      </c>
      <c r="D339" s="25"/>
      <c r="E339" s="25"/>
    </row>
    <row r="340" spans="1:5" x14ac:dyDescent="0.35">
      <c r="A340" s="11">
        <v>39873</v>
      </c>
      <c r="B340" s="12">
        <v>8.9699999999999988E-2</v>
      </c>
      <c r="C340" s="12">
        <v>0.17702399999999999</v>
      </c>
      <c r="D340" s="25"/>
      <c r="E340" s="25"/>
    </row>
    <row r="341" spans="1:5" x14ac:dyDescent="0.35">
      <c r="A341" s="11">
        <v>39904</v>
      </c>
      <c r="B341" s="12">
        <v>0.10199999999999999</v>
      </c>
      <c r="C341" s="12">
        <v>0.19701299999999999</v>
      </c>
      <c r="D341" s="25"/>
      <c r="E341" s="25"/>
    </row>
    <row r="342" spans="1:5" x14ac:dyDescent="0.35">
      <c r="A342" s="11">
        <v>39934</v>
      </c>
      <c r="B342" s="12">
        <v>5.21E-2</v>
      </c>
      <c r="C342" s="12">
        <v>7.9312999999999995E-2</v>
      </c>
      <c r="D342" s="25"/>
      <c r="E342" s="25"/>
    </row>
    <row r="343" spans="1:5" x14ac:dyDescent="0.35">
      <c r="A343" s="11">
        <v>39965</v>
      </c>
      <c r="B343" s="12">
        <v>4.4000000000000003E-3</v>
      </c>
      <c r="C343" s="12">
        <v>4.8744999999999997E-2</v>
      </c>
      <c r="D343" s="25"/>
      <c r="E343" s="25"/>
    </row>
    <row r="344" spans="1:5" x14ac:dyDescent="0.35">
      <c r="A344" s="11">
        <v>39995</v>
      </c>
      <c r="B344" s="12">
        <v>7.7299999999999994E-2</v>
      </c>
      <c r="C344" s="12">
        <v>0.14716000000000001</v>
      </c>
      <c r="D344" s="25"/>
      <c r="E344" s="25"/>
    </row>
    <row r="345" spans="1:5" x14ac:dyDescent="0.35">
      <c r="A345" s="11">
        <v>40026</v>
      </c>
      <c r="B345" s="12">
        <v>3.3399999999999999E-2</v>
      </c>
      <c r="C345" s="12">
        <v>2.9499999999999998E-2</v>
      </c>
      <c r="D345" s="25"/>
      <c r="E345" s="25"/>
    </row>
    <row r="346" spans="1:5" x14ac:dyDescent="0.35">
      <c r="A346" s="11">
        <v>40057</v>
      </c>
      <c r="B346" s="12">
        <v>4.0899999999999999E-2</v>
      </c>
      <c r="C346" s="12">
        <v>0.101896</v>
      </c>
      <c r="D346" s="25"/>
      <c r="E346" s="25"/>
    </row>
    <row r="347" spans="1:5" x14ac:dyDescent="0.35">
      <c r="A347" s="11">
        <v>40087</v>
      </c>
      <c r="B347" s="12">
        <v>-2.5899999999999999E-2</v>
      </c>
      <c r="C347" s="12">
        <v>1.6995E-2</v>
      </c>
      <c r="D347" s="25"/>
      <c r="E347" s="25"/>
    </row>
    <row r="348" spans="1:5" x14ac:dyDescent="0.35">
      <c r="A348" s="11">
        <v>40118</v>
      </c>
      <c r="B348" s="12">
        <v>5.5599999999999997E-2</v>
      </c>
      <c r="C348" s="12">
        <v>6.0531000000000001E-2</v>
      </c>
      <c r="D348" s="25"/>
      <c r="E348" s="25"/>
    </row>
    <row r="349" spans="1:5" x14ac:dyDescent="0.35">
      <c r="A349" s="11">
        <v>40148</v>
      </c>
      <c r="B349" s="12">
        <v>2.76E-2</v>
      </c>
      <c r="C349" s="12">
        <v>5.4134000000000002E-2</v>
      </c>
      <c r="D349" s="25"/>
      <c r="E349" s="25"/>
    </row>
    <row r="350" spans="1:5" x14ac:dyDescent="0.35">
      <c r="A350" s="11">
        <v>40179</v>
      </c>
      <c r="B350" s="12">
        <v>-3.3599999999999998E-2</v>
      </c>
      <c r="C350" s="12">
        <v>-8.8591000000000003E-2</v>
      </c>
      <c r="D350" s="25"/>
      <c r="E350" s="25"/>
    </row>
    <row r="351" spans="1:5" x14ac:dyDescent="0.35">
      <c r="A351" s="11">
        <v>40210</v>
      </c>
      <c r="B351" s="12">
        <v>3.4000000000000002E-2</v>
      </c>
      <c r="C351" s="12">
        <v>6.5379999999999994E-2</v>
      </c>
      <c r="D351" s="25"/>
      <c r="E351" s="25"/>
    </row>
    <row r="352" spans="1:5" x14ac:dyDescent="0.35">
      <c r="A352" s="11">
        <v>40238</v>
      </c>
      <c r="B352" s="12">
        <v>6.3199999999999992E-2</v>
      </c>
      <c r="C352" s="12">
        <v>0.14846999999999999</v>
      </c>
      <c r="D352" s="25"/>
      <c r="E352" s="25"/>
    </row>
    <row r="353" spans="1:5" x14ac:dyDescent="0.35">
      <c r="A353" s="11">
        <v>40269</v>
      </c>
      <c r="B353" s="12">
        <v>2.0099999999999996E-2</v>
      </c>
      <c r="C353" s="12">
        <v>0.11102099999999999</v>
      </c>
      <c r="D353" s="25"/>
      <c r="E353" s="25"/>
    </row>
    <row r="354" spans="1:5" x14ac:dyDescent="0.35">
      <c r="A354" s="11">
        <v>40299</v>
      </c>
      <c r="B354" s="12">
        <v>-7.8799999999999995E-2</v>
      </c>
      <c r="C354" s="12">
        <v>-1.6125E-2</v>
      </c>
      <c r="D354" s="25"/>
      <c r="E354" s="25"/>
    </row>
    <row r="355" spans="1:5" x14ac:dyDescent="0.35">
      <c r="A355" s="11">
        <v>40330</v>
      </c>
      <c r="B355" s="12">
        <v>-5.5500000000000001E-2</v>
      </c>
      <c r="C355" s="12">
        <v>-2.0826999999999998E-2</v>
      </c>
      <c r="D355" s="25"/>
      <c r="E355" s="25"/>
    </row>
    <row r="356" spans="1:5" x14ac:dyDescent="0.35">
      <c r="A356" s="11">
        <v>40360</v>
      </c>
      <c r="B356" s="12">
        <v>6.9399999999999989E-2</v>
      </c>
      <c r="C356" s="12">
        <v>2.2741000000000001E-2</v>
      </c>
      <c r="D356" s="25"/>
      <c r="E356" s="25"/>
    </row>
    <row r="357" spans="1:5" x14ac:dyDescent="0.35">
      <c r="A357" s="11">
        <v>40391</v>
      </c>
      <c r="B357" s="12">
        <v>-4.7599999999999996E-2</v>
      </c>
      <c r="C357" s="12">
        <v>-5.5004999999999998E-2</v>
      </c>
      <c r="D357" s="25"/>
      <c r="E357" s="25"/>
    </row>
    <row r="358" spans="1:5" x14ac:dyDescent="0.35">
      <c r="A358" s="11">
        <v>40422</v>
      </c>
      <c r="B358" s="12">
        <v>9.5499999999999988E-2</v>
      </c>
      <c r="C358" s="12">
        <v>0.167215</v>
      </c>
      <c r="D358" s="25"/>
      <c r="E358" s="25"/>
    </row>
    <row r="359" spans="1:5" x14ac:dyDescent="0.35">
      <c r="A359" s="11">
        <v>40452</v>
      </c>
      <c r="B359" s="12">
        <v>3.8899999999999997E-2</v>
      </c>
      <c r="C359" s="12">
        <v>6.0722999999999999E-2</v>
      </c>
      <c r="D359" s="25"/>
      <c r="E359" s="25"/>
    </row>
    <row r="360" spans="1:5" x14ac:dyDescent="0.35">
      <c r="A360" s="11">
        <v>40483</v>
      </c>
      <c r="B360" s="12">
        <v>6.0999999999999995E-3</v>
      </c>
      <c r="C360" s="12">
        <v>3.3790000000000001E-2</v>
      </c>
      <c r="D360" s="25"/>
      <c r="E360" s="25"/>
    </row>
    <row r="361" spans="1:5" x14ac:dyDescent="0.35">
      <c r="A361" s="11">
        <v>40513</v>
      </c>
      <c r="B361" s="12">
        <v>6.83E-2</v>
      </c>
      <c r="C361" s="12">
        <v>3.6670000000000001E-2</v>
      </c>
      <c r="D361" s="25"/>
      <c r="E361" s="25"/>
    </row>
    <row r="362" spans="1:5" x14ac:dyDescent="0.35">
      <c r="A362" s="11">
        <v>40544</v>
      </c>
      <c r="B362" s="12">
        <v>0.02</v>
      </c>
      <c r="C362" s="12">
        <v>5.1958999999999998E-2</v>
      </c>
      <c r="D362" s="25"/>
      <c r="E362" s="25"/>
    </row>
    <row r="363" spans="1:5" x14ac:dyDescent="0.35">
      <c r="A363" s="11">
        <v>40575</v>
      </c>
      <c r="B363" s="12">
        <v>3.5000000000000003E-2</v>
      </c>
      <c r="C363" s="12">
        <v>4.0934999999999999E-2</v>
      </c>
      <c r="D363" s="25"/>
      <c r="E363" s="25"/>
    </row>
    <row r="364" spans="1:5" x14ac:dyDescent="0.35">
      <c r="A364" s="11">
        <v>40603</v>
      </c>
      <c r="B364" s="12">
        <v>4.5999999999999999E-3</v>
      </c>
      <c r="C364" s="12">
        <v>-1.3313999999999999E-2</v>
      </c>
      <c r="D364" s="25"/>
      <c r="E364" s="25"/>
    </row>
    <row r="365" spans="1:5" x14ac:dyDescent="0.35">
      <c r="A365" s="11">
        <v>40634</v>
      </c>
      <c r="B365" s="12">
        <v>2.8999999999999998E-2</v>
      </c>
      <c r="C365" s="12">
        <v>4.6560000000000004E-3</v>
      </c>
      <c r="D365" s="25"/>
      <c r="E365" s="25"/>
    </row>
    <row r="366" spans="1:5" x14ac:dyDescent="0.35">
      <c r="A366" s="11">
        <v>40664</v>
      </c>
      <c r="B366" s="12">
        <v>-1.2699999999999999E-2</v>
      </c>
      <c r="C366" s="12">
        <v>-6.5690000000000002E-3</v>
      </c>
      <c r="D366" s="25"/>
      <c r="E366" s="25"/>
    </row>
    <row r="367" spans="1:5" x14ac:dyDescent="0.35">
      <c r="A367" s="11">
        <v>40695</v>
      </c>
      <c r="B367" s="12">
        <v>-1.7500000000000002E-2</v>
      </c>
      <c r="C367" s="12">
        <v>-3.4959999999999998E-2</v>
      </c>
      <c r="D367" s="25"/>
      <c r="E367" s="25"/>
    </row>
    <row r="368" spans="1:5" x14ac:dyDescent="0.35">
      <c r="A368" s="11">
        <v>40725</v>
      </c>
      <c r="B368" s="12">
        <v>-2.3599999999999999E-2</v>
      </c>
      <c r="C368" s="12">
        <v>0.16328500000000001</v>
      </c>
      <c r="D368" s="25"/>
      <c r="E368" s="25"/>
    </row>
    <row r="369" spans="1:5" x14ac:dyDescent="0.35">
      <c r="A369" s="11">
        <v>40756</v>
      </c>
      <c r="B369" s="12">
        <v>-5.9800000000000006E-2</v>
      </c>
      <c r="C369" s="12">
        <v>-1.4468999999999999E-2</v>
      </c>
      <c r="D369" s="25"/>
      <c r="E369" s="25"/>
    </row>
    <row r="370" spans="1:5" x14ac:dyDescent="0.35">
      <c r="A370" s="11">
        <v>40787</v>
      </c>
      <c r="B370" s="12">
        <v>-7.5899999999999995E-2</v>
      </c>
      <c r="C370" s="12">
        <v>-9.1210000000000006E-3</v>
      </c>
      <c r="D370" s="25"/>
      <c r="E370" s="25"/>
    </row>
    <row r="371" spans="1:5" x14ac:dyDescent="0.35">
      <c r="A371" s="11">
        <v>40817</v>
      </c>
      <c r="B371" s="12">
        <v>0.11349999999999999</v>
      </c>
      <c r="C371" s="12">
        <v>6.1523000000000001E-2</v>
      </c>
      <c r="D371" s="25"/>
      <c r="E371" s="25"/>
    </row>
    <row r="372" spans="1:5" x14ac:dyDescent="0.35">
      <c r="A372" s="11">
        <v>40848</v>
      </c>
      <c r="B372" s="12">
        <v>-2.8000000000000004E-3</v>
      </c>
      <c r="C372" s="12">
        <v>-5.5782999999999999E-2</v>
      </c>
      <c r="D372" s="25"/>
      <c r="E372" s="25"/>
    </row>
    <row r="373" spans="1:5" x14ac:dyDescent="0.35">
      <c r="A373" s="11">
        <v>40878</v>
      </c>
      <c r="B373" s="12">
        <v>7.4000000000000003E-3</v>
      </c>
      <c r="C373" s="12">
        <v>5.9655E-2</v>
      </c>
      <c r="D373" s="25"/>
      <c r="E373" s="25"/>
    </row>
    <row r="374" spans="1:5" x14ac:dyDescent="0.35">
      <c r="A374" s="11">
        <v>40909</v>
      </c>
      <c r="B374" s="12">
        <v>5.0499999999999996E-2</v>
      </c>
      <c r="C374" s="12">
        <v>0.127111</v>
      </c>
      <c r="D374" s="25"/>
      <c r="E374" s="25"/>
    </row>
    <row r="375" spans="1:5" x14ac:dyDescent="0.35">
      <c r="A375" s="11">
        <v>40940</v>
      </c>
      <c r="B375" s="12">
        <v>4.4199999999999996E-2</v>
      </c>
      <c r="C375" s="12">
        <v>0.18831100000000001</v>
      </c>
      <c r="D375" s="25"/>
      <c r="E375" s="25"/>
    </row>
    <row r="376" spans="1:5" x14ac:dyDescent="0.35">
      <c r="A376" s="11">
        <v>40969</v>
      </c>
      <c r="B376" s="12">
        <v>3.1099999999999999E-2</v>
      </c>
      <c r="C376" s="12">
        <v>0.105284</v>
      </c>
      <c r="D376" s="25"/>
      <c r="E376" s="25"/>
    </row>
    <row r="377" spans="1:5" x14ac:dyDescent="0.35">
      <c r="A377" s="11">
        <v>41000</v>
      </c>
      <c r="B377" s="12">
        <v>-8.5000000000000006E-3</v>
      </c>
      <c r="C377" s="12">
        <v>-2.5968999999999999E-2</v>
      </c>
      <c r="D377" s="25"/>
      <c r="E377" s="25"/>
    </row>
    <row r="378" spans="1:5" x14ac:dyDescent="0.35">
      <c r="A378" s="11">
        <v>41030</v>
      </c>
      <c r="B378" s="12">
        <v>-6.1800000000000008E-2</v>
      </c>
      <c r="C378" s="12">
        <v>-1.0702E-2</v>
      </c>
      <c r="D378" s="25"/>
      <c r="E378" s="25"/>
    </row>
    <row r="379" spans="1:5" x14ac:dyDescent="0.35">
      <c r="A379" s="11">
        <v>41061</v>
      </c>
      <c r="B379" s="12">
        <v>3.8900000000000004E-2</v>
      </c>
      <c r="C379" s="12">
        <v>1.0853E-2</v>
      </c>
      <c r="D379" s="25"/>
      <c r="E379" s="25"/>
    </row>
    <row r="380" spans="1:5" x14ac:dyDescent="0.35">
      <c r="A380" s="11">
        <v>41091</v>
      </c>
      <c r="B380" s="12">
        <v>7.9000000000000008E-3</v>
      </c>
      <c r="C380" s="12">
        <v>4.5822000000000002E-2</v>
      </c>
      <c r="D380" s="25"/>
      <c r="E380" s="25"/>
    </row>
    <row r="381" spans="1:5" x14ac:dyDescent="0.35">
      <c r="A381" s="11">
        <v>41122</v>
      </c>
      <c r="B381" s="12">
        <v>2.5599999999999998E-2</v>
      </c>
      <c r="C381" s="12">
        <v>9.3538999999999997E-2</v>
      </c>
      <c r="D381" s="25"/>
      <c r="E381" s="25"/>
    </row>
    <row r="382" spans="1:5" x14ac:dyDescent="0.35">
      <c r="A382" s="11">
        <v>41153</v>
      </c>
      <c r="B382" s="12">
        <v>2.7399999999999997E-2</v>
      </c>
      <c r="C382" s="12">
        <v>2.8029999999999999E-3</v>
      </c>
      <c r="D382" s="25"/>
      <c r="E382" s="25"/>
    </row>
    <row r="383" spans="1:5" x14ac:dyDescent="0.35">
      <c r="A383" s="11">
        <v>41183</v>
      </c>
      <c r="B383" s="12">
        <v>-1.7500000000000002E-2</v>
      </c>
      <c r="C383" s="12">
        <v>-0.10760699999999999</v>
      </c>
      <c r="D383" s="25"/>
      <c r="E383" s="25"/>
    </row>
    <row r="384" spans="1:5" x14ac:dyDescent="0.35">
      <c r="A384" s="11">
        <v>41214</v>
      </c>
      <c r="B384" s="12">
        <v>7.9000000000000008E-3</v>
      </c>
      <c r="C384" s="12">
        <v>-1.2413E-2</v>
      </c>
      <c r="D384" s="25"/>
      <c r="E384" s="25"/>
    </row>
    <row r="385" spans="1:5" x14ac:dyDescent="0.35">
      <c r="A385" s="11">
        <v>41244</v>
      </c>
      <c r="B385" s="12">
        <v>1.1899999999999999E-2</v>
      </c>
      <c r="C385" s="12">
        <v>-9.0737999999999999E-2</v>
      </c>
      <c r="D385" s="25"/>
      <c r="E385" s="25"/>
    </row>
    <row r="386" spans="1:5" x14ac:dyDescent="0.35">
      <c r="A386" s="11">
        <v>41275</v>
      </c>
      <c r="B386" s="12">
        <v>5.57E-2</v>
      </c>
      <c r="C386" s="12">
        <v>-0.144094</v>
      </c>
      <c r="D386" s="25"/>
      <c r="E386" s="25"/>
    </row>
    <row r="387" spans="1:5" x14ac:dyDescent="0.35">
      <c r="A387" s="11">
        <v>41306</v>
      </c>
      <c r="B387" s="12">
        <v>1.29E-2</v>
      </c>
      <c r="C387" s="12">
        <v>-2.5115999999999999E-2</v>
      </c>
      <c r="D387" s="25"/>
      <c r="E387" s="25"/>
    </row>
    <row r="388" spans="1:5" x14ac:dyDescent="0.35">
      <c r="A388" s="11">
        <v>41334</v>
      </c>
      <c r="B388" s="12">
        <v>4.0300000000000002E-2</v>
      </c>
      <c r="C388" s="12">
        <v>2.8549999999999999E-3</v>
      </c>
      <c r="D388" s="25"/>
      <c r="E388" s="25"/>
    </row>
    <row r="389" spans="1:5" x14ac:dyDescent="0.35">
      <c r="A389" s="11">
        <v>41365</v>
      </c>
      <c r="B389" s="12">
        <v>1.55E-2</v>
      </c>
      <c r="C389" s="12">
        <v>2.7099999999999997E-4</v>
      </c>
      <c r="D389" s="25"/>
      <c r="E389" s="25"/>
    </row>
    <row r="390" spans="1:5" x14ac:dyDescent="0.35">
      <c r="A390" s="11">
        <v>41395</v>
      </c>
      <c r="B390" s="12">
        <v>2.7999999999999997E-2</v>
      </c>
      <c r="C390" s="12">
        <v>2.2596000000000002E-2</v>
      </c>
      <c r="D390" s="25"/>
      <c r="E390" s="25"/>
    </row>
    <row r="391" spans="1:5" x14ac:dyDescent="0.35">
      <c r="A391" s="11">
        <v>41426</v>
      </c>
      <c r="B391" s="12">
        <v>-1.2E-2</v>
      </c>
      <c r="C391" s="12">
        <v>-0.11830300000000001</v>
      </c>
      <c r="D391" s="25"/>
      <c r="E391" s="25"/>
    </row>
    <row r="392" spans="1:5" x14ac:dyDescent="0.35">
      <c r="A392" s="11">
        <v>41456</v>
      </c>
      <c r="B392" s="12">
        <v>5.6500000000000002E-2</v>
      </c>
      <c r="C392" s="12">
        <v>0.14122499999999999</v>
      </c>
      <c r="D392" s="25"/>
      <c r="E392" s="25"/>
    </row>
    <row r="393" spans="1:5" x14ac:dyDescent="0.35">
      <c r="A393" s="11">
        <v>41487</v>
      </c>
      <c r="B393" s="12">
        <v>-2.7099999999999999E-2</v>
      </c>
      <c r="C393" s="12">
        <v>8.3389000000000005E-2</v>
      </c>
      <c r="D393" s="25"/>
      <c r="E393" s="25"/>
    </row>
    <row r="394" spans="1:5" x14ac:dyDescent="0.35">
      <c r="A394" s="11">
        <v>41518</v>
      </c>
      <c r="B394" s="12">
        <v>3.7699999999999997E-2</v>
      </c>
      <c r="C394" s="12">
        <v>-2.1481E-2</v>
      </c>
      <c r="D394" s="25"/>
      <c r="E394" s="25"/>
    </row>
    <row r="395" spans="1:5" x14ac:dyDescent="0.35">
      <c r="A395" s="11">
        <v>41548</v>
      </c>
      <c r="B395" s="12">
        <v>4.1799999999999997E-2</v>
      </c>
      <c r="C395" s="12">
        <v>9.6385999999999999E-2</v>
      </c>
      <c r="D395" s="25"/>
      <c r="E395" s="25"/>
    </row>
    <row r="396" spans="1:5" x14ac:dyDescent="0.35">
      <c r="A396" s="11">
        <v>41579</v>
      </c>
      <c r="B396" s="12">
        <v>3.1200000000000002E-2</v>
      </c>
      <c r="C396" s="12">
        <v>6.9672999999999999E-2</v>
      </c>
      <c r="D396" s="25"/>
      <c r="E396" s="25"/>
    </row>
    <row r="397" spans="1:5" x14ac:dyDescent="0.35">
      <c r="A397" s="11">
        <v>41609</v>
      </c>
      <c r="B397" s="12">
        <v>2.81E-2</v>
      </c>
      <c r="C397" s="12">
        <v>8.9020000000000002E-3</v>
      </c>
      <c r="D397" s="25"/>
      <c r="E397" s="25"/>
    </row>
    <row r="398" spans="1:5" x14ac:dyDescent="0.35">
      <c r="A398" s="11">
        <v>41640</v>
      </c>
      <c r="B398" s="12">
        <v>-3.32E-2</v>
      </c>
      <c r="C398" s="12">
        <v>-0.107697</v>
      </c>
      <c r="D398" s="25"/>
      <c r="E398" s="25"/>
    </row>
    <row r="399" spans="1:5" x14ac:dyDescent="0.35">
      <c r="A399" s="11">
        <v>41671</v>
      </c>
      <c r="B399" s="12">
        <v>4.6500000000000007E-2</v>
      </c>
      <c r="C399" s="12">
        <v>5.7311000000000001E-2</v>
      </c>
      <c r="D399" s="25"/>
      <c r="E399" s="25"/>
    </row>
    <row r="400" spans="1:5" x14ac:dyDescent="0.35">
      <c r="A400" s="11">
        <v>41699</v>
      </c>
      <c r="B400" s="12">
        <v>4.3E-3</v>
      </c>
      <c r="C400" s="12">
        <v>1.9952999999999999E-2</v>
      </c>
      <c r="D400" s="25"/>
      <c r="E400" s="25"/>
    </row>
    <row r="401" spans="1:5" x14ac:dyDescent="0.35">
      <c r="A401" s="11">
        <v>41730</v>
      </c>
      <c r="B401" s="12">
        <v>-1.9E-3</v>
      </c>
      <c r="C401" s="12">
        <v>9.9395999999999998E-2</v>
      </c>
      <c r="D401" s="25"/>
      <c r="E401" s="25"/>
    </row>
    <row r="402" spans="1:5" x14ac:dyDescent="0.35">
      <c r="A402" s="11">
        <v>41760</v>
      </c>
      <c r="B402" s="12">
        <v>2.06E-2</v>
      </c>
      <c r="C402" s="12">
        <v>7.8293000000000001E-2</v>
      </c>
      <c r="D402" s="25"/>
      <c r="E402" s="25"/>
    </row>
    <row r="403" spans="1:5" x14ac:dyDescent="0.35">
      <c r="A403" s="11">
        <v>41791</v>
      </c>
      <c r="B403" s="12">
        <v>2.6099999999999998E-2</v>
      </c>
      <c r="C403" s="12">
        <v>2.7661999999999999E-2</v>
      </c>
      <c r="D403" s="25"/>
      <c r="E403" s="25"/>
    </row>
    <row r="404" spans="1:5" x14ac:dyDescent="0.35">
      <c r="A404" s="11">
        <v>41821</v>
      </c>
      <c r="B404" s="12">
        <v>-2.0400000000000001E-2</v>
      </c>
      <c r="C404" s="12">
        <v>2.8731E-2</v>
      </c>
      <c r="D404" s="25"/>
      <c r="E404" s="25"/>
    </row>
    <row r="405" spans="1:5" x14ac:dyDescent="0.35">
      <c r="A405" s="11">
        <v>41852</v>
      </c>
      <c r="B405" s="12">
        <v>4.24E-2</v>
      </c>
      <c r="C405" s="12">
        <v>7.7091999999999994E-2</v>
      </c>
      <c r="D405" s="25"/>
      <c r="E405" s="25"/>
    </row>
    <row r="406" spans="1:5" x14ac:dyDescent="0.35">
      <c r="A406" s="11">
        <v>41883</v>
      </c>
      <c r="B406" s="12">
        <v>-1.9699999999999999E-2</v>
      </c>
      <c r="C406" s="12">
        <v>-1.7073000000000001E-2</v>
      </c>
      <c r="D406" s="25"/>
      <c r="E406" s="25"/>
    </row>
    <row r="407" spans="1:5" x14ac:dyDescent="0.35">
      <c r="A407" s="11">
        <v>41913</v>
      </c>
      <c r="B407" s="12">
        <v>2.52E-2</v>
      </c>
      <c r="C407" s="12">
        <v>7.1959999999999996E-2</v>
      </c>
      <c r="D407" s="25"/>
      <c r="E407" s="25"/>
    </row>
    <row r="408" spans="1:5" x14ac:dyDescent="0.35">
      <c r="A408" s="11">
        <v>41944</v>
      </c>
      <c r="B408" s="12">
        <v>2.5499999999999998E-2</v>
      </c>
      <c r="C408" s="12">
        <v>0.105556</v>
      </c>
      <c r="D408" s="25"/>
      <c r="E408" s="25"/>
    </row>
    <row r="409" spans="1:5" x14ac:dyDescent="0.35">
      <c r="A409" s="11">
        <v>41974</v>
      </c>
      <c r="B409" s="12">
        <v>-5.9999999999999995E-4</v>
      </c>
      <c r="C409" s="12">
        <v>-7.1890999999999997E-2</v>
      </c>
      <c r="D409" s="25"/>
      <c r="E409" s="25"/>
    </row>
    <row r="410" spans="1:5" x14ac:dyDescent="0.35">
      <c r="A410" s="11">
        <v>42005</v>
      </c>
      <c r="B410" s="12">
        <v>-3.1099999999999999E-2</v>
      </c>
      <c r="C410" s="12">
        <v>6.1423999999999999E-2</v>
      </c>
      <c r="D410" s="25"/>
      <c r="E410" s="25"/>
    </row>
    <row r="411" spans="1:5" x14ac:dyDescent="0.35">
      <c r="A411" s="11">
        <v>42036</v>
      </c>
      <c r="B411" s="12">
        <v>6.13E-2</v>
      </c>
      <c r="C411" s="12">
        <v>0.10046099999999999</v>
      </c>
      <c r="D411" s="25"/>
      <c r="E411" s="25"/>
    </row>
    <row r="412" spans="1:5" x14ac:dyDescent="0.35">
      <c r="A412" s="11">
        <v>42064</v>
      </c>
      <c r="B412" s="12">
        <v>-1.1200000000000002E-2</v>
      </c>
      <c r="C412" s="12">
        <v>-3.1371999999999997E-2</v>
      </c>
      <c r="D412" s="25"/>
      <c r="E412" s="25"/>
    </row>
    <row r="413" spans="1:5" x14ac:dyDescent="0.35">
      <c r="A413" s="11">
        <v>42095</v>
      </c>
      <c r="B413" s="12">
        <v>5.8999999999999999E-3</v>
      </c>
      <c r="C413" s="12">
        <v>5.7860000000000003E-3</v>
      </c>
      <c r="D413" s="25"/>
      <c r="E413" s="25"/>
    </row>
    <row r="414" spans="1:5" x14ac:dyDescent="0.35">
      <c r="A414" s="11">
        <v>42125</v>
      </c>
      <c r="B414" s="12">
        <v>1.3600000000000001E-2</v>
      </c>
      <c r="C414" s="12">
        <v>4.5145999999999999E-2</v>
      </c>
      <c r="D414" s="25"/>
      <c r="E414" s="25"/>
    </row>
    <row r="415" spans="1:5" x14ac:dyDescent="0.35">
      <c r="A415" s="11">
        <v>42156</v>
      </c>
      <c r="B415" s="12">
        <v>-1.5300000000000001E-2</v>
      </c>
      <c r="C415" s="12">
        <v>-3.7266000000000001E-2</v>
      </c>
      <c r="D415" s="25"/>
      <c r="E415" s="25"/>
    </row>
    <row r="416" spans="1:5" x14ac:dyDescent="0.35">
      <c r="A416" s="11">
        <v>42186</v>
      </c>
      <c r="B416" s="12">
        <v>1.54E-2</v>
      </c>
      <c r="C416" s="12">
        <v>-3.2888000000000001E-2</v>
      </c>
      <c r="D416" s="25"/>
      <c r="E416" s="25"/>
    </row>
    <row r="417" spans="1:5" x14ac:dyDescent="0.35">
      <c r="A417" s="11">
        <v>42217</v>
      </c>
      <c r="B417" s="12">
        <v>-6.0400000000000002E-2</v>
      </c>
      <c r="C417" s="12">
        <v>-6.6116999999999995E-2</v>
      </c>
      <c r="D417" s="25"/>
      <c r="E417" s="25"/>
    </row>
    <row r="418" spans="1:5" x14ac:dyDescent="0.35">
      <c r="A418" s="11">
        <v>42248</v>
      </c>
      <c r="B418" s="12">
        <v>-3.0800000000000001E-2</v>
      </c>
      <c r="C418" s="12">
        <v>-2.1815999999999999E-2</v>
      </c>
      <c r="D418" s="25"/>
      <c r="E418" s="25"/>
    </row>
    <row r="419" spans="1:5" x14ac:dyDescent="0.35">
      <c r="A419" s="11">
        <v>42278</v>
      </c>
      <c r="B419" s="12">
        <v>7.7499999999999999E-2</v>
      </c>
      <c r="C419" s="12">
        <v>8.3408999999999997E-2</v>
      </c>
      <c r="D419" s="25"/>
      <c r="E419" s="25"/>
    </row>
    <row r="420" spans="1:5" x14ac:dyDescent="0.35">
      <c r="A420" s="11">
        <v>42309</v>
      </c>
      <c r="B420" s="12">
        <v>5.6000000000000008E-3</v>
      </c>
      <c r="C420" s="12">
        <v>-5.6899999999999997E-3</v>
      </c>
      <c r="D420" s="25"/>
      <c r="E420" s="25"/>
    </row>
    <row r="421" spans="1:5" x14ac:dyDescent="0.35">
      <c r="A421" s="11">
        <v>42339</v>
      </c>
      <c r="B421" s="12">
        <v>-2.1600000000000001E-2</v>
      </c>
      <c r="C421" s="12">
        <v>-0.11022800000000001</v>
      </c>
      <c r="D421" s="25"/>
      <c r="E421" s="25"/>
    </row>
    <row r="422" spans="1:5" x14ac:dyDescent="0.35">
      <c r="A422" s="11">
        <v>42370</v>
      </c>
      <c r="B422" s="12">
        <v>-5.7599999999999998E-2</v>
      </c>
      <c r="C422" s="12">
        <v>-7.5242000000000003E-2</v>
      </c>
      <c r="D422" s="25"/>
      <c r="E422" s="25"/>
    </row>
    <row r="423" spans="1:5" x14ac:dyDescent="0.35">
      <c r="A423" s="11">
        <v>42401</v>
      </c>
      <c r="B423" s="12">
        <v>-5.0000000000000001E-4</v>
      </c>
      <c r="C423" s="12">
        <v>-1.335E-3</v>
      </c>
      <c r="D423" s="25"/>
      <c r="E423" s="25"/>
    </row>
    <row r="424" spans="1:5" x14ac:dyDescent="0.35">
      <c r="A424" s="11">
        <v>42430</v>
      </c>
      <c r="B424" s="12">
        <v>6.9800000000000001E-2</v>
      </c>
      <c r="C424" s="12">
        <v>0.12721099999999999</v>
      </c>
      <c r="D424" s="25"/>
      <c r="E424" s="25"/>
    </row>
    <row r="425" spans="1:5" x14ac:dyDescent="0.35">
      <c r="A425" s="11">
        <v>42461</v>
      </c>
      <c r="B425" s="12">
        <v>9.300000000000001E-3</v>
      </c>
      <c r="C425" s="12">
        <v>-0.13992099999999999</v>
      </c>
      <c r="D425" s="25"/>
      <c r="E425" s="25"/>
    </row>
    <row r="426" spans="1:5" x14ac:dyDescent="0.35">
      <c r="A426" s="11">
        <v>42491</v>
      </c>
      <c r="B426" s="12">
        <v>1.7899999999999999E-2</v>
      </c>
      <c r="C426" s="12">
        <v>7.1368000000000001E-2</v>
      </c>
      <c r="D426" s="25"/>
      <c r="E426" s="25"/>
    </row>
    <row r="427" spans="1:5" x14ac:dyDescent="0.35">
      <c r="A427" s="11">
        <v>42522</v>
      </c>
      <c r="B427" s="12">
        <v>-3.0000000000000003E-4</v>
      </c>
      <c r="C427" s="12">
        <v>-4.2659999999999997E-2</v>
      </c>
      <c r="D427" s="25"/>
      <c r="E427" s="25"/>
    </row>
    <row r="428" spans="1:5" x14ac:dyDescent="0.35">
      <c r="A428" s="11">
        <v>42552</v>
      </c>
      <c r="B428" s="12">
        <v>3.9699999999999999E-2</v>
      </c>
      <c r="C428" s="12">
        <v>9.0063000000000004E-2</v>
      </c>
      <c r="D428" s="25"/>
      <c r="E428" s="25"/>
    </row>
    <row r="429" spans="1:5" x14ac:dyDescent="0.35">
      <c r="A429" s="11">
        <v>42583</v>
      </c>
      <c r="B429" s="12">
        <v>5.1999999999999998E-3</v>
      </c>
      <c r="C429" s="12">
        <v>2.3605999999999999E-2</v>
      </c>
      <c r="D429" s="25"/>
      <c r="E429" s="25"/>
    </row>
    <row r="430" spans="1:5" x14ac:dyDescent="0.35">
      <c r="A430" s="11">
        <v>42614</v>
      </c>
      <c r="B430" s="12">
        <v>2.7000000000000001E-3</v>
      </c>
      <c r="C430" s="12">
        <v>6.5504000000000007E-2</v>
      </c>
      <c r="D430" s="25"/>
      <c r="E430" s="25"/>
    </row>
    <row r="431" spans="1:5" x14ac:dyDescent="0.35">
      <c r="A431" s="11">
        <v>42644</v>
      </c>
      <c r="B431" s="12">
        <v>-0.02</v>
      </c>
      <c r="C431" s="12">
        <v>4.3340000000000002E-3</v>
      </c>
      <c r="D431" s="25"/>
      <c r="E431" s="25"/>
    </row>
    <row r="432" spans="1:5" x14ac:dyDescent="0.35">
      <c r="A432" s="11">
        <v>42675</v>
      </c>
      <c r="B432" s="12">
        <v>4.87E-2</v>
      </c>
      <c r="C432" s="12">
        <v>-2.1578E-2</v>
      </c>
      <c r="D432" s="25"/>
      <c r="E432" s="25"/>
    </row>
    <row r="433" spans="1:5" x14ac:dyDescent="0.35">
      <c r="A433" s="11">
        <v>42705</v>
      </c>
      <c r="B433" s="12">
        <v>1.8500000000000003E-2</v>
      </c>
      <c r="C433" s="12">
        <v>4.7954999999999998E-2</v>
      </c>
      <c r="D433" s="25"/>
      <c r="E43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BFCE-9371-4189-8032-A3EC2B00017E}">
  <dimension ref="A1:F7"/>
  <sheetViews>
    <sheetView workbookViewId="0"/>
  </sheetViews>
  <sheetFormatPr defaultRowHeight="14.5" x14ac:dyDescent="0.35"/>
  <cols>
    <col min="1" max="1" width="12.7265625" bestFit="1" customWidth="1"/>
    <col min="2" max="2" width="4.81640625" bestFit="1" customWidth="1"/>
    <col min="4" max="4" width="15.7265625" bestFit="1" customWidth="1"/>
    <col min="5" max="5" width="9.54296875" bestFit="1" customWidth="1"/>
    <col min="6" max="6" width="11.54296875" bestFit="1" customWidth="1"/>
  </cols>
  <sheetData>
    <row r="1" spans="1:6" x14ac:dyDescent="0.35">
      <c r="A1" t="s">
        <v>10</v>
      </c>
      <c r="B1" s="3">
        <v>100</v>
      </c>
    </row>
    <row r="2" spans="1:6" x14ac:dyDescent="0.35">
      <c r="A2" t="s">
        <v>11</v>
      </c>
      <c r="B2" s="2">
        <v>0.1</v>
      </c>
    </row>
    <row r="3" spans="1:6" x14ac:dyDescent="0.35">
      <c r="B3" s="4"/>
      <c r="D3" t="s">
        <v>12</v>
      </c>
      <c r="E3" s="5">
        <f>B7*B2</f>
        <v>5</v>
      </c>
      <c r="F3" t="str">
        <f ca="1">_xlfn.FORMULATEXT(E3)</f>
        <v>=B7*B2</v>
      </c>
    </row>
    <row r="4" spans="1:6" x14ac:dyDescent="0.35">
      <c r="D4" t="s">
        <v>13</v>
      </c>
      <c r="E4" s="5">
        <f>B6*B2</f>
        <v>5</v>
      </c>
      <c r="F4" t="str">
        <f t="shared" ref="F4:F7" ca="1" si="0">_xlfn.FORMULATEXT(E4)</f>
        <v>=B6*B2</v>
      </c>
    </row>
    <row r="5" spans="1:6" ht="15" thickBot="1" x14ac:dyDescent="0.4">
      <c r="A5" t="s">
        <v>1</v>
      </c>
      <c r="B5" s="4">
        <v>0.05</v>
      </c>
      <c r="D5" s="6" t="s">
        <v>14</v>
      </c>
      <c r="E5" s="7">
        <f>-B6*B5</f>
        <v>-2.5</v>
      </c>
      <c r="F5" s="6" t="str">
        <f t="shared" ca="1" si="0"/>
        <v>=-B6*B5</v>
      </c>
    </row>
    <row r="6" spans="1:6" x14ac:dyDescent="0.35">
      <c r="A6" t="s">
        <v>15</v>
      </c>
      <c r="B6" s="3">
        <v>50</v>
      </c>
      <c r="D6" t="s">
        <v>16</v>
      </c>
      <c r="E6" s="5">
        <f>SUM(E3:E5)</f>
        <v>7.5</v>
      </c>
      <c r="F6" t="str">
        <f t="shared" ca="1" si="0"/>
        <v>=SUM(E3:E5)</v>
      </c>
    </row>
    <row r="7" spans="1:6" x14ac:dyDescent="0.35">
      <c r="A7" t="s">
        <v>17</v>
      </c>
      <c r="B7" s="3">
        <f>B1-B6</f>
        <v>50</v>
      </c>
      <c r="D7" t="s">
        <v>18</v>
      </c>
      <c r="E7" s="2">
        <f>E6/B7</f>
        <v>0.15</v>
      </c>
      <c r="F7" t="str">
        <f t="shared" ca="1" si="0"/>
        <v>=E6/B7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8914-E552-4320-99AA-BBFC48E15540}">
  <dimension ref="A1:F14"/>
  <sheetViews>
    <sheetView workbookViewId="0">
      <selection activeCell="B12" sqref="B12"/>
    </sheetView>
  </sheetViews>
  <sheetFormatPr defaultRowHeight="14.5" x14ac:dyDescent="0.35"/>
  <cols>
    <col min="1" max="1" width="13.26953125" bestFit="1" customWidth="1"/>
    <col min="2" max="2" width="9.81640625" bestFit="1" customWidth="1"/>
  </cols>
  <sheetData>
    <row r="1" spans="1:6" x14ac:dyDescent="0.35">
      <c r="A1" s="24" t="s">
        <v>0</v>
      </c>
      <c r="B1" s="24"/>
      <c r="C1" s="24"/>
      <c r="D1" s="24"/>
      <c r="E1" s="24"/>
      <c r="F1" s="24"/>
    </row>
    <row r="2" spans="1:6" x14ac:dyDescent="0.35">
      <c r="A2" s="24"/>
      <c r="B2" s="24"/>
      <c r="C2" s="24"/>
      <c r="D2" s="24"/>
      <c r="E2" s="24"/>
      <c r="F2" s="24"/>
    </row>
    <row r="4" spans="1:6" x14ac:dyDescent="0.35">
      <c r="A4" t="s">
        <v>2</v>
      </c>
      <c r="B4" s="1">
        <v>0.01</v>
      </c>
    </row>
    <row r="5" spans="1:6" x14ac:dyDescent="0.35">
      <c r="A5" t="s">
        <v>3</v>
      </c>
      <c r="B5" s="1">
        <v>0.05</v>
      </c>
    </row>
    <row r="6" spans="1:6" x14ac:dyDescent="0.35">
      <c r="A6" t="s">
        <v>4</v>
      </c>
      <c r="B6">
        <v>2</v>
      </c>
    </row>
    <row r="7" spans="1:6" x14ac:dyDescent="0.35">
      <c r="A7" t="s">
        <v>5</v>
      </c>
      <c r="B7" s="1">
        <v>0.06</v>
      </c>
    </row>
    <row r="8" spans="1:6" x14ac:dyDescent="0.35">
      <c r="A8" t="s">
        <v>7</v>
      </c>
      <c r="B8" s="1">
        <v>0.3</v>
      </c>
    </row>
    <row r="9" spans="1:6" x14ac:dyDescent="0.35">
      <c r="A9" t="s">
        <v>8</v>
      </c>
      <c r="B9" s="1">
        <v>0.33</v>
      </c>
    </row>
    <row r="12" spans="1:6" x14ac:dyDescent="0.35">
      <c r="A12" t="s">
        <v>1</v>
      </c>
      <c r="B12" s="2"/>
      <c r="C12" t="e">
        <f ca="1">_xlfn.FORMULATEXT(B12)</f>
        <v>#N/A</v>
      </c>
    </row>
    <row r="13" spans="1:6" x14ac:dyDescent="0.35">
      <c r="A13" t="s">
        <v>6</v>
      </c>
      <c r="B13" s="2"/>
      <c r="C13" t="e">
        <f ca="1">_xlfn.FORMULATEXT(B13)</f>
        <v>#N/A</v>
      </c>
    </row>
    <row r="14" spans="1:6" x14ac:dyDescent="0.35">
      <c r="A14" t="s">
        <v>9</v>
      </c>
      <c r="B14" s="2"/>
      <c r="C14" t="e">
        <f ca="1">_xlfn.FORMULATEXT(B14)</f>
        <v>#N/A</v>
      </c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6C9C-4FAB-46A2-8331-DFF6E4267DB6}">
  <dimension ref="A2:C15"/>
  <sheetViews>
    <sheetView zoomScaleNormal="100" workbookViewId="0">
      <selection activeCell="B9" sqref="B9:B10"/>
    </sheetView>
  </sheetViews>
  <sheetFormatPr defaultRowHeight="14.5" x14ac:dyDescent="0.35"/>
  <cols>
    <col min="1" max="1" width="17.81640625" bestFit="1" customWidth="1"/>
    <col min="2" max="2" width="19.7265625" bestFit="1" customWidth="1"/>
  </cols>
  <sheetData>
    <row r="2" spans="1:3" x14ac:dyDescent="0.35">
      <c r="A2" t="s">
        <v>22</v>
      </c>
      <c r="B2" s="8">
        <v>0.5</v>
      </c>
    </row>
    <row r="3" spans="1:3" x14ac:dyDescent="0.35">
      <c r="A3" t="s">
        <v>23</v>
      </c>
      <c r="B3" s="8">
        <v>0.33333333333333331</v>
      </c>
    </row>
    <row r="4" spans="1:3" x14ac:dyDescent="0.35">
      <c r="A4" t="s">
        <v>21</v>
      </c>
      <c r="B4" s="1">
        <v>0.01</v>
      </c>
    </row>
    <row r="5" spans="1:3" x14ac:dyDescent="0.35">
      <c r="A5" t="s">
        <v>24</v>
      </c>
      <c r="B5" s="1">
        <v>0.06</v>
      </c>
    </row>
    <row r="6" spans="1:3" x14ac:dyDescent="0.35">
      <c r="A6" t="s">
        <v>7</v>
      </c>
      <c r="B6" s="1">
        <v>0.3</v>
      </c>
    </row>
    <row r="8" spans="1:3" x14ac:dyDescent="0.35">
      <c r="A8" t="s">
        <v>25</v>
      </c>
      <c r="B8">
        <v>3</v>
      </c>
    </row>
    <row r="9" spans="1:3" x14ac:dyDescent="0.35">
      <c r="A9" t="s">
        <v>19</v>
      </c>
      <c r="B9" s="9"/>
      <c r="C9" t="e">
        <f ca="1">_xlfn.FORMULATEXT(B9)</f>
        <v>#N/A</v>
      </c>
    </row>
    <row r="10" spans="1:3" x14ac:dyDescent="0.35">
      <c r="A10" t="s">
        <v>20</v>
      </c>
      <c r="B10" s="9"/>
      <c r="C10" t="e">
        <f ca="1">_xlfn.FORMULATEXT(B10)</f>
        <v>#N/A</v>
      </c>
    </row>
    <row r="11" spans="1:3" x14ac:dyDescent="0.35">
      <c r="A11" t="s">
        <v>6</v>
      </c>
      <c r="B11" s="10">
        <f>B4+B10*B5</f>
        <v>0.01</v>
      </c>
      <c r="C11" t="str">
        <f ca="1">_xlfn.FORMULATEXT(B11)</f>
        <v>=B4+B10*B5</v>
      </c>
    </row>
    <row r="12" spans="1:3" x14ac:dyDescent="0.35">
      <c r="A12" t="s">
        <v>1</v>
      </c>
      <c r="B12" s="1">
        <v>0.03</v>
      </c>
    </row>
    <row r="13" spans="1:3" x14ac:dyDescent="0.35">
      <c r="A13" t="s">
        <v>8</v>
      </c>
      <c r="B13" s="1">
        <v>0.25</v>
      </c>
    </row>
    <row r="14" spans="1:3" x14ac:dyDescent="0.35">
      <c r="A14" t="s">
        <v>26</v>
      </c>
      <c r="B14" s="1">
        <f>1-B13</f>
        <v>0.75</v>
      </c>
      <c r="C14" t="str">
        <f ca="1">_xlfn.FORMULATEXT(B14)</f>
        <v>=1-B13</v>
      </c>
    </row>
    <row r="15" spans="1:3" x14ac:dyDescent="0.35">
      <c r="A15" t="s">
        <v>9</v>
      </c>
      <c r="B15" s="10">
        <f>B13*B12*(1-B6)+B14*B11</f>
        <v>1.2749999999999999E-2</v>
      </c>
      <c r="C15" t="str">
        <f ca="1">_xlfn.FORMULATEXT(B15)</f>
        <v>=B13*B12*(1-B6)+B14*B11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 Returns</vt:lpstr>
      <vt:lpstr>Financial Leverage</vt:lpstr>
      <vt:lpstr>WACC</vt:lpstr>
      <vt:lpstr>Changing Capital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dcterms:created xsi:type="dcterms:W3CDTF">2015-06-05T18:17:20Z</dcterms:created>
  <dcterms:modified xsi:type="dcterms:W3CDTF">2025-02-28T16:09:58Z</dcterms:modified>
</cp:coreProperties>
</file>