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quanru.wang4324\Desktop\数据需求\企微相关\"/>
    </mc:Choice>
  </mc:AlternateContent>
  <xr:revisionPtr revIDLastSave="0" documentId="13_ncr:1_{06F28303-4430-4D10-ACD1-7E1AD2D15C50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绑定率" sheetId="1" state="hidden" r:id="rId1"/>
    <sheet name="绑定率新" sheetId="3" r:id="rId2"/>
    <sheet name="活跃率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2" l="1"/>
  <c r="F25" i="2"/>
  <c r="E25" i="2"/>
  <c r="D25" i="2"/>
  <c r="D24" i="2"/>
  <c r="D23" i="2"/>
  <c r="D22" i="2"/>
  <c r="D21" i="2"/>
  <c r="G24" i="2"/>
  <c r="G23" i="2"/>
  <c r="H23" i="2" s="1"/>
  <c r="G22" i="2"/>
  <c r="H22" i="2" s="1"/>
  <c r="G21" i="2"/>
  <c r="H21" i="2" s="1"/>
  <c r="J12" i="2"/>
  <c r="J13" i="2"/>
  <c r="J14" i="2"/>
  <c r="J15" i="2"/>
  <c r="J11" i="2"/>
  <c r="I12" i="2"/>
  <c r="I13" i="2"/>
  <c r="I14" i="2"/>
  <c r="I15" i="2"/>
  <c r="I11" i="2"/>
  <c r="H12" i="2"/>
  <c r="H13" i="2"/>
  <c r="H14" i="2"/>
  <c r="H15" i="2"/>
  <c r="H11" i="2"/>
  <c r="D12" i="2"/>
  <c r="D13" i="2"/>
  <c r="D14" i="2"/>
  <c r="D15" i="2"/>
  <c r="D11" i="2"/>
  <c r="M11" i="2"/>
  <c r="N11" i="2" s="1"/>
  <c r="M12" i="2"/>
  <c r="N12" i="2" s="1"/>
  <c r="M13" i="2"/>
  <c r="N13" i="2" s="1"/>
  <c r="M14" i="2"/>
  <c r="N14" i="2" s="1"/>
  <c r="L15" i="2"/>
  <c r="K15" i="2"/>
  <c r="M15" i="2" l="1"/>
  <c r="N15" i="2" s="1"/>
  <c r="G25" i="2"/>
  <c r="H25" i="2" s="1"/>
  <c r="H24" i="2"/>
  <c r="S10" i="3" l="1"/>
  <c r="T10" i="3"/>
  <c r="U10" i="3"/>
  <c r="S11" i="3"/>
  <c r="T11" i="3"/>
  <c r="U11" i="3"/>
  <c r="S12" i="3"/>
  <c r="T12" i="3"/>
  <c r="U12" i="3"/>
  <c r="T9" i="3"/>
  <c r="U9" i="3"/>
  <c r="S9" i="3"/>
  <c r="R13" i="3"/>
  <c r="U13" i="3" s="1"/>
  <c r="Q13" i="3"/>
  <c r="T13" i="3" s="1"/>
  <c r="P13" i="3"/>
  <c r="S13" i="3" s="1"/>
  <c r="O14" i="3"/>
  <c r="U14" i="3" l="1"/>
  <c r="R14" i="3"/>
</calcChain>
</file>

<file path=xl/sharedStrings.xml><?xml version="1.0" encoding="utf-8"?>
<sst xmlns="http://schemas.openxmlformats.org/spreadsheetml/2006/main" count="137" uniqueCount="64">
  <si>
    <t>大区</t>
    <phoneticPr fontId="3" type="noConversion"/>
  </si>
  <si>
    <t>小组</t>
    <phoneticPr fontId="3" type="noConversion"/>
  </si>
  <si>
    <t>库内门店数</t>
    <phoneticPr fontId="3" type="noConversion"/>
  </si>
  <si>
    <t>加好友门店数</t>
    <phoneticPr fontId="3" type="noConversion"/>
  </si>
  <si>
    <t>绑定率（粗）（即门店只要有加过任一电销且好友关系通畅）</t>
    <phoneticPr fontId="3" type="noConversion"/>
  </si>
  <si>
    <t>有效加好友门店</t>
    <phoneticPr fontId="3" type="noConversion"/>
  </si>
  <si>
    <t>绑定率(细）</t>
    <phoneticPr fontId="3" type="noConversion"/>
  </si>
  <si>
    <t>非库内好友无法触达</t>
  </si>
  <si>
    <t>流失门店占比</t>
    <phoneticPr fontId="3" type="noConversion"/>
  </si>
  <si>
    <t>未添加门店数</t>
    <phoneticPr fontId="3" type="noConversion"/>
  </si>
  <si>
    <t>未添加门店占比</t>
    <phoneticPr fontId="3" type="noConversion"/>
  </si>
  <si>
    <t>初级一区</t>
  </si>
  <si>
    <t>初级一区1组(海粤赣)</t>
  </si>
  <si>
    <t>初级一区2组(江浙沪)</t>
  </si>
  <si>
    <t>初级一区3组(皖豫)</t>
  </si>
  <si>
    <t>初级一区6组(鲁冀陕)</t>
  </si>
  <si>
    <t>初级一区7组(偏远12省)</t>
  </si>
  <si>
    <t>初级一区 汇总</t>
  </si>
  <si>
    <t>中级二区</t>
  </si>
  <si>
    <t>中级二区1组(苏南)</t>
  </si>
  <si>
    <t>中级二区2组(苏北)</t>
  </si>
  <si>
    <t>中级二区3组(川渝)</t>
  </si>
  <si>
    <t>中级二区4组(鲁豫)</t>
  </si>
  <si>
    <t>中级二区5组(京津冀黑吉辽)</t>
  </si>
  <si>
    <t>中级二区 汇总</t>
  </si>
  <si>
    <t>中级三区</t>
  </si>
  <si>
    <t>中级三区2组(浙沪)</t>
  </si>
  <si>
    <t>中级三区 汇总</t>
  </si>
  <si>
    <t>中级一区</t>
  </si>
  <si>
    <t>中级一区1组(粤中)</t>
  </si>
  <si>
    <t>中级一区2组(粤东)</t>
  </si>
  <si>
    <t>中级一区3组(粤南)</t>
  </si>
  <si>
    <t>中级一区4组(闽湘)</t>
  </si>
  <si>
    <t>中级一区5组(闽赣)</t>
  </si>
  <si>
    <t>中级一区 汇总</t>
  </si>
  <si>
    <t>总计</t>
    <phoneticPr fontId="3" type="noConversion"/>
  </si>
  <si>
    <t>总计</t>
  </si>
  <si>
    <t>流失门店数（拉黑未加回来）</t>
    <phoneticPr fontId="3" type="noConversion"/>
  </si>
  <si>
    <t>中级三区1组(浙皖)</t>
    <phoneticPr fontId="3" type="noConversion"/>
  </si>
  <si>
    <t>3月优先级添加门店数</t>
    <phoneticPr fontId="3" type="noConversion"/>
  </si>
  <si>
    <t>2月优先级添加门店数</t>
    <phoneticPr fontId="3" type="noConversion"/>
  </si>
  <si>
    <t>2.18-2.28添加数</t>
    <phoneticPr fontId="3" type="noConversion"/>
  </si>
  <si>
    <t>企微</t>
    <phoneticPr fontId="3" type="noConversion"/>
  </si>
  <si>
    <t>近7天</t>
    <phoneticPr fontId="3" type="noConversion"/>
  </si>
  <si>
    <t>触达门店数</t>
    <phoneticPr fontId="3" type="noConversion"/>
  </si>
  <si>
    <t>触达消息数</t>
    <phoneticPr fontId="3" type="noConversion"/>
  </si>
  <si>
    <t>单门店触达消息数</t>
    <phoneticPr fontId="3" type="noConversion"/>
  </si>
  <si>
    <t>触达中心触达消息数</t>
    <phoneticPr fontId="3" type="noConversion"/>
  </si>
  <si>
    <t>私聊消息数</t>
    <phoneticPr fontId="3" type="noConversion"/>
  </si>
  <si>
    <t>触达中心触达比例</t>
    <phoneticPr fontId="3" type="noConversion"/>
  </si>
  <si>
    <t>私聊比例</t>
    <phoneticPr fontId="3" type="noConversion"/>
  </si>
  <si>
    <t>直接回复门店数</t>
    <phoneticPr fontId="3" type="noConversion"/>
  </si>
  <si>
    <t>未直接回复但打开拍口令门店</t>
    <phoneticPr fontId="3" type="noConversion"/>
  </si>
  <si>
    <t>严口径活跃门店数</t>
    <phoneticPr fontId="3" type="noConversion"/>
  </si>
  <si>
    <t>严口径活跃率</t>
    <phoneticPr fontId="3" type="noConversion"/>
  </si>
  <si>
    <t>企微群发消息条数</t>
    <phoneticPr fontId="3" type="noConversion"/>
  </si>
  <si>
    <t>企微群发比例</t>
    <phoneticPr fontId="3" type="noConversion"/>
  </si>
  <si>
    <t>个微</t>
    <phoneticPr fontId="3" type="noConversion"/>
  </si>
  <si>
    <t>数据口径定义：
1、触达门店数：电销发送消息门店数，近7天去重
2、触达消息数：电销发送消息消息条数，近7天求和
3、触达中心触达消息数：电销发送消息给门店是通过触达中心发出去的，近7天求和
4、私聊消息数：电销发送消息给门店非通过触达中心发出，会包含企微群发。近7天求和
5、直接回复门店数：门店有发消息给电销门店数，近7天去重
6、未直接回复但打开拍口令门店数：门店未发消息给电销门，但打开电销发出消息的拍口令，近7天去重
7、严口径活跃门店数：直接回复门店数+未直接回复但打开拍口令门店数</t>
    <phoneticPr fontId="3" type="noConversion"/>
  </si>
  <si>
    <r>
      <t>结论：
1、企微严口径活跃率目前</t>
    </r>
    <r>
      <rPr>
        <sz val="12"/>
        <color rgb="FFFF0000"/>
        <rFont val="微软雅黑"/>
        <family val="2"/>
        <charset val="134"/>
      </rPr>
      <t>21.66%</t>
    </r>
    <r>
      <rPr>
        <sz val="12"/>
        <color theme="1"/>
        <rFont val="微软雅黑"/>
        <family val="2"/>
        <charset val="134"/>
      </rPr>
      <t>（即门店有回复过电销或者打开过可以点击的消息）。环比1月(</t>
    </r>
    <r>
      <rPr>
        <sz val="12"/>
        <color rgb="FFFF0000"/>
        <rFont val="微软雅黑"/>
        <family val="2"/>
        <charset val="134"/>
      </rPr>
      <t>18.08%)</t>
    </r>
    <r>
      <rPr>
        <sz val="12"/>
        <color theme="1"/>
        <rFont val="微软雅黑"/>
        <family val="2"/>
        <charset val="134"/>
      </rPr>
      <t>提升</t>
    </r>
    <r>
      <rPr>
        <sz val="12"/>
        <color rgb="FFFF0000"/>
        <rFont val="微软雅黑"/>
        <family val="2"/>
        <charset val="134"/>
      </rPr>
      <t>20%。</t>
    </r>
    <r>
      <rPr>
        <sz val="12"/>
        <color theme="1"/>
        <rFont val="微软雅黑"/>
        <family val="2"/>
        <charset val="134"/>
      </rPr>
      <t>7天活跃门店数由1月的10306家提升到12873家。
2、门店发送消息中，66%为通过触达中心发出消息，17%为企微群发消息，17%为个人即电销私聊消息</t>
    </r>
    <phoneticPr fontId="3" type="noConversion"/>
  </si>
  <si>
    <t>绑定门店数</t>
    <phoneticPr fontId="3" type="noConversion"/>
  </si>
  <si>
    <t>非库内好友无法触达</t>
    <phoneticPr fontId="3" type="noConversion"/>
  </si>
  <si>
    <t xml:space="preserve">数据结论：
1、企微目前绑定率68.25%，其中有效加好友门店56731家，有效绑定率65.54%。流失率门店2102家，占比2.39%，未添加门店25808家，占比29.36%。 
2、3月优先级1和2门店数共7727家，添加完毕后预计整体绑定率提升至75%。
3、2月18-2月28执行电销添加企微动作，共添加3049家门店，整体绑定率提升3.5%。
4、非库内好友无法触达门店目前共3265家门店，需要讨论下后续策略
</t>
    <phoneticPr fontId="3" type="noConversion"/>
  </si>
  <si>
    <t>数据口径定义：
1、绑定门店数：门店绑定企微且有账号的门店数
2、流失门店数：门店绑定过企微，但后续因为各种原因，将电销删除或拉黑门店数。
3、有效加好友门店：门店绑定企微，且在当下门店和电销企微存在双边好友关系通畅（没删除或拉黑） 
4、未添加门店数：门店当前和电销的工作手机存在个人微信好友关系。
5、非库内好友无法触达：A门店由电销A服务，但加的是电销B的企微账号
6、添加优先级1：流失门店
7、添加优先级2：未绑定门店且电销个微有门店好友且1月来至少有效覆盖过一次
8、添加优先级3：处以上外的其他门店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</si>
</sst>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indexed="8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indexed="8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10" fontId="2" fillId="0" borderId="1" xfId="1" applyNumberFormat="1" applyFont="1" applyBorder="1">
      <alignment vertical="center"/>
    </xf>
    <xf numFmtId="0" fontId="2" fillId="0" borderId="1" xfId="1" applyNumberFormat="1" applyFont="1" applyBorder="1">
      <alignment vertical="center"/>
    </xf>
    <xf numFmtId="0" fontId="4" fillId="0" borderId="1" xfId="0" applyFont="1" applyBorder="1" applyAlignment="1">
      <alignment vertical="center"/>
    </xf>
    <xf numFmtId="10" fontId="5" fillId="0" borderId="1" xfId="1" applyNumberFormat="1" applyFont="1" applyBorder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0" fontId="6" fillId="0" borderId="1" xfId="1" applyNumberFormat="1" applyFont="1" applyBorder="1">
      <alignment vertical="center"/>
    </xf>
    <xf numFmtId="10" fontId="7" fillId="0" borderId="1" xfId="1" applyNumberFormat="1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5"/>
  <sheetViews>
    <sheetView workbookViewId="0">
      <selection activeCell="A2" sqref="A2:O25"/>
    </sheetView>
  </sheetViews>
  <sheetFormatPr defaultRowHeight="14" x14ac:dyDescent="0.3"/>
  <cols>
    <col min="1" max="1" width="11.9140625" customWidth="1"/>
    <col min="2" max="2" width="24.75" bestFit="1" customWidth="1"/>
    <col min="3" max="3" width="11.9140625" customWidth="1"/>
    <col min="4" max="4" width="12.33203125" customWidth="1"/>
    <col min="5" max="5" width="12.08203125" customWidth="1"/>
    <col min="6" max="7" width="15" customWidth="1"/>
    <col min="8" max="8" width="18.4140625" bestFit="1" customWidth="1"/>
    <col min="9" max="9" width="10.58203125" bestFit="1" customWidth="1"/>
    <col min="10" max="11" width="12.5" bestFit="1" customWidth="1"/>
    <col min="12" max="12" width="14.5" bestFit="1" customWidth="1"/>
  </cols>
  <sheetData>
    <row r="2" spans="1:15" ht="16.5" x14ac:dyDescent="0.3">
      <c r="M2" s="12" t="s">
        <v>39</v>
      </c>
      <c r="N2" s="13"/>
      <c r="O2" s="14"/>
    </row>
    <row r="3" spans="1:15" ht="16.5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37</v>
      </c>
      <c r="J3" s="1" t="s">
        <v>8</v>
      </c>
      <c r="K3" s="1" t="s">
        <v>9</v>
      </c>
      <c r="L3" s="1" t="s">
        <v>10</v>
      </c>
      <c r="M3" s="1">
        <v>1</v>
      </c>
      <c r="N3" s="1">
        <v>2</v>
      </c>
      <c r="O3" s="1">
        <v>3</v>
      </c>
    </row>
    <row r="4" spans="1:15" ht="16.5" x14ac:dyDescent="0.3">
      <c r="A4" s="1" t="s">
        <v>11</v>
      </c>
      <c r="B4" s="1" t="s">
        <v>12</v>
      </c>
      <c r="C4" s="1">
        <v>11007</v>
      </c>
      <c r="D4" s="1">
        <v>7018</v>
      </c>
      <c r="E4" s="2">
        <v>0.63759425819932769</v>
      </c>
      <c r="F4" s="3">
        <v>6938</v>
      </c>
      <c r="G4" s="2">
        <v>0.63032615608249298</v>
      </c>
      <c r="H4" s="1">
        <v>80</v>
      </c>
      <c r="I4" s="1">
        <v>321</v>
      </c>
      <c r="J4" s="2">
        <v>2.9163259743799401E-2</v>
      </c>
      <c r="K4" s="1">
        <v>3668</v>
      </c>
      <c r="L4" s="2">
        <v>0.3332424820568729</v>
      </c>
      <c r="M4" s="1">
        <v>321</v>
      </c>
      <c r="N4" s="1">
        <v>1013</v>
      </c>
      <c r="O4" s="1">
        <v>2655</v>
      </c>
    </row>
    <row r="5" spans="1:15" ht="16.5" x14ac:dyDescent="0.3">
      <c r="A5" s="1"/>
      <c r="B5" s="1" t="s">
        <v>13</v>
      </c>
      <c r="C5" s="1">
        <v>9717</v>
      </c>
      <c r="D5" s="1">
        <v>6167</v>
      </c>
      <c r="E5" s="2">
        <v>0.63466090357106097</v>
      </c>
      <c r="F5" s="3">
        <v>6011</v>
      </c>
      <c r="G5" s="2">
        <v>0.61860656581249351</v>
      </c>
      <c r="H5" s="1">
        <v>156</v>
      </c>
      <c r="I5" s="1">
        <v>221</v>
      </c>
      <c r="J5" s="2">
        <v>2.2743645157970567E-2</v>
      </c>
      <c r="K5" s="1">
        <v>3329</v>
      </c>
      <c r="L5" s="2">
        <v>0.34259545127096841</v>
      </c>
      <c r="M5" s="1">
        <v>221</v>
      </c>
      <c r="N5" s="1">
        <v>458</v>
      </c>
      <c r="O5" s="1">
        <v>2871</v>
      </c>
    </row>
    <row r="6" spans="1:15" ht="16.5" x14ac:dyDescent="0.3">
      <c r="A6" s="1"/>
      <c r="B6" s="1" t="s">
        <v>14</v>
      </c>
      <c r="C6" s="1">
        <v>12213</v>
      </c>
      <c r="D6" s="1">
        <v>7754</v>
      </c>
      <c r="E6" s="2">
        <v>0.63489724064521413</v>
      </c>
      <c r="F6" s="3">
        <v>7574</v>
      </c>
      <c r="G6" s="2">
        <v>0.62015884713010727</v>
      </c>
      <c r="H6" s="1">
        <v>180</v>
      </c>
      <c r="I6" s="1">
        <v>394</v>
      </c>
      <c r="J6" s="2">
        <v>3.2260705805289447E-2</v>
      </c>
      <c r="K6" s="1">
        <v>4065</v>
      </c>
      <c r="L6" s="2">
        <v>0.33284205354949642</v>
      </c>
      <c r="M6" s="1">
        <v>394</v>
      </c>
      <c r="N6" s="1">
        <v>895</v>
      </c>
      <c r="O6" s="1">
        <v>3170</v>
      </c>
    </row>
    <row r="7" spans="1:15" ht="16.5" x14ac:dyDescent="0.3">
      <c r="A7" s="1"/>
      <c r="B7" s="1" t="s">
        <v>15</v>
      </c>
      <c r="C7" s="1">
        <v>10706</v>
      </c>
      <c r="D7" s="1">
        <v>7174</v>
      </c>
      <c r="E7" s="2">
        <v>0.67009153745563232</v>
      </c>
      <c r="F7" s="3">
        <v>7034</v>
      </c>
      <c r="G7" s="2">
        <v>0.65701475807958154</v>
      </c>
      <c r="H7" s="1">
        <v>140</v>
      </c>
      <c r="I7" s="1">
        <v>276</v>
      </c>
      <c r="J7" s="2">
        <v>2.577993648421446E-2</v>
      </c>
      <c r="K7" s="1">
        <v>3256</v>
      </c>
      <c r="L7" s="2">
        <v>0.30412852606015317</v>
      </c>
      <c r="M7" s="1">
        <v>276</v>
      </c>
      <c r="N7" s="1">
        <v>825</v>
      </c>
      <c r="O7" s="1">
        <v>2431</v>
      </c>
    </row>
    <row r="8" spans="1:15" ht="16.5" x14ac:dyDescent="0.3">
      <c r="A8" s="1"/>
      <c r="B8" s="1" t="s">
        <v>16</v>
      </c>
      <c r="C8" s="1">
        <v>11439</v>
      </c>
      <c r="D8" s="1">
        <v>7159</v>
      </c>
      <c r="E8" s="2">
        <v>0.62584141970451967</v>
      </c>
      <c r="F8" s="3">
        <v>6646</v>
      </c>
      <c r="G8" s="2">
        <v>0.58099484220648656</v>
      </c>
      <c r="H8" s="1">
        <v>513</v>
      </c>
      <c r="I8" s="1">
        <v>254</v>
      </c>
      <c r="J8" s="2">
        <v>2.2204738176414024E-2</v>
      </c>
      <c r="K8" s="1">
        <v>4026</v>
      </c>
      <c r="L8" s="2">
        <v>0.35195384211906633</v>
      </c>
      <c r="M8" s="1">
        <v>254</v>
      </c>
      <c r="N8" s="1">
        <v>937</v>
      </c>
      <c r="O8" s="1">
        <v>3089</v>
      </c>
    </row>
    <row r="9" spans="1:15" ht="16.5" x14ac:dyDescent="0.3">
      <c r="A9" s="1" t="s">
        <v>17</v>
      </c>
      <c r="B9" s="1"/>
      <c r="C9" s="4">
        <v>55082</v>
      </c>
      <c r="D9" s="1">
        <v>35272</v>
      </c>
      <c r="E9" s="2">
        <v>0.64035438074144002</v>
      </c>
      <c r="F9" s="3">
        <v>34203</v>
      </c>
      <c r="G9" s="2">
        <v>0.62094695181729054</v>
      </c>
      <c r="H9" s="1">
        <v>1069</v>
      </c>
      <c r="I9" s="1">
        <v>1466</v>
      </c>
      <c r="J9" s="2">
        <v>2.6614865110199341E-2</v>
      </c>
      <c r="K9" s="1">
        <v>18344</v>
      </c>
      <c r="L9" s="2">
        <v>0.33303075414836064</v>
      </c>
      <c r="M9" s="1">
        <v>1466</v>
      </c>
      <c r="N9" s="1">
        <v>4128</v>
      </c>
      <c r="O9" s="1">
        <v>14216</v>
      </c>
    </row>
    <row r="10" spans="1:15" ht="16.5" x14ac:dyDescent="0.3">
      <c r="A10" s="1" t="s">
        <v>18</v>
      </c>
      <c r="B10" s="1" t="s">
        <v>19</v>
      </c>
      <c r="C10" s="1">
        <v>2412</v>
      </c>
      <c r="D10" s="1">
        <v>1753</v>
      </c>
      <c r="E10" s="2">
        <v>0.72678275290215588</v>
      </c>
      <c r="F10" s="3">
        <v>1666</v>
      </c>
      <c r="G10" s="2">
        <v>0.69071310116086237</v>
      </c>
      <c r="H10" s="1">
        <v>87</v>
      </c>
      <c r="I10" s="1">
        <v>53</v>
      </c>
      <c r="J10" s="2">
        <v>2.197346600331675E-2</v>
      </c>
      <c r="K10" s="1">
        <v>606</v>
      </c>
      <c r="L10" s="2">
        <v>0.25124378109452739</v>
      </c>
      <c r="M10" s="1">
        <v>53</v>
      </c>
      <c r="N10" s="1">
        <v>109</v>
      </c>
      <c r="O10" s="1">
        <v>497</v>
      </c>
    </row>
    <row r="11" spans="1:15" ht="16.5" x14ac:dyDescent="0.3">
      <c r="A11" s="1"/>
      <c r="B11" s="1" t="s">
        <v>20</v>
      </c>
      <c r="C11" s="1">
        <v>2743</v>
      </c>
      <c r="D11" s="1">
        <v>1925</v>
      </c>
      <c r="E11" s="2">
        <v>0.70178636529347427</v>
      </c>
      <c r="F11" s="3">
        <v>1855</v>
      </c>
      <c r="G11" s="2">
        <v>0.67626686110098433</v>
      </c>
      <c r="H11" s="1">
        <v>70</v>
      </c>
      <c r="I11" s="1">
        <v>60</v>
      </c>
      <c r="J11" s="2">
        <v>2.1873860736419979E-2</v>
      </c>
      <c r="K11" s="1">
        <v>758</v>
      </c>
      <c r="L11" s="2">
        <v>0.27633977397010573</v>
      </c>
      <c r="M11" s="1">
        <v>60</v>
      </c>
      <c r="N11" s="1">
        <v>158</v>
      </c>
      <c r="O11" s="1">
        <v>600</v>
      </c>
    </row>
    <row r="12" spans="1:15" ht="16.5" x14ac:dyDescent="0.3">
      <c r="A12" s="1"/>
      <c r="B12" s="1" t="s">
        <v>21</v>
      </c>
      <c r="C12" s="1">
        <v>3242</v>
      </c>
      <c r="D12" s="1">
        <v>2486</v>
      </c>
      <c r="E12" s="2">
        <v>0.76681061073411472</v>
      </c>
      <c r="F12" s="3">
        <v>1790</v>
      </c>
      <c r="G12" s="2">
        <v>0.55212831585441091</v>
      </c>
      <c r="H12" s="1">
        <v>696</v>
      </c>
      <c r="I12" s="1">
        <v>103</v>
      </c>
      <c r="J12" s="2">
        <v>3.1770512029611349E-2</v>
      </c>
      <c r="K12" s="1">
        <v>653</v>
      </c>
      <c r="L12" s="2">
        <v>0.20141887723627391</v>
      </c>
      <c r="M12" s="1">
        <v>103</v>
      </c>
      <c r="N12" s="1">
        <v>42</v>
      </c>
      <c r="O12" s="1">
        <v>611</v>
      </c>
    </row>
    <row r="13" spans="1:15" ht="16.5" x14ac:dyDescent="0.3">
      <c r="A13" s="1"/>
      <c r="B13" s="1" t="s">
        <v>22</v>
      </c>
      <c r="C13" s="1">
        <v>2989</v>
      </c>
      <c r="D13" s="1">
        <v>2303</v>
      </c>
      <c r="E13" s="2">
        <v>0.77049180327868849</v>
      </c>
      <c r="F13" s="3">
        <v>2017</v>
      </c>
      <c r="G13" s="2">
        <v>0.67480762796922045</v>
      </c>
      <c r="H13" s="1">
        <v>286</v>
      </c>
      <c r="I13" s="1">
        <v>82</v>
      </c>
      <c r="J13" s="2">
        <v>2.7433924389427902E-2</v>
      </c>
      <c r="K13" s="1">
        <v>604</v>
      </c>
      <c r="L13" s="2">
        <v>0.20207427233188358</v>
      </c>
      <c r="M13" s="1">
        <v>82</v>
      </c>
      <c r="N13" s="1">
        <v>66</v>
      </c>
      <c r="O13" s="1">
        <v>538</v>
      </c>
    </row>
    <row r="14" spans="1:15" ht="16.5" x14ac:dyDescent="0.3">
      <c r="A14" s="1"/>
      <c r="B14" s="1" t="s">
        <v>23</v>
      </c>
      <c r="C14" s="1">
        <v>2689</v>
      </c>
      <c r="D14" s="1">
        <v>2118</v>
      </c>
      <c r="E14" s="2">
        <v>0.78765340275195239</v>
      </c>
      <c r="F14" s="3">
        <v>1875</v>
      </c>
      <c r="G14" s="2">
        <v>0.69728523614726667</v>
      </c>
      <c r="H14" s="1">
        <v>243</v>
      </c>
      <c r="I14" s="1">
        <v>49</v>
      </c>
      <c r="J14" s="2">
        <v>1.8222387504648569E-2</v>
      </c>
      <c r="K14" s="1">
        <v>522</v>
      </c>
      <c r="L14" s="2">
        <v>0.19412420974339903</v>
      </c>
      <c r="M14" s="1">
        <v>49</v>
      </c>
      <c r="N14" s="1">
        <v>89</v>
      </c>
      <c r="O14" s="1">
        <v>433</v>
      </c>
    </row>
    <row r="15" spans="1:15" ht="16.5" x14ac:dyDescent="0.3">
      <c r="A15" s="1" t="s">
        <v>24</v>
      </c>
      <c r="B15" s="1"/>
      <c r="C15" s="4">
        <v>14075</v>
      </c>
      <c r="D15" s="1">
        <v>10585</v>
      </c>
      <c r="E15" s="2">
        <v>0.75204262877442274</v>
      </c>
      <c r="F15" s="3">
        <v>9203</v>
      </c>
      <c r="G15" s="2">
        <v>0.65385435168738903</v>
      </c>
      <c r="H15" s="1">
        <v>1382</v>
      </c>
      <c r="I15" s="1">
        <v>347</v>
      </c>
      <c r="J15" s="2">
        <v>2.4653641207815276E-2</v>
      </c>
      <c r="K15" s="1">
        <v>3143</v>
      </c>
      <c r="L15" s="2">
        <v>0.22330373001776199</v>
      </c>
      <c r="M15" s="1">
        <v>347</v>
      </c>
      <c r="N15" s="1">
        <v>464</v>
      </c>
      <c r="O15" s="1">
        <v>2679</v>
      </c>
    </row>
    <row r="16" spans="1:15" ht="16.5" x14ac:dyDescent="0.3">
      <c r="A16" s="1" t="s">
        <v>25</v>
      </c>
      <c r="B16" s="1" t="s">
        <v>38</v>
      </c>
      <c r="C16" s="1">
        <v>3282</v>
      </c>
      <c r="D16" s="1">
        <v>2495</v>
      </c>
      <c r="E16" s="2">
        <v>0.76020719073735532</v>
      </c>
      <c r="F16" s="3">
        <v>2129</v>
      </c>
      <c r="G16" s="2">
        <v>0.64868982327848868</v>
      </c>
      <c r="H16" s="1">
        <v>366</v>
      </c>
      <c r="I16" s="1">
        <v>57</v>
      </c>
      <c r="J16" s="2">
        <v>1.736745886654479E-2</v>
      </c>
      <c r="K16" s="1">
        <v>730</v>
      </c>
      <c r="L16" s="2">
        <v>0.22242535039609995</v>
      </c>
      <c r="M16" s="1">
        <v>57</v>
      </c>
      <c r="N16" s="1">
        <v>177</v>
      </c>
      <c r="O16" s="1">
        <v>553</v>
      </c>
    </row>
    <row r="17" spans="1:15" ht="16.5" x14ac:dyDescent="0.3">
      <c r="A17" s="1"/>
      <c r="B17" s="1" t="s">
        <v>26</v>
      </c>
      <c r="C17" s="1">
        <v>2550</v>
      </c>
      <c r="D17" s="1">
        <v>1927</v>
      </c>
      <c r="E17" s="2">
        <v>0.75568627450980397</v>
      </c>
      <c r="F17" s="3">
        <v>1625</v>
      </c>
      <c r="G17" s="2">
        <v>0.63725490196078427</v>
      </c>
      <c r="H17" s="1">
        <v>302</v>
      </c>
      <c r="I17" s="1">
        <v>46</v>
      </c>
      <c r="J17" s="2">
        <v>1.803921568627451E-2</v>
      </c>
      <c r="K17" s="1">
        <v>577</v>
      </c>
      <c r="L17" s="2">
        <v>0.22627450980392158</v>
      </c>
      <c r="M17" s="1">
        <v>46</v>
      </c>
      <c r="N17" s="1">
        <v>193</v>
      </c>
      <c r="O17" s="1">
        <v>384</v>
      </c>
    </row>
    <row r="18" spans="1:15" ht="16.5" x14ac:dyDescent="0.3">
      <c r="A18" s="1" t="s">
        <v>27</v>
      </c>
      <c r="B18" s="1"/>
      <c r="C18" s="4">
        <v>5832</v>
      </c>
      <c r="D18" s="1">
        <v>4422</v>
      </c>
      <c r="E18" s="2">
        <v>0.75823045267489708</v>
      </c>
      <c r="F18" s="3">
        <v>3754</v>
      </c>
      <c r="G18" s="2">
        <v>0.6436899862825789</v>
      </c>
      <c r="H18" s="1">
        <v>668</v>
      </c>
      <c r="I18" s="1">
        <v>103</v>
      </c>
      <c r="J18" s="2">
        <v>1.7661179698216737E-2</v>
      </c>
      <c r="K18" s="1">
        <v>1307</v>
      </c>
      <c r="L18" s="2">
        <v>0.22410836762688616</v>
      </c>
      <c r="M18" s="1">
        <v>103</v>
      </c>
      <c r="N18" s="1">
        <v>370</v>
      </c>
      <c r="O18" s="1">
        <v>937</v>
      </c>
    </row>
    <row r="19" spans="1:15" ht="16.5" x14ac:dyDescent="0.3">
      <c r="A19" s="1" t="s">
        <v>28</v>
      </c>
      <c r="B19" s="1" t="s">
        <v>29</v>
      </c>
      <c r="C19" s="1">
        <v>2297</v>
      </c>
      <c r="D19" s="1">
        <v>1762</v>
      </c>
      <c r="E19" s="2">
        <v>0.76708750544188076</v>
      </c>
      <c r="F19" s="3">
        <v>1734</v>
      </c>
      <c r="G19" s="2">
        <v>0.75489769264257722</v>
      </c>
      <c r="H19" s="1">
        <v>28</v>
      </c>
      <c r="I19" s="1">
        <v>30</v>
      </c>
      <c r="J19" s="2">
        <v>1.3060513713539399E-2</v>
      </c>
      <c r="K19" s="1">
        <v>505</v>
      </c>
      <c r="L19" s="2">
        <v>0.21985198084457988</v>
      </c>
      <c r="M19" s="1">
        <v>30</v>
      </c>
      <c r="N19" s="1">
        <v>89</v>
      </c>
      <c r="O19" s="1">
        <v>416</v>
      </c>
    </row>
    <row r="20" spans="1:15" ht="16.5" x14ac:dyDescent="0.3">
      <c r="A20" s="1"/>
      <c r="B20" s="1" t="s">
        <v>30</v>
      </c>
      <c r="C20" s="1">
        <v>2274</v>
      </c>
      <c r="D20" s="1">
        <v>1700</v>
      </c>
      <c r="E20" s="2">
        <v>0.74758135444151275</v>
      </c>
      <c r="F20" s="3">
        <v>1679</v>
      </c>
      <c r="G20" s="2">
        <v>0.73834652594547057</v>
      </c>
      <c r="H20" s="1">
        <v>21</v>
      </c>
      <c r="I20" s="1">
        <v>33</v>
      </c>
      <c r="J20" s="2">
        <v>1.4511873350923483E-2</v>
      </c>
      <c r="K20" s="1">
        <v>541</v>
      </c>
      <c r="L20" s="2">
        <v>0.23790677220756376</v>
      </c>
      <c r="M20" s="1">
        <v>33</v>
      </c>
      <c r="N20" s="1">
        <v>109</v>
      </c>
      <c r="O20" s="1">
        <v>432</v>
      </c>
    </row>
    <row r="21" spans="1:15" ht="16.5" x14ac:dyDescent="0.3">
      <c r="A21" s="1"/>
      <c r="B21" s="1" t="s">
        <v>31</v>
      </c>
      <c r="C21" s="1">
        <v>2348</v>
      </c>
      <c r="D21" s="1">
        <v>1813</v>
      </c>
      <c r="E21" s="2">
        <v>0.77214650766609882</v>
      </c>
      <c r="F21" s="3">
        <v>1787</v>
      </c>
      <c r="G21" s="2">
        <v>0.76107325383304936</v>
      </c>
      <c r="H21" s="1">
        <v>26</v>
      </c>
      <c r="I21" s="1">
        <v>43</v>
      </c>
      <c r="J21" s="2">
        <v>1.8313458262350937E-2</v>
      </c>
      <c r="K21" s="1">
        <v>492</v>
      </c>
      <c r="L21" s="2">
        <v>0.20954003407155025</v>
      </c>
      <c r="M21" s="1">
        <v>43</v>
      </c>
      <c r="N21" s="1">
        <v>83</v>
      </c>
      <c r="O21" s="1">
        <v>409</v>
      </c>
    </row>
    <row r="22" spans="1:15" ht="16.5" x14ac:dyDescent="0.3">
      <c r="A22" s="1"/>
      <c r="B22" s="1" t="s">
        <v>32</v>
      </c>
      <c r="C22" s="1">
        <v>3344</v>
      </c>
      <c r="D22" s="1">
        <v>2303</v>
      </c>
      <c r="E22" s="2">
        <v>0.68869617224880386</v>
      </c>
      <c r="F22" s="3">
        <v>2262</v>
      </c>
      <c r="G22" s="2">
        <v>0.67643540669856461</v>
      </c>
      <c r="H22" s="1">
        <v>41</v>
      </c>
      <c r="I22" s="1">
        <v>50</v>
      </c>
      <c r="J22" s="2">
        <v>1.4952153110047847E-2</v>
      </c>
      <c r="K22" s="1">
        <v>991</v>
      </c>
      <c r="L22" s="2">
        <v>0.29635167464114831</v>
      </c>
      <c r="M22" s="1">
        <v>50</v>
      </c>
      <c r="N22" s="1">
        <v>261</v>
      </c>
      <c r="O22" s="1">
        <v>730</v>
      </c>
    </row>
    <row r="23" spans="1:15" ht="16.5" x14ac:dyDescent="0.3">
      <c r="A23" s="1"/>
      <c r="B23" s="1" t="s">
        <v>33</v>
      </c>
      <c r="C23" s="1">
        <v>2654</v>
      </c>
      <c r="D23" s="1">
        <v>2139</v>
      </c>
      <c r="E23" s="2">
        <v>0.8059532780708365</v>
      </c>
      <c r="F23" s="3">
        <v>2109</v>
      </c>
      <c r="G23" s="2">
        <v>0.79464958553127352</v>
      </c>
      <c r="H23" s="1">
        <v>30</v>
      </c>
      <c r="I23" s="1">
        <v>30</v>
      </c>
      <c r="J23" s="2">
        <v>1.1303692539562924E-2</v>
      </c>
      <c r="K23" s="1">
        <v>485</v>
      </c>
      <c r="L23" s="2">
        <v>0.1827430293896006</v>
      </c>
      <c r="M23" s="1">
        <v>30</v>
      </c>
      <c r="N23" s="1">
        <v>121</v>
      </c>
      <c r="O23" s="1">
        <v>364</v>
      </c>
    </row>
    <row r="24" spans="1:15" ht="16.5" x14ac:dyDescent="0.3">
      <c r="A24" s="1" t="s">
        <v>34</v>
      </c>
      <c r="B24" s="1"/>
      <c r="C24" s="4">
        <v>12917</v>
      </c>
      <c r="D24" s="1">
        <v>9717</v>
      </c>
      <c r="E24" s="2">
        <v>0.75226445769141437</v>
      </c>
      <c r="F24" s="3">
        <v>9571</v>
      </c>
      <c r="G24" s="2">
        <v>0.74096152357358525</v>
      </c>
      <c r="H24" s="1">
        <v>146</v>
      </c>
      <c r="I24" s="1">
        <v>186</v>
      </c>
      <c r="J24" s="2">
        <v>1.4399628396686537E-2</v>
      </c>
      <c r="K24" s="1">
        <v>3014</v>
      </c>
      <c r="L24" s="2">
        <v>0.23333591391189903</v>
      </c>
      <c r="M24" s="4">
        <v>186</v>
      </c>
      <c r="N24" s="4">
        <v>663</v>
      </c>
      <c r="O24" s="4">
        <v>2351</v>
      </c>
    </row>
    <row r="25" spans="1:15" ht="16.5" x14ac:dyDescent="0.3">
      <c r="A25" s="1" t="s">
        <v>35</v>
      </c>
      <c r="B25" s="1"/>
      <c r="C25" s="4">
        <v>87906</v>
      </c>
      <c r="D25" s="1">
        <v>59996</v>
      </c>
      <c r="E25" s="5">
        <v>0.68250176324710488</v>
      </c>
      <c r="F25" s="3">
        <v>56731</v>
      </c>
      <c r="G25" s="5">
        <v>0.64535981616726956</v>
      </c>
      <c r="H25" s="4">
        <v>3265</v>
      </c>
      <c r="I25" s="4">
        <v>2102</v>
      </c>
      <c r="J25" s="5">
        <v>2.391190589948354E-2</v>
      </c>
      <c r="K25" s="1">
        <v>25808</v>
      </c>
      <c r="L25" s="5">
        <v>0.29358633085341163</v>
      </c>
      <c r="M25" s="1">
        <v>2102</v>
      </c>
      <c r="N25" s="1">
        <v>5625</v>
      </c>
      <c r="O25" s="1">
        <v>20183</v>
      </c>
    </row>
  </sheetData>
  <mergeCells count="1">
    <mergeCell ref="M2:O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6B53-F92F-42A6-BDD1-E32C945C6E2B}">
  <dimension ref="A1:U42"/>
  <sheetViews>
    <sheetView tabSelected="1" workbookViewId="0">
      <selection activeCell="A4" sqref="A4:N4"/>
    </sheetView>
  </sheetViews>
  <sheetFormatPr defaultRowHeight="14" x14ac:dyDescent="0.3"/>
  <cols>
    <col min="2" max="2" width="15.9140625" customWidth="1"/>
    <col min="3" max="3" width="10.58203125" bestFit="1" customWidth="1"/>
    <col min="4" max="4" width="12.5" bestFit="1" customWidth="1"/>
    <col min="5" max="5" width="11.1640625" customWidth="1"/>
    <col min="6" max="6" width="14.5" bestFit="1" customWidth="1"/>
    <col min="7" max="7" width="11.1640625" bestFit="1" customWidth="1"/>
    <col min="8" max="8" width="18.4140625" bestFit="1" customWidth="1"/>
    <col min="9" max="9" width="10.08203125" customWidth="1"/>
    <col min="10" max="11" width="12.5" bestFit="1" customWidth="1"/>
    <col min="12" max="12" width="14.5" bestFit="1" customWidth="1"/>
  </cols>
  <sheetData>
    <row r="1" spans="1:21" ht="14" customHeight="1" x14ac:dyDescent="0.3">
      <c r="A1" s="15" t="s">
        <v>63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5"/>
      <c r="P1" s="16"/>
      <c r="Q1" s="16"/>
      <c r="R1" s="16"/>
      <c r="S1" s="16"/>
      <c r="T1" s="16"/>
      <c r="U1" s="16"/>
    </row>
    <row r="2" spans="1:2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23.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83" customHeight="1" x14ac:dyDescent="0.3">
      <c r="A4" s="15" t="s">
        <v>62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5"/>
      <c r="P4" s="16"/>
      <c r="Q4" s="16"/>
      <c r="R4" s="16"/>
      <c r="S4" s="16"/>
      <c r="T4" s="16"/>
      <c r="U4" s="16"/>
    </row>
    <row r="5" spans="1:21" ht="20" customHeight="1" x14ac:dyDescent="0.3"/>
    <row r="6" spans="1:21" ht="20" customHeight="1" x14ac:dyDescent="0.3"/>
    <row r="7" spans="1:21" ht="16.5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7" t="s">
        <v>39</v>
      </c>
      <c r="N7" s="17"/>
      <c r="O7" s="17"/>
      <c r="P7" s="17" t="s">
        <v>40</v>
      </c>
      <c r="Q7" s="17"/>
      <c r="R7" s="17"/>
      <c r="S7" s="17" t="s">
        <v>41</v>
      </c>
      <c r="T7" s="17"/>
      <c r="U7" s="17"/>
    </row>
    <row r="8" spans="1:21" ht="16.5" x14ac:dyDescent="0.3">
      <c r="B8" s="1" t="s">
        <v>0</v>
      </c>
      <c r="C8" s="1" t="s">
        <v>2</v>
      </c>
      <c r="D8" s="1" t="s">
        <v>60</v>
      </c>
      <c r="E8" s="1" t="s">
        <v>4</v>
      </c>
      <c r="F8" s="1" t="s">
        <v>5</v>
      </c>
      <c r="G8" s="1" t="s">
        <v>6</v>
      </c>
      <c r="H8" s="1" t="s">
        <v>61</v>
      </c>
      <c r="I8" s="1" t="s">
        <v>37</v>
      </c>
      <c r="J8" s="1" t="s">
        <v>8</v>
      </c>
      <c r="K8" s="1" t="s">
        <v>9</v>
      </c>
      <c r="L8" s="1" t="s">
        <v>10</v>
      </c>
      <c r="M8" s="1">
        <v>1</v>
      </c>
      <c r="N8" s="1">
        <v>2</v>
      </c>
      <c r="O8" s="1">
        <v>3</v>
      </c>
      <c r="P8" s="1">
        <v>1</v>
      </c>
      <c r="Q8" s="1">
        <v>2</v>
      </c>
      <c r="R8" s="1">
        <v>3</v>
      </c>
      <c r="S8" s="1">
        <v>1</v>
      </c>
      <c r="T8" s="1">
        <v>2</v>
      </c>
      <c r="U8" s="1">
        <v>3</v>
      </c>
    </row>
    <row r="9" spans="1:21" ht="16.5" x14ac:dyDescent="0.3">
      <c r="B9" s="1" t="s">
        <v>11</v>
      </c>
      <c r="C9" s="8">
        <v>55082</v>
      </c>
      <c r="D9" s="1">
        <v>35272</v>
      </c>
      <c r="E9" s="2">
        <v>0.64035438074144002</v>
      </c>
      <c r="F9" s="3">
        <v>34203</v>
      </c>
      <c r="G9" s="2">
        <v>0.62094695181729054</v>
      </c>
      <c r="H9" s="1">
        <v>1069</v>
      </c>
      <c r="I9" s="1">
        <v>1466</v>
      </c>
      <c r="J9" s="2">
        <v>2.6614865110199341E-2</v>
      </c>
      <c r="K9" s="1">
        <v>18344</v>
      </c>
      <c r="L9" s="2">
        <v>0.33303075414836064</v>
      </c>
      <c r="M9" s="1">
        <v>1466</v>
      </c>
      <c r="N9" s="1">
        <v>4128</v>
      </c>
      <c r="O9" s="1">
        <v>14216</v>
      </c>
      <c r="P9" s="1">
        <v>1792</v>
      </c>
      <c r="Q9" s="1">
        <v>4225</v>
      </c>
      <c r="R9" s="1">
        <v>15470</v>
      </c>
      <c r="S9" s="1">
        <f t="shared" ref="S9:U13" si="0">P9-M9</f>
        <v>326</v>
      </c>
      <c r="T9" s="1">
        <f t="shared" si="0"/>
        <v>97</v>
      </c>
      <c r="U9" s="1">
        <f t="shared" si="0"/>
        <v>1254</v>
      </c>
    </row>
    <row r="10" spans="1:21" ht="16.5" x14ac:dyDescent="0.3">
      <c r="B10" s="1" t="s">
        <v>18</v>
      </c>
      <c r="C10" s="8">
        <v>14075</v>
      </c>
      <c r="D10" s="1">
        <v>10585</v>
      </c>
      <c r="E10" s="2">
        <v>0.75204262877442274</v>
      </c>
      <c r="F10" s="3">
        <v>9203</v>
      </c>
      <c r="G10" s="2">
        <v>0.65385435168738903</v>
      </c>
      <c r="H10" s="1">
        <v>1382</v>
      </c>
      <c r="I10" s="1">
        <v>347</v>
      </c>
      <c r="J10" s="2">
        <v>2.4653641207815276E-2</v>
      </c>
      <c r="K10" s="1">
        <v>3143</v>
      </c>
      <c r="L10" s="2">
        <v>0.22330373001776199</v>
      </c>
      <c r="M10" s="1">
        <v>347</v>
      </c>
      <c r="N10" s="1">
        <v>464</v>
      </c>
      <c r="O10" s="1">
        <v>2679</v>
      </c>
      <c r="P10" s="1">
        <v>837</v>
      </c>
      <c r="Q10" s="1">
        <v>477</v>
      </c>
      <c r="R10" s="1">
        <v>2747</v>
      </c>
      <c r="S10" s="1">
        <f t="shared" si="0"/>
        <v>490</v>
      </c>
      <c r="T10" s="1">
        <f t="shared" si="0"/>
        <v>13</v>
      </c>
      <c r="U10" s="1">
        <f t="shared" si="0"/>
        <v>68</v>
      </c>
    </row>
    <row r="11" spans="1:21" ht="16.5" x14ac:dyDescent="0.3">
      <c r="B11" s="1" t="s">
        <v>25</v>
      </c>
      <c r="C11" s="8">
        <v>5832</v>
      </c>
      <c r="D11" s="1">
        <v>4422</v>
      </c>
      <c r="E11" s="2">
        <v>0.75823045267489708</v>
      </c>
      <c r="F11" s="3">
        <v>3754</v>
      </c>
      <c r="G11" s="2">
        <v>0.6436899862825789</v>
      </c>
      <c r="H11" s="1">
        <v>668</v>
      </c>
      <c r="I11" s="1">
        <v>103</v>
      </c>
      <c r="J11" s="2">
        <v>1.7661179698216737E-2</v>
      </c>
      <c r="K11" s="1">
        <v>1307</v>
      </c>
      <c r="L11" s="2">
        <v>0.22410836762688616</v>
      </c>
      <c r="M11" s="1">
        <v>103</v>
      </c>
      <c r="N11" s="1">
        <v>370</v>
      </c>
      <c r="O11" s="1">
        <v>937</v>
      </c>
      <c r="P11" s="1">
        <v>172</v>
      </c>
      <c r="Q11" s="1">
        <v>400</v>
      </c>
      <c r="R11" s="1">
        <v>1027</v>
      </c>
      <c r="S11" s="1">
        <f t="shared" si="0"/>
        <v>69</v>
      </c>
      <c r="T11" s="1">
        <f t="shared" si="0"/>
        <v>30</v>
      </c>
      <c r="U11" s="1">
        <f t="shared" si="0"/>
        <v>90</v>
      </c>
    </row>
    <row r="12" spans="1:21" ht="16.5" x14ac:dyDescent="0.3">
      <c r="B12" s="1" t="s">
        <v>28</v>
      </c>
      <c r="C12" s="8">
        <v>12917</v>
      </c>
      <c r="D12" s="1">
        <v>9717</v>
      </c>
      <c r="E12" s="2">
        <v>0.75226445769141437</v>
      </c>
      <c r="F12" s="3">
        <v>9571</v>
      </c>
      <c r="G12" s="2">
        <v>0.74096152357358525</v>
      </c>
      <c r="H12" s="1">
        <v>146</v>
      </c>
      <c r="I12" s="1">
        <v>186</v>
      </c>
      <c r="J12" s="2">
        <v>1.4399628396686537E-2</v>
      </c>
      <c r="K12" s="1">
        <v>3014</v>
      </c>
      <c r="L12" s="2">
        <v>0.23333591391189903</v>
      </c>
      <c r="M12" s="8">
        <v>186</v>
      </c>
      <c r="N12" s="8">
        <v>663</v>
      </c>
      <c r="O12" s="8">
        <v>2351</v>
      </c>
      <c r="P12" s="8">
        <v>566</v>
      </c>
      <c r="Q12" s="8">
        <v>771</v>
      </c>
      <c r="R12" s="8">
        <v>2475</v>
      </c>
      <c r="S12" s="1">
        <f t="shared" si="0"/>
        <v>380</v>
      </c>
      <c r="T12" s="1">
        <f t="shared" si="0"/>
        <v>108</v>
      </c>
      <c r="U12" s="1">
        <f t="shared" si="0"/>
        <v>124</v>
      </c>
    </row>
    <row r="13" spans="1:21" ht="16.5" x14ac:dyDescent="0.3">
      <c r="B13" s="1" t="s">
        <v>35</v>
      </c>
      <c r="C13" s="4">
        <v>87906</v>
      </c>
      <c r="D13" s="1">
        <v>59996</v>
      </c>
      <c r="E13" s="5">
        <v>0.68250176324710499</v>
      </c>
      <c r="F13" s="3">
        <v>56731</v>
      </c>
      <c r="G13" s="5">
        <v>0.64535981616727001</v>
      </c>
      <c r="H13" s="4">
        <v>3265</v>
      </c>
      <c r="I13" s="4">
        <v>2102</v>
      </c>
      <c r="J13" s="5">
        <v>2.391190589948354E-2</v>
      </c>
      <c r="K13" s="1">
        <v>25808</v>
      </c>
      <c r="L13" s="5">
        <v>0.29358633085341163</v>
      </c>
      <c r="M13" s="1">
        <v>2102</v>
      </c>
      <c r="N13" s="1">
        <v>5625</v>
      </c>
      <c r="O13" s="1">
        <v>20183</v>
      </c>
      <c r="P13" s="1">
        <f>SUM(P9:P12)</f>
        <v>3367</v>
      </c>
      <c r="Q13" s="1">
        <f>SUM(Q9:Q12)</f>
        <v>5873</v>
      </c>
      <c r="R13" s="1">
        <f>SUM(R9:R12)</f>
        <v>21719</v>
      </c>
      <c r="S13" s="1">
        <f t="shared" si="0"/>
        <v>1265</v>
      </c>
      <c r="T13" s="1">
        <f t="shared" si="0"/>
        <v>248</v>
      </c>
      <c r="U13" s="1">
        <f t="shared" si="0"/>
        <v>1536</v>
      </c>
    </row>
    <row r="14" spans="1:21" ht="16.5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1">
        <f>SUM(M13:O13)</f>
        <v>27910</v>
      </c>
      <c r="P14" s="1"/>
      <c r="Q14" s="1"/>
      <c r="R14" s="1">
        <f>SUM(P13:R13)</f>
        <v>30959</v>
      </c>
      <c r="S14" s="1"/>
      <c r="T14" s="1"/>
      <c r="U14" s="1">
        <f>SUM(S13:U13)</f>
        <v>3049</v>
      </c>
    </row>
    <row r="19" spans="1:15" ht="16.5" x14ac:dyDescent="0.3">
      <c r="M19" s="12" t="s">
        <v>39</v>
      </c>
      <c r="N19" s="13"/>
      <c r="O19" s="14"/>
    </row>
    <row r="20" spans="1:15" ht="16.5" x14ac:dyDescent="0.3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37</v>
      </c>
      <c r="J20" s="1" t="s">
        <v>8</v>
      </c>
      <c r="K20" s="1" t="s">
        <v>9</v>
      </c>
      <c r="L20" s="1" t="s">
        <v>10</v>
      </c>
      <c r="M20" s="1">
        <v>1</v>
      </c>
      <c r="N20" s="1">
        <v>2</v>
      </c>
      <c r="O20" s="1">
        <v>3</v>
      </c>
    </row>
    <row r="21" spans="1:15" ht="16.5" x14ac:dyDescent="0.3">
      <c r="A21" s="1" t="s">
        <v>11</v>
      </c>
      <c r="B21" s="1" t="s">
        <v>12</v>
      </c>
      <c r="C21" s="1">
        <v>11007</v>
      </c>
      <c r="D21" s="1">
        <v>7018</v>
      </c>
      <c r="E21" s="2">
        <v>0.63759425819932769</v>
      </c>
      <c r="F21" s="3">
        <v>6938</v>
      </c>
      <c r="G21" s="2">
        <v>0.63032615608249298</v>
      </c>
      <c r="H21" s="1">
        <v>80</v>
      </c>
      <c r="I21" s="1">
        <v>321</v>
      </c>
      <c r="J21" s="2">
        <v>2.9163259743799401E-2</v>
      </c>
      <c r="K21" s="1">
        <v>3668</v>
      </c>
      <c r="L21" s="2">
        <v>0.3332424820568729</v>
      </c>
      <c r="M21" s="1">
        <v>321</v>
      </c>
      <c r="N21" s="1">
        <v>1013</v>
      </c>
      <c r="O21" s="1">
        <v>2655</v>
      </c>
    </row>
    <row r="22" spans="1:15" ht="16.5" x14ac:dyDescent="0.3">
      <c r="A22" s="1"/>
      <c r="B22" s="1" t="s">
        <v>13</v>
      </c>
      <c r="C22" s="1">
        <v>9717</v>
      </c>
      <c r="D22" s="1">
        <v>6167</v>
      </c>
      <c r="E22" s="2">
        <v>0.63466090357106097</v>
      </c>
      <c r="F22" s="3">
        <v>6011</v>
      </c>
      <c r="G22" s="2">
        <v>0.61860656581249351</v>
      </c>
      <c r="H22" s="1">
        <v>156</v>
      </c>
      <c r="I22" s="1">
        <v>221</v>
      </c>
      <c r="J22" s="2">
        <v>2.2743645157970567E-2</v>
      </c>
      <c r="K22" s="1">
        <v>3329</v>
      </c>
      <c r="L22" s="2">
        <v>0.34259545127096841</v>
      </c>
      <c r="M22" s="1">
        <v>221</v>
      </c>
      <c r="N22" s="1">
        <v>458</v>
      </c>
      <c r="O22" s="1">
        <v>2871</v>
      </c>
    </row>
    <row r="23" spans="1:15" ht="16.5" x14ac:dyDescent="0.3">
      <c r="A23" s="1"/>
      <c r="B23" s="1" t="s">
        <v>14</v>
      </c>
      <c r="C23" s="1">
        <v>12213</v>
      </c>
      <c r="D23" s="1">
        <v>7754</v>
      </c>
      <c r="E23" s="2">
        <v>0.63489724064521413</v>
      </c>
      <c r="F23" s="3">
        <v>7574</v>
      </c>
      <c r="G23" s="2">
        <v>0.62015884713010727</v>
      </c>
      <c r="H23" s="1">
        <v>180</v>
      </c>
      <c r="I23" s="1">
        <v>394</v>
      </c>
      <c r="J23" s="2">
        <v>3.2260705805289447E-2</v>
      </c>
      <c r="K23" s="1">
        <v>4065</v>
      </c>
      <c r="L23" s="2">
        <v>0.33284205354949642</v>
      </c>
      <c r="M23" s="1">
        <v>394</v>
      </c>
      <c r="N23" s="1">
        <v>895</v>
      </c>
      <c r="O23" s="1">
        <v>3170</v>
      </c>
    </row>
    <row r="24" spans="1:15" ht="16.5" x14ac:dyDescent="0.3">
      <c r="A24" s="1"/>
      <c r="B24" s="1" t="s">
        <v>15</v>
      </c>
      <c r="C24" s="1">
        <v>10706</v>
      </c>
      <c r="D24" s="1">
        <v>7174</v>
      </c>
      <c r="E24" s="2">
        <v>0.67009153745563232</v>
      </c>
      <c r="F24" s="3">
        <v>7034</v>
      </c>
      <c r="G24" s="2">
        <v>0.65701475807958154</v>
      </c>
      <c r="H24" s="1">
        <v>140</v>
      </c>
      <c r="I24" s="1">
        <v>276</v>
      </c>
      <c r="J24" s="2">
        <v>2.577993648421446E-2</v>
      </c>
      <c r="K24" s="1">
        <v>3256</v>
      </c>
      <c r="L24" s="2">
        <v>0.30412852606015317</v>
      </c>
      <c r="M24" s="1">
        <v>276</v>
      </c>
      <c r="N24" s="1">
        <v>825</v>
      </c>
      <c r="O24" s="1">
        <v>2431</v>
      </c>
    </row>
    <row r="25" spans="1:15" ht="16.5" x14ac:dyDescent="0.3">
      <c r="A25" s="1"/>
      <c r="B25" s="1" t="s">
        <v>16</v>
      </c>
      <c r="C25" s="1">
        <v>11439</v>
      </c>
      <c r="D25" s="1">
        <v>7159</v>
      </c>
      <c r="E25" s="2">
        <v>0.62584141970451967</v>
      </c>
      <c r="F25" s="3">
        <v>6646</v>
      </c>
      <c r="G25" s="2">
        <v>0.58099484220648656</v>
      </c>
      <c r="H25" s="1">
        <v>513</v>
      </c>
      <c r="I25" s="1">
        <v>254</v>
      </c>
      <c r="J25" s="2">
        <v>2.2204738176414024E-2</v>
      </c>
      <c r="K25" s="1">
        <v>4026</v>
      </c>
      <c r="L25" s="2">
        <v>0.35195384211906633</v>
      </c>
      <c r="M25" s="1">
        <v>254</v>
      </c>
      <c r="N25" s="1">
        <v>937</v>
      </c>
      <c r="O25" s="1">
        <v>3089</v>
      </c>
    </row>
    <row r="26" spans="1:15" ht="16.5" x14ac:dyDescent="0.3">
      <c r="A26" s="1" t="s">
        <v>17</v>
      </c>
      <c r="B26" s="1"/>
      <c r="C26" s="4">
        <v>55082</v>
      </c>
      <c r="D26" s="1">
        <v>35272</v>
      </c>
      <c r="E26" s="2">
        <v>0.64035438074144002</v>
      </c>
      <c r="F26" s="3">
        <v>34203</v>
      </c>
      <c r="G26" s="2">
        <v>0.62094695181729054</v>
      </c>
      <c r="H26" s="1">
        <v>1069</v>
      </c>
      <c r="I26" s="1">
        <v>1466</v>
      </c>
      <c r="J26" s="2">
        <v>2.6614865110199341E-2</v>
      </c>
      <c r="K26" s="1">
        <v>18344</v>
      </c>
      <c r="L26" s="2">
        <v>0.33303075414836064</v>
      </c>
      <c r="M26" s="1">
        <v>1466</v>
      </c>
      <c r="N26" s="1">
        <v>4128</v>
      </c>
      <c r="O26" s="1">
        <v>14216</v>
      </c>
    </row>
    <row r="27" spans="1:15" ht="16.5" x14ac:dyDescent="0.3">
      <c r="A27" s="1" t="s">
        <v>18</v>
      </c>
      <c r="B27" s="1" t="s">
        <v>19</v>
      </c>
      <c r="C27" s="1">
        <v>2412</v>
      </c>
      <c r="D27" s="1">
        <v>1753</v>
      </c>
      <c r="E27" s="2">
        <v>0.72678275290215588</v>
      </c>
      <c r="F27" s="3">
        <v>1666</v>
      </c>
      <c r="G27" s="2">
        <v>0.69071310116086237</v>
      </c>
      <c r="H27" s="1">
        <v>87</v>
      </c>
      <c r="I27" s="1">
        <v>53</v>
      </c>
      <c r="J27" s="2">
        <v>2.197346600331675E-2</v>
      </c>
      <c r="K27" s="1">
        <v>606</v>
      </c>
      <c r="L27" s="2">
        <v>0.25124378109452739</v>
      </c>
      <c r="M27" s="1">
        <v>53</v>
      </c>
      <c r="N27" s="1">
        <v>109</v>
      </c>
      <c r="O27" s="1">
        <v>497</v>
      </c>
    </row>
    <row r="28" spans="1:15" ht="16.5" x14ac:dyDescent="0.3">
      <c r="A28" s="1"/>
      <c r="B28" s="1" t="s">
        <v>20</v>
      </c>
      <c r="C28" s="1">
        <v>2743</v>
      </c>
      <c r="D28" s="1">
        <v>1925</v>
      </c>
      <c r="E28" s="2">
        <v>0.70178636529347427</v>
      </c>
      <c r="F28" s="3">
        <v>1855</v>
      </c>
      <c r="G28" s="2">
        <v>0.67626686110098433</v>
      </c>
      <c r="H28" s="1">
        <v>70</v>
      </c>
      <c r="I28" s="1">
        <v>60</v>
      </c>
      <c r="J28" s="2">
        <v>2.1873860736419979E-2</v>
      </c>
      <c r="K28" s="1">
        <v>758</v>
      </c>
      <c r="L28" s="2">
        <v>0.27633977397010573</v>
      </c>
      <c r="M28" s="1">
        <v>60</v>
      </c>
      <c r="N28" s="1">
        <v>158</v>
      </c>
      <c r="O28" s="1">
        <v>600</v>
      </c>
    </row>
    <row r="29" spans="1:15" ht="16.5" x14ac:dyDescent="0.3">
      <c r="A29" s="1"/>
      <c r="B29" s="1" t="s">
        <v>21</v>
      </c>
      <c r="C29" s="1">
        <v>3242</v>
      </c>
      <c r="D29" s="1">
        <v>2486</v>
      </c>
      <c r="E29" s="2">
        <v>0.76681061073411472</v>
      </c>
      <c r="F29" s="3">
        <v>1790</v>
      </c>
      <c r="G29" s="2">
        <v>0.55212831585441091</v>
      </c>
      <c r="H29" s="1">
        <v>696</v>
      </c>
      <c r="I29" s="1">
        <v>103</v>
      </c>
      <c r="J29" s="2">
        <v>3.1770512029611349E-2</v>
      </c>
      <c r="K29" s="1">
        <v>653</v>
      </c>
      <c r="L29" s="2">
        <v>0.20141887723627391</v>
      </c>
      <c r="M29" s="1">
        <v>103</v>
      </c>
      <c r="N29" s="1">
        <v>42</v>
      </c>
      <c r="O29" s="1">
        <v>611</v>
      </c>
    </row>
    <row r="30" spans="1:15" ht="16.5" x14ac:dyDescent="0.3">
      <c r="A30" s="1"/>
      <c r="B30" s="1" t="s">
        <v>22</v>
      </c>
      <c r="C30" s="1">
        <v>2989</v>
      </c>
      <c r="D30" s="1">
        <v>2303</v>
      </c>
      <c r="E30" s="2">
        <v>0.77049180327868849</v>
      </c>
      <c r="F30" s="3">
        <v>2017</v>
      </c>
      <c r="G30" s="2">
        <v>0.67480762796922045</v>
      </c>
      <c r="H30" s="1">
        <v>286</v>
      </c>
      <c r="I30" s="1">
        <v>82</v>
      </c>
      <c r="J30" s="2">
        <v>2.7433924389427902E-2</v>
      </c>
      <c r="K30" s="1">
        <v>604</v>
      </c>
      <c r="L30" s="2">
        <v>0.20207427233188358</v>
      </c>
      <c r="M30" s="1">
        <v>82</v>
      </c>
      <c r="N30" s="1">
        <v>66</v>
      </c>
      <c r="O30" s="1">
        <v>538</v>
      </c>
    </row>
    <row r="31" spans="1:15" ht="16.5" x14ac:dyDescent="0.3">
      <c r="A31" s="1"/>
      <c r="B31" s="1" t="s">
        <v>23</v>
      </c>
      <c r="C31" s="1">
        <v>2689</v>
      </c>
      <c r="D31" s="1">
        <v>2118</v>
      </c>
      <c r="E31" s="2">
        <v>0.78765340275195239</v>
      </c>
      <c r="F31" s="3">
        <v>1875</v>
      </c>
      <c r="G31" s="2">
        <v>0.69728523614726667</v>
      </c>
      <c r="H31" s="1">
        <v>243</v>
      </c>
      <c r="I31" s="1">
        <v>49</v>
      </c>
      <c r="J31" s="2">
        <v>1.8222387504648569E-2</v>
      </c>
      <c r="K31" s="1">
        <v>522</v>
      </c>
      <c r="L31" s="2">
        <v>0.19412420974339903</v>
      </c>
      <c r="M31" s="1">
        <v>49</v>
      </c>
      <c r="N31" s="1">
        <v>89</v>
      </c>
      <c r="O31" s="1">
        <v>433</v>
      </c>
    </row>
    <row r="32" spans="1:15" ht="16.5" x14ac:dyDescent="0.3">
      <c r="A32" s="1" t="s">
        <v>24</v>
      </c>
      <c r="B32" s="1"/>
      <c r="C32" s="4">
        <v>14075</v>
      </c>
      <c r="D32" s="1">
        <v>10585</v>
      </c>
      <c r="E32" s="2">
        <v>0.75204262877442274</v>
      </c>
      <c r="F32" s="3">
        <v>9203</v>
      </c>
      <c r="G32" s="2">
        <v>0.65385435168738903</v>
      </c>
      <c r="H32" s="1">
        <v>1382</v>
      </c>
      <c r="I32" s="1">
        <v>347</v>
      </c>
      <c r="J32" s="2">
        <v>2.4653641207815276E-2</v>
      </c>
      <c r="K32" s="1">
        <v>3143</v>
      </c>
      <c r="L32" s="2">
        <v>0.22330373001776199</v>
      </c>
      <c r="M32" s="1">
        <v>347</v>
      </c>
      <c r="N32" s="1">
        <v>464</v>
      </c>
      <c r="O32" s="1">
        <v>2679</v>
      </c>
    </row>
    <row r="33" spans="1:15" ht="16.5" x14ac:dyDescent="0.3">
      <c r="A33" s="1" t="s">
        <v>25</v>
      </c>
      <c r="B33" s="1" t="s">
        <v>38</v>
      </c>
      <c r="C33" s="1">
        <v>3282</v>
      </c>
      <c r="D33" s="1">
        <v>2495</v>
      </c>
      <c r="E33" s="2">
        <v>0.76020719073735532</v>
      </c>
      <c r="F33" s="3">
        <v>2129</v>
      </c>
      <c r="G33" s="2">
        <v>0.64868982327848868</v>
      </c>
      <c r="H33" s="1">
        <v>366</v>
      </c>
      <c r="I33" s="1">
        <v>57</v>
      </c>
      <c r="J33" s="2">
        <v>1.736745886654479E-2</v>
      </c>
      <c r="K33" s="1">
        <v>730</v>
      </c>
      <c r="L33" s="2">
        <v>0.22242535039609995</v>
      </c>
      <c r="M33" s="1">
        <v>57</v>
      </c>
      <c r="N33" s="1">
        <v>177</v>
      </c>
      <c r="O33" s="1">
        <v>553</v>
      </c>
    </row>
    <row r="34" spans="1:15" ht="16.5" x14ac:dyDescent="0.3">
      <c r="A34" s="1"/>
      <c r="B34" s="1" t="s">
        <v>26</v>
      </c>
      <c r="C34" s="1">
        <v>2550</v>
      </c>
      <c r="D34" s="1">
        <v>1927</v>
      </c>
      <c r="E34" s="2">
        <v>0.75568627450980397</v>
      </c>
      <c r="F34" s="3">
        <v>1625</v>
      </c>
      <c r="G34" s="2">
        <v>0.63725490196078427</v>
      </c>
      <c r="H34" s="1">
        <v>302</v>
      </c>
      <c r="I34" s="1">
        <v>46</v>
      </c>
      <c r="J34" s="2">
        <v>1.803921568627451E-2</v>
      </c>
      <c r="K34" s="1">
        <v>577</v>
      </c>
      <c r="L34" s="2">
        <v>0.22627450980392158</v>
      </c>
      <c r="M34" s="1">
        <v>46</v>
      </c>
      <c r="N34" s="1">
        <v>193</v>
      </c>
      <c r="O34" s="1">
        <v>384</v>
      </c>
    </row>
    <row r="35" spans="1:15" ht="16.5" x14ac:dyDescent="0.3">
      <c r="A35" s="1" t="s">
        <v>27</v>
      </c>
      <c r="B35" s="1"/>
      <c r="C35" s="4">
        <v>5832</v>
      </c>
      <c r="D35" s="1">
        <v>4422</v>
      </c>
      <c r="E35" s="2">
        <v>0.75823045267489708</v>
      </c>
      <c r="F35" s="3">
        <v>3754</v>
      </c>
      <c r="G35" s="2">
        <v>0.6436899862825789</v>
      </c>
      <c r="H35" s="1">
        <v>668</v>
      </c>
      <c r="I35" s="1">
        <v>103</v>
      </c>
      <c r="J35" s="2">
        <v>1.7661179698216737E-2</v>
      </c>
      <c r="K35" s="1">
        <v>1307</v>
      </c>
      <c r="L35" s="2">
        <v>0.22410836762688616</v>
      </c>
      <c r="M35" s="1">
        <v>103</v>
      </c>
      <c r="N35" s="1">
        <v>370</v>
      </c>
      <c r="O35" s="1">
        <v>937</v>
      </c>
    </row>
    <row r="36" spans="1:15" ht="16.5" x14ac:dyDescent="0.3">
      <c r="A36" s="1" t="s">
        <v>28</v>
      </c>
      <c r="B36" s="1" t="s">
        <v>29</v>
      </c>
      <c r="C36" s="1">
        <v>2297</v>
      </c>
      <c r="D36" s="1">
        <v>1762</v>
      </c>
      <c r="E36" s="2">
        <v>0.76708750544188076</v>
      </c>
      <c r="F36" s="3">
        <v>1734</v>
      </c>
      <c r="G36" s="2">
        <v>0.75489769264257722</v>
      </c>
      <c r="H36" s="1">
        <v>28</v>
      </c>
      <c r="I36" s="1">
        <v>30</v>
      </c>
      <c r="J36" s="2">
        <v>1.3060513713539399E-2</v>
      </c>
      <c r="K36" s="1">
        <v>505</v>
      </c>
      <c r="L36" s="2">
        <v>0.21985198084457988</v>
      </c>
      <c r="M36" s="1">
        <v>30</v>
      </c>
      <c r="N36" s="1">
        <v>89</v>
      </c>
      <c r="O36" s="1">
        <v>416</v>
      </c>
    </row>
    <row r="37" spans="1:15" ht="16.5" x14ac:dyDescent="0.3">
      <c r="A37" s="1"/>
      <c r="B37" s="1" t="s">
        <v>30</v>
      </c>
      <c r="C37" s="1">
        <v>2274</v>
      </c>
      <c r="D37" s="1">
        <v>1700</v>
      </c>
      <c r="E37" s="2">
        <v>0.74758135444151275</v>
      </c>
      <c r="F37" s="3">
        <v>1679</v>
      </c>
      <c r="G37" s="2">
        <v>0.73834652594547057</v>
      </c>
      <c r="H37" s="1">
        <v>21</v>
      </c>
      <c r="I37" s="1">
        <v>33</v>
      </c>
      <c r="J37" s="2">
        <v>1.4511873350923483E-2</v>
      </c>
      <c r="K37" s="1">
        <v>541</v>
      </c>
      <c r="L37" s="2">
        <v>0.23790677220756376</v>
      </c>
      <c r="M37" s="1">
        <v>33</v>
      </c>
      <c r="N37" s="1">
        <v>109</v>
      </c>
      <c r="O37" s="1">
        <v>432</v>
      </c>
    </row>
    <row r="38" spans="1:15" ht="16.5" x14ac:dyDescent="0.3">
      <c r="A38" s="1"/>
      <c r="B38" s="1" t="s">
        <v>31</v>
      </c>
      <c r="C38" s="1">
        <v>2348</v>
      </c>
      <c r="D38" s="1">
        <v>1813</v>
      </c>
      <c r="E38" s="2">
        <v>0.77214650766609882</v>
      </c>
      <c r="F38" s="3">
        <v>1787</v>
      </c>
      <c r="G38" s="2">
        <v>0.76107325383304936</v>
      </c>
      <c r="H38" s="1">
        <v>26</v>
      </c>
      <c r="I38" s="1">
        <v>43</v>
      </c>
      <c r="J38" s="2">
        <v>1.8313458262350937E-2</v>
      </c>
      <c r="K38" s="1">
        <v>492</v>
      </c>
      <c r="L38" s="2">
        <v>0.20954003407155025</v>
      </c>
      <c r="M38" s="1">
        <v>43</v>
      </c>
      <c r="N38" s="1">
        <v>83</v>
      </c>
      <c r="O38" s="1">
        <v>409</v>
      </c>
    </row>
    <row r="39" spans="1:15" ht="16.5" x14ac:dyDescent="0.3">
      <c r="A39" s="1"/>
      <c r="B39" s="1" t="s">
        <v>32</v>
      </c>
      <c r="C39" s="1">
        <v>3344</v>
      </c>
      <c r="D39" s="1">
        <v>2303</v>
      </c>
      <c r="E39" s="2">
        <v>0.68869617224880386</v>
      </c>
      <c r="F39" s="3">
        <v>2262</v>
      </c>
      <c r="G39" s="2">
        <v>0.67643540669856461</v>
      </c>
      <c r="H39" s="1">
        <v>41</v>
      </c>
      <c r="I39" s="1">
        <v>50</v>
      </c>
      <c r="J39" s="2">
        <v>1.4952153110047847E-2</v>
      </c>
      <c r="K39" s="1">
        <v>991</v>
      </c>
      <c r="L39" s="2">
        <v>0.29635167464114831</v>
      </c>
      <c r="M39" s="1">
        <v>50</v>
      </c>
      <c r="N39" s="1">
        <v>261</v>
      </c>
      <c r="O39" s="1">
        <v>730</v>
      </c>
    </row>
    <row r="40" spans="1:15" ht="16.5" x14ac:dyDescent="0.3">
      <c r="A40" s="1"/>
      <c r="B40" s="1" t="s">
        <v>33</v>
      </c>
      <c r="C40" s="1">
        <v>2654</v>
      </c>
      <c r="D40" s="1">
        <v>2139</v>
      </c>
      <c r="E40" s="2">
        <v>0.8059532780708365</v>
      </c>
      <c r="F40" s="3">
        <v>2109</v>
      </c>
      <c r="G40" s="2">
        <v>0.79464958553127352</v>
      </c>
      <c r="H40" s="1">
        <v>30</v>
      </c>
      <c r="I40" s="1">
        <v>30</v>
      </c>
      <c r="J40" s="2">
        <v>1.1303692539562924E-2</v>
      </c>
      <c r="K40" s="1">
        <v>485</v>
      </c>
      <c r="L40" s="2">
        <v>0.1827430293896006</v>
      </c>
      <c r="M40" s="1">
        <v>30</v>
      </c>
      <c r="N40" s="1">
        <v>121</v>
      </c>
      <c r="O40" s="1">
        <v>364</v>
      </c>
    </row>
    <row r="41" spans="1:15" ht="16.5" x14ac:dyDescent="0.3">
      <c r="A41" s="1" t="s">
        <v>34</v>
      </c>
      <c r="B41" s="1"/>
      <c r="C41" s="4">
        <v>12917</v>
      </c>
      <c r="D41" s="1">
        <v>9717</v>
      </c>
      <c r="E41" s="2">
        <v>0.75226445769141437</v>
      </c>
      <c r="F41" s="3">
        <v>9571</v>
      </c>
      <c r="G41" s="2">
        <v>0.74096152357358525</v>
      </c>
      <c r="H41" s="1">
        <v>146</v>
      </c>
      <c r="I41" s="1">
        <v>186</v>
      </c>
      <c r="J41" s="2">
        <v>1.4399628396686537E-2</v>
      </c>
      <c r="K41" s="1">
        <v>3014</v>
      </c>
      <c r="L41" s="2">
        <v>0.23333591391189903</v>
      </c>
      <c r="M41" s="4">
        <v>186</v>
      </c>
      <c r="N41" s="4">
        <v>663</v>
      </c>
      <c r="O41" s="4">
        <v>2351</v>
      </c>
    </row>
    <row r="42" spans="1:15" ht="16.5" x14ac:dyDescent="0.3">
      <c r="A42" s="1" t="s">
        <v>35</v>
      </c>
      <c r="B42" s="1"/>
      <c r="C42" s="4">
        <v>87906</v>
      </c>
      <c r="D42" s="1">
        <v>59996</v>
      </c>
      <c r="E42" s="5">
        <v>0.68250176324710488</v>
      </c>
      <c r="F42" s="3">
        <v>56731</v>
      </c>
      <c r="G42" s="5">
        <v>0.64535981616726956</v>
      </c>
      <c r="H42" s="4">
        <v>3265</v>
      </c>
      <c r="I42" s="4">
        <v>2102</v>
      </c>
      <c r="J42" s="5">
        <v>2.391190589948354E-2</v>
      </c>
      <c r="K42" s="1">
        <v>25808</v>
      </c>
      <c r="L42" s="5">
        <v>0.29358633085341163</v>
      </c>
      <c r="M42" s="1">
        <v>2102</v>
      </c>
      <c r="N42" s="1">
        <v>5625</v>
      </c>
      <c r="O42" s="1">
        <v>20183</v>
      </c>
    </row>
  </sheetData>
  <mergeCells count="8">
    <mergeCell ref="A1:N3"/>
    <mergeCell ref="O1:U3"/>
    <mergeCell ref="A4:N4"/>
    <mergeCell ref="O4:U4"/>
    <mergeCell ref="P7:R7"/>
    <mergeCell ref="S7:U7"/>
    <mergeCell ref="M19:O19"/>
    <mergeCell ref="M7:O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9086-E2A7-4652-8C97-135ADBF63D6A}">
  <dimension ref="A1:O25"/>
  <sheetViews>
    <sheetView topLeftCell="A7" workbookViewId="0">
      <selection activeCell="A4" sqref="A4:N6"/>
    </sheetView>
  </sheetViews>
  <sheetFormatPr defaultRowHeight="14" x14ac:dyDescent="0.3"/>
  <cols>
    <col min="2" max="3" width="10.58203125" bestFit="1" customWidth="1"/>
    <col min="4" max="4" width="16.4140625" bestFit="1" customWidth="1"/>
    <col min="5" max="5" width="18.4140625" bestFit="1" customWidth="1"/>
    <col min="6" max="6" width="18.4140625" customWidth="1"/>
    <col min="7" max="7" width="10.58203125" bestFit="1" customWidth="1"/>
    <col min="8" max="8" width="16.4140625" bestFit="1" customWidth="1"/>
    <col min="9" max="9" width="16.4140625" customWidth="1"/>
    <col min="14" max="14" width="12.5" bestFit="1" customWidth="1"/>
  </cols>
  <sheetData>
    <row r="1" spans="1:15" ht="14" customHeight="1" x14ac:dyDescent="0.3">
      <c r="A1" s="19" t="s">
        <v>58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5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5" ht="106" customHeight="1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5" x14ac:dyDescent="0.3">
      <c r="A4" s="19" t="s">
        <v>59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5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5" ht="37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8" spans="1:15" ht="16.5" x14ac:dyDescent="0.3">
      <c r="A8" s="8"/>
      <c r="B8" s="18" t="s">
        <v>42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5" ht="16.5" x14ac:dyDescent="0.3">
      <c r="A9" s="8"/>
      <c r="B9" s="18" t="s">
        <v>43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5" ht="16.5" x14ac:dyDescent="0.3">
      <c r="A10" s="8" t="s">
        <v>0</v>
      </c>
      <c r="B10" s="8" t="s">
        <v>44</v>
      </c>
      <c r="C10" s="8" t="s">
        <v>45</v>
      </c>
      <c r="D10" s="8" t="s">
        <v>46</v>
      </c>
      <c r="E10" s="8" t="s">
        <v>47</v>
      </c>
      <c r="F10" s="8" t="s">
        <v>55</v>
      </c>
      <c r="G10" s="8" t="s">
        <v>48</v>
      </c>
      <c r="H10" s="8" t="s">
        <v>49</v>
      </c>
      <c r="I10" s="8" t="s">
        <v>56</v>
      </c>
      <c r="J10" s="8" t="s">
        <v>50</v>
      </c>
      <c r="K10" s="8" t="s">
        <v>51</v>
      </c>
      <c r="L10" s="8" t="s">
        <v>52</v>
      </c>
      <c r="M10" s="8" t="s">
        <v>53</v>
      </c>
      <c r="N10" s="8" t="s">
        <v>54</v>
      </c>
    </row>
    <row r="11" spans="1:15" ht="16.5" x14ac:dyDescent="0.3">
      <c r="A11" s="8" t="s">
        <v>11</v>
      </c>
      <c r="B11" s="8">
        <v>35156</v>
      </c>
      <c r="C11" s="8">
        <v>404179</v>
      </c>
      <c r="D11" s="9">
        <f>C11/B11</f>
        <v>11.496728865627489</v>
      </c>
      <c r="E11" s="9">
        <v>273343</v>
      </c>
      <c r="F11" s="8">
        <v>90177</v>
      </c>
      <c r="G11" s="8">
        <v>40659</v>
      </c>
      <c r="H11" s="10">
        <f>E11/C11</f>
        <v>0.6762919399572962</v>
      </c>
      <c r="I11" s="10">
        <f>F11/C11</f>
        <v>0.22311154216324944</v>
      </c>
      <c r="J11" s="10">
        <f>G11/C11</f>
        <v>0.10059651787945439</v>
      </c>
      <c r="K11" s="8">
        <v>5137</v>
      </c>
      <c r="L11" s="8">
        <v>1717</v>
      </c>
      <c r="M11" s="8">
        <f>K11+L11</f>
        <v>6854</v>
      </c>
      <c r="N11" s="5">
        <f>M11/B11</f>
        <v>0.19495960860166117</v>
      </c>
    </row>
    <row r="12" spans="1:15" ht="16.5" x14ac:dyDescent="0.3">
      <c r="A12" s="8" t="s">
        <v>18</v>
      </c>
      <c r="B12" s="8">
        <v>10037</v>
      </c>
      <c r="C12" s="8">
        <v>91005</v>
      </c>
      <c r="D12" s="9">
        <f t="shared" ref="D12:D15" si="0">C12/B12</f>
        <v>9.0669522765766661</v>
      </c>
      <c r="E12" s="9">
        <v>53002</v>
      </c>
      <c r="F12" s="8">
        <v>7131</v>
      </c>
      <c r="G12" s="8">
        <v>30872</v>
      </c>
      <c r="H12" s="10">
        <f t="shared" ref="H12:H15" si="1">E12/C12</f>
        <v>0.58240756002417449</v>
      </c>
      <c r="I12" s="10">
        <f t="shared" ref="I12:I15" si="2">F12/C12</f>
        <v>7.8358331959782423E-2</v>
      </c>
      <c r="J12" s="10">
        <f t="shared" ref="J12:J15" si="3">G12/C12</f>
        <v>0.33923410801604309</v>
      </c>
      <c r="K12" s="8">
        <v>2032</v>
      </c>
      <c r="L12" s="8">
        <v>327</v>
      </c>
      <c r="M12" s="8">
        <f t="shared" ref="M12:M14" si="4">K12+L12</f>
        <v>2359</v>
      </c>
      <c r="N12" s="5">
        <f>M12/B12</f>
        <v>0.23503038756600578</v>
      </c>
    </row>
    <row r="13" spans="1:15" ht="16.5" x14ac:dyDescent="0.3">
      <c r="A13" s="8" t="s">
        <v>25</v>
      </c>
      <c r="B13" s="8">
        <v>4542</v>
      </c>
      <c r="C13" s="8">
        <v>50611</v>
      </c>
      <c r="D13" s="9">
        <f t="shared" si="0"/>
        <v>11.142888595332453</v>
      </c>
      <c r="E13" s="9">
        <v>26345</v>
      </c>
      <c r="F13" s="8">
        <v>8732</v>
      </c>
      <c r="G13" s="8">
        <v>15534</v>
      </c>
      <c r="H13" s="10">
        <f t="shared" si="1"/>
        <v>0.52053901325798735</v>
      </c>
      <c r="I13" s="10">
        <f t="shared" si="2"/>
        <v>0.17253166307719667</v>
      </c>
      <c r="J13" s="10">
        <f t="shared" si="3"/>
        <v>0.30692932366481596</v>
      </c>
      <c r="K13" s="8">
        <v>991</v>
      </c>
      <c r="L13" s="8">
        <v>215</v>
      </c>
      <c r="M13" s="8">
        <f t="shared" si="4"/>
        <v>1206</v>
      </c>
      <c r="N13" s="5">
        <f>M13/B13</f>
        <v>0.26552179656538971</v>
      </c>
    </row>
    <row r="14" spans="1:15" ht="16.5" x14ac:dyDescent="0.3">
      <c r="A14" s="8" t="s">
        <v>28</v>
      </c>
      <c r="B14" s="8">
        <v>9687</v>
      </c>
      <c r="C14" s="8">
        <v>142149</v>
      </c>
      <c r="D14" s="9">
        <f t="shared" si="0"/>
        <v>14.674202539485909</v>
      </c>
      <c r="E14" s="9">
        <v>102086</v>
      </c>
      <c r="F14" s="8">
        <v>12295</v>
      </c>
      <c r="G14" s="8">
        <v>27768</v>
      </c>
      <c r="H14" s="10">
        <f t="shared" si="1"/>
        <v>0.71816192868046913</v>
      </c>
      <c r="I14" s="10">
        <f t="shared" si="2"/>
        <v>8.6493749516352553E-2</v>
      </c>
      <c r="J14" s="10">
        <f t="shared" si="3"/>
        <v>0.19534432180317834</v>
      </c>
      <c r="K14" s="8">
        <v>2069</v>
      </c>
      <c r="L14" s="8">
        <v>385</v>
      </c>
      <c r="M14" s="8">
        <f t="shared" si="4"/>
        <v>2454</v>
      </c>
      <c r="N14" s="5">
        <f>M14/B14</f>
        <v>0.25332920408795295</v>
      </c>
    </row>
    <row r="15" spans="1:15" ht="16.5" x14ac:dyDescent="0.3">
      <c r="A15" s="8" t="s">
        <v>36</v>
      </c>
      <c r="B15" s="8">
        <v>59422</v>
      </c>
      <c r="C15" s="8">
        <v>687944</v>
      </c>
      <c r="D15" s="9">
        <f t="shared" si="0"/>
        <v>11.57726094712396</v>
      </c>
      <c r="E15" s="9">
        <v>454776</v>
      </c>
      <c r="F15" s="8">
        <v>118335</v>
      </c>
      <c r="G15" s="8">
        <v>114833</v>
      </c>
      <c r="H15" s="10">
        <f t="shared" si="1"/>
        <v>0.66106543555870823</v>
      </c>
      <c r="I15" s="10">
        <f t="shared" si="2"/>
        <v>0.17201254753293874</v>
      </c>
      <c r="J15" s="10">
        <f t="shared" si="3"/>
        <v>0.16692201690835301</v>
      </c>
      <c r="K15" s="8">
        <f>SUM(K11:K14)</f>
        <v>10229</v>
      </c>
      <c r="L15" s="8">
        <f>SUM(L11:L14)</f>
        <v>2644</v>
      </c>
      <c r="M15" s="8">
        <f>SUM(M11:M14)</f>
        <v>12873</v>
      </c>
      <c r="N15" s="5">
        <f>M15/B15</f>
        <v>0.216636935815018</v>
      </c>
      <c r="O15">
        <f>N15/0.1808-1</f>
        <v>0.19821314056979</v>
      </c>
    </row>
    <row r="18" spans="1:11" ht="16.5" x14ac:dyDescent="0.3">
      <c r="A18" s="6"/>
      <c r="B18" s="18" t="s">
        <v>57</v>
      </c>
      <c r="C18" s="18"/>
      <c r="D18" s="18"/>
      <c r="E18" s="18"/>
      <c r="F18" s="18"/>
      <c r="G18" s="18"/>
      <c r="H18" s="18"/>
      <c r="I18" s="18"/>
      <c r="J18" s="18"/>
      <c r="K18" s="18"/>
    </row>
    <row r="19" spans="1:11" ht="16.5" x14ac:dyDescent="0.3">
      <c r="A19" s="6"/>
      <c r="B19" s="18" t="s">
        <v>43</v>
      </c>
      <c r="C19" s="18"/>
      <c r="D19" s="18"/>
      <c r="E19" s="18"/>
      <c r="F19" s="18"/>
      <c r="G19" s="18"/>
      <c r="H19" s="18"/>
      <c r="I19" s="18"/>
      <c r="J19" s="18"/>
      <c r="K19" s="18"/>
    </row>
    <row r="20" spans="1:11" ht="16.5" x14ac:dyDescent="0.3">
      <c r="A20" s="8" t="s">
        <v>0</v>
      </c>
      <c r="B20" s="8" t="s">
        <v>44</v>
      </c>
      <c r="C20" s="8" t="s">
        <v>45</v>
      </c>
      <c r="D20" s="8" t="s">
        <v>46</v>
      </c>
      <c r="E20" s="8" t="s">
        <v>51</v>
      </c>
      <c r="F20" s="8" t="s">
        <v>52</v>
      </c>
      <c r="G20" s="8" t="s">
        <v>53</v>
      </c>
      <c r="H20" s="8" t="s">
        <v>54</v>
      </c>
      <c r="I20" s="8"/>
      <c r="J20" s="8"/>
      <c r="K20" s="8"/>
    </row>
    <row r="21" spans="1:11" ht="16.5" x14ac:dyDescent="0.3">
      <c r="A21" s="8" t="s">
        <v>11</v>
      </c>
      <c r="B21" s="8">
        <v>3711</v>
      </c>
      <c r="C21" s="8">
        <v>31234</v>
      </c>
      <c r="D21" s="9">
        <f>C21/B21</f>
        <v>8.4165992993802217</v>
      </c>
      <c r="E21" s="8">
        <v>3155</v>
      </c>
      <c r="F21" s="8">
        <v>18</v>
      </c>
      <c r="G21" s="8">
        <f>E21+F21</f>
        <v>3173</v>
      </c>
      <c r="H21" s="5">
        <f>G21/B21</f>
        <v>0.85502559956884938</v>
      </c>
      <c r="I21" s="7"/>
      <c r="J21" s="7"/>
      <c r="K21" s="11"/>
    </row>
    <row r="22" spans="1:11" ht="16.5" x14ac:dyDescent="0.3">
      <c r="A22" s="8" t="s">
        <v>18</v>
      </c>
      <c r="B22" s="8">
        <v>1522</v>
      </c>
      <c r="C22" s="8">
        <v>17708</v>
      </c>
      <c r="D22" s="9">
        <f t="shared" ref="D22:D25" si="5">C22/B22</f>
        <v>11.634691195795007</v>
      </c>
      <c r="E22" s="8">
        <v>1371</v>
      </c>
      <c r="F22" s="8">
        <v>10</v>
      </c>
      <c r="G22" s="8">
        <f t="shared" ref="G22:G24" si="6">E22+F22</f>
        <v>1381</v>
      </c>
      <c r="H22" s="5">
        <f t="shared" ref="H22:H24" si="7">G22/B22</f>
        <v>0.90735873850197113</v>
      </c>
      <c r="I22" s="7"/>
      <c r="J22" s="7"/>
      <c r="K22" s="11"/>
    </row>
    <row r="23" spans="1:11" ht="16.5" x14ac:dyDescent="0.3">
      <c r="A23" s="8" t="s">
        <v>25</v>
      </c>
      <c r="B23" s="8">
        <v>859</v>
      </c>
      <c r="C23" s="8">
        <v>11137</v>
      </c>
      <c r="D23" s="9">
        <f t="shared" si="5"/>
        <v>12.965075669383003</v>
      </c>
      <c r="E23" s="8">
        <v>794</v>
      </c>
      <c r="F23" s="8">
        <v>2</v>
      </c>
      <c r="G23" s="8">
        <f t="shared" si="6"/>
        <v>796</v>
      </c>
      <c r="H23" s="5">
        <f t="shared" si="7"/>
        <v>0.92665890570430731</v>
      </c>
      <c r="I23" s="7"/>
      <c r="J23" s="7"/>
      <c r="K23" s="11"/>
    </row>
    <row r="24" spans="1:11" ht="16.5" x14ac:dyDescent="0.3">
      <c r="A24" s="8" t="s">
        <v>28</v>
      </c>
      <c r="B24" s="8">
        <v>2729</v>
      </c>
      <c r="C24" s="8">
        <v>32101</v>
      </c>
      <c r="D24" s="9">
        <f t="shared" si="5"/>
        <v>11.762916819347746</v>
      </c>
      <c r="E24" s="8">
        <v>2407</v>
      </c>
      <c r="F24" s="8">
        <v>9</v>
      </c>
      <c r="G24" s="8">
        <f t="shared" si="6"/>
        <v>2416</v>
      </c>
      <c r="H24" s="5">
        <f t="shared" si="7"/>
        <v>0.88530597288384028</v>
      </c>
      <c r="I24" s="7"/>
      <c r="J24" s="7"/>
      <c r="K24" s="11"/>
    </row>
    <row r="25" spans="1:11" ht="16.5" x14ac:dyDescent="0.3">
      <c r="A25" s="8" t="s">
        <v>36</v>
      </c>
      <c r="B25" s="8">
        <v>8821</v>
      </c>
      <c r="C25" s="8">
        <v>92180</v>
      </c>
      <c r="D25" s="9">
        <f t="shared" si="5"/>
        <v>10.450062351207347</v>
      </c>
      <c r="E25" s="8">
        <f>SUM(E21:E24)</f>
        <v>7727</v>
      </c>
      <c r="F25" s="8">
        <f>SUM(F21:F24)</f>
        <v>39</v>
      </c>
      <c r="G25" s="8">
        <f>SUM(G21:G24)</f>
        <v>7766</v>
      </c>
      <c r="H25" s="5">
        <f>G25/B25</f>
        <v>0.88039904772701505</v>
      </c>
    </row>
  </sheetData>
  <mergeCells count="6">
    <mergeCell ref="B8:N8"/>
    <mergeCell ref="B9:N9"/>
    <mergeCell ref="B18:K18"/>
    <mergeCell ref="B19:K19"/>
    <mergeCell ref="A1:N3"/>
    <mergeCell ref="A4:N6"/>
  </mergeCells>
  <phoneticPr fontId="3" type="noConversion"/>
  <conditionalFormatting sqref="J11:J1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{69747F4A-9268-4EC3-AFB5-F004713EAC6C}</x14:id>
        </ext>
      </extLst>
    </cfRule>
  </conditionalFormatting>
  <conditionalFormatting sqref="N11:N15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{B39FCC6D-104C-43F8-856F-4CDFEA268BDF}</x14:id>
        </ext>
      </extLst>
    </cfRule>
  </conditionalFormatting>
  <conditionalFormatting sqref="D11:D1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{B7F29BA4-7973-4813-8D6D-4878DC8B9D10}</x14:id>
        </ext>
      </extLst>
    </cfRule>
  </conditionalFormatting>
  <conditionalFormatting sqref="D21:D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{1E846F9A-07BB-41F9-A02D-E41FEF71E6FD}</x14:id>
        </ext>
      </extLst>
    </cfRule>
  </conditionalFormatting>
  <conditionalFormatting sqref="H21:H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{61421D1C-3DCD-40CE-AB8E-F81C5A8BB339}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747F4A-9268-4EC3-AFB5-F004713EAC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J11:J15</xm:sqref>
        </x14:conditionalFormatting>
        <x14:conditionalFormatting xmlns:xm="http://schemas.microsoft.com/office/excel/2006/main">
          <x14:cfRule type="dataBar" id="{B39FCC6D-104C-43F8-856F-4CDFEA268B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N11:N15</xm:sqref>
        </x14:conditionalFormatting>
        <x14:conditionalFormatting xmlns:xm="http://schemas.microsoft.com/office/excel/2006/main">
          <x14:cfRule type="dataBar" id="{B7F29BA4-7973-4813-8D6D-4878DC8B9D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D11:D14</xm:sqref>
        </x14:conditionalFormatting>
        <x14:conditionalFormatting xmlns:xm="http://schemas.microsoft.com/office/excel/2006/main">
          <x14:cfRule type="dataBar" id="{1E846F9A-07BB-41F9-A02D-E41FEF71E6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D21:D24</xm:sqref>
        </x14:conditionalFormatting>
        <x14:conditionalFormatting xmlns:xm="http://schemas.microsoft.com/office/excel/2006/main">
          <x14:cfRule type="dataBar" id="{61421D1C-3DCD-40CE-AB8E-F81C5A8BB3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H21:H25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绑定率</vt:lpstr>
      <vt:lpstr>绑定率新</vt:lpstr>
      <vt:lpstr>活跃率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quanru.wang4324</dc:creator>
  <cp:lastModifiedBy>quanru.wang4324</cp:lastModifiedBy>
  <dcterms:created xsi:type="dcterms:W3CDTF">2015-06-05T18:19:34Z</dcterms:created>
  <dcterms:modified xsi:type="dcterms:W3CDTF">2022-03-03T06:02:17Z</dcterms:modified>
</cp:coreProperties>
</file>