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936" windowHeight="16896" firstSheet="5" activeTab="5"/>
  </bookViews>
  <sheets>
    <sheet name="报表结构" sheetId="6" r:id="rId1"/>
    <sheet name="一、渠道业绩归属" sheetId="15" r:id="rId2"/>
    <sheet name="规则翻译" sheetId="8" state="hidden" r:id="rId3"/>
    <sheet name="二、优惠券渠道承担方" sheetId="18" r:id="rId4"/>
    <sheet name="三、增值服务收入规则及案例" sheetId="13" r:id="rId5"/>
    <sheet name="四、增值服务收入融入订单明细示范" sheetId="16" r:id="rId6"/>
    <sheet name="五、渠道毛利报表汇总页面查看权限及层级" sheetId="20" r:id="rId7"/>
    <sheet name="六、财务毛利报表新版中需要增加的字段" sheetId="17" r:id="rId8"/>
    <sheet name="七、业务变动对毛利报表的影响" sheetId="21" r:id="rId9"/>
    <sheet name="20年年终B类大促活动（示范）" sheetId="7" r:id="rId10"/>
    <sheet name="Sheet1" sheetId="3" state="hidden" r:id="rId11"/>
  </sheets>
  <definedNames>
    <definedName name="_xlnm._FilterDatabase" localSheetId="5" hidden="1">四、增值服务收入融入订单明细示范!$A$1:$EH$10</definedName>
    <definedName name="_xlnm._FilterDatabase" localSheetId="3" hidden="1">二、优惠券渠道承担方!#REF!</definedName>
    <definedName name="_xlnm._FilterDatabase" localSheetId="1" hidden="1">一、渠道业绩归属!#REF!</definedName>
    <definedName name="_xlnm.Print_Area" localSheetId="3">二、优惠券渠道承担方!$A$1:$J$35</definedName>
    <definedName name="_xlnm.Print_Area" localSheetId="1">一、渠道业绩归属!$A$17:$D$19</definedName>
  </definedNames>
  <calcPr calcId="144525"/>
</workbook>
</file>

<file path=xl/sharedStrings.xml><?xml version="1.0" encoding="utf-8"?>
<sst xmlns="http://schemas.openxmlformats.org/spreadsheetml/2006/main" count="2074" uniqueCount="729">
  <si>
    <t>报表</t>
  </si>
  <si>
    <t>字段</t>
  </si>
  <si>
    <t>指标说明</t>
  </si>
  <si>
    <t>毛利报表</t>
  </si>
  <si>
    <t>考核GMV</t>
  </si>
  <si>
    <t>剔除退款后的GMV</t>
  </si>
  <si>
    <t>履约前收入</t>
  </si>
  <si>
    <t>业务毛收入</t>
  </si>
  <si>
    <t>增值服务收入</t>
  </si>
  <si>
    <t>向品牌方、供应商收取的增值服务收入，需要拆分到省份、个人</t>
  </si>
  <si>
    <t>财务费用</t>
  </si>
  <si>
    <t>手续费</t>
  </si>
  <si>
    <t>物流费用/仓储费</t>
  </si>
  <si>
    <t>为产品销售所发生必需的仓储、物流费用</t>
  </si>
  <si>
    <t>折扣与折让</t>
  </si>
  <si>
    <t>优惠券金额，按规则拆分到各个渠道</t>
  </si>
  <si>
    <t>履约后毛利额</t>
  </si>
  <si>
    <t>履约前收入+增值服务收入-财务费用-物流费用-仓储费-折扣与折让</t>
  </si>
  <si>
    <t>履约后毛利率</t>
  </si>
  <si>
    <t>履约后毛利额/考核GMV</t>
  </si>
  <si>
    <t>利润表</t>
  </si>
  <si>
    <t>采购-人力成本</t>
  </si>
  <si>
    <t>商品组人力成本，按三级分组下品牌GMV分摊</t>
  </si>
  <si>
    <t>渠道-人力成本</t>
  </si>
  <si>
    <t>渠道线人力成本，底薪及社保公积金按品牌GMV均摊，基础及特殊提成按渠道政策分摊</t>
  </si>
  <si>
    <t>差旅费用</t>
  </si>
  <si>
    <t>交通费、住宿费、租车费</t>
  </si>
  <si>
    <t>营销费用</t>
  </si>
  <si>
    <t>业务宣传费、营销费用、展会费用、门店权益</t>
  </si>
  <si>
    <t>人力费用</t>
  </si>
  <si>
    <t>招聘费、福利费、培训费、团队建设费</t>
  </si>
  <si>
    <t>办公费用-房租物业</t>
  </si>
  <si>
    <t>房屋租赁费、物业费</t>
  </si>
  <si>
    <t>办公费用-行政办公费</t>
  </si>
  <si>
    <t>水费、电费、装修摊销费、办公费、通讯费、会务费、快递费、设备租赁费、资产购置折旧费、服务费、保险费、劳务费等</t>
  </si>
  <si>
    <t>技术服务费</t>
  </si>
  <si>
    <t>技术服务费、软件服务费、信息服务费</t>
  </si>
  <si>
    <t>其他费用</t>
  </si>
  <si>
    <t>业务招待费、仓储物流费、包材费、无形资产摊销、营业税金及附加等</t>
  </si>
  <si>
    <t>采购及渠道其他成本</t>
  </si>
  <si>
    <t>除人力成本外所有的费用合计，电销根据人力成本的比例分摊，其他BD按品牌GMV均摊，</t>
  </si>
  <si>
    <t>大客户加价</t>
  </si>
  <si>
    <t>计算采购净利润时需剔除大客户加价的毛利</t>
  </si>
  <si>
    <t>P0激励</t>
  </si>
  <si>
    <t>指采购给渠道的激励</t>
  </si>
  <si>
    <t>采购成本</t>
  </si>
  <si>
    <t>采购-人力成本+差旅费用+营销费用+人力费用+办公费用+技术服务费+其他</t>
  </si>
  <si>
    <t>渠道成本</t>
  </si>
  <si>
    <t>渠道-人力成本+差旅费用+营销费用+人力费用+办公费用+技术服务费+其他</t>
  </si>
  <si>
    <t>采购净利润</t>
  </si>
  <si>
    <t>履约后毛利额/1.06-采购成本-大客户加价-P0激励</t>
  </si>
  <si>
    <t>渠道净利润</t>
  </si>
  <si>
    <t>履约后毛利额/1.06-渠道成本</t>
  </si>
  <si>
    <t>销售净利润</t>
  </si>
  <si>
    <t>履约后毛利额/1.06-采购成本-渠道成本</t>
  </si>
  <si>
    <t>ROI</t>
  </si>
  <si>
    <t>考核GMV/(折扣与折让+渠道_营销费用)</t>
  </si>
  <si>
    <t>一、业绩归属部门</t>
  </si>
  <si>
    <t>条件</t>
  </si>
  <si>
    <t>部门</t>
  </si>
  <si>
    <t>[订单所属业务组名称(最新)]="卡券票"</t>
  </si>
  <si>
    <t>卡券票</t>
  </si>
  <si>
    <t>门店类型="美妆"且（冻结美妆BD+冻结美妆BD新签不为空&amp;冻结美妆电销+冻结美妆电销新签为空）或（冻结美妆BD+冻结美妆BD新签不为空&amp;冻结美妆电销+冻结美妆电销新签不为空&amp;B类）</t>
  </si>
  <si>
    <t>美妆-BD</t>
  </si>
  <si>
    <t>门店类型="美妆"且（冻结美妆BD+冻结美妆BD新签为空&amp;冻结美妆电销+冻结美妆电销新签不为空）或（冻结美妆BD+冻结美妆BD新签不为空&amp;冻结美妆电销+冻结美妆电销新签不为空&amp;A类）</t>
  </si>
  <si>
    <t>美妆-电销</t>
  </si>
  <si>
    <t>[订单所属业务组名称(最新)]="商品6组-定制服务组"</t>
  </si>
  <si>
    <t>生活服务组</t>
  </si>
  <si>
    <t>[订单所属业务组名称(最新)]="PP"</t>
  </si>
  <si>
    <t>PP</t>
  </si>
  <si>
    <t>[订单所属业务组名称(最新)]="其他"</t>
  </si>
  <si>
    <t>其他</t>
  </si>
  <si>
    <t>IF([供应商名称]="DM-南昌-YTMY-雅培"&amp;&amp;[商品最新品牌名称]="雅培Abbott","雅培",
if([供应商名称]="DM-江西-YTMY-YP"&amp;&amp;[商品最新品牌名称]="雅培Abbott","雅培",
门店名称含雅培&amp;&amp;[供应商名称]="D-KCX"&amp;&amp;[商品最新品牌名称]="雅培Abbott","雅培","")))</t>
  </si>
  <si>
    <t>雅培</t>
  </si>
  <si>
    <t>在线运营冻结组='杭州二批组'&amp;&amp;[订单所属业务组名称(最新)]="大贸奶纸"</t>
  </si>
  <si>
    <t>EPS</t>
  </si>
  <si>
    <t>[商品最新ab类型名称]= "A类"</t>
  </si>
  <si>
    <t>电销</t>
  </si>
  <si>
    <t>[是否服务商]="1"</t>
  </si>
  <si>
    <t>服务商</t>
  </si>
  <si>
    <t>[是否服务商]="0"&amp;&amp;[冻结大BD]&lt;&gt; ""</t>
  </si>
  <si>
    <t>大客户</t>
  </si>
  <si>
    <t>[是否服务商]="0"&amp;&amp;[冻结大BD]= ""</t>
  </si>
  <si>
    <t>BD</t>
  </si>
  <si>
    <t>二、业绩归属部门（含提货卡）</t>
  </si>
  <si>
    <t>[订单所属业务组名称(最新)]="卡券票"&amp;&amp;商品属性&lt;&gt;'提货卡'</t>
  </si>
  <si>
    <t>业绩归属部门与业绩归属部门（含提货卡）的区别主要在标黄色的部分</t>
  </si>
  <si>
    <t>[订单所属业务组名称(最新)]="卡券票"&amp;&amp;商品属性='提货卡'&amp;&amp;[是否服务商]="1"</t>
  </si>
  <si>
    <t>[订单所属业务组名称(最新)]="卡券票"&amp;&amp;商品属性='提货卡'&amp;&amp;[是否服务商]="0"&amp;&amp;[冻结大BD]&lt;&gt; ""</t>
  </si>
  <si>
    <t>[订单所属业务组名称(最新)]="卡券票"&amp;&amp;商品属性='提货卡&amp;&amp;[是否服务商]="0"&amp;&amp;[冻结大BD]= ""</t>
  </si>
  <si>
    <t>订单所属业务组名称（最新）</t>
  </si>
  <si>
    <t>门店类型</t>
  </si>
  <si>
    <t>门店名称</t>
  </si>
  <si>
    <t>供应商名称</t>
  </si>
  <si>
    <t>最新品牌名</t>
  </si>
  <si>
    <t>AB类型</t>
  </si>
  <si>
    <t>是否服务商</t>
  </si>
  <si>
    <t>冻结大BD</t>
  </si>
  <si>
    <t>在线运营冻结组</t>
  </si>
  <si>
    <t>冻结美妆BD+冻结美妆BD新签</t>
  </si>
  <si>
    <t>冻结美妆电销+冻结美妆电销新签</t>
  </si>
  <si>
    <t>不区分</t>
  </si>
  <si>
    <t>美妆</t>
  </si>
  <si>
    <t>存在</t>
  </si>
  <si>
    <t>不存在</t>
  </si>
  <si>
    <t>B</t>
  </si>
  <si>
    <t>A</t>
  </si>
  <si>
    <t>商品6组-定制服务器</t>
  </si>
  <si>
    <t>生活服务</t>
  </si>
  <si>
    <t>DM-南昌-YTMY-雅培</t>
  </si>
  <si>
    <t>雅培Abbott</t>
  </si>
  <si>
    <t>DM-江西-YTMY-YP</t>
  </si>
  <si>
    <t>like'%雅培%'</t>
  </si>
  <si>
    <t>D-KCX</t>
  </si>
  <si>
    <t>大贸奶纸</t>
  </si>
  <si>
    <t>杭州二批组</t>
  </si>
  <si>
    <t>二、优惠券承担方的调整</t>
  </si>
  <si>
    <t>业务场景</t>
  </si>
  <si>
    <t>平台优惠券名称</t>
  </si>
  <si>
    <t>平台优惠券归属部门</t>
  </si>
  <si>
    <t>使用的AB类型</t>
  </si>
  <si>
    <t>优惠券实际发放人所属部门</t>
  </si>
  <si>
    <t>优惠券领取类型</t>
  </si>
  <si>
    <t>三级分组</t>
  </si>
  <si>
    <t>冻结大BD名</t>
  </si>
  <si>
    <t>渠道优惠券承担方</t>
  </si>
  <si>
    <t>案例</t>
  </si>
  <si>
    <t>一、雅培专用券</t>
  </si>
  <si>
    <t>雅培下单抵用券、雅培下单抵用券(新版)</t>
  </si>
  <si>
    <t>二、PP专用券</t>
  </si>
  <si>
    <t>下单返利券(51972、43210)</t>
  </si>
  <si>
    <t>三、退款卡券票</t>
  </si>
  <si>
    <t>退款卡券票(72888)</t>
  </si>
  <si>
    <t>客服帮财务建的，解决场景是有些订单退款无法原路，但是门店又不提供新的收款账号，所以采用直接给门店发放优惠券</t>
  </si>
  <si>
    <t>四、实物营销券</t>
  </si>
  <si>
    <t>营销内容组(实物营销券ID）</t>
  </si>
  <si>
    <t>B类</t>
  </si>
  <si>
    <t>按业绩归属部门（含提货卡）</t>
  </si>
  <si>
    <t>A类</t>
  </si>
  <si>
    <t>B类年终大促，满赠手机，GMV归属电销，冻结大BD字段不为空，则优惠券渠道承担方为大客户</t>
  </si>
  <si>
    <t>B类年终大促，满赠手机，GMV归属电销，冻结大BD字段为空，则优惠券渠道承担方为BD</t>
  </si>
  <si>
    <t>五、平台优惠券归属一级部门为渠道</t>
  </si>
  <si>
    <t>大客户部</t>
  </si>
  <si>
    <t>电销部</t>
  </si>
  <si>
    <t>创新项目</t>
  </si>
  <si>
    <t>六、平台优惠券归属一级部门为非渠道</t>
  </si>
  <si>
    <t>渠道</t>
  </si>
  <si>
    <t>人工发放</t>
  </si>
  <si>
    <t>按优惠券实际发放人所属部门</t>
  </si>
  <si>
    <t>商品1组建券，优惠券实际发放人为BD，则归属BD</t>
  </si>
  <si>
    <t>二级部门为商品6组</t>
  </si>
  <si>
    <t>平台运营部、平台保障部、人资部、人资行政中心、商品管理组、研发部、商家运营组、产品部、会销组</t>
  </si>
  <si>
    <t>流量频道组、频道组、频道运营组、营销内容组</t>
  </si>
  <si>
    <t>B类采购组</t>
  </si>
  <si>
    <t>采购或缺失</t>
  </si>
  <si>
    <t>商品1组建券，优惠券实际发放人为采购，GMV归属BD，则优惠券承担方为BD</t>
  </si>
  <si>
    <t>商品1组建券，优惠券实际发放人为采购，GMV归属电销，冻结大BD字段不为空，则优惠券渠道承担方为大客户</t>
  </si>
  <si>
    <t>B类采购组（商品3组）</t>
  </si>
  <si>
    <t>以上判定完成后归属服务商</t>
  </si>
  <si>
    <t>商品3组建券，优惠券实际发放人为采购，GMV归属电销，冻结大BD字段为空，则优惠券渠道承担方为服务商</t>
  </si>
  <si>
    <t>以上判定完成后归属BD</t>
  </si>
  <si>
    <t>商品1组建券，优惠券实际发放人为采购，GMV归属电销，冻结大BD字段为空，则优惠券渠道承担方为BD</t>
  </si>
  <si>
    <t>A类采购</t>
  </si>
  <si>
    <t>被用到美妆门店按业绩归属</t>
  </si>
  <si>
    <t>七、特殊补偿券（客服部）</t>
  </si>
  <si>
    <t>特殊补偿券(27289)</t>
  </si>
  <si>
    <t>非渠道或空白</t>
  </si>
  <si>
    <t>八、除特殊补偿券（客服部）</t>
  </si>
  <si>
    <t>三、增值服务收入分摊规则</t>
  </si>
  <si>
    <t>背景：渠道毛利报表是未来可能要做的人效模型的基础，毛利报表的其他要素GMV、前毛、后毛都到订单维度，所以也可以直接到销售个人。但是增值服务收入是一整笔的金额需要用合理的方案分摊到个人，</t>
  </si>
  <si>
    <t xml:space="preserve">          因此在设计渠道毛利报表产品化是需要前置考虑进去，以免后期需要改造和返工</t>
  </si>
  <si>
    <t xml:space="preserve">1、各渠道金额确认                                                </t>
  </si>
  <si>
    <t xml:space="preserve">a.   B类业务组收取的增值服务收入大客户和服务商按照采购填写的金额进行确认，（该笔工单增值服务收入总额-大客户金额-服务商金额）确认为BD增值服务收入金额                                                                                  </t>
  </si>
  <si>
    <t xml:space="preserve">b.    A类业务组收入的增值服务收入统一确认为电销增值服务收入                                                                     </t>
  </si>
  <si>
    <t>c.    其他后台部门收取的增值服务收入如客服部、网维组统一归为其他增值服务收入</t>
  </si>
  <si>
    <t>2、分摊规则</t>
  </si>
  <si>
    <t>按照该笔增值服务收入工单上填写的收入发生时间且符合条件的订单的考核GMV占比进行分摊</t>
  </si>
  <si>
    <t>案例1：不涉及跨月追溯</t>
  </si>
  <si>
    <t>一笔增值服务收入在11月30日从供应商端账扣完成，金额是41200元，收入发生期间为11月17日~11月17日</t>
  </si>
  <si>
    <t>明细条件为：商品1组、类目为尿不湿、品牌名就是酷Jus cool ，供应商代码为B-YT-南昌-HYH,部门为BD部</t>
  </si>
  <si>
    <t>步骤</t>
  </si>
  <si>
    <t>1、筛选出11.17号的订单符合上述条件的所有订单</t>
  </si>
  <si>
    <t>2、按照月份、门店省、业务组、品牌名、供应商名、部门、服务人员聚合后得出各项的考核GMV占比</t>
  </si>
  <si>
    <t>3、用占比乘以增值服务收入金额得到各省份各服务人员增值服务收入金额</t>
  </si>
  <si>
    <t>增值服务收入入账月份</t>
  </si>
  <si>
    <t>订单支付月</t>
  </si>
  <si>
    <t>门店省</t>
  </si>
  <si>
    <t>订单所属业务组名称(最新)</t>
  </si>
  <si>
    <t>一级类目名称</t>
  </si>
  <si>
    <t>品牌名称</t>
  </si>
  <si>
    <t>bd名</t>
  </si>
  <si>
    <t>求和项:考核gmv</t>
  </si>
  <si>
    <t>考核GMV占比</t>
  </si>
  <si>
    <t>增值服务收入金额</t>
  </si>
  <si>
    <t>202011</t>
  </si>
  <si>
    <t>安徽省</t>
  </si>
  <si>
    <t>商品1组-B类尿不湿组</t>
  </si>
  <si>
    <t>尿不湿</t>
  </si>
  <si>
    <t xml:space="preserve">就是酷Jus cool </t>
  </si>
  <si>
    <t>B-YT-南昌-HYH</t>
  </si>
  <si>
    <t>董娟</t>
  </si>
  <si>
    <t>李广</t>
  </si>
  <si>
    <t>鲁小洲</t>
  </si>
  <si>
    <t>杨超5360</t>
  </si>
  <si>
    <t>朱盼盼4771</t>
  </si>
  <si>
    <t>北京</t>
  </si>
  <si>
    <t>王秉政</t>
  </si>
  <si>
    <t>福建省</t>
  </si>
  <si>
    <t>蔡岳峰</t>
  </si>
  <si>
    <t>陈明钢</t>
  </si>
  <si>
    <t>谢有行</t>
  </si>
  <si>
    <t>甘肃省</t>
  </si>
  <si>
    <t>李伟</t>
  </si>
  <si>
    <t>周明</t>
  </si>
  <si>
    <t>广东省</t>
  </si>
  <si>
    <t>杨健武</t>
  </si>
  <si>
    <t>叶召林</t>
  </si>
  <si>
    <t>辽宁省</t>
  </si>
  <si>
    <t>慕大卫</t>
  </si>
  <si>
    <t>杨运闯</t>
  </si>
  <si>
    <t>朱小冬</t>
  </si>
  <si>
    <t>内蒙古自治区</t>
  </si>
  <si>
    <t>高杨</t>
  </si>
  <si>
    <t>宁夏回族自治区</t>
  </si>
  <si>
    <t>孙凯</t>
  </si>
  <si>
    <t>山东省</t>
  </si>
  <si>
    <t>鲍丰仕</t>
  </si>
  <si>
    <t>郭海楠</t>
  </si>
  <si>
    <t>鞠奎</t>
  </si>
  <si>
    <t>山西省</t>
  </si>
  <si>
    <t>杨三峰</t>
  </si>
  <si>
    <t>陕西省</t>
  </si>
  <si>
    <t>张媛媛</t>
  </si>
  <si>
    <t>周博</t>
  </si>
  <si>
    <t>四川省</t>
  </si>
  <si>
    <t>冉亮</t>
  </si>
  <si>
    <t>浙江省</t>
  </si>
  <si>
    <t>王金金</t>
  </si>
  <si>
    <t>徐贤坤</t>
  </si>
  <si>
    <t>张强强7135</t>
  </si>
  <si>
    <t>赵小慧</t>
  </si>
  <si>
    <t>总计</t>
  </si>
  <si>
    <t>案例2：涉及跨月追溯</t>
  </si>
  <si>
    <r>
      <rPr>
        <sz val="11"/>
        <color theme="1"/>
        <rFont val="Microsoft YaHei UI"/>
        <charset val="134"/>
      </rPr>
      <t>一笔增值服务收入在11月30日从供应商端账扣完成，金额是57616元，收入发生期间为</t>
    </r>
    <r>
      <rPr>
        <sz val="11"/>
        <color rgb="FFFF0000"/>
        <rFont val="Microsoft YaHei UI"/>
        <charset val="134"/>
      </rPr>
      <t>10月13日~10月13日</t>
    </r>
  </si>
  <si>
    <t>明细条件为：商品1组、类目为尿不湿、品牌名韩爽，供应商代码为BM-湖南-KHBD,部门为BD部</t>
  </si>
  <si>
    <t>1、筛选出10月13号符合上述条件的所有订单</t>
  </si>
  <si>
    <t>202010</t>
  </si>
  <si>
    <t>韩爽</t>
  </si>
  <si>
    <t>BM-湖南-KH</t>
  </si>
  <si>
    <t>陈根才</t>
  </si>
  <si>
    <t>陈浩</t>
  </si>
  <si>
    <t>陈若琦</t>
  </si>
  <si>
    <t>河北省</t>
  </si>
  <si>
    <t>张建2955</t>
  </si>
  <si>
    <t>关瑞</t>
  </si>
  <si>
    <t>江苏省</t>
  </si>
  <si>
    <t>丁祥龙</t>
  </si>
  <si>
    <t>付文于</t>
  </si>
  <si>
    <t>赵云安</t>
  </si>
  <si>
    <t>竺费菲</t>
  </si>
  <si>
    <t>河南省</t>
  </si>
  <si>
    <t>熊贵龙</t>
  </si>
  <si>
    <t>徐敏3295</t>
  </si>
  <si>
    <t>王阳才</t>
  </si>
  <si>
    <t>马生安</t>
  </si>
  <si>
    <t>商攀攀</t>
  </si>
  <si>
    <t>重庆</t>
  </si>
  <si>
    <t>郅辉辉</t>
  </si>
  <si>
    <t>魏天剑</t>
  </si>
  <si>
    <t>湖南省</t>
  </si>
  <si>
    <t>单祥,张磊7376</t>
  </si>
  <si>
    <t>于奇3204</t>
  </si>
  <si>
    <t>沈尊超</t>
  </si>
  <si>
    <t>侯忠意</t>
  </si>
  <si>
    <t>陈东东</t>
  </si>
  <si>
    <t>贵州省</t>
  </si>
  <si>
    <t>谢玉东</t>
  </si>
  <si>
    <t>王程飞</t>
  </si>
  <si>
    <t>陈文才</t>
  </si>
  <si>
    <t>李杨芳</t>
  </si>
  <si>
    <t>张超2527</t>
  </si>
  <si>
    <t>程文涛</t>
  </si>
  <si>
    <t>湖北省</t>
  </si>
  <si>
    <t>陈肖</t>
  </si>
  <si>
    <t>赵保玉</t>
  </si>
  <si>
    <t>祖振华</t>
  </si>
  <si>
    <t>熊森</t>
  </si>
  <si>
    <t>许帅</t>
  </si>
  <si>
    <t>石振国</t>
  </si>
  <si>
    <t>刘德金</t>
  </si>
  <si>
    <t>李进</t>
  </si>
  <si>
    <t>龙小敏</t>
  </si>
  <si>
    <t>云南省</t>
  </si>
  <si>
    <t>董留兵</t>
  </si>
  <si>
    <t>王海龙</t>
  </si>
  <si>
    <t>邓小川</t>
  </si>
  <si>
    <t>张良伟</t>
  </si>
  <si>
    <t>樊沛涛</t>
  </si>
  <si>
    <t>欧阳恺</t>
  </si>
  <si>
    <t>周磊</t>
  </si>
  <si>
    <t>广西壮族自治区</t>
  </si>
  <si>
    <t>陆国茂</t>
  </si>
  <si>
    <t>江西省</t>
  </si>
  <si>
    <t>钟溯</t>
  </si>
  <si>
    <t>张文举</t>
  </si>
  <si>
    <t>柳辰杰</t>
  </si>
  <si>
    <t>熊成</t>
  </si>
  <si>
    <t>汪豪</t>
  </si>
  <si>
    <t>合计</t>
  </si>
  <si>
    <t>总结</t>
  </si>
  <si>
    <t>1、增值服务收入入账时间由从供应商端账扣回来时间决定</t>
  </si>
  <si>
    <t>2、各省份各服务人员分摊到的增值服务收入的金额由其在该工单收入发生期间的订单的考核GMV占比决定</t>
  </si>
  <si>
    <t>1、需要增加供应商账扣完成时间</t>
  </si>
  <si>
    <t>2、计入渠道新增一个美妆渠道金额</t>
  </si>
  <si>
    <t>3、</t>
  </si>
  <si>
    <t>对应业务库id</t>
  </si>
  <si>
    <t>日期</t>
  </si>
  <si>
    <t>所在月</t>
  </si>
  <si>
    <t>订单编号</t>
  </si>
  <si>
    <t>订单id</t>
  </si>
  <si>
    <t>订单所属业务组</t>
  </si>
  <si>
    <t>ab类型</t>
  </si>
  <si>
    <t>ab类型名称</t>
  </si>
  <si>
    <t>贸易类型</t>
  </si>
  <si>
    <t>贸易类型名称</t>
  </si>
  <si>
    <t>供应商id</t>
  </si>
  <si>
    <t>一级类目id</t>
  </si>
  <si>
    <t>一级类目name</t>
  </si>
  <si>
    <t>二级类目</t>
  </si>
  <si>
    <t>二级类目name</t>
  </si>
  <si>
    <t>门店省code</t>
  </si>
  <si>
    <t>品牌id</t>
  </si>
  <si>
    <t>品牌name</t>
  </si>
  <si>
    <t>商品id</t>
  </si>
  <si>
    <t>商品name</t>
  </si>
  <si>
    <t>服务商name</t>
  </si>
  <si>
    <t>部门(电销或者销售)</t>
  </si>
  <si>
    <t>是否pp订单 1:是 0:否</t>
  </si>
  <si>
    <t>gmv</t>
  </si>
  <si>
    <t>退款gmv</t>
  </si>
  <si>
    <t>考核gmv</t>
  </si>
  <si>
    <t>采购贷款金额</t>
  </si>
  <si>
    <t>结算税费</t>
  </si>
  <si>
    <t>运费金额</t>
  </si>
  <si>
    <t>打包费</t>
  </si>
  <si>
    <t>供应商承担优惠金额</t>
  </si>
  <si>
    <t>结算总金额</t>
  </si>
  <si>
    <t>物流商结算运费</t>
  </si>
  <si>
    <t>b类运费补贴</t>
  </si>
  <si>
    <t>江西仓费用</t>
  </si>
  <si>
    <t>供应商结算总金额(不算江西仓均摊费用)</t>
  </si>
  <si>
    <t>供应商结算总金额</t>
  </si>
  <si>
    <t>运费采购收入</t>
  </si>
  <si>
    <t xml:space="preserve">履约前收入总计=增值服务费+业务毛收入 </t>
  </si>
  <si>
    <t>物流费用</t>
  </si>
  <si>
    <t>仓储费调整(需要计算均摊逻辑,包含品牌)</t>
  </si>
  <si>
    <t>仓储费调整(需要计算均摊逻辑,不包含品牌)</t>
  </si>
  <si>
    <t>仓储费均摊费用</t>
  </si>
  <si>
    <t xml:space="preserve">履约成本总计=收款手续费+物流费用+仓储费调整(需要计算均摊逻辑) </t>
  </si>
  <si>
    <t>业务线营销费用(不加均摊)</t>
  </si>
  <si>
    <t>优惠券均摊(有品牌)</t>
  </si>
  <si>
    <t>优惠券均摊(无品牌)</t>
  </si>
  <si>
    <t>业务线营销费用(增加均摊)</t>
  </si>
  <si>
    <t>公司营销费用</t>
  </si>
  <si>
    <t>公司营销费用-大促</t>
  </si>
  <si>
    <t>公司营销费用-非大促</t>
  </si>
  <si>
    <t>公司营销费用-超级品类</t>
  </si>
  <si>
    <t>公司营销费用-超级福利</t>
  </si>
  <si>
    <t xml:space="preserve">营销费用总计=业务线营销费用+公司营销费用+均摊 </t>
  </si>
  <si>
    <t>考核毛利额=履约前收入总计-履约成本总计-营销费用总计</t>
  </si>
  <si>
    <t>支付成功时间</t>
  </si>
  <si>
    <t>退款成功时间</t>
  </si>
  <si>
    <t>数据类型0收入订单，1退款订单</t>
  </si>
  <si>
    <t>件数</t>
  </si>
  <si>
    <t>门店id</t>
  </si>
  <si>
    <t>平台优惠券金额</t>
  </si>
  <si>
    <t>平台优惠券id</t>
  </si>
  <si>
    <t>平台优惠券发放人</t>
  </si>
  <si>
    <t>平台优惠券类型</t>
  </si>
  <si>
    <t>优惠券领取时间</t>
  </si>
  <si>
    <t>供应商承担优惠券金额</t>
  </si>
  <si>
    <t>海拍客承担优惠券金额</t>
  </si>
  <si>
    <t>品牌方承担优惠券金额</t>
  </si>
  <si>
    <t>商品数量</t>
  </si>
  <si>
    <t>实际支付</t>
  </si>
  <si>
    <t>支付货款金额</t>
  </si>
  <si>
    <t>门店支付税费</t>
  </si>
  <si>
    <t>物流类型</t>
  </si>
  <si>
    <t>支付方式</t>
  </si>
  <si>
    <t>电销名</t>
  </si>
  <si>
    <t>实际退款金额</t>
  </si>
  <si>
    <t>退款状态名称</t>
  </si>
  <si>
    <t>业务域</t>
  </si>
  <si>
    <t>平台优惠券海拍客费用归属一级部门</t>
  </si>
  <si>
    <t>平台优惠券海拍客费用归属二级部门</t>
  </si>
  <si>
    <t>在线运营组</t>
  </si>
  <si>
    <t>C端用户支付(消费者付款金额)</t>
  </si>
  <si>
    <t>微小店收益税额</t>
  </si>
  <si>
    <t>物流承运商</t>
  </si>
  <si>
    <t>订单所属业务组(最新)</t>
  </si>
  <si>
    <t>分区</t>
  </si>
  <si>
    <t>是否有效(0:无效, 1:有效)</t>
  </si>
  <si>
    <t>资金账户</t>
  </si>
  <si>
    <t>大客户等级</t>
  </si>
  <si>
    <t>是否大客户(0:不是, 1:是)</t>
  </si>
  <si>
    <t>优惠券活动类型</t>
  </si>
  <si>
    <t>在线运营组冻结</t>
  </si>
  <si>
    <t>是否正常退款订单(0:否, 1:是)</t>
  </si>
  <si>
    <t>是否咨询工单(0:否, 1:是)</t>
  </si>
  <si>
    <t>是否b类清退(0:否, 1:是)</t>
  </si>
  <si>
    <t>退款单号</t>
  </si>
  <si>
    <t>退款类型</t>
  </si>
  <si>
    <t>营销费用承担组</t>
  </si>
  <si>
    <t>公司营销费用(包含BD/电销部/大客户部/服务商/客服部)</t>
  </si>
  <si>
    <t>门店编号</t>
  </si>
  <si>
    <t>无批次服务费</t>
  </si>
  <si>
    <t>退款比例</t>
  </si>
  <si>
    <t>门店市</t>
  </si>
  <si>
    <t>门店区</t>
  </si>
  <si>
    <t>考核毛利额 = 履约前收入总计-履约成本总计-营销费用总计</t>
  </si>
  <si>
    <t>商品子贸易类型</t>
  </si>
  <si>
    <t>暂估物流费用</t>
  </si>
  <si>
    <t>分销ID</t>
  </si>
  <si>
    <t>商品最新品牌名称</t>
  </si>
  <si>
    <t>商品最新一级类目名称</t>
  </si>
  <si>
    <t>商品最新ab类型名称</t>
  </si>
  <si>
    <t>商品最新贸易类型名称</t>
  </si>
  <si>
    <t>优惠券实际发放人</t>
  </si>
  <si>
    <t>业务类型</t>
  </si>
  <si>
    <t>一级项目类型</t>
  </si>
  <si>
    <t>二级项目类型</t>
  </si>
  <si>
    <t>冻结服务商经理</t>
  </si>
  <si>
    <t>组合条件</t>
  </si>
  <si>
    <t>校验</t>
  </si>
  <si>
    <t>工单编号</t>
  </si>
  <si>
    <t>子工单编号</t>
  </si>
  <si>
    <t>账扣主题</t>
  </si>
  <si>
    <t>增值服务收入类型</t>
  </si>
  <si>
    <t>收入发生开始时间</t>
  </si>
  <si>
    <t>收入发生结束时间</t>
  </si>
  <si>
    <t>38669248</t>
  </si>
  <si>
    <t>20201117</t>
  </si>
  <si>
    <t>31002011176084702952</t>
  </si>
  <si>
    <t>56182193</t>
  </si>
  <si>
    <t>cw5</t>
  </si>
  <si>
    <t>商品5组-长尾用品玩具组</t>
  </si>
  <si>
    <t>0</t>
  </si>
  <si>
    <t>2</t>
  </si>
  <si>
    <t>一般贸易</t>
  </si>
  <si>
    <t>a6bb08779061493f8bd8d43edc7822cd</t>
  </si>
  <si>
    <t>DM-上海-DPA</t>
  </si>
  <si>
    <t>2750</t>
  </si>
  <si>
    <t>婴童用品</t>
  </si>
  <si>
    <t>2760</t>
  </si>
  <si>
    <t>日常护理用品</t>
  </si>
  <si>
    <t>10</t>
  </si>
  <si>
    <t>9109</t>
  </si>
  <si>
    <t>迪普艾</t>
  </si>
  <si>
    <t>308576</t>
  </si>
  <si>
    <t>迪普艾儿童医用咳嗽贴冷敷贴宝宝感冒止咳神器4片装</t>
  </si>
  <si>
    <t>-</t>
  </si>
  <si>
    <t>20201117000014</t>
  </si>
  <si>
    <t>5c8fd1855cb14c6b9d6b3cb66dcd3f0b</t>
  </si>
  <si>
    <t>母婴屋</t>
  </si>
  <si>
    <t>支付宝当面付</t>
  </si>
  <si>
    <t>品控通用</t>
  </si>
  <si>
    <t>张颖7262</t>
  </si>
  <si>
    <t>长尾</t>
  </si>
  <si>
    <t>杭州三区7组(苏南)</t>
  </si>
  <si>
    <t>yunda</t>
  </si>
  <si>
    <t>20201202</t>
  </si>
  <si>
    <t>-1</t>
  </si>
  <si>
    <t>M66348608</t>
  </si>
  <si>
    <t>徐州市</t>
  </si>
  <si>
    <t>邳州市</t>
  </si>
  <si>
    <t>国内贸易</t>
  </si>
  <si>
    <t>母婴</t>
  </si>
  <si>
    <t>商品5组-长尾用品玩具组婴童用品迪普艾DM-上海-DPA电销</t>
  </si>
  <si>
    <t>38488783</t>
  </si>
  <si>
    <t>31002011176162292060</t>
  </si>
  <si>
    <t>56187653</t>
  </si>
  <si>
    <t>bl1</t>
  </si>
  <si>
    <t>1</t>
  </si>
  <si>
    <t>9b19381cc8d9462ebefe62e2dfcd1b44</t>
  </si>
  <si>
    <t>BM-福州-RRX</t>
  </si>
  <si>
    <t>5937</t>
  </si>
  <si>
    <t>婴童尿不湿</t>
  </si>
  <si>
    <t>11</t>
  </si>
  <si>
    <t>7651</t>
  </si>
  <si>
    <t>淳爱熊</t>
  </si>
  <si>
    <t>159596</t>
  </si>
  <si>
    <t>淳爱熊CUAIXIO紫草精华护肤拉拉裤</t>
  </si>
  <si>
    <t>销售</t>
  </si>
  <si>
    <t>20201117000252</t>
  </si>
  <si>
    <t>fb916e2a34a54190bff257f1fa2554fa</t>
  </si>
  <si>
    <t>爱婴世家衢江区上方镇店</t>
  </si>
  <si>
    <t>71726</t>
  </si>
  <si>
    <t>黄清</t>
  </si>
  <si>
    <t>优惠卡</t>
  </si>
  <si>
    <t>20201112102232</t>
  </si>
  <si>
    <t>1117控区品牌大促优惠卡</t>
  </si>
  <si>
    <t>项晓军</t>
  </si>
  <si>
    <t>沈涛</t>
  </si>
  <si>
    <t>营销内容组</t>
  </si>
  <si>
    <t>营销活动B组</t>
  </si>
  <si>
    <t>杭州二区3组(浙中)</t>
  </si>
  <si>
    <t>ems</t>
  </si>
  <si>
    <t>大促</t>
  </si>
  <si>
    <t>M28669654</t>
  </si>
  <si>
    <t>衢州市</t>
  </si>
  <si>
    <t>衢江区</t>
  </si>
  <si>
    <t>周易</t>
  </si>
  <si>
    <t>月度营销费用</t>
  </si>
  <si>
    <t/>
  </si>
  <si>
    <t>商品1组-B类尿不湿组尿不湿淳爱熊BM-福州-RRXBD</t>
  </si>
  <si>
    <t>38518813</t>
  </si>
  <si>
    <t>31002011176166272767</t>
  </si>
  <si>
    <t>56188115</t>
  </si>
  <si>
    <t>dmnz</t>
  </si>
  <si>
    <t>af0c31b1b58343799789b761b9b865d9</t>
  </si>
  <si>
    <t>D-河南-FQSM</t>
  </si>
  <si>
    <t>12</t>
  </si>
  <si>
    <t>奶粉</t>
  </si>
  <si>
    <t>26</t>
  </si>
  <si>
    <t>婴幼儿奶粉</t>
  </si>
  <si>
    <t>23</t>
  </si>
  <si>
    <t>815</t>
  </si>
  <si>
    <t>雀巢NESTLE</t>
  </si>
  <si>
    <t>39256</t>
  </si>
  <si>
    <t xml:space="preserve"> 雀巢能恩2段900g</t>
  </si>
  <si>
    <t>20201117002256</t>
  </si>
  <si>
    <t>e0afc82029c4433e9f8cc90c6d774669</t>
  </si>
  <si>
    <t>冠军宝贝广安中天国际总店</t>
  </si>
  <si>
    <t>71799</t>
  </si>
  <si>
    <t>赵梦燕</t>
  </si>
  <si>
    <t>20201116235122</t>
  </si>
  <si>
    <t>11.17大促通货优惠卡</t>
  </si>
  <si>
    <t>线下转账</t>
  </si>
  <si>
    <t>杨剑</t>
  </si>
  <si>
    <t>王姗姗2557</t>
  </si>
  <si>
    <t>营销活动A组</t>
  </si>
  <si>
    <t>杭州大电销4组</t>
  </si>
  <si>
    <t>single</t>
  </si>
  <si>
    <t>L1</t>
  </si>
  <si>
    <t>M10057936</t>
  </si>
  <si>
    <t>广安市</t>
  </si>
  <si>
    <t>广安区</t>
  </si>
  <si>
    <t>刘晓虎</t>
  </si>
  <si>
    <t>大促费用（按渠道支出记录）</t>
  </si>
  <si>
    <t>大促门店活动政策费用</t>
  </si>
  <si>
    <t>大贸奶纸奶粉雀巢NESTLED-河南-FQSM电销</t>
  </si>
  <si>
    <t>38641521</t>
  </si>
  <si>
    <t>31002002141394092894</t>
  </si>
  <si>
    <t>38243332</t>
  </si>
  <si>
    <t>f34c5ca5a6994c4cbf73e68faf30ad14</t>
  </si>
  <si>
    <t>BM-泉州-HXW</t>
  </si>
  <si>
    <t>16</t>
  </si>
  <si>
    <t>2269</t>
  </si>
  <si>
    <t>布袋熊</t>
  </si>
  <si>
    <t>26000</t>
  </si>
  <si>
    <t>布袋熊拉拉裤XXL码44片</t>
  </si>
  <si>
    <t>20200214162341</t>
  </si>
  <si>
    <t>20201117162218</t>
  </si>
  <si>
    <t>cf52b0c4955c4f169ff62c22bd731144</t>
  </si>
  <si>
    <t>商丘市梁园区爱她美民主路店</t>
  </si>
  <si>
    <t>Hi呗</t>
  </si>
  <si>
    <t>丁艳</t>
  </si>
  <si>
    <t>郑曙亚</t>
  </si>
  <si>
    <t>退款成功</t>
  </si>
  <si>
    <t>杭州三区2组(豫)</t>
  </si>
  <si>
    <t>yunda56</t>
  </si>
  <si>
    <t>洛阳二组(湖北)</t>
  </si>
  <si>
    <t>REFUND2020111115134946225</t>
  </si>
  <si>
    <t>b类清退</t>
  </si>
  <si>
    <t>M67514003</t>
  </si>
  <si>
    <t>商丘市</t>
  </si>
  <si>
    <t>梁园区</t>
  </si>
  <si>
    <t>38654290</t>
  </si>
  <si>
    <t>31002006233148551727</t>
  </si>
  <si>
    <t>46068202</t>
  </si>
  <si>
    <t>1cb9b408742348d6af5c8f878e2ecaaa</t>
  </si>
  <si>
    <t>9840</t>
  </si>
  <si>
    <t>250426</t>
  </si>
  <si>
    <t>韩爽护理级婴儿纸尿裤XXL32</t>
  </si>
  <si>
    <t>20200623191630</t>
  </si>
  <si>
    <t>20201117170510</t>
  </si>
  <si>
    <t>3dd08a5d0f844c1b9df910258789ce25</t>
  </si>
  <si>
    <t>薇薇儿母婴灌云县伊山镇店</t>
  </si>
  <si>
    <t>59471</t>
  </si>
  <si>
    <t>满减券</t>
  </si>
  <si>
    <t>20200623001121</t>
  </si>
  <si>
    <t>6.16控区累返1000-16</t>
  </si>
  <si>
    <t>HI支付</t>
  </si>
  <si>
    <t>陶必松</t>
  </si>
  <si>
    <t>柯扬</t>
  </si>
  <si>
    <t>营销活动组</t>
  </si>
  <si>
    <t>杭州二区1组(苏南)</t>
  </si>
  <si>
    <t>jtexpress</t>
  </si>
  <si>
    <t>洛阳十七组(苏南)</t>
  </si>
  <si>
    <t>REFUND2020111116442424157</t>
  </si>
  <si>
    <t>M23609248</t>
  </si>
  <si>
    <t>连云港市</t>
  </si>
  <si>
    <t>灌云县</t>
  </si>
  <si>
    <t>38681430</t>
  </si>
  <si>
    <t>31002007026587072572</t>
  </si>
  <si>
    <t>46498475</t>
  </si>
  <si>
    <t>6396</t>
  </si>
  <si>
    <t>儒睿熊</t>
  </si>
  <si>
    <t>131718</t>
  </si>
  <si>
    <t>儒睿熊拉拉裤（闽/粤/冀/豫/鄂/晋/陕/皖/浙/沪/苏/赣/鲁/川/渝）</t>
  </si>
  <si>
    <t>20200702130151</t>
  </si>
  <si>
    <t>20201117182818</t>
  </si>
  <si>
    <t>0272cd14c4114274aae2e16fbb308734</t>
  </si>
  <si>
    <t>水手宝宝新都区中利路店</t>
  </si>
  <si>
    <t>鲍久禄</t>
  </si>
  <si>
    <t>王博文</t>
  </si>
  <si>
    <t>杭州三区1组(川渝)</t>
  </si>
  <si>
    <t>tiantian</t>
  </si>
  <si>
    <t>洛阳一区</t>
  </si>
  <si>
    <t>MRBH202007030202422288</t>
  </si>
  <si>
    <t>正常退款</t>
  </si>
  <si>
    <t>M65032178</t>
  </si>
  <si>
    <t>成都市</t>
  </si>
  <si>
    <t>青白江区</t>
  </si>
  <si>
    <t>38531823</t>
  </si>
  <si>
    <t>31002011155607594756</t>
  </si>
  <si>
    <t>56119091</t>
  </si>
  <si>
    <t>ac340ba42bc04bae92d9626e8f0a05ff</t>
  </si>
  <si>
    <t>27</t>
  </si>
  <si>
    <t>8531</t>
  </si>
  <si>
    <t>227406</t>
  </si>
  <si>
    <t>就是酷juscool茶多酚净味纸尿裤</t>
  </si>
  <si>
    <t>20201115210154</t>
  </si>
  <si>
    <t>20201117095232</t>
  </si>
  <si>
    <t>0b29e944195d4cd7b16b8509647003ff</t>
  </si>
  <si>
    <t>天下母婴宁强县阳平关镇店</t>
  </si>
  <si>
    <t>李锦泽</t>
  </si>
  <si>
    <t>王春雷7842</t>
  </si>
  <si>
    <t>杭州三区5组(西北八省)</t>
  </si>
  <si>
    <t>MRBH202011160211412420</t>
  </si>
  <si>
    <t>M04568455</t>
  </si>
  <si>
    <t>汉中市</t>
  </si>
  <si>
    <t>宁强县</t>
  </si>
  <si>
    <t>商品1组-B类尿不湿组尿不湿就是酷Jus cool B-YT-南昌-HYHBD</t>
  </si>
  <si>
    <t>……</t>
  </si>
  <si>
    <t>摊这笔收入时的日期</t>
  </si>
  <si>
    <t>增值服务收入的入账月份</t>
  </si>
  <si>
    <t>增值服务收入工单填写的业务组</t>
  </si>
  <si>
    <t>根据业务组判断下</t>
  </si>
  <si>
    <t>增值服务收入工单填写的供应商名称</t>
  </si>
  <si>
    <t>增值服务收入工单填写的一级类目（冻结的）</t>
  </si>
  <si>
    <t>透视结果中的门店省</t>
  </si>
  <si>
    <t>增值服务收入工单填写的品牌名称（冻结的）</t>
  </si>
  <si>
    <t>原先采购线的分摊逻辑停用，改成现在这一套</t>
  </si>
  <si>
    <t>新增一个数据类型3，0收入订单，1退款订单，3增值服务收入</t>
  </si>
  <si>
    <t>增值服务收入填写的业务组（最新）</t>
  </si>
  <si>
    <t>增值服务收入填写的品牌名（最新）</t>
  </si>
  <si>
    <t>增值服务收入填写的一级类目（最新）</t>
  </si>
  <si>
    <t>根据业务组判断</t>
  </si>
  <si>
    <t>渠道毛利报表汇总页面查看权限及层级</t>
  </si>
  <si>
    <t>一级组织</t>
  </si>
  <si>
    <t>二级组织</t>
  </si>
  <si>
    <t>三级组织</t>
  </si>
  <si>
    <t>权限控制</t>
  </si>
  <si>
    <t>战区</t>
  </si>
  <si>
    <t>省区</t>
  </si>
  <si>
    <t>主管组（如浙北一区）</t>
  </si>
  <si>
    <t>权限开放至省长</t>
  </si>
  <si>
    <t>区域组（如浙沪组）</t>
  </si>
  <si>
    <t>权限开放至BM</t>
  </si>
  <si>
    <t>区域组（如华东区）</t>
  </si>
  <si>
    <t>权限开放给大象、天鹤</t>
  </si>
  <si>
    <t>区（如杭州一区)</t>
  </si>
  <si>
    <t>电销组（如杭州一区1组）</t>
  </si>
  <si>
    <t>权限开放至区经理</t>
  </si>
  <si>
    <t>PS:各级组织只可查看自己组织的数据,如北部战区长不可查看南部战区的毛利数据</t>
  </si>
  <si>
    <t>四、需要增加的字段</t>
  </si>
  <si>
    <t>1、部门逻辑更新</t>
  </si>
  <si>
    <t>即按照第一点的业绩归属部门</t>
  </si>
  <si>
    <t>2、新增渠道优惠券承担方</t>
  </si>
  <si>
    <r>
      <rPr>
        <sz val="11"/>
        <rFont val="Calibri"/>
        <charset val="134"/>
      </rPr>
      <t>3</t>
    </r>
    <r>
      <rPr>
        <sz val="11"/>
        <rFont val="微软雅黑"/>
        <charset val="134"/>
      </rPr>
      <t>、新增渠道优惠券，计算规则为</t>
    </r>
  </si>
  <si>
    <t>if(VALUE('订单基础数据'[是否b类清退(0:否, 1:是)])=1,0,
if(VALUE([数据类型0收入订单，1退款订单])=0,[海拍客承担优惠券金额],
-[退款比例]*[海拍客承担优惠券金额]))</t>
  </si>
  <si>
    <t>5、订单的冻结服务人员</t>
  </si>
  <si>
    <t>部门为电销</t>
  </si>
  <si>
    <t>部门为服务商</t>
  </si>
  <si>
    <t>部门为大客户</t>
  </si>
  <si>
    <t>部门为BD</t>
  </si>
  <si>
    <t>6、订单的冻结服务人员的冻结组</t>
  </si>
  <si>
    <r>
      <rPr>
        <sz val="11"/>
        <rFont val="宋体"/>
        <charset val="134"/>
      </rPr>
      <t>7、</t>
    </r>
    <r>
      <rPr>
        <sz val="11"/>
        <rFont val="Microsoft YaHei UI"/>
        <charset val="134"/>
      </rPr>
      <t>冻结销售团队标识</t>
    </r>
  </si>
  <si>
    <t>8、美妆BD相关字段：冻结美妆BD、冻结美妆电销、冻结美妆BD新签、冻结美妆电销新签</t>
  </si>
  <si>
    <r>
      <rPr>
        <sz val="11"/>
        <rFont val="Calibri"/>
        <charset val="134"/>
      </rPr>
      <t>9</t>
    </r>
    <r>
      <rPr>
        <sz val="11"/>
        <rFont val="微软雅黑"/>
        <charset val="134"/>
      </rPr>
      <t>、三级类目</t>
    </r>
  </si>
  <si>
    <r>
      <rPr>
        <sz val="11"/>
        <rFont val="微软雅黑"/>
        <charset val="134"/>
      </rPr>
      <t>10</t>
    </r>
    <r>
      <rPr>
        <sz val="11"/>
        <rFont val="Microsoft YaHei UI"/>
        <charset val="134"/>
      </rPr>
      <t>、</t>
    </r>
    <r>
      <rPr>
        <sz val="11"/>
        <rFont val="微软雅黑"/>
        <charset val="134"/>
      </rPr>
      <t>优惠券领取类型</t>
    </r>
  </si>
  <si>
    <t>目前仅门店领取、小二发放、任务发放（改造后区分人工发放还是门店领取）</t>
  </si>
  <si>
    <r>
      <rPr>
        <sz val="11"/>
        <rFont val="Calibri"/>
        <charset val="134"/>
      </rPr>
      <t>11</t>
    </r>
    <r>
      <rPr>
        <sz val="11"/>
        <rFont val="宋体"/>
        <charset val="134"/>
      </rPr>
      <t>、实物券标识</t>
    </r>
  </si>
  <si>
    <r>
      <rPr>
        <sz val="11"/>
        <rFont val="Calibri"/>
        <charset val="134"/>
      </rPr>
      <t>12</t>
    </r>
    <r>
      <rPr>
        <sz val="11"/>
        <rFont val="宋体"/>
        <charset val="134"/>
      </rPr>
      <t>、优惠券实际发放人所属部门</t>
    </r>
  </si>
  <si>
    <r>
      <rPr>
        <sz val="11"/>
        <rFont val="Calibri"/>
        <charset val="134"/>
      </rPr>
      <t>13</t>
    </r>
    <r>
      <rPr>
        <sz val="11"/>
        <rFont val="宋体"/>
        <charset val="134"/>
      </rPr>
      <t>、</t>
    </r>
    <r>
      <rPr>
        <sz val="11"/>
        <rFont val="Calibri"/>
        <charset val="134"/>
      </rPr>
      <t>user id</t>
    </r>
  </si>
  <si>
    <t>业务变动对毛利报表的影响点</t>
  </si>
  <si>
    <t>几个主要影响毛利报表的业务系统</t>
  </si>
  <si>
    <t>序号</t>
  </si>
  <si>
    <t>分类</t>
  </si>
  <si>
    <t>影响点</t>
  </si>
  <si>
    <t>举例（已有的案例）</t>
  </si>
  <si>
    <t>营销系统</t>
  </si>
  <si>
    <r>
      <rPr>
        <sz val="11"/>
        <color theme="1"/>
        <rFont val="Microsoft YaHei UI"/>
        <charset val="134"/>
      </rPr>
      <t>交互性的改造不影响，新增的功能、字段、金额相关改造的需要同步，</t>
    </r>
    <r>
      <rPr>
        <sz val="11"/>
        <color rgb="FFFF0000"/>
        <rFont val="Microsoft YaHei UI"/>
        <charset val="134"/>
      </rPr>
      <t>核心字段海拍客承担优惠券金额</t>
    </r>
  </si>
  <si>
    <t>如新增海拍客代扣的类型、海拍客承担优惠券金额计算逻辑变更等</t>
  </si>
  <si>
    <t>增值服务收入工单</t>
  </si>
  <si>
    <t>交互性的改造不影响，新增的功能、字段、金额相关改造的需要同步</t>
  </si>
  <si>
    <t>如引入收入发生时间和结束时间，收入的确认节点</t>
  </si>
  <si>
    <t>售后系统</t>
  </si>
  <si>
    <t>新增的售后场景，现有的售后场景退款方式的变更、退款金额相关字段的变更</t>
  </si>
  <si>
    <t>如咨询工单退款改造、B类清退改造</t>
  </si>
  <si>
    <t>交易系统</t>
  </si>
  <si>
    <t>新增的交易方式、交易费率的变化</t>
  </si>
  <si>
    <t>如提货卡上线、提货卡支持使用优惠券</t>
  </si>
  <si>
    <t>结算系统</t>
  </si>
  <si>
    <t>结算系统的改造、结算方式的新增、结算金额的计算逻辑变更</t>
  </si>
  <si>
    <t>如无批次的切换等</t>
  </si>
  <si>
    <t>商品系统</t>
  </si>
  <si>
    <t>商品属性的大批量订正、更新，包括类目、品牌、ab类型、贸易类型、商品新增其他属性、商品属性的规范性问题</t>
  </si>
  <si>
    <t>如品牌库变更、新增商品贸易子类型用于区分完税进口等</t>
  </si>
  <si>
    <t>组织架构</t>
  </si>
  <si>
    <t>业务部门组织架构发生重大调整、销售团队标识有新增或者变更</t>
  </si>
  <si>
    <t>如3月初采购部组织架构调整、如以前通过是否有冻结大BD名判断是否大客户门店，服务商用是否服务商的标识判断，后续有更改需要通知</t>
  </si>
  <si>
    <t>创新业务</t>
  </si>
  <si>
    <t>需要提前评估未来发生的数据体量、是否需要融入现有毛利报表</t>
  </si>
  <si>
    <t>如社群人人店数据、SASS业务、微小店新开发的网站等</t>
  </si>
  <si>
    <t>其他新增的业务场景</t>
  </si>
  <si>
    <t>跟钱相关的、跟结算相关</t>
  </si>
  <si>
    <t>仅做举例，无法一 一枚举，如无法判断是否与毛利报表相关，可先与瑶瑶沟通一下</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</si>
</sst>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45">
    <font>
      <sz val="11"/>
      <name val="Calibri"/>
      <charset val="134"/>
    </font>
    <font>
      <sz val="11"/>
      <color theme="0"/>
      <name val="Microsoft YaHei UI"/>
      <charset val="134"/>
    </font>
    <font>
      <sz val="11"/>
      <color theme="1"/>
      <name val="Microsoft YaHei UI"/>
      <charset val="134"/>
    </font>
    <font>
      <b/>
      <sz val="14"/>
      <color theme="0"/>
      <name val="Microsoft YaHei UI"/>
      <charset val="134"/>
    </font>
    <font>
      <b/>
      <sz val="11"/>
      <color theme="0"/>
      <name val="微软雅黑"/>
      <charset val="134"/>
    </font>
    <font>
      <b/>
      <sz val="11"/>
      <color theme="0"/>
      <name val="Microsoft YaHei UI"/>
      <charset val="134"/>
    </font>
    <font>
      <sz val="11"/>
      <color rgb="FF000000"/>
      <name val="Microsoft YaHei UI"/>
      <charset val="134"/>
    </font>
    <font>
      <sz val="11"/>
      <name val="宋体"/>
      <charset val="134"/>
    </font>
    <font>
      <b/>
      <sz val="11"/>
      <name val="汉仪书宋二KW"/>
      <charset val="134"/>
    </font>
    <font>
      <b/>
      <sz val="11"/>
      <name val="Calibri"/>
      <charset val="134"/>
    </font>
    <font>
      <sz val="11"/>
      <color indexed="8"/>
      <name val="等线"/>
      <charset val="134"/>
      <scheme val="minor"/>
    </font>
    <font>
      <sz val="9"/>
      <color theme="1"/>
      <name val="微软雅黑"/>
      <charset val="134"/>
    </font>
    <font>
      <b/>
      <sz val="9"/>
      <name val="微软雅黑"/>
      <charset val="134"/>
    </font>
    <font>
      <sz val="8"/>
      <color theme="1"/>
      <name val="Segoe UI"/>
      <charset val="134"/>
    </font>
    <font>
      <b/>
      <sz val="14"/>
      <color theme="1"/>
      <name val="Microsoft YaHei UI"/>
      <charset val="134"/>
    </font>
    <font>
      <b/>
      <sz val="12"/>
      <color theme="1"/>
      <name val="Microsoft YaHei UI"/>
      <charset val="134"/>
    </font>
    <font>
      <b/>
      <sz val="11"/>
      <color theme="1"/>
      <name val="Microsoft YaHei UI"/>
      <charset val="134"/>
    </font>
    <font>
      <sz val="11"/>
      <color theme="1"/>
      <name val="微软雅黑"/>
      <charset val="134"/>
    </font>
    <font>
      <sz val="9"/>
      <name val="微软雅黑"/>
      <charset val="134"/>
    </font>
    <font>
      <b/>
      <sz val="9"/>
      <color theme="0"/>
      <name val="微软雅黑"/>
      <charset val="134"/>
    </font>
    <font>
      <b/>
      <sz val="12"/>
      <color theme="0"/>
      <name val="微软雅黑"/>
      <charset val="134"/>
    </font>
    <font>
      <sz val="11"/>
      <name val="微软雅黑"/>
      <charset val="134"/>
    </font>
    <font>
      <sz val="9"/>
      <color indexed="8"/>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u/>
      <sz val="11"/>
      <color rgb="FF0000FF"/>
      <name val="等线"/>
      <charset val="0"/>
      <scheme val="minor"/>
    </font>
    <font>
      <sz val="11"/>
      <color theme="1"/>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FFFFFF"/>
      <name val="等线"/>
      <charset val="0"/>
      <scheme val="minor"/>
    </font>
    <font>
      <sz val="11"/>
      <color rgb="FF9C6500"/>
      <name val="等线"/>
      <charset val="0"/>
      <scheme val="minor"/>
    </font>
    <font>
      <b/>
      <sz val="11"/>
      <color rgb="FF3F3F3F"/>
      <name val="等线"/>
      <charset val="0"/>
      <scheme val="minor"/>
    </font>
    <font>
      <sz val="11"/>
      <color rgb="FFFF0000"/>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
      <sz val="11"/>
      <color rgb="FF006100"/>
      <name val="等线"/>
      <charset val="0"/>
      <scheme val="minor"/>
    </font>
    <font>
      <b/>
      <sz val="11"/>
      <color rgb="FFFA7D00"/>
      <name val="等线"/>
      <charset val="0"/>
      <scheme val="minor"/>
    </font>
    <font>
      <u/>
      <sz val="11"/>
      <color rgb="FF800080"/>
      <name val="等线"/>
      <charset val="0"/>
      <scheme val="minor"/>
    </font>
    <font>
      <sz val="11"/>
      <name val="Microsoft YaHei UI"/>
      <charset val="134"/>
    </font>
    <font>
      <sz val="11"/>
      <color rgb="FFFF0000"/>
      <name val="Microsoft YaHei UI"/>
      <charset val="134"/>
    </font>
  </fonts>
  <fills count="38">
    <fill>
      <patternFill patternType="none"/>
    </fill>
    <fill>
      <patternFill patternType="gray125"/>
    </fill>
    <fill>
      <patternFill patternType="solid">
        <fgColor theme="5" tint="-0.249977111117893"/>
        <bgColor indexed="64"/>
      </patternFill>
    </fill>
    <fill>
      <patternFill patternType="solid">
        <fgColor theme="5" tint="0.399975585192419"/>
        <bgColor indexed="64"/>
      </patternFill>
    </fill>
    <fill>
      <patternFill patternType="solid">
        <fgColor rgb="FFFFFF00"/>
        <bgColor indexed="64"/>
      </patternFill>
    </fill>
    <fill>
      <patternFill patternType="solid">
        <fgColor theme="5" tint="0.399914548173467"/>
        <bgColor indexed="64"/>
      </patternFill>
    </fill>
    <fill>
      <patternFill patternType="solid">
        <fgColor theme="5"/>
        <bgColor indexed="64"/>
      </patternFill>
    </fill>
    <fill>
      <patternFill patternType="solid">
        <fgColor theme="5" tint="0.399945066682943"/>
        <bgColor indexed="64"/>
      </patternFill>
    </fill>
    <fill>
      <patternFill patternType="solid">
        <fgColor theme="0"/>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CC99"/>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9" tint="0.399975585192419"/>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57">
    <xf numFmtId="0" fontId="0" fillId="0" borderId="0"/>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5" fillId="37" borderId="0" applyNumberFormat="0" applyBorder="0" applyAlignment="0" applyProtection="0">
      <alignment vertical="center"/>
    </xf>
    <xf numFmtId="0" fontId="24" fillId="19" borderId="0" applyNumberFormat="0" applyBorder="0" applyAlignment="0" applyProtection="0">
      <alignment vertical="center"/>
    </xf>
    <xf numFmtId="0" fontId="2" fillId="0" borderId="0">
      <alignment vertical="center"/>
    </xf>
    <xf numFmtId="0" fontId="25" fillId="36" borderId="0" applyNumberFormat="0" applyBorder="0" applyAlignment="0" applyProtection="0">
      <alignment vertical="center"/>
    </xf>
    <xf numFmtId="0" fontId="39" fillId="31" borderId="20" applyNumberFormat="0" applyAlignment="0" applyProtection="0">
      <alignment vertical="center"/>
    </xf>
    <xf numFmtId="0" fontId="24" fillId="33" borderId="0" applyNumberFormat="0" applyBorder="0" applyAlignment="0" applyProtection="0">
      <alignment vertical="center"/>
    </xf>
    <xf numFmtId="0" fontId="24" fillId="29" borderId="0" applyNumberFormat="0" applyBorder="0" applyAlignment="0" applyProtection="0">
      <alignment vertical="center"/>
    </xf>
    <xf numFmtId="44" fontId="29" fillId="0" borderId="0" applyFont="0" applyFill="0" applyBorder="0" applyAlignment="0" applyProtection="0">
      <alignment vertical="center"/>
    </xf>
    <xf numFmtId="0" fontId="25" fillId="30" borderId="0" applyNumberFormat="0" applyBorder="0" applyAlignment="0" applyProtection="0">
      <alignment vertical="center"/>
    </xf>
    <xf numFmtId="9" fontId="29" fillId="0" borderId="0" applyFont="0" applyFill="0" applyBorder="0" applyAlignment="0" applyProtection="0">
      <alignment vertical="center"/>
    </xf>
    <xf numFmtId="0" fontId="25" fillId="3" borderId="0" applyNumberFormat="0" applyBorder="0" applyAlignment="0" applyProtection="0">
      <alignment vertical="center"/>
    </xf>
    <xf numFmtId="0" fontId="25" fillId="21" borderId="0" applyNumberFormat="0" applyBorder="0" applyAlignment="0" applyProtection="0">
      <alignment vertical="center"/>
    </xf>
    <xf numFmtId="0" fontId="25" fillId="6" borderId="0" applyNumberFormat="0" applyBorder="0" applyAlignment="0" applyProtection="0">
      <alignment vertical="center"/>
    </xf>
    <xf numFmtId="0" fontId="25" fillId="27" borderId="0" applyNumberFormat="0" applyBorder="0" applyAlignment="0" applyProtection="0">
      <alignment vertical="center"/>
    </xf>
    <xf numFmtId="0" fontId="25" fillId="34" borderId="0" applyNumberFormat="0" applyBorder="0" applyAlignment="0" applyProtection="0">
      <alignment vertical="center"/>
    </xf>
    <xf numFmtId="0" fontId="41" fillId="24" borderId="20" applyNumberFormat="0" applyAlignment="0" applyProtection="0">
      <alignment vertical="center"/>
    </xf>
    <xf numFmtId="0" fontId="25" fillId="28" borderId="0" applyNumberFormat="0" applyBorder="0" applyAlignment="0" applyProtection="0">
      <alignment vertical="center"/>
    </xf>
    <xf numFmtId="0" fontId="34" fillId="23" borderId="0" applyNumberFormat="0" applyBorder="0" applyAlignment="0" applyProtection="0">
      <alignment vertical="center"/>
    </xf>
    <xf numFmtId="0" fontId="24" fillId="14" borderId="0" applyNumberFormat="0" applyBorder="0" applyAlignment="0" applyProtection="0">
      <alignment vertical="center"/>
    </xf>
    <xf numFmtId="0" fontId="40" fillId="32" borderId="0" applyNumberFormat="0" applyBorder="0" applyAlignment="0" applyProtection="0">
      <alignment vertical="center"/>
    </xf>
    <xf numFmtId="0" fontId="24" fillId="26" borderId="0" applyNumberFormat="0" applyBorder="0" applyAlignment="0" applyProtection="0">
      <alignment vertical="center"/>
    </xf>
    <xf numFmtId="0" fontId="38" fillId="0" borderId="19" applyNumberFormat="0" applyFill="0" applyAlignment="0" applyProtection="0">
      <alignment vertical="center"/>
    </xf>
    <xf numFmtId="0" fontId="37" fillId="25" borderId="0" applyNumberFormat="0" applyBorder="0" applyAlignment="0" applyProtection="0">
      <alignment vertical="center"/>
    </xf>
    <xf numFmtId="0" fontId="33" fillId="22" borderId="17" applyNumberFormat="0" applyAlignment="0" applyProtection="0">
      <alignment vertical="center"/>
    </xf>
    <xf numFmtId="0" fontId="35" fillId="24" borderId="18" applyNumberFormat="0" applyAlignment="0" applyProtection="0">
      <alignment vertical="center"/>
    </xf>
    <xf numFmtId="43" fontId="2" fillId="0" borderId="0" applyFont="0" applyFill="0" applyBorder="0" applyAlignment="0" applyProtection="0">
      <alignment vertical="center"/>
    </xf>
    <xf numFmtId="0" fontId="32" fillId="0" borderId="15" applyNumberFormat="0" applyFill="0" applyAlignment="0" applyProtection="0">
      <alignment vertical="center"/>
    </xf>
    <xf numFmtId="0" fontId="31" fillId="0" borderId="0" applyNumberFormat="0" applyFill="0" applyBorder="0" applyAlignment="0" applyProtection="0">
      <alignment vertical="center"/>
    </xf>
    <xf numFmtId="0" fontId="24" fillId="20" borderId="0" applyNumberFormat="0" applyBorder="0" applyAlignment="0" applyProtection="0">
      <alignment vertical="center"/>
    </xf>
    <xf numFmtId="0" fontId="26" fillId="0" borderId="0" applyNumberFormat="0" applyFill="0" applyBorder="0" applyAlignment="0" applyProtection="0">
      <alignment vertical="center"/>
    </xf>
    <xf numFmtId="42" fontId="29" fillId="0" borderId="0" applyFont="0" applyFill="0" applyBorder="0" applyAlignment="0" applyProtection="0">
      <alignment vertical="center"/>
    </xf>
    <xf numFmtId="0" fontId="10" fillId="0" borderId="0">
      <alignment vertical="center"/>
    </xf>
    <xf numFmtId="0" fontId="24" fillId="9" borderId="0" applyNumberFormat="0" applyBorder="0" applyAlignment="0" applyProtection="0">
      <alignment vertical="center"/>
    </xf>
    <xf numFmtId="43" fontId="29" fillId="0" borderId="0" applyFont="0" applyFill="0" applyBorder="0" applyAlignment="0" applyProtection="0">
      <alignment vertical="center"/>
    </xf>
    <xf numFmtId="0" fontId="4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16" borderId="0" applyNumberFormat="0" applyBorder="0" applyAlignment="0" applyProtection="0">
      <alignment vertical="center"/>
    </xf>
    <xf numFmtId="0" fontId="36" fillId="0" borderId="0" applyNumberFormat="0" applyFill="0" applyBorder="0" applyAlignment="0" applyProtection="0">
      <alignment vertical="center"/>
    </xf>
    <xf numFmtId="0" fontId="25" fillId="35" borderId="0" applyNumberFormat="0" applyBorder="0" applyAlignment="0" applyProtection="0">
      <alignment vertical="center"/>
    </xf>
    <xf numFmtId="0" fontId="29" fillId="18" borderId="16" applyNumberFormat="0" applyFont="0" applyAlignment="0" applyProtection="0">
      <alignment vertical="center"/>
    </xf>
    <xf numFmtId="0" fontId="24" fillId="17" borderId="0" applyNumberFormat="0" applyBorder="0" applyAlignment="0" applyProtection="0">
      <alignment vertical="center"/>
    </xf>
    <xf numFmtId="0" fontId="25" fillId="15" borderId="0" applyNumberFormat="0" applyBorder="0" applyAlignment="0" applyProtection="0">
      <alignment vertical="center"/>
    </xf>
    <xf numFmtId="0" fontId="24" fillId="13" borderId="0" applyNumberFormat="0" applyBorder="0" applyAlignment="0" applyProtection="0">
      <alignment vertical="center"/>
    </xf>
    <xf numFmtId="0" fontId="28" fillId="0" borderId="0" applyNumberFormat="0" applyFill="0" applyBorder="0" applyAlignment="0" applyProtection="0">
      <alignment vertical="center"/>
    </xf>
    <xf numFmtId="41" fontId="29" fillId="0" borderId="0" applyFont="0" applyFill="0" applyBorder="0" applyAlignment="0" applyProtection="0">
      <alignment vertical="center"/>
    </xf>
    <xf numFmtId="0" fontId="27" fillId="0" borderId="15" applyNumberFormat="0" applyFill="0" applyAlignment="0" applyProtection="0">
      <alignment vertical="center"/>
    </xf>
    <xf numFmtId="0" fontId="2" fillId="0" borderId="0">
      <alignment vertical="center"/>
    </xf>
    <xf numFmtId="0" fontId="24" fillId="12" borderId="0" applyNumberFormat="0" applyBorder="0" applyAlignment="0" applyProtection="0">
      <alignment vertical="center"/>
    </xf>
    <xf numFmtId="0" fontId="26" fillId="0" borderId="14" applyNumberFormat="0" applyFill="0" applyAlignment="0" applyProtection="0">
      <alignment vertical="center"/>
    </xf>
    <xf numFmtId="0" fontId="25" fillId="11" borderId="0" applyNumberFormat="0" applyBorder="0" applyAlignment="0" applyProtection="0">
      <alignment vertical="center"/>
    </xf>
    <xf numFmtId="0" fontId="24" fillId="10" borderId="0" applyNumberFormat="0" applyBorder="0" applyAlignment="0" applyProtection="0">
      <alignment vertical="center"/>
    </xf>
    <xf numFmtId="0" fontId="0" fillId="0" borderId="0"/>
    <xf numFmtId="0" fontId="23" fillId="0" borderId="13" applyNumberFormat="0" applyFill="0" applyAlignment="0" applyProtection="0">
      <alignment vertical="center"/>
    </xf>
  </cellStyleXfs>
  <cellXfs count="79">
    <xf numFmtId="0" fontId="0" fillId="0" borderId="0" xfId="0"/>
    <xf numFmtId="0" fontId="1" fillId="2" borderId="0" xfId="6" applyFont="1" applyFill="1">
      <alignment vertical="center"/>
    </xf>
    <xf numFmtId="0" fontId="2" fillId="0" borderId="0" xfId="6">
      <alignment vertical="center"/>
    </xf>
    <xf numFmtId="0" fontId="2" fillId="0" borderId="0" xfId="6" applyAlignment="1">
      <alignment vertical="center" wrapText="1"/>
    </xf>
    <xf numFmtId="0" fontId="3" fillId="2" borderId="0" xfId="6" applyFont="1" applyFill="1">
      <alignment vertical="center"/>
    </xf>
    <xf numFmtId="0" fontId="1" fillId="2" borderId="0" xfId="6" applyFont="1" applyFill="1" applyAlignment="1">
      <alignment vertical="center" wrapText="1"/>
    </xf>
    <xf numFmtId="0" fontId="4" fillId="3" borderId="0" xfId="6" applyFont="1" applyFill="1">
      <alignment vertical="center"/>
    </xf>
    <xf numFmtId="0" fontId="4" fillId="3" borderId="0" xfId="6" applyFont="1" applyFill="1" applyAlignment="1">
      <alignment vertical="center" wrapText="1"/>
    </xf>
    <xf numFmtId="0" fontId="5" fillId="3" borderId="1" xfId="6" applyFont="1" applyFill="1" applyBorder="1">
      <alignment vertical="center"/>
    </xf>
    <xf numFmtId="0" fontId="5" fillId="3" borderId="1" xfId="6" applyFont="1" applyFill="1" applyBorder="1" applyAlignment="1">
      <alignment vertical="center" wrapText="1"/>
    </xf>
    <xf numFmtId="0" fontId="2" fillId="0" borderId="1" xfId="6" applyBorder="1" applyAlignment="1">
      <alignment horizontal="left" vertical="center"/>
    </xf>
    <xf numFmtId="0" fontId="2" fillId="0" borderId="1" xfId="6" applyBorder="1">
      <alignment vertical="center"/>
    </xf>
    <xf numFmtId="0" fontId="2" fillId="0" borderId="1" xfId="6" applyBorder="1" applyAlignment="1">
      <alignment vertical="center" wrapText="1"/>
    </xf>
    <xf numFmtId="0" fontId="4" fillId="3" borderId="0" xfId="6" applyFont="1" applyFill="1" applyAlignment="1">
      <alignment horizontal="center" vertical="center"/>
    </xf>
    <xf numFmtId="0" fontId="1" fillId="2" borderId="0" xfId="0" applyFont="1" applyFill="1" applyAlignment="1">
      <alignment vertical="center"/>
    </xf>
    <xf numFmtId="0" fontId="0" fillId="0" borderId="0" xfId="0" applyAlignment="1">
      <alignment vertical="center"/>
    </xf>
    <xf numFmtId="0" fontId="3" fillId="2" borderId="0" xfId="0" applyFont="1" applyFill="1" applyAlignment="1">
      <alignment vertical="center"/>
    </xf>
    <xf numFmtId="0" fontId="0" fillId="0" borderId="0" xfId="0" applyFont="1" applyAlignment="1">
      <alignment vertical="center"/>
    </xf>
    <xf numFmtId="0" fontId="0" fillId="0" borderId="0" xfId="0" applyAlignment="1">
      <alignment vertical="center" wrapText="1"/>
    </xf>
    <xf numFmtId="0" fontId="6" fillId="0" borderId="0" xfId="0" applyFont="1" applyAlignment="1">
      <alignment vertical="center"/>
    </xf>
    <xf numFmtId="0" fontId="7" fillId="0" borderId="0" xfId="0" applyFont="1"/>
    <xf numFmtId="0" fontId="8" fillId="0" borderId="0" xfId="0" applyFont="1"/>
    <xf numFmtId="0" fontId="9" fillId="0" borderId="0" xfId="0" applyFont="1"/>
    <xf numFmtId="0" fontId="10" fillId="0" borderId="0" xfId="35">
      <alignment vertical="center"/>
    </xf>
    <xf numFmtId="0" fontId="2" fillId="0" borderId="0" xfId="3">
      <alignment vertical="center"/>
    </xf>
    <xf numFmtId="0" fontId="11" fillId="0" borderId="0" xfId="3" applyFont="1" applyAlignment="1"/>
    <xf numFmtId="0" fontId="12" fillId="4" borderId="2" xfId="3" applyFont="1" applyFill="1" applyBorder="1" applyAlignment="1">
      <alignment horizontal="center" vertical="center" wrapText="1"/>
    </xf>
    <xf numFmtId="0" fontId="13" fillId="0" borderId="0" xfId="3" applyFont="1">
      <alignment vertical="center"/>
    </xf>
    <xf numFmtId="3" fontId="2" fillId="0" borderId="0" xfId="3" applyNumberFormat="1">
      <alignment vertical="center"/>
    </xf>
    <xf numFmtId="0" fontId="1" fillId="2" borderId="0" xfId="2" applyFont="1" applyFill="1">
      <alignment vertical="center"/>
    </xf>
    <xf numFmtId="0" fontId="2" fillId="0" borderId="0" xfId="2">
      <alignment vertical="center"/>
    </xf>
    <xf numFmtId="0" fontId="3" fillId="2" borderId="0" xfId="2" applyFont="1" applyFill="1">
      <alignment vertical="center"/>
    </xf>
    <xf numFmtId="0" fontId="14" fillId="0" borderId="0" xfId="2" applyFont="1">
      <alignment vertical="center"/>
    </xf>
    <xf numFmtId="0" fontId="15" fillId="0" borderId="0" xfId="2" applyFont="1">
      <alignment vertical="center"/>
    </xf>
    <xf numFmtId="0" fontId="5" fillId="5" borderId="0" xfId="2" applyFont="1" applyFill="1">
      <alignment vertical="center"/>
    </xf>
    <xf numFmtId="0" fontId="2" fillId="5" borderId="0" xfId="2" applyFill="1">
      <alignment vertical="center"/>
    </xf>
    <xf numFmtId="0" fontId="16" fillId="0" borderId="0" xfId="2" applyFont="1">
      <alignment vertical="center"/>
    </xf>
    <xf numFmtId="0" fontId="5" fillId="6" borderId="0" xfId="2" applyFont="1" applyFill="1">
      <alignment vertical="center"/>
    </xf>
    <xf numFmtId="3" fontId="2" fillId="0" borderId="0" xfId="2" applyNumberFormat="1">
      <alignment vertical="center"/>
    </xf>
    <xf numFmtId="9" fontId="0" fillId="0" borderId="0" xfId="1" applyFont="1">
      <alignment vertical="center"/>
    </xf>
    <xf numFmtId="3" fontId="5" fillId="6" borderId="0" xfId="2" applyNumberFormat="1" applyFont="1" applyFill="1">
      <alignment vertical="center"/>
    </xf>
    <xf numFmtId="9" fontId="5" fillId="6" borderId="0" xfId="1" applyFont="1" applyFill="1">
      <alignment vertical="center"/>
    </xf>
    <xf numFmtId="0" fontId="5" fillId="0" borderId="0" xfId="2" applyFont="1">
      <alignment vertical="center"/>
    </xf>
    <xf numFmtId="0" fontId="1" fillId="2" borderId="0" xfId="50" applyFont="1" applyFill="1">
      <alignment vertical="center"/>
    </xf>
    <xf numFmtId="0" fontId="2" fillId="0" borderId="0" xfId="50">
      <alignment vertical="center"/>
    </xf>
    <xf numFmtId="0" fontId="3" fillId="2" borderId="0" xfId="50" applyFont="1" applyFill="1">
      <alignment vertical="center"/>
    </xf>
    <xf numFmtId="0" fontId="4" fillId="7" borderId="0" xfId="50" applyFont="1" applyFill="1">
      <alignment vertical="center"/>
    </xf>
    <xf numFmtId="0" fontId="17" fillId="0" borderId="0" xfId="50" applyFont="1">
      <alignment vertical="center"/>
    </xf>
    <xf numFmtId="0" fontId="17" fillId="8" borderId="0" xfId="50" applyFont="1" applyFill="1">
      <alignment vertical="center"/>
    </xf>
    <xf numFmtId="0" fontId="4" fillId="7" borderId="0" xfId="50" applyFont="1" applyFill="1" applyAlignment="1">
      <alignment horizontal="center" vertical="center"/>
    </xf>
    <xf numFmtId="0" fontId="18" fillId="0" borderId="0" xfId="0" applyFont="1"/>
    <xf numFmtId="0" fontId="19" fillId="5" borderId="0" xfId="0" applyFont="1" applyFill="1" applyAlignment="1">
      <alignment vertical="center"/>
    </xf>
    <xf numFmtId="0" fontId="11" fillId="0" borderId="0" xfId="2" applyFont="1">
      <alignment vertical="center"/>
    </xf>
    <xf numFmtId="0" fontId="11" fillId="0" borderId="0" xfId="2" applyFont="1" applyAlignment="1">
      <alignment horizontal="center" vertical="center"/>
    </xf>
    <xf numFmtId="0" fontId="18" fillId="0" borderId="0" xfId="0" applyFont="1" applyAlignment="1">
      <alignment horizontal="center"/>
    </xf>
    <xf numFmtId="0" fontId="11" fillId="8" borderId="0" xfId="2" applyFont="1" applyFill="1">
      <alignment vertical="center"/>
    </xf>
    <xf numFmtId="0" fontId="20" fillId="5" borderId="3" xfId="0" applyFont="1" applyFill="1" applyBorder="1" applyAlignment="1">
      <alignment vertical="center"/>
    </xf>
    <xf numFmtId="0" fontId="20" fillId="5" borderId="4" xfId="0" applyFont="1" applyFill="1" applyBorder="1" applyAlignment="1">
      <alignment vertical="center"/>
    </xf>
    <xf numFmtId="0" fontId="17" fillId="0" borderId="5" xfId="2" applyFont="1" applyBorder="1">
      <alignment vertical="center"/>
    </xf>
    <xf numFmtId="0" fontId="17" fillId="0" borderId="6" xfId="2" applyFont="1" applyBorder="1">
      <alignment vertical="center"/>
    </xf>
    <xf numFmtId="0" fontId="17" fillId="8" borderId="5" xfId="2" applyFont="1" applyFill="1" applyBorder="1">
      <alignment vertical="center"/>
    </xf>
    <xf numFmtId="0" fontId="17" fillId="8" borderId="6" xfId="2" applyFont="1" applyFill="1" applyBorder="1">
      <alignment vertical="center"/>
    </xf>
    <xf numFmtId="0" fontId="17" fillId="8" borderId="5" xfId="2" applyFont="1" applyFill="1" applyBorder="1" applyAlignment="1">
      <alignment vertical="center" wrapText="1"/>
    </xf>
    <xf numFmtId="0" fontId="17" fillId="8" borderId="7" xfId="2" applyFont="1" applyFill="1" applyBorder="1">
      <alignment vertical="center"/>
    </xf>
    <xf numFmtId="0" fontId="17" fillId="8" borderId="8" xfId="2" applyFont="1" applyFill="1" applyBorder="1">
      <alignment vertical="center"/>
    </xf>
    <xf numFmtId="0" fontId="17" fillId="0" borderId="0" xfId="2" applyFont="1">
      <alignment vertical="center"/>
    </xf>
    <xf numFmtId="0" fontId="20" fillId="7" borderId="3" xfId="0" applyFont="1" applyFill="1" applyBorder="1" applyAlignment="1">
      <alignment vertical="center"/>
    </xf>
    <xf numFmtId="0" fontId="20" fillId="7" borderId="4" xfId="0" applyFont="1" applyFill="1" applyBorder="1" applyAlignment="1">
      <alignment vertical="center"/>
    </xf>
    <xf numFmtId="0" fontId="21" fillId="9" borderId="5" xfId="2" applyFont="1" applyFill="1" applyBorder="1">
      <alignment vertical="center"/>
    </xf>
    <xf numFmtId="0" fontId="21" fillId="9" borderId="6" xfId="2" applyFont="1" applyFill="1" applyBorder="1">
      <alignment vertical="center"/>
    </xf>
    <xf numFmtId="0" fontId="2" fillId="0" borderId="0" xfId="2" applyFont="1">
      <alignment vertical="center"/>
    </xf>
    <xf numFmtId="0" fontId="19" fillId="2" borderId="0" xfId="0" applyNumberFormat="1" applyFont="1" applyFill="1" applyBorder="1" applyAlignment="1" applyProtection="1">
      <alignment horizontal="center"/>
    </xf>
    <xf numFmtId="0" fontId="19" fillId="2" borderId="0" xfId="0" applyNumberFormat="1" applyFont="1" applyFill="1" applyBorder="1" applyAlignment="1" applyProtection="1"/>
    <xf numFmtId="0" fontId="18" fillId="5" borderId="9" xfId="0" applyFont="1" applyFill="1" applyBorder="1" applyAlignment="1">
      <alignment horizontal="center" vertical="center"/>
    </xf>
    <xf numFmtId="0" fontId="22" fillId="5" borderId="9" xfId="0" applyNumberFormat="1" applyFont="1" applyFill="1" applyBorder="1" applyAlignment="1" applyProtection="1"/>
    <xf numFmtId="0" fontId="18" fillId="0" borderId="10" xfId="0" applyFont="1" applyBorder="1" applyAlignment="1">
      <alignment horizontal="center" vertical="center"/>
    </xf>
    <xf numFmtId="0" fontId="22" fillId="0" borderId="9" xfId="0" applyNumberFormat="1" applyFont="1" applyFill="1" applyBorder="1" applyAlignment="1" applyProtection="1"/>
    <xf numFmtId="0" fontId="18" fillId="0" borderId="11" xfId="0" applyFont="1" applyBorder="1" applyAlignment="1">
      <alignment horizontal="center" vertical="center"/>
    </xf>
    <xf numFmtId="0" fontId="18" fillId="0" borderId="12" xfId="0" applyFont="1" applyBorder="1" applyAlignment="1">
      <alignment horizontal="center" vertical="center"/>
    </xf>
  </cellXfs>
  <cellStyles count="57">
    <cellStyle name="常规" xfId="0" builtinId="0"/>
    <cellStyle name="百分比 2" xfId="1"/>
    <cellStyle name="常规 2" xfId="2"/>
    <cellStyle name="常规 4" xfId="3"/>
    <cellStyle name="60% - 强调文字颜色 6" xfId="4" builtinId="52"/>
    <cellStyle name="20% - 强调文字颜色 4" xfId="5" builtinId="42"/>
    <cellStyle name="常规 2 3 2" xfId="6"/>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千位分隔 2" xfId="29"/>
    <cellStyle name="标题 1" xfId="30" builtinId="16"/>
    <cellStyle name="解释性文本" xfId="31" builtinId="53"/>
    <cellStyle name="20% - 强调文字颜色 2" xfId="32" builtinId="34"/>
    <cellStyle name="标题 4" xfId="33" builtinId="19"/>
    <cellStyle name="货币[0]" xfId="34" builtinId="7"/>
    <cellStyle name="常规 2 2" xfId="35"/>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常规 2 3" xfId="50"/>
    <cellStyle name="40% - 强调文字颜色 5" xfId="51" builtinId="47"/>
    <cellStyle name="标题 3" xfId="52" builtinId="18"/>
    <cellStyle name="强调文字颜色 6" xfId="53" builtinId="49"/>
    <cellStyle name="40% - 强调文字颜色 1" xfId="54" builtinId="31"/>
    <cellStyle name="常规 3" xfId="55"/>
    <cellStyle name="链接单元格" xfId="56"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tyles" Target="styles.xml"/><Relationship Id="rId20" Type="http://schemas.openxmlformats.org/officeDocument/2006/relationships/customXml" Target="../customXml/item6.xml"/><Relationship Id="rId2" Type="http://schemas.openxmlformats.org/officeDocument/2006/relationships/worksheet" Target="worksheets/sheet2.xml"/><Relationship Id="rId19" Type="http://schemas.openxmlformats.org/officeDocument/2006/relationships/customXml" Target="../customXml/item5.xml"/><Relationship Id="rId18" Type="http://schemas.openxmlformats.org/officeDocument/2006/relationships/customXml" Target="../customXml/item4.xml"/><Relationship Id="rId17" Type="http://schemas.openxmlformats.org/officeDocument/2006/relationships/customXml" Target="../customXml/item3.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163286</xdr:colOff>
      <xdr:row>1</xdr:row>
      <xdr:rowOff>54429</xdr:rowOff>
    </xdr:from>
    <xdr:to>
      <xdr:col>40</xdr:col>
      <xdr:colOff>474524</xdr:colOff>
      <xdr:row>51</xdr:row>
      <xdr:rowOff>110381</xdr:rowOff>
    </xdr:to>
    <xdr:pic>
      <xdr:nvPicPr>
        <xdr:cNvPr id="2" name="图片 1"/>
        <xdr:cNvPicPr>
          <a:picLocks noChangeAspect="1"/>
        </xdr:cNvPicPr>
      </xdr:nvPicPr>
      <xdr:blipFill>
        <a:blip r:embed="rId1"/>
        <a:stretch>
          <a:fillRect/>
        </a:stretch>
      </xdr:blipFill>
      <xdr:spPr>
        <a:xfrm>
          <a:off x="163195" y="244475"/>
          <a:ext cx="24314150" cy="95808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8"/>
  <sheetViews>
    <sheetView showGridLines="0" workbookViewId="0">
      <selection activeCell="D42" sqref="D42"/>
    </sheetView>
  </sheetViews>
  <sheetFormatPr defaultColWidth="9.1047619047619" defaultRowHeight="14.25" outlineLevelCol="3"/>
  <cols>
    <col min="1" max="1" width="4.66666666666667" style="50" customWidth="1"/>
    <col min="2" max="2" width="14" style="50" customWidth="1"/>
    <col min="3" max="3" width="23.1047619047619" style="50" customWidth="1"/>
    <col min="4" max="4" width="100.104761904762" style="50" customWidth="1"/>
    <col min="5" max="16384" width="9.1047619047619" style="50"/>
  </cols>
  <sheetData>
    <row r="2" spans="2:4">
      <c r="B2" s="71" t="s">
        <v>0</v>
      </c>
      <c r="C2" s="72" t="s">
        <v>1</v>
      </c>
      <c r="D2" s="72" t="s">
        <v>2</v>
      </c>
    </row>
    <row r="3" spans="2:4">
      <c r="B3" s="73" t="s">
        <v>3</v>
      </c>
      <c r="C3" s="74" t="s">
        <v>4</v>
      </c>
      <c r="D3" s="74" t="s">
        <v>5</v>
      </c>
    </row>
    <row r="4" spans="2:4">
      <c r="B4" s="73"/>
      <c r="C4" s="74" t="s">
        <v>6</v>
      </c>
      <c r="D4" s="74" t="s">
        <v>7</v>
      </c>
    </row>
    <row r="5" spans="2:4">
      <c r="B5" s="73"/>
      <c r="C5" s="74" t="s">
        <v>8</v>
      </c>
      <c r="D5" s="74" t="s">
        <v>9</v>
      </c>
    </row>
    <row r="6" spans="2:4">
      <c r="B6" s="73"/>
      <c r="C6" s="74" t="s">
        <v>10</v>
      </c>
      <c r="D6" s="74" t="s">
        <v>11</v>
      </c>
    </row>
    <row r="7" spans="2:4">
      <c r="B7" s="73"/>
      <c r="C7" s="74" t="s">
        <v>12</v>
      </c>
      <c r="D7" s="74" t="s">
        <v>13</v>
      </c>
    </row>
    <row r="8" spans="2:4">
      <c r="B8" s="73"/>
      <c r="C8" s="74" t="s">
        <v>14</v>
      </c>
      <c r="D8" s="74" t="s">
        <v>15</v>
      </c>
    </row>
    <row r="9" spans="2:4">
      <c r="B9" s="73"/>
      <c r="C9" s="74" t="s">
        <v>16</v>
      </c>
      <c r="D9" s="74" t="s">
        <v>17</v>
      </c>
    </row>
    <row r="10" spans="2:4">
      <c r="B10" s="73"/>
      <c r="C10" s="74" t="s">
        <v>18</v>
      </c>
      <c r="D10" s="74" t="s">
        <v>19</v>
      </c>
    </row>
    <row r="11" spans="2:4">
      <c r="B11" s="75" t="s">
        <v>20</v>
      </c>
      <c r="C11" s="76" t="s">
        <v>21</v>
      </c>
      <c r="D11" s="76" t="s">
        <v>22</v>
      </c>
    </row>
    <row r="12" spans="2:4">
      <c r="B12" s="77"/>
      <c r="C12" s="76" t="s">
        <v>23</v>
      </c>
      <c r="D12" s="76" t="s">
        <v>24</v>
      </c>
    </row>
    <row r="13" spans="2:4">
      <c r="B13" s="77"/>
      <c r="C13" s="76" t="s">
        <v>25</v>
      </c>
      <c r="D13" s="76" t="s">
        <v>26</v>
      </c>
    </row>
    <row r="14" spans="2:4">
      <c r="B14" s="77"/>
      <c r="C14" s="76" t="s">
        <v>27</v>
      </c>
      <c r="D14" s="76" t="s">
        <v>28</v>
      </c>
    </row>
    <row r="15" spans="2:4">
      <c r="B15" s="77"/>
      <c r="C15" s="76" t="s">
        <v>29</v>
      </c>
      <c r="D15" s="76" t="s">
        <v>30</v>
      </c>
    </row>
    <row r="16" spans="2:4">
      <c r="B16" s="77"/>
      <c r="C16" s="76" t="s">
        <v>31</v>
      </c>
      <c r="D16" s="76" t="s">
        <v>32</v>
      </c>
    </row>
    <row r="17" spans="2:4">
      <c r="B17" s="77"/>
      <c r="C17" s="76" t="s">
        <v>33</v>
      </c>
      <c r="D17" s="76" t="s">
        <v>34</v>
      </c>
    </row>
    <row r="18" spans="2:4">
      <c r="B18" s="77"/>
      <c r="C18" s="76" t="s">
        <v>35</v>
      </c>
      <c r="D18" s="76" t="s">
        <v>36</v>
      </c>
    </row>
    <row r="19" spans="2:4">
      <c r="B19" s="77"/>
      <c r="C19" s="76" t="s">
        <v>37</v>
      </c>
      <c r="D19" s="76" t="s">
        <v>38</v>
      </c>
    </row>
    <row r="20" spans="2:4">
      <c r="B20" s="77"/>
      <c r="C20" s="76" t="s">
        <v>39</v>
      </c>
      <c r="D20" s="76" t="s">
        <v>40</v>
      </c>
    </row>
    <row r="21" spans="2:4">
      <c r="B21" s="77"/>
      <c r="C21" s="76" t="s">
        <v>41</v>
      </c>
      <c r="D21" s="76" t="s">
        <v>42</v>
      </c>
    </row>
    <row r="22" spans="2:4">
      <c r="B22" s="77"/>
      <c r="C22" s="76" t="s">
        <v>43</v>
      </c>
      <c r="D22" s="76" t="s">
        <v>44</v>
      </c>
    </row>
    <row r="23" spans="2:4">
      <c r="B23" s="77"/>
      <c r="C23" s="76" t="s">
        <v>45</v>
      </c>
      <c r="D23" s="76" t="s">
        <v>46</v>
      </c>
    </row>
    <row r="24" spans="2:4">
      <c r="B24" s="77"/>
      <c r="C24" s="76" t="s">
        <v>47</v>
      </c>
      <c r="D24" s="76" t="s">
        <v>48</v>
      </c>
    </row>
    <row r="25" spans="2:4">
      <c r="B25" s="77"/>
      <c r="C25" s="76" t="s">
        <v>49</v>
      </c>
      <c r="D25" s="76" t="s">
        <v>50</v>
      </c>
    </row>
    <row r="26" spans="2:4">
      <c r="B26" s="77"/>
      <c r="C26" s="76" t="s">
        <v>51</v>
      </c>
      <c r="D26" s="76" t="s">
        <v>52</v>
      </c>
    </row>
    <row r="27" spans="2:4">
      <c r="B27" s="77"/>
      <c r="C27" s="76" t="s">
        <v>53</v>
      </c>
      <c r="D27" s="76" t="s">
        <v>54</v>
      </c>
    </row>
    <row r="28" spans="2:4">
      <c r="B28" s="78"/>
      <c r="C28" s="76" t="s">
        <v>55</v>
      </c>
      <c r="D28" s="76" t="s">
        <v>56</v>
      </c>
    </row>
  </sheetData>
  <sheetProtection formatCells="0" insertHyperlinks="0" autoFilter="0"/>
  <mergeCells count="2">
    <mergeCell ref="B3:B10"/>
    <mergeCell ref="B11:B28"/>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zoomScale="70" zoomScaleNormal="70" workbookViewId="0">
      <selection activeCell="V54" sqref="V54"/>
    </sheetView>
  </sheetViews>
  <sheetFormatPr defaultColWidth="9" defaultRowHeight="15"/>
  <sheetData/>
  <sheetProtection formatCells="0" insertHyperlinks="0" autoFilter="0"/>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sheetProtection formatCells="0" insertHyperlinks="0" autoFilter="0"/>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showGridLines="0" zoomScale="85" zoomScaleNormal="85" workbookViewId="0">
      <selection activeCell="E30" sqref="E30"/>
    </sheetView>
  </sheetViews>
  <sheetFormatPr defaultColWidth="11.1047619047619" defaultRowHeight="15" outlineLevelCol="3"/>
  <cols>
    <col min="1" max="1" width="173.438095238095" style="30" customWidth="1"/>
    <col min="2" max="2" width="13" style="30" customWidth="1"/>
    <col min="3" max="3" width="26" style="30" customWidth="1"/>
    <col min="4" max="4" width="14.4380952380952" style="30" customWidth="1"/>
    <col min="5" max="16384" width="11.1047619047619" style="30"/>
  </cols>
  <sheetData>
    <row r="1" s="14" customFormat="1" ht="18.75" spans="1:1">
      <c r="A1" s="16" t="s">
        <v>57</v>
      </c>
    </row>
    <row r="2" s="15" customFormat="1" ht="15.75"/>
    <row r="3" s="15" customFormat="1" ht="18" spans="1:2">
      <c r="A3" s="56" t="s">
        <v>58</v>
      </c>
      <c r="B3" s="57" t="s">
        <v>59</v>
      </c>
    </row>
    <row r="4" ht="20.1" customHeight="1" spans="1:2">
      <c r="A4" s="58" t="s">
        <v>60</v>
      </c>
      <c r="B4" s="59" t="s">
        <v>61</v>
      </c>
    </row>
    <row r="5" ht="16.5" spans="1:2">
      <c r="A5" s="58" t="s">
        <v>62</v>
      </c>
      <c r="B5" s="59" t="s">
        <v>63</v>
      </c>
    </row>
    <row r="6" ht="16.5" spans="1:2">
      <c r="A6" s="58" t="s">
        <v>64</v>
      </c>
      <c r="B6" s="59" t="s">
        <v>65</v>
      </c>
    </row>
    <row r="7" ht="20.1" customHeight="1" spans="1:2">
      <c r="A7" s="60" t="s">
        <v>66</v>
      </c>
      <c r="B7" s="61" t="s">
        <v>67</v>
      </c>
    </row>
    <row r="8" ht="20.1" customHeight="1" spans="1:2">
      <c r="A8" s="58" t="s">
        <v>68</v>
      </c>
      <c r="B8" s="59" t="s">
        <v>69</v>
      </c>
    </row>
    <row r="9" ht="21.75" customHeight="1" spans="1:2">
      <c r="A9" s="58" t="s">
        <v>70</v>
      </c>
      <c r="B9" s="59" t="s">
        <v>71</v>
      </c>
    </row>
    <row r="10" ht="49.5" spans="1:2">
      <c r="A10" s="62" t="s">
        <v>72</v>
      </c>
      <c r="B10" s="61" t="s">
        <v>73</v>
      </c>
    </row>
    <row r="11" ht="20.1" customHeight="1" spans="1:2">
      <c r="A11" s="58" t="s">
        <v>74</v>
      </c>
      <c r="B11" s="59" t="s">
        <v>75</v>
      </c>
    </row>
    <row r="12" ht="16.5" spans="1:2">
      <c r="A12" s="58" t="s">
        <v>76</v>
      </c>
      <c r="B12" s="59" t="s">
        <v>77</v>
      </c>
    </row>
    <row r="13" ht="16.5" spans="1:2">
      <c r="A13" s="60" t="s">
        <v>78</v>
      </c>
      <c r="B13" s="61" t="s">
        <v>79</v>
      </c>
    </row>
    <row r="14" ht="16.5" spans="1:2">
      <c r="A14" s="58" t="s">
        <v>80</v>
      </c>
      <c r="B14" s="59" t="s">
        <v>81</v>
      </c>
    </row>
    <row r="15" ht="20.1" customHeight="1" spans="1:2">
      <c r="A15" s="63" t="s">
        <v>82</v>
      </c>
      <c r="B15" s="64" t="s">
        <v>83</v>
      </c>
    </row>
    <row r="16" s="15" customFormat="1"/>
    <row r="17" ht="20.1" customHeight="1" spans="1:4">
      <c r="A17" s="65"/>
      <c r="B17" s="65"/>
      <c r="C17" s="65"/>
      <c r="D17" s="65"/>
    </row>
    <row r="18" s="14" customFormat="1" ht="18.75" spans="1:1">
      <c r="A18" s="16" t="s">
        <v>84</v>
      </c>
    </row>
    <row r="19" s="15" customFormat="1" ht="15.75"/>
    <row r="20" s="15" customFormat="1" ht="18" spans="1:2">
      <c r="A20" s="66" t="s">
        <v>58</v>
      </c>
      <c r="B20" s="67" t="s">
        <v>59</v>
      </c>
    </row>
    <row r="21" ht="20.1" customHeight="1" spans="1:3">
      <c r="A21" s="68" t="s">
        <v>85</v>
      </c>
      <c r="B21" s="69" t="s">
        <v>61</v>
      </c>
      <c r="C21" s="70" t="s">
        <v>86</v>
      </c>
    </row>
    <row r="22" ht="20.1" customHeight="1" spans="1:2">
      <c r="A22" s="68" t="s">
        <v>87</v>
      </c>
      <c r="B22" s="69" t="s">
        <v>79</v>
      </c>
    </row>
    <row r="23" ht="20.1" customHeight="1" spans="1:2">
      <c r="A23" s="68" t="s">
        <v>88</v>
      </c>
      <c r="B23" s="69" t="s">
        <v>81</v>
      </c>
    </row>
    <row r="24" ht="20.1" customHeight="1" spans="1:2">
      <c r="A24" s="68" t="s">
        <v>89</v>
      </c>
      <c r="B24" s="69" t="s">
        <v>83</v>
      </c>
    </row>
    <row r="25" ht="24.6" customHeight="1" spans="1:2">
      <c r="A25" s="58" t="s">
        <v>62</v>
      </c>
      <c r="B25" s="59" t="s">
        <v>63</v>
      </c>
    </row>
    <row r="26" ht="24.6" customHeight="1" spans="1:2">
      <c r="A26" s="58" t="s">
        <v>64</v>
      </c>
      <c r="B26" s="59" t="s">
        <v>65</v>
      </c>
    </row>
    <row r="27" ht="24.6" customHeight="1" spans="1:2">
      <c r="A27" s="60" t="s">
        <v>66</v>
      </c>
      <c r="B27" s="61" t="s">
        <v>67</v>
      </c>
    </row>
    <row r="28" ht="24.6" customHeight="1" spans="1:2">
      <c r="A28" s="58" t="s">
        <v>68</v>
      </c>
      <c r="B28" s="59" t="s">
        <v>69</v>
      </c>
    </row>
    <row r="29" ht="24.6" customHeight="1" spans="1:2">
      <c r="A29" s="58" t="s">
        <v>70</v>
      </c>
      <c r="B29" s="59" t="s">
        <v>71</v>
      </c>
    </row>
    <row r="30" ht="24.6" customHeight="1" spans="1:2">
      <c r="A30" s="62" t="s">
        <v>72</v>
      </c>
      <c r="B30" s="61" t="s">
        <v>73</v>
      </c>
    </row>
    <row r="31" ht="24.6" customHeight="1" spans="1:2">
      <c r="A31" s="58" t="s">
        <v>74</v>
      </c>
      <c r="B31" s="59" t="s">
        <v>75</v>
      </c>
    </row>
    <row r="32" ht="24.6" customHeight="1" spans="1:2">
      <c r="A32" s="58" t="s">
        <v>76</v>
      </c>
      <c r="B32" s="59" t="s">
        <v>77</v>
      </c>
    </row>
    <row r="33" ht="24.6" customHeight="1" spans="1:2">
      <c r="A33" s="60" t="s">
        <v>78</v>
      </c>
      <c r="B33" s="61" t="s">
        <v>79</v>
      </c>
    </row>
    <row r="34" ht="24.6" customHeight="1" spans="1:2">
      <c r="A34" s="58" t="s">
        <v>80</v>
      </c>
      <c r="B34" s="59" t="s">
        <v>81</v>
      </c>
    </row>
    <row r="35" ht="24.6" customHeight="1" spans="1:2">
      <c r="A35" s="63" t="s">
        <v>82</v>
      </c>
      <c r="B35" s="64" t="s">
        <v>83</v>
      </c>
    </row>
  </sheetData>
  <sheetProtection formatCells="0" insertHyperlinks="0" autoFilter="0"/>
  <pageMargins left="0.7" right="0.7" top="0.75" bottom="0.75" header="0.3" footer="0.3"/>
  <pageSetup paperSize="9" scale="55"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18"/>
  <sheetViews>
    <sheetView showGridLines="0" workbookViewId="0">
      <selection activeCell="E28" sqref="E28"/>
    </sheetView>
  </sheetViews>
  <sheetFormatPr defaultColWidth="9.1047619047619" defaultRowHeight="14.25"/>
  <cols>
    <col min="1" max="1" width="25.6666666666667" style="50" customWidth="1"/>
    <col min="2" max="3" width="10.8857142857143" style="50" customWidth="1"/>
    <col min="4" max="5" width="10.3333333333333" style="50" customWidth="1"/>
    <col min="6" max="6" width="7.55238095238095" style="50" customWidth="1"/>
    <col min="7" max="8" width="10.3333333333333" style="50" customWidth="1"/>
    <col min="9" max="9" width="14.1047619047619" style="50" customWidth="1"/>
    <col min="10" max="10" width="27.4380952380952" style="50" customWidth="1"/>
    <col min="11" max="11" width="29.4380952380952" style="50" customWidth="1"/>
    <col min="12" max="12" width="10.3333333333333" style="50" customWidth="1"/>
    <col min="13" max="16384" width="9.1047619047619" style="50"/>
  </cols>
  <sheetData>
    <row r="2" spans="1:12">
      <c r="A2" s="51" t="s">
        <v>90</v>
      </c>
      <c r="B2" s="51" t="s">
        <v>91</v>
      </c>
      <c r="C2" s="51" t="s">
        <v>92</v>
      </c>
      <c r="D2" s="51" t="s">
        <v>93</v>
      </c>
      <c r="E2" s="51" t="s">
        <v>94</v>
      </c>
      <c r="F2" s="51" t="s">
        <v>95</v>
      </c>
      <c r="G2" s="51" t="s">
        <v>96</v>
      </c>
      <c r="H2" s="51" t="s">
        <v>97</v>
      </c>
      <c r="I2" s="51" t="s">
        <v>98</v>
      </c>
      <c r="J2" s="51" t="s">
        <v>99</v>
      </c>
      <c r="K2" s="51" t="s">
        <v>100</v>
      </c>
      <c r="L2" s="51" t="s">
        <v>59</v>
      </c>
    </row>
    <row r="3" spans="1:12">
      <c r="A3" s="50" t="s">
        <v>61</v>
      </c>
      <c r="B3" s="50" t="s">
        <v>101</v>
      </c>
      <c r="C3" s="50" t="s">
        <v>101</v>
      </c>
      <c r="D3" s="50" t="s">
        <v>101</v>
      </c>
      <c r="E3" s="50" t="s">
        <v>101</v>
      </c>
      <c r="F3" s="50" t="s">
        <v>101</v>
      </c>
      <c r="G3" s="50" t="s">
        <v>101</v>
      </c>
      <c r="H3" s="50" t="s">
        <v>101</v>
      </c>
      <c r="I3" s="50" t="s">
        <v>101</v>
      </c>
      <c r="J3" s="50" t="s">
        <v>101</v>
      </c>
      <c r="K3" s="50" t="s">
        <v>101</v>
      </c>
      <c r="L3" s="52" t="s">
        <v>61</v>
      </c>
    </row>
    <row r="4" spans="1:12">
      <c r="A4" s="50" t="s">
        <v>101</v>
      </c>
      <c r="B4" s="50" t="s">
        <v>102</v>
      </c>
      <c r="C4" s="50" t="s">
        <v>101</v>
      </c>
      <c r="D4" s="50" t="s">
        <v>101</v>
      </c>
      <c r="E4" s="50" t="s">
        <v>101</v>
      </c>
      <c r="F4" s="50" t="s">
        <v>101</v>
      </c>
      <c r="G4" s="50" t="s">
        <v>101</v>
      </c>
      <c r="H4" s="50" t="s">
        <v>101</v>
      </c>
      <c r="I4" s="50" t="s">
        <v>101</v>
      </c>
      <c r="J4" s="52" t="s">
        <v>103</v>
      </c>
      <c r="K4" s="50" t="s">
        <v>104</v>
      </c>
      <c r="L4" s="52" t="s">
        <v>63</v>
      </c>
    </row>
    <row r="5" spans="1:12">
      <c r="A5" s="50" t="s">
        <v>101</v>
      </c>
      <c r="B5" s="50" t="s">
        <v>102</v>
      </c>
      <c r="C5" s="50" t="s">
        <v>101</v>
      </c>
      <c r="D5" s="50" t="s">
        <v>101</v>
      </c>
      <c r="E5" s="50" t="s">
        <v>101</v>
      </c>
      <c r="F5" s="50" t="s">
        <v>105</v>
      </c>
      <c r="G5" s="50" t="s">
        <v>101</v>
      </c>
      <c r="H5" s="50" t="s">
        <v>101</v>
      </c>
      <c r="I5" s="50" t="s">
        <v>101</v>
      </c>
      <c r="J5" s="52" t="s">
        <v>103</v>
      </c>
      <c r="K5" s="50" t="s">
        <v>103</v>
      </c>
      <c r="L5" s="52" t="s">
        <v>63</v>
      </c>
    </row>
    <row r="6" spans="1:12">
      <c r="A6" s="50" t="s">
        <v>101</v>
      </c>
      <c r="B6" s="50" t="s">
        <v>102</v>
      </c>
      <c r="C6" s="50" t="s">
        <v>101</v>
      </c>
      <c r="D6" s="50" t="s">
        <v>101</v>
      </c>
      <c r="E6" s="50" t="s">
        <v>101</v>
      </c>
      <c r="F6" s="50" t="s">
        <v>101</v>
      </c>
      <c r="G6" s="50" t="s">
        <v>101</v>
      </c>
      <c r="H6" s="50" t="s">
        <v>101</v>
      </c>
      <c r="I6" s="50" t="s">
        <v>101</v>
      </c>
      <c r="J6" s="52" t="s">
        <v>104</v>
      </c>
      <c r="K6" s="50" t="s">
        <v>103</v>
      </c>
      <c r="L6" s="52" t="s">
        <v>65</v>
      </c>
    </row>
    <row r="7" spans="1:12">
      <c r="A7" s="50" t="s">
        <v>101</v>
      </c>
      <c r="B7" s="50" t="s">
        <v>102</v>
      </c>
      <c r="C7" s="50" t="s">
        <v>101</v>
      </c>
      <c r="D7" s="50" t="s">
        <v>101</v>
      </c>
      <c r="E7" s="50" t="s">
        <v>101</v>
      </c>
      <c r="F7" s="50" t="s">
        <v>106</v>
      </c>
      <c r="G7" s="50" t="s">
        <v>101</v>
      </c>
      <c r="H7" s="50" t="s">
        <v>101</v>
      </c>
      <c r="I7" s="50" t="s">
        <v>101</v>
      </c>
      <c r="J7" s="52" t="s">
        <v>103</v>
      </c>
      <c r="K7" s="50" t="s">
        <v>103</v>
      </c>
      <c r="L7" s="52" t="s">
        <v>65</v>
      </c>
    </row>
    <row r="8" spans="1:12">
      <c r="A8" s="50" t="s">
        <v>107</v>
      </c>
      <c r="B8" s="50" t="s">
        <v>101</v>
      </c>
      <c r="C8" s="50" t="s">
        <v>101</v>
      </c>
      <c r="D8" s="50" t="s">
        <v>101</v>
      </c>
      <c r="E8" s="50" t="s">
        <v>101</v>
      </c>
      <c r="F8" s="50" t="s">
        <v>101</v>
      </c>
      <c r="G8" s="50" t="s">
        <v>101</v>
      </c>
      <c r="H8" s="50" t="s">
        <v>101</v>
      </c>
      <c r="I8" s="50" t="s">
        <v>101</v>
      </c>
      <c r="J8" s="50" t="s">
        <v>101</v>
      </c>
      <c r="K8" s="50" t="s">
        <v>101</v>
      </c>
      <c r="L8" s="50" t="s">
        <v>108</v>
      </c>
    </row>
    <row r="9" spans="1:12">
      <c r="A9" s="50" t="s">
        <v>69</v>
      </c>
      <c r="B9" s="50" t="s">
        <v>101</v>
      </c>
      <c r="C9" s="50" t="s">
        <v>101</v>
      </c>
      <c r="D9" s="50" t="s">
        <v>101</v>
      </c>
      <c r="E9" s="50" t="s">
        <v>101</v>
      </c>
      <c r="F9" s="50" t="s">
        <v>101</v>
      </c>
      <c r="G9" s="50" t="s">
        <v>101</v>
      </c>
      <c r="H9" s="50" t="s">
        <v>101</v>
      </c>
      <c r="I9" s="50" t="s">
        <v>101</v>
      </c>
      <c r="J9" s="50" t="s">
        <v>101</v>
      </c>
      <c r="K9" s="50" t="s">
        <v>101</v>
      </c>
      <c r="L9" s="52" t="s">
        <v>69</v>
      </c>
    </row>
    <row r="10" spans="1:12">
      <c r="A10" s="50" t="s">
        <v>71</v>
      </c>
      <c r="B10" s="50" t="s">
        <v>101</v>
      </c>
      <c r="C10" s="50" t="s">
        <v>101</v>
      </c>
      <c r="D10" s="50" t="s">
        <v>101</v>
      </c>
      <c r="E10" s="50" t="s">
        <v>101</v>
      </c>
      <c r="F10" s="50" t="s">
        <v>101</v>
      </c>
      <c r="G10" s="50" t="s">
        <v>101</v>
      </c>
      <c r="H10" s="50" t="s">
        <v>101</v>
      </c>
      <c r="I10" s="50" t="s">
        <v>101</v>
      </c>
      <c r="J10" s="50" t="s">
        <v>101</v>
      </c>
      <c r="K10" s="50" t="s">
        <v>101</v>
      </c>
      <c r="L10" s="52" t="s">
        <v>71</v>
      </c>
    </row>
    <row r="11" spans="1:12">
      <c r="A11" s="50" t="s">
        <v>101</v>
      </c>
      <c r="B11" s="50" t="s">
        <v>101</v>
      </c>
      <c r="C11" s="50" t="s">
        <v>101</v>
      </c>
      <c r="D11" s="52" t="s">
        <v>109</v>
      </c>
      <c r="E11" s="52" t="s">
        <v>110</v>
      </c>
      <c r="F11" s="50" t="s">
        <v>101</v>
      </c>
      <c r="G11" s="50" t="s">
        <v>101</v>
      </c>
      <c r="H11" s="50" t="s">
        <v>101</v>
      </c>
      <c r="I11" s="50" t="s">
        <v>101</v>
      </c>
      <c r="J11" s="50" t="s">
        <v>101</v>
      </c>
      <c r="K11" s="50" t="s">
        <v>101</v>
      </c>
      <c r="L11" s="55" t="s">
        <v>73</v>
      </c>
    </row>
    <row r="12" spans="1:12">
      <c r="A12" s="50" t="s">
        <v>101</v>
      </c>
      <c r="B12" s="50" t="s">
        <v>101</v>
      </c>
      <c r="C12" s="50" t="s">
        <v>101</v>
      </c>
      <c r="D12" s="52" t="s">
        <v>111</v>
      </c>
      <c r="E12" s="52" t="s">
        <v>110</v>
      </c>
      <c r="F12" s="50" t="s">
        <v>101</v>
      </c>
      <c r="G12" s="50" t="s">
        <v>101</v>
      </c>
      <c r="H12" s="50" t="s">
        <v>101</v>
      </c>
      <c r="I12" s="50" t="s">
        <v>101</v>
      </c>
      <c r="J12" s="50" t="s">
        <v>101</v>
      </c>
      <c r="K12" s="50" t="s">
        <v>101</v>
      </c>
      <c r="L12" s="55" t="s">
        <v>73</v>
      </c>
    </row>
    <row r="13" spans="1:12">
      <c r="A13" s="50" t="s">
        <v>101</v>
      </c>
      <c r="B13" s="50" t="s">
        <v>101</v>
      </c>
      <c r="C13" s="50" t="s">
        <v>112</v>
      </c>
      <c r="D13" s="52" t="s">
        <v>113</v>
      </c>
      <c r="E13" s="52" t="s">
        <v>110</v>
      </c>
      <c r="F13" s="50" t="s">
        <v>101</v>
      </c>
      <c r="G13" s="50" t="s">
        <v>101</v>
      </c>
      <c r="H13" s="50" t="s">
        <v>101</v>
      </c>
      <c r="I13" s="50" t="s">
        <v>101</v>
      </c>
      <c r="J13" s="50" t="s">
        <v>101</v>
      </c>
      <c r="K13" s="50" t="s">
        <v>101</v>
      </c>
      <c r="L13" s="55" t="s">
        <v>73</v>
      </c>
    </row>
    <row r="14" spans="1:12">
      <c r="A14" s="50" t="s">
        <v>114</v>
      </c>
      <c r="B14" s="50" t="s">
        <v>101</v>
      </c>
      <c r="C14" s="50" t="s">
        <v>101</v>
      </c>
      <c r="D14" s="50" t="s">
        <v>101</v>
      </c>
      <c r="E14" s="50" t="s">
        <v>101</v>
      </c>
      <c r="F14" s="50" t="s">
        <v>101</v>
      </c>
      <c r="G14" s="50" t="s">
        <v>101</v>
      </c>
      <c r="H14" s="50" t="s">
        <v>101</v>
      </c>
      <c r="I14" s="52" t="s">
        <v>115</v>
      </c>
      <c r="J14" s="50" t="s">
        <v>101</v>
      </c>
      <c r="K14" s="50" t="s">
        <v>101</v>
      </c>
      <c r="L14" s="52" t="s">
        <v>75</v>
      </c>
    </row>
    <row r="15" spans="1:12">
      <c r="A15" s="50" t="s">
        <v>101</v>
      </c>
      <c r="B15" s="50" t="s">
        <v>101</v>
      </c>
      <c r="C15" s="50" t="s">
        <v>101</v>
      </c>
      <c r="D15" s="50" t="s">
        <v>101</v>
      </c>
      <c r="E15" s="50" t="s">
        <v>101</v>
      </c>
      <c r="F15" s="52" t="s">
        <v>106</v>
      </c>
      <c r="G15" s="50" t="s">
        <v>101</v>
      </c>
      <c r="H15" s="50" t="s">
        <v>101</v>
      </c>
      <c r="I15" s="50" t="s">
        <v>101</v>
      </c>
      <c r="J15" s="50" t="s">
        <v>101</v>
      </c>
      <c r="K15" s="50" t="s">
        <v>101</v>
      </c>
      <c r="L15" s="52" t="s">
        <v>77</v>
      </c>
    </row>
    <row r="16" spans="1:12">
      <c r="A16" s="50" t="s">
        <v>101</v>
      </c>
      <c r="B16" s="50" t="s">
        <v>101</v>
      </c>
      <c r="C16" s="50" t="s">
        <v>101</v>
      </c>
      <c r="D16" s="50" t="s">
        <v>101</v>
      </c>
      <c r="E16" s="50" t="s">
        <v>101</v>
      </c>
      <c r="F16" s="50" t="s">
        <v>101</v>
      </c>
      <c r="G16" s="53">
        <v>1</v>
      </c>
      <c r="H16" s="50" t="s">
        <v>101</v>
      </c>
      <c r="I16" s="50" t="s">
        <v>101</v>
      </c>
      <c r="J16" s="50" t="s">
        <v>101</v>
      </c>
      <c r="K16" s="50" t="s">
        <v>101</v>
      </c>
      <c r="L16" s="55" t="s">
        <v>79</v>
      </c>
    </row>
    <row r="17" spans="1:12">
      <c r="A17" s="50" t="s">
        <v>101</v>
      </c>
      <c r="B17" s="50" t="s">
        <v>101</v>
      </c>
      <c r="C17" s="50" t="s">
        <v>101</v>
      </c>
      <c r="D17" s="50" t="s">
        <v>101</v>
      </c>
      <c r="E17" s="50" t="s">
        <v>101</v>
      </c>
      <c r="F17" s="50" t="s">
        <v>101</v>
      </c>
      <c r="G17" s="54">
        <v>0</v>
      </c>
      <c r="H17" s="52" t="s">
        <v>103</v>
      </c>
      <c r="I17" s="50" t="s">
        <v>101</v>
      </c>
      <c r="J17" s="50" t="s">
        <v>101</v>
      </c>
      <c r="K17" s="50" t="s">
        <v>101</v>
      </c>
      <c r="L17" s="52" t="s">
        <v>81</v>
      </c>
    </row>
    <row r="18" spans="1:12">
      <c r="A18" s="50" t="s">
        <v>101</v>
      </c>
      <c r="B18" s="50" t="s">
        <v>101</v>
      </c>
      <c r="C18" s="50" t="s">
        <v>101</v>
      </c>
      <c r="D18" s="50" t="s">
        <v>101</v>
      </c>
      <c r="E18" s="50" t="s">
        <v>101</v>
      </c>
      <c r="F18" s="50" t="s">
        <v>101</v>
      </c>
      <c r="G18" s="54">
        <v>0</v>
      </c>
      <c r="H18" s="52" t="s">
        <v>104</v>
      </c>
      <c r="I18" s="50" t="s">
        <v>101</v>
      </c>
      <c r="J18" s="50" t="s">
        <v>101</v>
      </c>
      <c r="K18" s="50" t="s">
        <v>101</v>
      </c>
      <c r="L18" s="55" t="s">
        <v>83</v>
      </c>
    </row>
  </sheetData>
  <sheetProtection formatCells="0" insertHyperlinks="0" autoFilter="0"/>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showGridLines="0" zoomScale="85" zoomScaleNormal="85" workbookViewId="0">
      <selection activeCell="J22" sqref="J22"/>
    </sheetView>
  </sheetViews>
  <sheetFormatPr defaultColWidth="11.1047619047619" defaultRowHeight="15"/>
  <cols>
    <col min="1" max="1" width="37" style="44" customWidth="1"/>
    <col min="2" max="2" width="19.4380952380952" style="44" customWidth="1"/>
    <col min="3" max="3" width="26" style="44" customWidth="1"/>
    <col min="4" max="4" width="14.4380952380952" style="44" customWidth="1"/>
    <col min="5" max="5" width="25.552380952381" style="44" customWidth="1"/>
    <col min="6" max="6" width="17.4380952380952" style="44" customWidth="1"/>
    <col min="7" max="7" width="15" style="44" customWidth="1"/>
    <col min="8" max="8" width="17.8857142857143" style="44" customWidth="1"/>
    <col min="9" max="9" width="31.6666666666667" style="44" customWidth="1"/>
    <col min="10" max="10" width="107.885714285714" style="44" customWidth="1"/>
    <col min="11" max="11" width="21.6666666666667" style="44" customWidth="1"/>
    <col min="12" max="12" width="19.4380952380952" style="44" customWidth="1"/>
    <col min="13" max="13" width="16.6666666666667" style="44" customWidth="1"/>
    <col min="14" max="16384" width="11.1047619047619" style="44"/>
  </cols>
  <sheetData>
    <row r="1" s="43" customFormat="1" ht="30.6" customHeight="1" spans="1:1">
      <c r="A1" s="45" t="s">
        <v>116</v>
      </c>
    </row>
    <row r="3" ht="20.1" customHeight="1" spans="1:10">
      <c r="A3" s="46" t="s">
        <v>117</v>
      </c>
      <c r="B3" s="46" t="s">
        <v>118</v>
      </c>
      <c r="C3" s="46" t="s">
        <v>119</v>
      </c>
      <c r="D3" s="46" t="s">
        <v>120</v>
      </c>
      <c r="E3" s="46" t="s">
        <v>121</v>
      </c>
      <c r="F3" s="46" t="s">
        <v>122</v>
      </c>
      <c r="G3" s="46" t="s">
        <v>123</v>
      </c>
      <c r="H3" s="46" t="s">
        <v>124</v>
      </c>
      <c r="I3" s="46" t="s">
        <v>125</v>
      </c>
      <c r="J3" s="49" t="s">
        <v>126</v>
      </c>
    </row>
    <row r="4" ht="20.1" customHeight="1" spans="1:10">
      <c r="A4" s="47" t="s">
        <v>127</v>
      </c>
      <c r="B4" s="47" t="s">
        <v>128</v>
      </c>
      <c r="C4" s="47" t="s">
        <v>101</v>
      </c>
      <c r="D4" s="47" t="s">
        <v>101</v>
      </c>
      <c r="E4" s="47" t="s">
        <v>101</v>
      </c>
      <c r="F4" s="47" t="s">
        <v>101</v>
      </c>
      <c r="G4" s="47" t="s">
        <v>101</v>
      </c>
      <c r="H4" s="47" t="s">
        <v>101</v>
      </c>
      <c r="I4" s="47" t="s">
        <v>73</v>
      </c>
      <c r="J4" s="47"/>
    </row>
    <row r="5" ht="20.1" customHeight="1" spans="1:10">
      <c r="A5" s="47" t="s">
        <v>129</v>
      </c>
      <c r="B5" s="47" t="s">
        <v>130</v>
      </c>
      <c r="C5" s="47" t="s">
        <v>101</v>
      </c>
      <c r="D5" s="47" t="s">
        <v>101</v>
      </c>
      <c r="E5" s="47" t="s">
        <v>101</v>
      </c>
      <c r="F5" s="47" t="s">
        <v>101</v>
      </c>
      <c r="G5" s="47" t="s">
        <v>101</v>
      </c>
      <c r="H5" s="47" t="s">
        <v>101</v>
      </c>
      <c r="I5" s="47" t="s">
        <v>69</v>
      </c>
      <c r="J5" s="47"/>
    </row>
    <row r="6" ht="20.1" customHeight="1" spans="1:10">
      <c r="A6" s="48" t="s">
        <v>131</v>
      </c>
      <c r="B6" s="48" t="s">
        <v>132</v>
      </c>
      <c r="C6" s="47" t="s">
        <v>101</v>
      </c>
      <c r="D6" s="47" t="s">
        <v>101</v>
      </c>
      <c r="E6" s="47" t="s">
        <v>101</v>
      </c>
      <c r="F6" s="47" t="s">
        <v>101</v>
      </c>
      <c r="G6" s="47" t="s">
        <v>101</v>
      </c>
      <c r="H6" s="47" t="s">
        <v>101</v>
      </c>
      <c r="I6" s="47" t="s">
        <v>71</v>
      </c>
      <c r="J6" s="47" t="s">
        <v>133</v>
      </c>
    </row>
    <row r="7" ht="20.1" customHeight="1" spans="1:10">
      <c r="A7" s="47" t="s">
        <v>134</v>
      </c>
      <c r="B7" s="47"/>
      <c r="C7" s="47"/>
      <c r="D7" s="47"/>
      <c r="E7" s="47"/>
      <c r="F7" s="47"/>
      <c r="G7" s="47"/>
      <c r="H7" s="47"/>
      <c r="I7" s="47"/>
      <c r="J7" s="47"/>
    </row>
    <row r="8" ht="20.1" customHeight="1" spans="1:10">
      <c r="A8" s="47"/>
      <c r="B8" s="47"/>
      <c r="C8" s="47" t="s">
        <v>135</v>
      </c>
      <c r="D8" s="47" t="s">
        <v>136</v>
      </c>
      <c r="E8" s="47" t="s">
        <v>101</v>
      </c>
      <c r="F8" s="47" t="s">
        <v>101</v>
      </c>
      <c r="G8" s="47" t="s">
        <v>101</v>
      </c>
      <c r="H8" s="47" t="s">
        <v>101</v>
      </c>
      <c r="I8" s="47" t="s">
        <v>137</v>
      </c>
      <c r="J8" s="47"/>
    </row>
    <row r="9" ht="20.1" customHeight="1" spans="1:10">
      <c r="A9" s="47"/>
      <c r="B9" s="47"/>
      <c r="C9" s="47" t="s">
        <v>135</v>
      </c>
      <c r="D9" s="47" t="s">
        <v>138</v>
      </c>
      <c r="E9" s="47" t="s">
        <v>101</v>
      </c>
      <c r="F9" s="47" t="s">
        <v>101</v>
      </c>
      <c r="G9" s="47" t="s">
        <v>101</v>
      </c>
      <c r="H9" s="47" t="s">
        <v>103</v>
      </c>
      <c r="I9" s="47" t="s">
        <v>81</v>
      </c>
      <c r="J9" s="47" t="s">
        <v>139</v>
      </c>
    </row>
    <row r="10" ht="20.1" customHeight="1" spans="1:10">
      <c r="A10" s="47"/>
      <c r="B10" s="47"/>
      <c r="C10" s="47" t="s">
        <v>135</v>
      </c>
      <c r="D10" s="47" t="s">
        <v>138</v>
      </c>
      <c r="E10" s="47" t="s">
        <v>101</v>
      </c>
      <c r="F10" s="47" t="s">
        <v>101</v>
      </c>
      <c r="G10" s="47" t="s">
        <v>101</v>
      </c>
      <c r="H10" s="47" t="s">
        <v>104</v>
      </c>
      <c r="I10" s="47" t="s">
        <v>83</v>
      </c>
      <c r="J10" s="47" t="s">
        <v>140</v>
      </c>
    </row>
    <row r="11" ht="20.1" customHeight="1" spans="1:10">
      <c r="A11" s="47" t="s">
        <v>141</v>
      </c>
      <c r="B11" s="47"/>
      <c r="C11" s="47"/>
      <c r="D11" s="47"/>
      <c r="E11" s="47"/>
      <c r="F11" s="47"/>
      <c r="G11" s="47"/>
      <c r="H11" s="47"/>
      <c r="I11" s="47"/>
      <c r="J11" s="47"/>
    </row>
    <row r="12" ht="20.1" customHeight="1" spans="1:10">
      <c r="A12" s="47"/>
      <c r="B12" s="47"/>
      <c r="C12" s="47" t="s">
        <v>83</v>
      </c>
      <c r="D12" s="47" t="s">
        <v>101</v>
      </c>
      <c r="E12" s="47" t="s">
        <v>101</v>
      </c>
      <c r="F12" s="47" t="s">
        <v>101</v>
      </c>
      <c r="G12" s="47" t="s">
        <v>101</v>
      </c>
      <c r="H12" s="47" t="s">
        <v>101</v>
      </c>
      <c r="I12" s="47" t="s">
        <v>83</v>
      </c>
      <c r="J12" s="47"/>
    </row>
    <row r="13" ht="20.1" customHeight="1" spans="1:10">
      <c r="A13" s="47"/>
      <c r="B13" s="47"/>
      <c r="C13" s="47" t="s">
        <v>79</v>
      </c>
      <c r="D13" s="47" t="s">
        <v>101</v>
      </c>
      <c r="E13" s="47" t="s">
        <v>101</v>
      </c>
      <c r="F13" s="47" t="s">
        <v>101</v>
      </c>
      <c r="G13" s="47" t="s">
        <v>101</v>
      </c>
      <c r="H13" s="47" t="s">
        <v>101</v>
      </c>
      <c r="I13" s="47" t="s">
        <v>79</v>
      </c>
      <c r="J13" s="47"/>
    </row>
    <row r="14" ht="20.1" customHeight="1" spans="1:10">
      <c r="A14" s="47"/>
      <c r="B14" s="47"/>
      <c r="C14" s="47" t="s">
        <v>142</v>
      </c>
      <c r="D14" s="47" t="s">
        <v>101</v>
      </c>
      <c r="E14" s="47" t="s">
        <v>101</v>
      </c>
      <c r="F14" s="47" t="s">
        <v>101</v>
      </c>
      <c r="G14" s="47" t="s">
        <v>101</v>
      </c>
      <c r="H14" s="47" t="s">
        <v>101</v>
      </c>
      <c r="I14" s="47" t="s">
        <v>81</v>
      </c>
      <c r="J14" s="47"/>
    </row>
    <row r="15" ht="20.1" customHeight="1" spans="1:10">
      <c r="A15" s="47"/>
      <c r="B15" s="47"/>
      <c r="C15" s="47" t="s">
        <v>143</v>
      </c>
      <c r="D15" s="47" t="s">
        <v>101</v>
      </c>
      <c r="E15" s="47" t="s">
        <v>101</v>
      </c>
      <c r="F15" s="47" t="s">
        <v>101</v>
      </c>
      <c r="G15" s="47" t="s">
        <v>101</v>
      </c>
      <c r="H15" s="47" t="s">
        <v>101</v>
      </c>
      <c r="I15" s="47" t="s">
        <v>143</v>
      </c>
      <c r="J15" s="47"/>
    </row>
    <row r="16" ht="20.1" customHeight="1" spans="1:10">
      <c r="A16" s="47"/>
      <c r="B16" s="47"/>
      <c r="C16" s="47" t="s">
        <v>144</v>
      </c>
      <c r="D16" s="47" t="s">
        <v>101</v>
      </c>
      <c r="E16" s="47" t="s">
        <v>101</v>
      </c>
      <c r="F16" s="47" t="s">
        <v>101</v>
      </c>
      <c r="G16" s="47" t="s">
        <v>101</v>
      </c>
      <c r="H16" s="47" t="s">
        <v>101</v>
      </c>
      <c r="I16" s="47" t="s">
        <v>137</v>
      </c>
      <c r="J16" s="47"/>
    </row>
    <row r="17" ht="20.1" customHeight="1" spans="1:10">
      <c r="A17" s="47" t="s">
        <v>145</v>
      </c>
      <c r="B17" s="47"/>
      <c r="C17" s="47"/>
      <c r="D17" s="47"/>
      <c r="E17" s="47"/>
      <c r="F17" s="47"/>
      <c r="G17" s="47"/>
      <c r="H17" s="47"/>
      <c r="I17" s="47"/>
      <c r="J17" s="47"/>
    </row>
    <row r="18" ht="20.1" customHeight="1" spans="1:10">
      <c r="A18" s="47"/>
      <c r="B18" s="47"/>
      <c r="C18" s="47" t="s">
        <v>101</v>
      </c>
      <c r="D18" s="47" t="s">
        <v>101</v>
      </c>
      <c r="E18" s="48" t="s">
        <v>146</v>
      </c>
      <c r="F18" s="48" t="s">
        <v>147</v>
      </c>
      <c r="G18" s="47" t="s">
        <v>101</v>
      </c>
      <c r="H18" s="47" t="s">
        <v>101</v>
      </c>
      <c r="I18" s="48" t="s">
        <v>148</v>
      </c>
      <c r="J18" s="48" t="s">
        <v>149</v>
      </c>
    </row>
    <row r="19" ht="20.1" customHeight="1" spans="1:10">
      <c r="A19" s="47"/>
      <c r="B19" s="47"/>
      <c r="C19" s="47" t="s">
        <v>150</v>
      </c>
      <c r="D19" s="47" t="s">
        <v>101</v>
      </c>
      <c r="E19" s="47" t="s">
        <v>101</v>
      </c>
      <c r="F19" s="47" t="s">
        <v>101</v>
      </c>
      <c r="G19" s="47" t="s">
        <v>101</v>
      </c>
      <c r="H19" s="47" t="s">
        <v>101</v>
      </c>
      <c r="I19" s="47" t="s">
        <v>108</v>
      </c>
      <c r="J19" s="47"/>
    </row>
    <row r="20" ht="20.1" customHeight="1" spans="1:10">
      <c r="A20" s="47"/>
      <c r="B20" s="47"/>
      <c r="C20" s="47" t="s">
        <v>151</v>
      </c>
      <c r="D20" s="47" t="s">
        <v>101</v>
      </c>
      <c r="E20" s="47" t="s">
        <v>101</v>
      </c>
      <c r="F20" s="47" t="s">
        <v>101</v>
      </c>
      <c r="G20" s="47" t="s">
        <v>101</v>
      </c>
      <c r="H20" s="47" t="s">
        <v>101</v>
      </c>
      <c r="I20" s="47" t="s">
        <v>71</v>
      </c>
      <c r="J20" s="47"/>
    </row>
    <row r="21" ht="20.1" customHeight="1" spans="1:10">
      <c r="A21" s="47"/>
      <c r="B21" s="47"/>
      <c r="C21" s="47" t="s">
        <v>152</v>
      </c>
      <c r="D21" s="47" t="s">
        <v>101</v>
      </c>
      <c r="E21" s="47" t="s">
        <v>101</v>
      </c>
      <c r="F21" s="47" t="s">
        <v>101</v>
      </c>
      <c r="G21" s="47" t="s">
        <v>101</v>
      </c>
      <c r="H21" s="47" t="s">
        <v>101</v>
      </c>
      <c r="I21" s="47" t="s">
        <v>137</v>
      </c>
      <c r="J21" s="47"/>
    </row>
    <row r="22" ht="20.1" customHeight="1" spans="1:10">
      <c r="A22" s="47"/>
      <c r="B22" s="47"/>
      <c r="C22" s="47" t="s">
        <v>153</v>
      </c>
      <c r="D22" s="47" t="s">
        <v>136</v>
      </c>
      <c r="E22" s="47" t="s">
        <v>154</v>
      </c>
      <c r="F22" s="47" t="s">
        <v>101</v>
      </c>
      <c r="G22" s="47" t="s">
        <v>101</v>
      </c>
      <c r="H22" s="47" t="s">
        <v>101</v>
      </c>
      <c r="I22" s="47" t="s">
        <v>137</v>
      </c>
      <c r="J22" s="48" t="s">
        <v>155</v>
      </c>
    </row>
    <row r="23" ht="20.1" customHeight="1" spans="1:10">
      <c r="A23" s="47"/>
      <c r="B23" s="47"/>
      <c r="C23" s="48" t="s">
        <v>153</v>
      </c>
      <c r="D23" s="48" t="s">
        <v>138</v>
      </c>
      <c r="E23" s="48" t="s">
        <v>154</v>
      </c>
      <c r="F23" s="48" t="s">
        <v>101</v>
      </c>
      <c r="G23" s="48" t="s">
        <v>101</v>
      </c>
      <c r="H23" s="48" t="s">
        <v>103</v>
      </c>
      <c r="I23" s="48" t="s">
        <v>81</v>
      </c>
      <c r="J23" s="48" t="s">
        <v>156</v>
      </c>
    </row>
    <row r="24" ht="20.1" customHeight="1" spans="1:10">
      <c r="A24" s="47"/>
      <c r="B24" s="47"/>
      <c r="C24" s="48" t="s">
        <v>157</v>
      </c>
      <c r="D24" s="48" t="s">
        <v>138</v>
      </c>
      <c r="E24" s="48" t="s">
        <v>101</v>
      </c>
      <c r="F24" s="48" t="s">
        <v>101</v>
      </c>
      <c r="G24" s="48" t="s">
        <v>101</v>
      </c>
      <c r="H24" s="48" t="s">
        <v>101</v>
      </c>
      <c r="I24" s="48" t="s">
        <v>158</v>
      </c>
      <c r="J24" s="48" t="s">
        <v>159</v>
      </c>
    </row>
    <row r="25" ht="20.1" customHeight="1" spans="1:10">
      <c r="A25" s="47"/>
      <c r="B25" s="47"/>
      <c r="C25" s="47" t="s">
        <v>153</v>
      </c>
      <c r="D25" s="47" t="s">
        <v>138</v>
      </c>
      <c r="E25" s="47" t="s">
        <v>101</v>
      </c>
      <c r="F25" s="47" t="s">
        <v>101</v>
      </c>
      <c r="G25" s="47" t="s">
        <v>101</v>
      </c>
      <c r="H25" s="47" t="s">
        <v>101</v>
      </c>
      <c r="I25" s="47" t="s">
        <v>160</v>
      </c>
      <c r="J25" s="48" t="s">
        <v>161</v>
      </c>
    </row>
    <row r="26" ht="20.1" customHeight="1" spans="1:10">
      <c r="A26" s="47"/>
      <c r="B26" s="47"/>
      <c r="C26" s="47" t="s">
        <v>162</v>
      </c>
      <c r="D26" s="47" t="s">
        <v>101</v>
      </c>
      <c r="E26" s="47" t="s">
        <v>101</v>
      </c>
      <c r="F26" s="47" t="s">
        <v>101</v>
      </c>
      <c r="G26" s="47" t="s">
        <v>108</v>
      </c>
      <c r="H26" s="47" t="s">
        <v>101</v>
      </c>
      <c r="I26" s="47" t="s">
        <v>108</v>
      </c>
      <c r="J26" s="47"/>
    </row>
    <row r="27" ht="20.1" customHeight="1" spans="1:10">
      <c r="A27" s="47"/>
      <c r="B27" s="47"/>
      <c r="C27" s="47" t="s">
        <v>162</v>
      </c>
      <c r="D27" s="47" t="s">
        <v>101</v>
      </c>
      <c r="E27" s="47" t="s">
        <v>101</v>
      </c>
      <c r="F27" s="47" t="s">
        <v>101</v>
      </c>
      <c r="G27" s="47" t="s">
        <v>101</v>
      </c>
      <c r="H27" s="47" t="s">
        <v>101</v>
      </c>
      <c r="I27" s="47" t="s">
        <v>163</v>
      </c>
      <c r="J27" s="47"/>
    </row>
    <row r="28" ht="20.1" customHeight="1" spans="1:10">
      <c r="A28" s="47"/>
      <c r="B28" s="47"/>
      <c r="C28" s="47" t="s">
        <v>162</v>
      </c>
      <c r="D28" s="47" t="s">
        <v>101</v>
      </c>
      <c r="E28" s="47" t="s">
        <v>101</v>
      </c>
      <c r="F28" s="47" t="s">
        <v>101</v>
      </c>
      <c r="G28" s="47" t="s">
        <v>101</v>
      </c>
      <c r="H28" s="47" t="s">
        <v>101</v>
      </c>
      <c r="I28" s="47" t="s">
        <v>77</v>
      </c>
      <c r="J28" s="47"/>
    </row>
    <row r="29" spans="1:1">
      <c r="A29" s="44" t="s">
        <v>164</v>
      </c>
    </row>
    <row r="30" ht="16.5" spans="2:10">
      <c r="B30" s="44" t="s">
        <v>165</v>
      </c>
      <c r="C30" s="47" t="s">
        <v>101</v>
      </c>
      <c r="D30" s="47" t="s">
        <v>101</v>
      </c>
      <c r="E30" s="48" t="s">
        <v>146</v>
      </c>
      <c r="F30" s="48" t="s">
        <v>147</v>
      </c>
      <c r="G30" s="47" t="s">
        <v>101</v>
      </c>
      <c r="H30" s="47" t="s">
        <v>101</v>
      </c>
      <c r="I30" s="48" t="s">
        <v>148</v>
      </c>
      <c r="J30" s="48"/>
    </row>
    <row r="31" ht="16.5" spans="2:10">
      <c r="B31" s="44" t="s">
        <v>165</v>
      </c>
      <c r="C31" s="47" t="s">
        <v>101</v>
      </c>
      <c r="D31" s="47" t="s">
        <v>101</v>
      </c>
      <c r="E31" s="48" t="s">
        <v>166</v>
      </c>
      <c r="F31" s="47" t="s">
        <v>101</v>
      </c>
      <c r="G31" s="47" t="s">
        <v>101</v>
      </c>
      <c r="H31" s="47" t="s">
        <v>101</v>
      </c>
      <c r="I31" s="47" t="s">
        <v>71</v>
      </c>
      <c r="J31" s="47"/>
    </row>
    <row r="32" ht="20.1" customHeight="1" spans="1:10">
      <c r="A32" s="47" t="s">
        <v>167</v>
      </c>
      <c r="B32" s="47"/>
      <c r="C32" s="47" t="s">
        <v>101</v>
      </c>
      <c r="D32" s="47" t="s">
        <v>101</v>
      </c>
      <c r="E32" s="47" t="s">
        <v>101</v>
      </c>
      <c r="F32" s="47" t="s">
        <v>101</v>
      </c>
      <c r="G32" s="47" t="s">
        <v>101</v>
      </c>
      <c r="H32" s="47" t="s">
        <v>101</v>
      </c>
      <c r="I32" s="47" t="s">
        <v>71</v>
      </c>
      <c r="J32" s="47"/>
    </row>
    <row r="33" ht="20.1" customHeight="1" spans="1:10">
      <c r="A33" s="47"/>
      <c r="B33" s="47"/>
      <c r="C33" s="47"/>
      <c r="D33" s="47"/>
      <c r="E33" s="47"/>
      <c r="F33" s="47"/>
      <c r="G33" s="47"/>
      <c r="H33" s="47"/>
      <c r="I33" s="47"/>
      <c r="J33" s="47"/>
    </row>
    <row r="34" ht="16.5" spans="1:10">
      <c r="A34" s="47"/>
      <c r="B34" s="47"/>
      <c r="C34" s="47"/>
      <c r="D34" s="47"/>
      <c r="E34" s="47"/>
      <c r="F34" s="47"/>
      <c r="G34" s="47"/>
      <c r="H34" s="47"/>
      <c r="I34" s="47"/>
      <c r="J34" s="47"/>
    </row>
    <row r="35" ht="16.5" spans="1:10">
      <c r="A35" s="47"/>
      <c r="B35" s="47"/>
      <c r="C35" s="47"/>
      <c r="D35" s="47"/>
      <c r="E35" s="47"/>
      <c r="F35" s="47"/>
      <c r="G35" s="47"/>
      <c r="H35" s="47"/>
      <c r="I35" s="47"/>
      <c r="J35" s="47"/>
    </row>
  </sheetData>
  <sheetProtection formatCells="0" insertHyperlinks="0" autoFilter="0"/>
  <pageMargins left="0.7" right="0.7" top="0.75" bottom="0.75" header="0.3" footer="0.3"/>
  <pageSetup paperSize="9" scale="55"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2"/>
  <sheetViews>
    <sheetView showGridLines="0" zoomScale="85" zoomScaleNormal="85" workbookViewId="0">
      <selection activeCell="F19" sqref="F19"/>
    </sheetView>
  </sheetViews>
  <sheetFormatPr defaultColWidth="9.1047619047619" defaultRowHeight="15"/>
  <cols>
    <col min="1" max="1" width="22.3333333333333" style="30" customWidth="1"/>
    <col min="2" max="2" width="12.1047619047619" style="30" customWidth="1"/>
    <col min="3" max="3" width="20.8857142857143" style="30" customWidth="1"/>
    <col min="4" max="4" width="25.4380952380952" style="30" customWidth="1"/>
    <col min="5" max="5" width="20.4380952380952" style="30" customWidth="1"/>
    <col min="6" max="6" width="19.1047619047619" style="30" customWidth="1"/>
    <col min="7" max="7" width="9.1047619047619" style="30"/>
    <col min="8" max="8" width="14.8857142857143" style="30" customWidth="1"/>
    <col min="9" max="9" width="17.6666666666667" style="30" customWidth="1"/>
    <col min="10" max="10" width="20.6666666666667" style="30" customWidth="1"/>
    <col min="11" max="11" width="26.4380952380952" style="30" customWidth="1"/>
    <col min="12" max="12" width="18.552380952381" style="30" customWidth="1"/>
    <col min="13" max="16384" width="9.1047619047619" style="30"/>
  </cols>
  <sheetData>
    <row r="1" s="29" customFormat="1" ht="30.6" customHeight="1" spans="1:1">
      <c r="A1" s="31" t="s">
        <v>168</v>
      </c>
    </row>
    <row r="2" ht="18.75" spans="1:1">
      <c r="A2" s="32"/>
    </row>
    <row r="3" ht="15.75" spans="1:1">
      <c r="A3" s="33" t="s">
        <v>169</v>
      </c>
    </row>
    <row r="4" ht="15.75" spans="1:1">
      <c r="A4" s="33" t="s">
        <v>170</v>
      </c>
    </row>
    <row r="6" spans="1:2">
      <c r="A6" s="34" t="s">
        <v>171</v>
      </c>
      <c r="B6" s="35"/>
    </row>
    <row r="7" ht="18.6" customHeight="1"/>
    <row r="8" ht="18.6" customHeight="1" spans="1:1">
      <c r="A8" s="30" t="s">
        <v>172</v>
      </c>
    </row>
    <row r="9" ht="18.6" customHeight="1" spans="1:1">
      <c r="A9" s="30" t="s">
        <v>173</v>
      </c>
    </row>
    <row r="10" ht="18.6" customHeight="1" spans="1:1">
      <c r="A10" s="30" t="s">
        <v>174</v>
      </c>
    </row>
    <row r="15" spans="1:2">
      <c r="A15" s="34" t="s">
        <v>175</v>
      </c>
      <c r="B15" s="35"/>
    </row>
    <row r="17" spans="1:1">
      <c r="A17" s="30" t="s">
        <v>176</v>
      </c>
    </row>
    <row r="19" spans="1:1">
      <c r="A19" s="36" t="s">
        <v>177</v>
      </c>
    </row>
    <row r="20" spans="1:1">
      <c r="A20" s="36"/>
    </row>
    <row r="21" spans="1:1">
      <c r="A21" s="30" t="s">
        <v>178</v>
      </c>
    </row>
    <row r="22" spans="1:1">
      <c r="A22" s="30" t="s">
        <v>179</v>
      </c>
    </row>
    <row r="24" spans="1:1">
      <c r="A24" s="30" t="s">
        <v>180</v>
      </c>
    </row>
    <row r="25" spans="1:1">
      <c r="A25" s="30" t="s">
        <v>181</v>
      </c>
    </row>
    <row r="26" spans="1:1">
      <c r="A26" s="30" t="s">
        <v>182</v>
      </c>
    </row>
    <row r="27" spans="1:1">
      <c r="A27" s="30" t="s">
        <v>183</v>
      </c>
    </row>
    <row r="29" spans="1:13">
      <c r="A29" s="37" t="s">
        <v>184</v>
      </c>
      <c r="B29" s="37" t="s">
        <v>185</v>
      </c>
      <c r="C29" s="37" t="s">
        <v>186</v>
      </c>
      <c r="D29" s="37" t="s">
        <v>187</v>
      </c>
      <c r="E29" s="37" t="s">
        <v>188</v>
      </c>
      <c r="F29" s="37" t="s">
        <v>189</v>
      </c>
      <c r="G29" s="37" t="s">
        <v>93</v>
      </c>
      <c r="H29" s="37" t="s">
        <v>59</v>
      </c>
      <c r="I29" s="37" t="s">
        <v>190</v>
      </c>
      <c r="J29" s="37" t="s">
        <v>191</v>
      </c>
      <c r="K29" s="37" t="s">
        <v>192</v>
      </c>
      <c r="L29" s="37" t="s">
        <v>193</v>
      </c>
      <c r="M29" s="42"/>
    </row>
    <row r="30" spans="1:12">
      <c r="A30" s="30" t="s">
        <v>194</v>
      </c>
      <c r="B30" s="30" t="s">
        <v>194</v>
      </c>
      <c r="C30" s="30" t="s">
        <v>195</v>
      </c>
      <c r="D30" s="30" t="s">
        <v>196</v>
      </c>
      <c r="E30" s="30" t="s">
        <v>197</v>
      </c>
      <c r="F30" s="30" t="s">
        <v>198</v>
      </c>
      <c r="G30" s="30" t="s">
        <v>199</v>
      </c>
      <c r="H30" s="30" t="s">
        <v>83</v>
      </c>
      <c r="I30" s="30" t="s">
        <v>200</v>
      </c>
      <c r="J30" s="38">
        <v>718.8</v>
      </c>
      <c r="K30" s="39">
        <f t="shared" ref="K30:K59" si="0">J30/$J$59</f>
        <v>0.00934540556563886</v>
      </c>
      <c r="L30" s="38">
        <f>K30*41200</f>
        <v>385.030709304321</v>
      </c>
    </row>
    <row r="31" spans="1:12">
      <c r="A31" s="30" t="s">
        <v>194</v>
      </c>
      <c r="B31" s="30" t="s">
        <v>194</v>
      </c>
      <c r="C31" s="30" t="s">
        <v>195</v>
      </c>
      <c r="D31" s="30" t="s">
        <v>196</v>
      </c>
      <c r="E31" s="30" t="s">
        <v>197</v>
      </c>
      <c r="F31" s="30" t="s">
        <v>198</v>
      </c>
      <c r="G31" s="30" t="s">
        <v>199</v>
      </c>
      <c r="H31" s="30" t="s">
        <v>83</v>
      </c>
      <c r="I31" s="30" t="s">
        <v>201</v>
      </c>
      <c r="J31" s="38">
        <v>7188</v>
      </c>
      <c r="K31" s="39">
        <f t="shared" si="0"/>
        <v>0.0934540556563886</v>
      </c>
      <c r="L31" s="38">
        <f t="shared" ref="L31:L58" si="1">K31*41200</f>
        <v>3850.30709304321</v>
      </c>
    </row>
    <row r="32" spans="1:12">
      <c r="A32" s="30" t="s">
        <v>194</v>
      </c>
      <c r="B32" s="30" t="s">
        <v>194</v>
      </c>
      <c r="C32" s="30" t="s">
        <v>195</v>
      </c>
      <c r="D32" s="30" t="s">
        <v>196</v>
      </c>
      <c r="E32" s="30" t="s">
        <v>197</v>
      </c>
      <c r="F32" s="30" t="s">
        <v>198</v>
      </c>
      <c r="G32" s="30" t="s">
        <v>199</v>
      </c>
      <c r="H32" s="30" t="s">
        <v>83</v>
      </c>
      <c r="I32" s="30" t="s">
        <v>202</v>
      </c>
      <c r="J32" s="38">
        <v>3953.4</v>
      </c>
      <c r="K32" s="39">
        <f t="shared" si="0"/>
        <v>0.0513997306110137</v>
      </c>
      <c r="L32" s="38">
        <f t="shared" si="1"/>
        <v>2117.66890117377</v>
      </c>
    </row>
    <row r="33" spans="1:12">
      <c r="A33" s="30" t="s">
        <v>194</v>
      </c>
      <c r="B33" s="30" t="s">
        <v>194</v>
      </c>
      <c r="C33" s="30" t="s">
        <v>195</v>
      </c>
      <c r="D33" s="30" t="s">
        <v>196</v>
      </c>
      <c r="E33" s="30" t="s">
        <v>197</v>
      </c>
      <c r="F33" s="30" t="s">
        <v>198</v>
      </c>
      <c r="G33" s="30" t="s">
        <v>199</v>
      </c>
      <c r="H33" s="30" t="s">
        <v>83</v>
      </c>
      <c r="I33" s="30" t="s">
        <v>203</v>
      </c>
      <c r="J33" s="38">
        <v>5391</v>
      </c>
      <c r="K33" s="39">
        <f t="shared" si="0"/>
        <v>0.0700905417422915</v>
      </c>
      <c r="L33" s="38">
        <f t="shared" si="1"/>
        <v>2887.73031978241</v>
      </c>
    </row>
    <row r="34" spans="1:12">
      <c r="A34" s="30" t="s">
        <v>194</v>
      </c>
      <c r="B34" s="30" t="s">
        <v>194</v>
      </c>
      <c r="C34" s="30" t="s">
        <v>195</v>
      </c>
      <c r="D34" s="30" t="s">
        <v>196</v>
      </c>
      <c r="E34" s="30" t="s">
        <v>197</v>
      </c>
      <c r="F34" s="30" t="s">
        <v>198</v>
      </c>
      <c r="G34" s="30" t="s">
        <v>199</v>
      </c>
      <c r="H34" s="30" t="s">
        <v>83</v>
      </c>
      <c r="I34" s="30" t="s">
        <v>204</v>
      </c>
      <c r="J34" s="38">
        <v>2156.4</v>
      </c>
      <c r="K34" s="39">
        <f t="shared" si="0"/>
        <v>0.0280362166969166</v>
      </c>
      <c r="L34" s="38">
        <f t="shared" si="1"/>
        <v>1155.09212791296</v>
      </c>
    </row>
    <row r="35" spans="1:12">
      <c r="A35" s="30" t="s">
        <v>194</v>
      </c>
      <c r="B35" s="30" t="s">
        <v>194</v>
      </c>
      <c r="C35" s="30" t="s">
        <v>205</v>
      </c>
      <c r="D35" s="30" t="s">
        <v>196</v>
      </c>
      <c r="E35" s="30" t="s">
        <v>197</v>
      </c>
      <c r="F35" s="30" t="s">
        <v>198</v>
      </c>
      <c r="G35" s="30" t="s">
        <v>199</v>
      </c>
      <c r="H35" s="30" t="s">
        <v>83</v>
      </c>
      <c r="I35" s="30" t="s">
        <v>206</v>
      </c>
      <c r="J35" s="38">
        <v>2156.4</v>
      </c>
      <c r="K35" s="39">
        <f t="shared" si="0"/>
        <v>0.0280362166969166</v>
      </c>
      <c r="L35" s="38">
        <f t="shared" si="1"/>
        <v>1155.09212791296</v>
      </c>
    </row>
    <row r="36" spans="1:12">
      <c r="A36" s="30" t="s">
        <v>194</v>
      </c>
      <c r="B36" s="30" t="s">
        <v>194</v>
      </c>
      <c r="C36" s="30" t="s">
        <v>207</v>
      </c>
      <c r="D36" s="30" t="s">
        <v>196</v>
      </c>
      <c r="E36" s="30" t="s">
        <v>197</v>
      </c>
      <c r="F36" s="30" t="s">
        <v>198</v>
      </c>
      <c r="G36" s="30" t="s">
        <v>199</v>
      </c>
      <c r="H36" s="30" t="s">
        <v>83</v>
      </c>
      <c r="I36" s="30" t="s">
        <v>208</v>
      </c>
      <c r="J36" s="38">
        <v>2156.4</v>
      </c>
      <c r="K36" s="39">
        <f t="shared" si="0"/>
        <v>0.0280362166969166</v>
      </c>
      <c r="L36" s="38">
        <f t="shared" si="1"/>
        <v>1155.09212791296</v>
      </c>
    </row>
    <row r="37" spans="1:12">
      <c r="A37" s="30" t="s">
        <v>194</v>
      </c>
      <c r="B37" s="30" t="s">
        <v>194</v>
      </c>
      <c r="C37" s="30" t="s">
        <v>207</v>
      </c>
      <c r="D37" s="30" t="s">
        <v>196</v>
      </c>
      <c r="E37" s="30" t="s">
        <v>197</v>
      </c>
      <c r="F37" s="30" t="s">
        <v>198</v>
      </c>
      <c r="G37" s="30" t="s">
        <v>199</v>
      </c>
      <c r="H37" s="30" t="s">
        <v>83</v>
      </c>
      <c r="I37" s="30" t="s">
        <v>209</v>
      </c>
      <c r="J37" s="38">
        <v>5750.4</v>
      </c>
      <c r="K37" s="39">
        <f t="shared" si="0"/>
        <v>0.0747632445251109</v>
      </c>
      <c r="L37" s="38">
        <f t="shared" si="1"/>
        <v>3080.24567443457</v>
      </c>
    </row>
    <row r="38" spans="1:12">
      <c r="A38" s="30" t="s">
        <v>194</v>
      </c>
      <c r="B38" s="30" t="s">
        <v>194</v>
      </c>
      <c r="C38" s="30" t="s">
        <v>207</v>
      </c>
      <c r="D38" s="30" t="s">
        <v>196</v>
      </c>
      <c r="E38" s="30" t="s">
        <v>197</v>
      </c>
      <c r="F38" s="30" t="s">
        <v>198</v>
      </c>
      <c r="G38" s="30" t="s">
        <v>199</v>
      </c>
      <c r="H38" s="30" t="s">
        <v>83</v>
      </c>
      <c r="I38" s="30" t="s">
        <v>210</v>
      </c>
      <c r="J38" s="38">
        <v>718.8</v>
      </c>
      <c r="K38" s="39">
        <f t="shared" si="0"/>
        <v>0.00934540556563886</v>
      </c>
      <c r="L38" s="38">
        <f t="shared" si="1"/>
        <v>385.030709304321</v>
      </c>
    </row>
    <row r="39" spans="1:12">
      <c r="A39" s="30" t="s">
        <v>194</v>
      </c>
      <c r="B39" s="30" t="s">
        <v>194</v>
      </c>
      <c r="C39" s="30" t="s">
        <v>211</v>
      </c>
      <c r="D39" s="30" t="s">
        <v>196</v>
      </c>
      <c r="E39" s="30" t="s">
        <v>197</v>
      </c>
      <c r="F39" s="30" t="s">
        <v>198</v>
      </c>
      <c r="G39" s="30" t="s">
        <v>199</v>
      </c>
      <c r="H39" s="30" t="s">
        <v>83</v>
      </c>
      <c r="I39" s="30" t="s">
        <v>212</v>
      </c>
      <c r="J39" s="38">
        <v>904</v>
      </c>
      <c r="K39" s="39">
        <f t="shared" si="0"/>
        <v>0.0117532646512765</v>
      </c>
      <c r="L39" s="38">
        <f t="shared" si="1"/>
        <v>484.234503632591</v>
      </c>
    </row>
    <row r="40" spans="1:12">
      <c r="A40" s="30" t="s">
        <v>194</v>
      </c>
      <c r="B40" s="30" t="s">
        <v>194</v>
      </c>
      <c r="C40" s="30" t="s">
        <v>211</v>
      </c>
      <c r="D40" s="30" t="s">
        <v>196</v>
      </c>
      <c r="E40" s="30" t="s">
        <v>197</v>
      </c>
      <c r="F40" s="30" t="s">
        <v>198</v>
      </c>
      <c r="G40" s="30" t="s">
        <v>199</v>
      </c>
      <c r="H40" s="30" t="s">
        <v>83</v>
      </c>
      <c r="I40" s="30" t="s">
        <v>213</v>
      </c>
      <c r="J40" s="38">
        <v>2646</v>
      </c>
      <c r="K40" s="39">
        <f t="shared" si="0"/>
        <v>0.0344017016230946</v>
      </c>
      <c r="L40" s="38">
        <f t="shared" si="1"/>
        <v>1417.3501068715</v>
      </c>
    </row>
    <row r="41" spans="1:12">
      <c r="A41" s="30" t="s">
        <v>194</v>
      </c>
      <c r="B41" s="30" t="s">
        <v>194</v>
      </c>
      <c r="C41" s="30" t="s">
        <v>214</v>
      </c>
      <c r="D41" s="30" t="s">
        <v>196</v>
      </c>
      <c r="E41" s="30" t="s">
        <v>197</v>
      </c>
      <c r="F41" s="30" t="s">
        <v>198</v>
      </c>
      <c r="G41" s="30" t="s">
        <v>199</v>
      </c>
      <c r="H41" s="30" t="s">
        <v>83</v>
      </c>
      <c r="I41" s="30" t="s">
        <v>215</v>
      </c>
      <c r="J41" s="38">
        <v>373.4</v>
      </c>
      <c r="K41" s="39">
        <f t="shared" si="0"/>
        <v>0.00485472236812681</v>
      </c>
      <c r="L41" s="38">
        <f t="shared" si="1"/>
        <v>200.014561566825</v>
      </c>
    </row>
    <row r="42" spans="1:12">
      <c r="A42" s="30" t="s">
        <v>194</v>
      </c>
      <c r="B42" s="30" t="s">
        <v>194</v>
      </c>
      <c r="C42" s="30" t="s">
        <v>214</v>
      </c>
      <c r="D42" s="30" t="s">
        <v>196</v>
      </c>
      <c r="E42" s="30" t="s">
        <v>197</v>
      </c>
      <c r="F42" s="30" t="s">
        <v>198</v>
      </c>
      <c r="G42" s="30" t="s">
        <v>199</v>
      </c>
      <c r="H42" s="30" t="s">
        <v>83</v>
      </c>
      <c r="I42" s="30" t="s">
        <v>216</v>
      </c>
      <c r="J42" s="38">
        <v>2156.4</v>
      </c>
      <c r="K42" s="39">
        <f t="shared" si="0"/>
        <v>0.0280362166969166</v>
      </c>
      <c r="L42" s="38">
        <f t="shared" si="1"/>
        <v>1155.09212791296</v>
      </c>
    </row>
    <row r="43" spans="1:12">
      <c r="A43" s="30" t="s">
        <v>194</v>
      </c>
      <c r="B43" s="30" t="s">
        <v>194</v>
      </c>
      <c r="C43" s="30" t="s">
        <v>217</v>
      </c>
      <c r="D43" s="30" t="s">
        <v>196</v>
      </c>
      <c r="E43" s="30" t="s">
        <v>197</v>
      </c>
      <c r="F43" s="30" t="s">
        <v>198</v>
      </c>
      <c r="G43" s="30" t="s">
        <v>199</v>
      </c>
      <c r="H43" s="30" t="s">
        <v>83</v>
      </c>
      <c r="I43" s="30" t="s">
        <v>218</v>
      </c>
      <c r="J43" s="38">
        <v>2156.4</v>
      </c>
      <c r="K43" s="39">
        <f t="shared" si="0"/>
        <v>0.0280362166969166</v>
      </c>
      <c r="L43" s="38">
        <f t="shared" si="1"/>
        <v>1155.09212791296</v>
      </c>
    </row>
    <row r="44" spans="1:12">
      <c r="A44" s="30" t="s">
        <v>194</v>
      </c>
      <c r="B44" s="30" t="s">
        <v>194</v>
      </c>
      <c r="C44" s="30" t="s">
        <v>217</v>
      </c>
      <c r="D44" s="30" t="s">
        <v>196</v>
      </c>
      <c r="E44" s="30" t="s">
        <v>197</v>
      </c>
      <c r="F44" s="30" t="s">
        <v>198</v>
      </c>
      <c r="G44" s="30" t="s">
        <v>199</v>
      </c>
      <c r="H44" s="30" t="s">
        <v>83</v>
      </c>
      <c r="I44" s="30" t="s">
        <v>219</v>
      </c>
      <c r="J44" s="38">
        <v>4312.8</v>
      </c>
      <c r="K44" s="39">
        <f t="shared" si="0"/>
        <v>0.0560724333938332</v>
      </c>
      <c r="L44" s="38">
        <f t="shared" si="1"/>
        <v>2310.18425582593</v>
      </c>
    </row>
    <row r="45" spans="1:12">
      <c r="A45" s="30" t="s">
        <v>194</v>
      </c>
      <c r="B45" s="30" t="s">
        <v>194</v>
      </c>
      <c r="C45" s="30" t="s">
        <v>217</v>
      </c>
      <c r="D45" s="30" t="s">
        <v>196</v>
      </c>
      <c r="E45" s="30" t="s">
        <v>197</v>
      </c>
      <c r="F45" s="30" t="s">
        <v>198</v>
      </c>
      <c r="G45" s="30" t="s">
        <v>199</v>
      </c>
      <c r="H45" s="30" t="s">
        <v>83</v>
      </c>
      <c r="I45" s="30" t="s">
        <v>220</v>
      </c>
      <c r="J45" s="38">
        <v>1078.2</v>
      </c>
      <c r="K45" s="39">
        <f t="shared" si="0"/>
        <v>0.0140181083484583</v>
      </c>
      <c r="L45" s="38">
        <f t="shared" si="1"/>
        <v>577.546063956482</v>
      </c>
    </row>
    <row r="46" spans="1:12">
      <c r="A46" s="30" t="s">
        <v>194</v>
      </c>
      <c r="B46" s="30" t="s">
        <v>194</v>
      </c>
      <c r="C46" s="30" t="s">
        <v>221</v>
      </c>
      <c r="D46" s="30" t="s">
        <v>196</v>
      </c>
      <c r="E46" s="30" t="s">
        <v>197</v>
      </c>
      <c r="F46" s="30" t="s">
        <v>198</v>
      </c>
      <c r="G46" s="30" t="s">
        <v>199</v>
      </c>
      <c r="H46" s="30" t="s">
        <v>83</v>
      </c>
      <c r="I46" s="30" t="s">
        <v>222</v>
      </c>
      <c r="J46" s="38">
        <v>2646</v>
      </c>
      <c r="K46" s="39">
        <f t="shared" si="0"/>
        <v>0.0344017016230946</v>
      </c>
      <c r="L46" s="38">
        <f t="shared" si="1"/>
        <v>1417.3501068715</v>
      </c>
    </row>
    <row r="47" spans="1:12">
      <c r="A47" s="30" t="s">
        <v>194</v>
      </c>
      <c r="B47" s="30" t="s">
        <v>194</v>
      </c>
      <c r="C47" s="30" t="s">
        <v>223</v>
      </c>
      <c r="D47" s="30" t="s">
        <v>196</v>
      </c>
      <c r="E47" s="30" t="s">
        <v>197</v>
      </c>
      <c r="F47" s="30" t="s">
        <v>198</v>
      </c>
      <c r="G47" s="30" t="s">
        <v>199</v>
      </c>
      <c r="H47" s="30" t="s">
        <v>83</v>
      </c>
      <c r="I47" s="30" t="s">
        <v>224</v>
      </c>
      <c r="J47" s="38">
        <v>3057</v>
      </c>
      <c r="K47" s="39">
        <f t="shared" si="0"/>
        <v>0.0397452765917613</v>
      </c>
      <c r="L47" s="38">
        <f t="shared" si="1"/>
        <v>1637.50539558056</v>
      </c>
    </row>
    <row r="48" spans="1:12">
      <c r="A48" s="30" t="s">
        <v>194</v>
      </c>
      <c r="B48" s="30" t="s">
        <v>194</v>
      </c>
      <c r="C48" s="30" t="s">
        <v>225</v>
      </c>
      <c r="D48" s="30" t="s">
        <v>196</v>
      </c>
      <c r="E48" s="30" t="s">
        <v>197</v>
      </c>
      <c r="F48" s="30" t="s">
        <v>198</v>
      </c>
      <c r="G48" s="30" t="s">
        <v>199</v>
      </c>
      <c r="H48" s="30" t="s">
        <v>83</v>
      </c>
      <c r="I48" s="30" t="s">
        <v>226</v>
      </c>
      <c r="J48" s="38">
        <v>1078.2</v>
      </c>
      <c r="K48" s="39">
        <f t="shared" si="0"/>
        <v>0.0140181083484583</v>
      </c>
      <c r="L48" s="38">
        <f t="shared" si="1"/>
        <v>577.546063956482</v>
      </c>
    </row>
    <row r="49" spans="1:12">
      <c r="A49" s="30" t="s">
        <v>194</v>
      </c>
      <c r="B49" s="30" t="s">
        <v>194</v>
      </c>
      <c r="C49" s="30" t="s">
        <v>225</v>
      </c>
      <c r="D49" s="30" t="s">
        <v>196</v>
      </c>
      <c r="E49" s="30" t="s">
        <v>197</v>
      </c>
      <c r="F49" s="30" t="s">
        <v>198</v>
      </c>
      <c r="G49" s="30" t="s">
        <v>199</v>
      </c>
      <c r="H49" s="30" t="s">
        <v>83</v>
      </c>
      <c r="I49" s="30" t="s">
        <v>227</v>
      </c>
      <c r="J49" s="38">
        <v>4672.2</v>
      </c>
      <c r="K49" s="39">
        <f t="shared" si="0"/>
        <v>0.0607451361766526</v>
      </c>
      <c r="L49" s="38">
        <f t="shared" si="1"/>
        <v>2502.69961047809</v>
      </c>
    </row>
    <row r="50" spans="1:12">
      <c r="A50" s="30" t="s">
        <v>194</v>
      </c>
      <c r="B50" s="30" t="s">
        <v>194</v>
      </c>
      <c r="C50" s="30" t="s">
        <v>225</v>
      </c>
      <c r="D50" s="30" t="s">
        <v>196</v>
      </c>
      <c r="E50" s="30" t="s">
        <v>197</v>
      </c>
      <c r="F50" s="30" t="s">
        <v>198</v>
      </c>
      <c r="G50" s="30" t="s">
        <v>199</v>
      </c>
      <c r="H50" s="30" t="s">
        <v>83</v>
      </c>
      <c r="I50" s="30" t="s">
        <v>228</v>
      </c>
      <c r="J50" s="38">
        <v>2156.4</v>
      </c>
      <c r="K50" s="39">
        <f t="shared" si="0"/>
        <v>0.0280362166969166</v>
      </c>
      <c r="L50" s="38">
        <f t="shared" si="1"/>
        <v>1155.09212791296</v>
      </c>
    </row>
    <row r="51" spans="1:12">
      <c r="A51" s="30" t="s">
        <v>194</v>
      </c>
      <c r="B51" s="30" t="s">
        <v>194</v>
      </c>
      <c r="C51" s="30" t="s">
        <v>229</v>
      </c>
      <c r="D51" s="30" t="s">
        <v>196</v>
      </c>
      <c r="E51" s="30" t="s">
        <v>197</v>
      </c>
      <c r="F51" s="30" t="s">
        <v>198</v>
      </c>
      <c r="G51" s="30" t="s">
        <v>199</v>
      </c>
      <c r="H51" s="30" t="s">
        <v>83</v>
      </c>
      <c r="I51" s="30" t="s">
        <v>230</v>
      </c>
      <c r="J51" s="38">
        <v>718.8</v>
      </c>
      <c r="K51" s="39">
        <f t="shared" si="0"/>
        <v>0.00934540556563886</v>
      </c>
      <c r="L51" s="38">
        <f t="shared" si="1"/>
        <v>385.030709304321</v>
      </c>
    </row>
    <row r="52" spans="1:12">
      <c r="A52" s="30" t="s">
        <v>194</v>
      </c>
      <c r="B52" s="30" t="s">
        <v>194</v>
      </c>
      <c r="C52" s="30" t="s">
        <v>231</v>
      </c>
      <c r="D52" s="30" t="s">
        <v>196</v>
      </c>
      <c r="E52" s="30" t="s">
        <v>197</v>
      </c>
      <c r="F52" s="30" t="s">
        <v>198</v>
      </c>
      <c r="G52" s="30" t="s">
        <v>199</v>
      </c>
      <c r="H52" s="30" t="s">
        <v>83</v>
      </c>
      <c r="I52" s="30" t="s">
        <v>232</v>
      </c>
      <c r="J52" s="38">
        <v>-1078.2</v>
      </c>
      <c r="K52" s="39">
        <f t="shared" si="0"/>
        <v>-0.0140181083484583</v>
      </c>
      <c r="L52" s="38">
        <f t="shared" si="1"/>
        <v>-577.546063956482</v>
      </c>
    </row>
    <row r="53" spans="1:12">
      <c r="A53" s="30" t="s">
        <v>194</v>
      </c>
      <c r="B53" s="30" t="s">
        <v>194</v>
      </c>
      <c r="C53" s="30" t="s">
        <v>231</v>
      </c>
      <c r="D53" s="30" t="s">
        <v>196</v>
      </c>
      <c r="E53" s="30" t="s">
        <v>197</v>
      </c>
      <c r="F53" s="30" t="s">
        <v>198</v>
      </c>
      <c r="G53" s="30" t="s">
        <v>199</v>
      </c>
      <c r="H53" s="30" t="s">
        <v>83</v>
      </c>
      <c r="I53" s="30" t="s">
        <v>233</v>
      </c>
      <c r="J53" s="38">
        <v>3953.4</v>
      </c>
      <c r="K53" s="39">
        <f t="shared" si="0"/>
        <v>0.0513997306110137</v>
      </c>
      <c r="L53" s="38">
        <f t="shared" si="1"/>
        <v>2117.66890117377</v>
      </c>
    </row>
    <row r="54" spans="1:12">
      <c r="A54" s="30" t="s">
        <v>194</v>
      </c>
      <c r="B54" s="30" t="s">
        <v>194</v>
      </c>
      <c r="C54" s="30" t="s">
        <v>234</v>
      </c>
      <c r="D54" s="30" t="s">
        <v>196</v>
      </c>
      <c r="E54" s="30" t="s">
        <v>197</v>
      </c>
      <c r="F54" s="30" t="s">
        <v>198</v>
      </c>
      <c r="G54" s="30" t="s">
        <v>199</v>
      </c>
      <c r="H54" s="30" t="s">
        <v>83</v>
      </c>
      <c r="I54" s="30" t="s">
        <v>235</v>
      </c>
      <c r="J54" s="38">
        <v>440</v>
      </c>
      <c r="K54" s="39">
        <f t="shared" si="0"/>
        <v>0.00572061553823191</v>
      </c>
      <c r="L54" s="38">
        <f t="shared" si="1"/>
        <v>235.689360175155</v>
      </c>
    </row>
    <row r="55" spans="1:12">
      <c r="A55" s="30" t="s">
        <v>194</v>
      </c>
      <c r="B55" s="30" t="s">
        <v>194</v>
      </c>
      <c r="C55" s="30" t="s">
        <v>236</v>
      </c>
      <c r="D55" s="30" t="s">
        <v>196</v>
      </c>
      <c r="E55" s="30" t="s">
        <v>197</v>
      </c>
      <c r="F55" s="30" t="s">
        <v>198</v>
      </c>
      <c r="G55" s="30" t="s">
        <v>199</v>
      </c>
      <c r="H55" s="30" t="s">
        <v>83</v>
      </c>
      <c r="I55" s="30" t="s">
        <v>237</v>
      </c>
      <c r="J55" s="38">
        <v>2156.4</v>
      </c>
      <c r="K55" s="39">
        <f t="shared" si="0"/>
        <v>0.0280362166969166</v>
      </c>
      <c r="L55" s="38">
        <f t="shared" si="1"/>
        <v>1155.09212791296</v>
      </c>
    </row>
    <row r="56" spans="1:12">
      <c r="A56" s="30" t="s">
        <v>194</v>
      </c>
      <c r="B56" s="30" t="s">
        <v>194</v>
      </c>
      <c r="C56" s="30" t="s">
        <v>236</v>
      </c>
      <c r="D56" s="30" t="s">
        <v>196</v>
      </c>
      <c r="E56" s="30" t="s">
        <v>197</v>
      </c>
      <c r="F56" s="30" t="s">
        <v>198</v>
      </c>
      <c r="G56" s="30" t="s">
        <v>199</v>
      </c>
      <c r="H56" s="30" t="s">
        <v>83</v>
      </c>
      <c r="I56" s="30" t="s">
        <v>238</v>
      </c>
      <c r="J56" s="38">
        <v>6109.8</v>
      </c>
      <c r="K56" s="39">
        <f t="shared" si="0"/>
        <v>0.0794359473079303</v>
      </c>
      <c r="L56" s="38">
        <f t="shared" si="1"/>
        <v>3272.76102908673</v>
      </c>
    </row>
    <row r="57" spans="1:12">
      <c r="A57" s="30" t="s">
        <v>194</v>
      </c>
      <c r="B57" s="30" t="s">
        <v>194</v>
      </c>
      <c r="C57" s="30" t="s">
        <v>236</v>
      </c>
      <c r="D57" s="30" t="s">
        <v>196</v>
      </c>
      <c r="E57" s="30" t="s">
        <v>197</v>
      </c>
      <c r="F57" s="30" t="s">
        <v>198</v>
      </c>
      <c r="G57" s="30" t="s">
        <v>199</v>
      </c>
      <c r="H57" s="30" t="s">
        <v>83</v>
      </c>
      <c r="I57" s="30" t="s">
        <v>239</v>
      </c>
      <c r="J57" s="38">
        <v>2156.4</v>
      </c>
      <c r="K57" s="39">
        <f t="shared" si="0"/>
        <v>0.0280362166969166</v>
      </c>
      <c r="L57" s="38">
        <f t="shared" si="1"/>
        <v>1155.09212791296</v>
      </c>
    </row>
    <row r="58" spans="1:12">
      <c r="A58" s="30" t="s">
        <v>194</v>
      </c>
      <c r="B58" s="30" t="s">
        <v>194</v>
      </c>
      <c r="C58" s="30" t="s">
        <v>236</v>
      </c>
      <c r="D58" s="30" t="s">
        <v>196</v>
      </c>
      <c r="E58" s="30" t="s">
        <v>197</v>
      </c>
      <c r="F58" s="30" t="s">
        <v>198</v>
      </c>
      <c r="G58" s="30" t="s">
        <v>199</v>
      </c>
      <c r="H58" s="30" t="s">
        <v>83</v>
      </c>
      <c r="I58" s="30" t="s">
        <v>240</v>
      </c>
      <c r="J58" s="38">
        <v>5031.6</v>
      </c>
      <c r="K58" s="39">
        <f t="shared" si="0"/>
        <v>0.065417838959472</v>
      </c>
      <c r="L58" s="38">
        <f t="shared" si="1"/>
        <v>2695.21496513025</v>
      </c>
    </row>
    <row r="59" spans="1:12">
      <c r="A59" s="37" t="s">
        <v>241</v>
      </c>
      <c r="B59" s="37"/>
      <c r="C59" s="37"/>
      <c r="D59" s="37"/>
      <c r="E59" s="37"/>
      <c r="F59" s="37"/>
      <c r="G59" s="37"/>
      <c r="H59" s="37"/>
      <c r="I59" s="37"/>
      <c r="J59" s="40">
        <f>SUM(J30:J58)</f>
        <v>76914.8</v>
      </c>
      <c r="K59" s="41">
        <f t="shared" si="0"/>
        <v>1</v>
      </c>
      <c r="L59" s="37">
        <f>SUM(L30:L58)</f>
        <v>41200</v>
      </c>
    </row>
    <row r="64" spans="1:1">
      <c r="A64" s="36" t="s">
        <v>242</v>
      </c>
    </row>
    <row r="65" spans="1:1">
      <c r="A65" s="36"/>
    </row>
    <row r="66" spans="1:1">
      <c r="A66" s="30" t="s">
        <v>243</v>
      </c>
    </row>
    <row r="67" spans="1:1">
      <c r="A67" s="30" t="s">
        <v>244</v>
      </c>
    </row>
    <row r="69" spans="1:1">
      <c r="A69" s="30" t="s">
        <v>180</v>
      </c>
    </row>
    <row r="70" spans="1:1">
      <c r="A70" s="30" t="s">
        <v>245</v>
      </c>
    </row>
    <row r="71" spans="1:1">
      <c r="A71" s="30" t="s">
        <v>182</v>
      </c>
    </row>
    <row r="72" spans="1:1">
      <c r="A72" s="30" t="s">
        <v>183</v>
      </c>
    </row>
    <row r="74" spans="1:13">
      <c r="A74" s="37" t="s">
        <v>184</v>
      </c>
      <c r="B74" s="37" t="s">
        <v>185</v>
      </c>
      <c r="C74" s="37" t="s">
        <v>186</v>
      </c>
      <c r="D74" s="37" t="s">
        <v>187</v>
      </c>
      <c r="E74" s="37" t="s">
        <v>188</v>
      </c>
      <c r="F74" s="37" t="s">
        <v>189</v>
      </c>
      <c r="G74" s="37" t="s">
        <v>93</v>
      </c>
      <c r="H74" s="37" t="s">
        <v>59</v>
      </c>
      <c r="I74" s="37" t="s">
        <v>190</v>
      </c>
      <c r="J74" s="40" t="s">
        <v>191</v>
      </c>
      <c r="K74" s="37" t="s">
        <v>192</v>
      </c>
      <c r="L74" s="37" t="s">
        <v>193</v>
      </c>
      <c r="M74" s="42"/>
    </row>
    <row r="75" spans="1:12">
      <c r="A75" s="30" t="s">
        <v>194</v>
      </c>
      <c r="B75" s="30" t="s">
        <v>246</v>
      </c>
      <c r="C75" s="30" t="s">
        <v>196</v>
      </c>
      <c r="D75" s="30" t="s">
        <v>236</v>
      </c>
      <c r="E75" s="30" t="s">
        <v>197</v>
      </c>
      <c r="F75" s="30" t="s">
        <v>247</v>
      </c>
      <c r="G75" s="30" t="s">
        <v>248</v>
      </c>
      <c r="H75" s="30" t="s">
        <v>83</v>
      </c>
      <c r="I75" s="30" t="s">
        <v>249</v>
      </c>
      <c r="J75" s="38">
        <v>1535.52</v>
      </c>
      <c r="K75" s="39">
        <f t="shared" ref="K75:K124" si="2">J75/$J$125</f>
        <v>0.0173412010502837</v>
      </c>
      <c r="L75" s="38">
        <f>K75*57616</f>
        <v>999.130639713149</v>
      </c>
    </row>
    <row r="76" spans="1:12">
      <c r="A76" s="30" t="s">
        <v>194</v>
      </c>
      <c r="B76" s="30" t="s">
        <v>246</v>
      </c>
      <c r="C76" s="30" t="s">
        <v>196</v>
      </c>
      <c r="D76" s="30" t="s">
        <v>225</v>
      </c>
      <c r="E76" s="30" t="s">
        <v>197</v>
      </c>
      <c r="F76" s="30" t="s">
        <v>247</v>
      </c>
      <c r="G76" s="30" t="s">
        <v>248</v>
      </c>
      <c r="H76" s="30" t="s">
        <v>83</v>
      </c>
      <c r="I76" s="30" t="s">
        <v>250</v>
      </c>
      <c r="J76" s="38">
        <v>2303.28</v>
      </c>
      <c r="K76" s="39">
        <f t="shared" si="2"/>
        <v>0.0260118015754256</v>
      </c>
      <c r="L76" s="38">
        <f t="shared" ref="L76:L124" si="3">K76*57616</f>
        <v>1498.69595956972</v>
      </c>
    </row>
    <row r="77" spans="1:12">
      <c r="A77" s="30" t="s">
        <v>194</v>
      </c>
      <c r="B77" s="30" t="s">
        <v>246</v>
      </c>
      <c r="C77" s="30" t="s">
        <v>196</v>
      </c>
      <c r="D77" s="30" t="s">
        <v>214</v>
      </c>
      <c r="E77" s="30" t="s">
        <v>197</v>
      </c>
      <c r="F77" s="30" t="s">
        <v>247</v>
      </c>
      <c r="G77" s="30" t="s">
        <v>248</v>
      </c>
      <c r="H77" s="30" t="s">
        <v>83</v>
      </c>
      <c r="I77" s="30" t="s">
        <v>251</v>
      </c>
      <c r="J77" s="38">
        <v>383.88</v>
      </c>
      <c r="K77" s="39">
        <f t="shared" si="2"/>
        <v>0.00433530026257094</v>
      </c>
      <c r="L77" s="38">
        <f t="shared" si="3"/>
        <v>249.782659928287</v>
      </c>
    </row>
    <row r="78" spans="1:12">
      <c r="A78" s="30" t="s">
        <v>194</v>
      </c>
      <c r="B78" s="30" t="s">
        <v>246</v>
      </c>
      <c r="C78" s="30" t="s">
        <v>196</v>
      </c>
      <c r="D78" s="30" t="s">
        <v>252</v>
      </c>
      <c r="E78" s="30" t="s">
        <v>197</v>
      </c>
      <c r="F78" s="30" t="s">
        <v>247</v>
      </c>
      <c r="G78" s="30" t="s">
        <v>248</v>
      </c>
      <c r="H78" s="30" t="s">
        <v>83</v>
      </c>
      <c r="I78" s="30" t="s">
        <v>253</v>
      </c>
      <c r="J78" s="38">
        <v>383.88</v>
      </c>
      <c r="K78" s="39">
        <f t="shared" si="2"/>
        <v>0.00433530026257094</v>
      </c>
      <c r="L78" s="38">
        <f t="shared" si="3"/>
        <v>249.782659928287</v>
      </c>
    </row>
    <row r="79" spans="1:12">
      <c r="A79" s="30" t="s">
        <v>194</v>
      </c>
      <c r="B79" s="30" t="s">
        <v>246</v>
      </c>
      <c r="C79" s="30" t="s">
        <v>196</v>
      </c>
      <c r="D79" s="30" t="s">
        <v>225</v>
      </c>
      <c r="E79" s="30" t="s">
        <v>197</v>
      </c>
      <c r="F79" s="30" t="s">
        <v>247</v>
      </c>
      <c r="G79" s="30" t="s">
        <v>248</v>
      </c>
      <c r="H79" s="30" t="s">
        <v>83</v>
      </c>
      <c r="I79" s="30" t="s">
        <v>254</v>
      </c>
      <c r="J79" s="38">
        <v>774.9</v>
      </c>
      <c r="K79" s="39">
        <f t="shared" si="2"/>
        <v>0.00875123521273893</v>
      </c>
      <c r="L79" s="38">
        <f t="shared" si="3"/>
        <v>504.211168017166</v>
      </c>
    </row>
    <row r="80" spans="1:12">
      <c r="A80" s="30" t="s">
        <v>194</v>
      </c>
      <c r="B80" s="30" t="s">
        <v>246</v>
      </c>
      <c r="C80" s="30" t="s">
        <v>196</v>
      </c>
      <c r="D80" s="30" t="s">
        <v>255</v>
      </c>
      <c r="E80" s="30" t="s">
        <v>197</v>
      </c>
      <c r="F80" s="30" t="s">
        <v>247</v>
      </c>
      <c r="G80" s="30" t="s">
        <v>248</v>
      </c>
      <c r="H80" s="30" t="s">
        <v>83</v>
      </c>
      <c r="I80" s="30" t="s">
        <v>256</v>
      </c>
      <c r="J80" s="38">
        <v>2303.28</v>
      </c>
      <c r="K80" s="39">
        <f t="shared" si="2"/>
        <v>0.0260118015754256</v>
      </c>
      <c r="L80" s="38">
        <f t="shared" si="3"/>
        <v>1498.69595956972</v>
      </c>
    </row>
    <row r="81" spans="1:12">
      <c r="A81" s="30" t="s">
        <v>194</v>
      </c>
      <c r="B81" s="30" t="s">
        <v>246</v>
      </c>
      <c r="C81" s="30" t="s">
        <v>196</v>
      </c>
      <c r="D81" s="30" t="s">
        <v>234</v>
      </c>
      <c r="E81" s="30" t="s">
        <v>197</v>
      </c>
      <c r="F81" s="30" t="s">
        <v>247</v>
      </c>
      <c r="G81" s="30" t="s">
        <v>248</v>
      </c>
      <c r="H81" s="30" t="s">
        <v>83</v>
      </c>
      <c r="I81" s="30" t="s">
        <v>257</v>
      </c>
      <c r="J81" s="38">
        <v>4414.62</v>
      </c>
      <c r="K81" s="39">
        <f t="shared" si="2"/>
        <v>0.0498559530195658</v>
      </c>
      <c r="L81" s="38">
        <f t="shared" si="3"/>
        <v>2872.5005891753</v>
      </c>
    </row>
    <row r="82" spans="1:12">
      <c r="A82" s="30" t="s">
        <v>194</v>
      </c>
      <c r="B82" s="30" t="s">
        <v>246</v>
      </c>
      <c r="C82" s="30" t="s">
        <v>196</v>
      </c>
      <c r="D82" s="30" t="s">
        <v>255</v>
      </c>
      <c r="E82" s="30" t="s">
        <v>197</v>
      </c>
      <c r="F82" s="30" t="s">
        <v>247</v>
      </c>
      <c r="G82" s="30" t="s">
        <v>248</v>
      </c>
      <c r="H82" s="30" t="s">
        <v>83</v>
      </c>
      <c r="I82" s="30" t="s">
        <v>258</v>
      </c>
      <c r="J82" s="38">
        <v>2495.22</v>
      </c>
      <c r="K82" s="39">
        <f t="shared" si="2"/>
        <v>0.0281794517067111</v>
      </c>
      <c r="L82" s="38">
        <f t="shared" si="3"/>
        <v>1623.58728953387</v>
      </c>
    </row>
    <row r="83" spans="1:12">
      <c r="A83" s="30" t="s">
        <v>194</v>
      </c>
      <c r="B83" s="30" t="s">
        <v>246</v>
      </c>
      <c r="C83" s="30" t="s">
        <v>196</v>
      </c>
      <c r="D83" s="30" t="s">
        <v>255</v>
      </c>
      <c r="E83" s="30" t="s">
        <v>197</v>
      </c>
      <c r="F83" s="30" t="s">
        <v>247</v>
      </c>
      <c r="G83" s="30" t="s">
        <v>248</v>
      </c>
      <c r="H83" s="30" t="s">
        <v>83</v>
      </c>
      <c r="I83" s="30" t="s">
        <v>259</v>
      </c>
      <c r="J83" s="38">
        <v>383.88</v>
      </c>
      <c r="K83" s="39">
        <f t="shared" si="2"/>
        <v>0.00433530026257094</v>
      </c>
      <c r="L83" s="38">
        <f t="shared" si="3"/>
        <v>249.782659928287</v>
      </c>
    </row>
    <row r="84" spans="1:12">
      <c r="A84" s="30" t="s">
        <v>194</v>
      </c>
      <c r="B84" s="30" t="s">
        <v>246</v>
      </c>
      <c r="C84" s="30" t="s">
        <v>196</v>
      </c>
      <c r="D84" s="30" t="s">
        <v>260</v>
      </c>
      <c r="E84" s="30" t="s">
        <v>197</v>
      </c>
      <c r="F84" s="30" t="s">
        <v>247</v>
      </c>
      <c r="G84" s="30" t="s">
        <v>248</v>
      </c>
      <c r="H84" s="30" t="s">
        <v>83</v>
      </c>
      <c r="I84" s="30" t="s">
        <v>261</v>
      </c>
      <c r="J84" s="38">
        <v>2701.44</v>
      </c>
      <c r="K84" s="39">
        <f t="shared" si="2"/>
        <v>0.0305083712131907</v>
      </c>
      <c r="L84" s="38">
        <f t="shared" si="3"/>
        <v>1757.77031581919</v>
      </c>
    </row>
    <row r="85" spans="1:12">
      <c r="A85" s="30" t="s">
        <v>194</v>
      </c>
      <c r="B85" s="30" t="s">
        <v>246</v>
      </c>
      <c r="C85" s="30" t="s">
        <v>196</v>
      </c>
      <c r="D85" s="30" t="s">
        <v>231</v>
      </c>
      <c r="E85" s="30" t="s">
        <v>197</v>
      </c>
      <c r="F85" s="30" t="s">
        <v>247</v>
      </c>
      <c r="G85" s="30" t="s">
        <v>248</v>
      </c>
      <c r="H85" s="30" t="s">
        <v>83</v>
      </c>
      <c r="I85" s="30" t="s">
        <v>262</v>
      </c>
      <c r="J85" s="38">
        <v>791.76</v>
      </c>
      <c r="K85" s="39">
        <f t="shared" si="2"/>
        <v>0.00894164149185466</v>
      </c>
      <c r="L85" s="38">
        <f t="shared" si="3"/>
        <v>515.181616194698</v>
      </c>
    </row>
    <row r="86" spans="1:12">
      <c r="A86" s="30" t="s">
        <v>194</v>
      </c>
      <c r="B86" s="30" t="s">
        <v>246</v>
      </c>
      <c r="C86" s="30" t="s">
        <v>196</v>
      </c>
      <c r="D86" s="30" t="s">
        <v>234</v>
      </c>
      <c r="E86" s="30" t="s">
        <v>197</v>
      </c>
      <c r="F86" s="30" t="s">
        <v>247</v>
      </c>
      <c r="G86" s="30" t="s">
        <v>248</v>
      </c>
      <c r="H86" s="30" t="s">
        <v>83</v>
      </c>
      <c r="I86" s="30" t="s">
        <v>263</v>
      </c>
      <c r="J86" s="38">
        <v>1919.4</v>
      </c>
      <c r="K86" s="39">
        <f t="shared" si="2"/>
        <v>0.0216765013128547</v>
      </c>
      <c r="L86" s="38">
        <f t="shared" si="3"/>
        <v>1248.91329964144</v>
      </c>
    </row>
    <row r="87" spans="1:12">
      <c r="A87" s="30" t="s">
        <v>194</v>
      </c>
      <c r="B87" s="30" t="s">
        <v>246</v>
      </c>
      <c r="C87" s="30" t="s">
        <v>196</v>
      </c>
      <c r="D87" s="30" t="s">
        <v>255</v>
      </c>
      <c r="E87" s="30" t="s">
        <v>197</v>
      </c>
      <c r="F87" s="30" t="s">
        <v>247</v>
      </c>
      <c r="G87" s="30" t="s">
        <v>248</v>
      </c>
      <c r="H87" s="30" t="s">
        <v>83</v>
      </c>
      <c r="I87" s="30" t="s">
        <v>264</v>
      </c>
      <c r="J87" s="38">
        <v>383.88</v>
      </c>
      <c r="K87" s="39">
        <f t="shared" si="2"/>
        <v>0.00433530026257094</v>
      </c>
      <c r="L87" s="38">
        <f t="shared" si="3"/>
        <v>249.782659928287</v>
      </c>
    </row>
    <row r="88" spans="1:12">
      <c r="A88" s="30" t="s">
        <v>194</v>
      </c>
      <c r="B88" s="30" t="s">
        <v>246</v>
      </c>
      <c r="C88" s="30" t="s">
        <v>196</v>
      </c>
      <c r="D88" s="30" t="s">
        <v>225</v>
      </c>
      <c r="E88" s="30" t="s">
        <v>197</v>
      </c>
      <c r="F88" s="30" t="s">
        <v>247</v>
      </c>
      <c r="G88" s="30" t="s">
        <v>248</v>
      </c>
      <c r="H88" s="30" t="s">
        <v>83</v>
      </c>
      <c r="I88" s="30" t="s">
        <v>265</v>
      </c>
      <c r="J88" s="38">
        <v>383.88</v>
      </c>
      <c r="K88" s="39">
        <f t="shared" si="2"/>
        <v>0.00433530026257094</v>
      </c>
      <c r="L88" s="38">
        <f t="shared" si="3"/>
        <v>249.782659928287</v>
      </c>
    </row>
    <row r="89" spans="1:12">
      <c r="A89" s="30" t="s">
        <v>194</v>
      </c>
      <c r="B89" s="30" t="s">
        <v>246</v>
      </c>
      <c r="C89" s="30" t="s">
        <v>196</v>
      </c>
      <c r="D89" s="30" t="s">
        <v>266</v>
      </c>
      <c r="E89" s="30" t="s">
        <v>197</v>
      </c>
      <c r="F89" s="30" t="s">
        <v>247</v>
      </c>
      <c r="G89" s="30" t="s">
        <v>248</v>
      </c>
      <c r="H89" s="30" t="s">
        <v>83</v>
      </c>
      <c r="I89" s="30" t="s">
        <v>267</v>
      </c>
      <c r="J89" s="38">
        <v>1535.52</v>
      </c>
      <c r="K89" s="39">
        <f t="shared" si="2"/>
        <v>0.0173412010502837</v>
      </c>
      <c r="L89" s="38">
        <f t="shared" si="3"/>
        <v>999.130639713149</v>
      </c>
    </row>
    <row r="90" spans="1:12">
      <c r="A90" s="30" t="s">
        <v>194</v>
      </c>
      <c r="B90" s="30" t="s">
        <v>246</v>
      </c>
      <c r="C90" s="30" t="s">
        <v>196</v>
      </c>
      <c r="D90" s="30" t="s">
        <v>207</v>
      </c>
      <c r="E90" s="30" t="s">
        <v>197</v>
      </c>
      <c r="F90" s="30" t="s">
        <v>247</v>
      </c>
      <c r="G90" s="30" t="s">
        <v>248</v>
      </c>
      <c r="H90" s="30" t="s">
        <v>83</v>
      </c>
      <c r="I90" s="30" t="s">
        <v>268</v>
      </c>
      <c r="J90" s="38">
        <v>3646.86</v>
      </c>
      <c r="K90" s="39">
        <f t="shared" si="2"/>
        <v>0.0411853524944239</v>
      </c>
      <c r="L90" s="38">
        <f t="shared" si="3"/>
        <v>2372.93526931873</v>
      </c>
    </row>
    <row r="91" spans="1:12">
      <c r="A91" s="30" t="s">
        <v>194</v>
      </c>
      <c r="B91" s="30" t="s">
        <v>246</v>
      </c>
      <c r="C91" s="30" t="s">
        <v>196</v>
      </c>
      <c r="D91" s="30" t="s">
        <v>269</v>
      </c>
      <c r="E91" s="30" t="s">
        <v>197</v>
      </c>
      <c r="F91" s="30" t="s">
        <v>247</v>
      </c>
      <c r="G91" s="30" t="s">
        <v>248</v>
      </c>
      <c r="H91" s="30" t="s">
        <v>83</v>
      </c>
      <c r="I91" s="30" t="s">
        <v>270</v>
      </c>
      <c r="J91" s="38">
        <v>2303.28</v>
      </c>
      <c r="K91" s="39">
        <f t="shared" si="2"/>
        <v>0.0260118015754256</v>
      </c>
      <c r="L91" s="38">
        <f t="shared" si="3"/>
        <v>1498.69595956972</v>
      </c>
    </row>
    <row r="92" spans="1:12">
      <c r="A92" s="30" t="s">
        <v>194</v>
      </c>
      <c r="B92" s="30" t="s">
        <v>246</v>
      </c>
      <c r="C92" s="30" t="s">
        <v>196</v>
      </c>
      <c r="D92" s="30" t="s">
        <v>217</v>
      </c>
      <c r="E92" s="30" t="s">
        <v>197</v>
      </c>
      <c r="F92" s="30" t="s">
        <v>247</v>
      </c>
      <c r="G92" s="30" t="s">
        <v>248</v>
      </c>
      <c r="H92" s="30" t="s">
        <v>83</v>
      </c>
      <c r="I92" s="30" t="s">
        <v>271</v>
      </c>
      <c r="J92" s="38">
        <v>395.88</v>
      </c>
      <c r="K92" s="39">
        <f t="shared" si="2"/>
        <v>0.00447082074592733</v>
      </c>
      <c r="L92" s="38">
        <f t="shared" si="3"/>
        <v>257.590808097349</v>
      </c>
    </row>
    <row r="93" spans="1:12">
      <c r="A93" s="30" t="s">
        <v>194</v>
      </c>
      <c r="B93" s="30" t="s">
        <v>246</v>
      </c>
      <c r="C93" s="30" t="s">
        <v>196</v>
      </c>
      <c r="D93" s="30" t="s">
        <v>195</v>
      </c>
      <c r="E93" s="30" t="s">
        <v>197</v>
      </c>
      <c r="F93" s="30" t="s">
        <v>247</v>
      </c>
      <c r="G93" s="30" t="s">
        <v>248</v>
      </c>
      <c r="H93" s="30" t="s">
        <v>83</v>
      </c>
      <c r="I93" s="30" t="s">
        <v>272</v>
      </c>
      <c r="J93" s="38">
        <v>2303.28</v>
      </c>
      <c r="K93" s="39">
        <f t="shared" si="2"/>
        <v>0.0260118015754256</v>
      </c>
      <c r="L93" s="38">
        <f t="shared" si="3"/>
        <v>1498.69595956972</v>
      </c>
    </row>
    <row r="94" spans="1:12">
      <c r="A94" s="30" t="s">
        <v>194</v>
      </c>
      <c r="B94" s="30" t="s">
        <v>246</v>
      </c>
      <c r="C94" s="30" t="s">
        <v>196</v>
      </c>
      <c r="D94" s="30" t="s">
        <v>269</v>
      </c>
      <c r="E94" s="30" t="s">
        <v>197</v>
      </c>
      <c r="F94" s="30" t="s">
        <v>247</v>
      </c>
      <c r="G94" s="30" t="s">
        <v>248</v>
      </c>
      <c r="H94" s="30" t="s">
        <v>83</v>
      </c>
      <c r="I94" s="30" t="s">
        <v>273</v>
      </c>
      <c r="J94" s="38">
        <v>1535.52</v>
      </c>
      <c r="K94" s="39">
        <f t="shared" si="2"/>
        <v>0.0173412010502837</v>
      </c>
      <c r="L94" s="38">
        <f t="shared" si="3"/>
        <v>999.130639713149</v>
      </c>
    </row>
    <row r="95" spans="1:12">
      <c r="A95" s="30" t="s">
        <v>194</v>
      </c>
      <c r="B95" s="30" t="s">
        <v>246</v>
      </c>
      <c r="C95" s="30" t="s">
        <v>196</v>
      </c>
      <c r="D95" s="30" t="s">
        <v>234</v>
      </c>
      <c r="E95" s="30" t="s">
        <v>197</v>
      </c>
      <c r="F95" s="30" t="s">
        <v>247</v>
      </c>
      <c r="G95" s="30" t="s">
        <v>248</v>
      </c>
      <c r="H95" s="30" t="s">
        <v>83</v>
      </c>
      <c r="I95" s="30" t="s">
        <v>274</v>
      </c>
      <c r="J95" s="38">
        <v>7492.8</v>
      </c>
      <c r="K95" s="39">
        <f t="shared" si="2"/>
        <v>0.0846189898077303</v>
      </c>
      <c r="L95" s="38">
        <f t="shared" si="3"/>
        <v>4875.40771676219</v>
      </c>
    </row>
    <row r="96" spans="1:12">
      <c r="A96" s="30" t="s">
        <v>194</v>
      </c>
      <c r="B96" s="30" t="s">
        <v>246</v>
      </c>
      <c r="C96" s="30" t="s">
        <v>196</v>
      </c>
      <c r="D96" s="30" t="s">
        <v>275</v>
      </c>
      <c r="E96" s="30" t="s">
        <v>197</v>
      </c>
      <c r="F96" s="30" t="s">
        <v>247</v>
      </c>
      <c r="G96" s="30" t="s">
        <v>248</v>
      </c>
      <c r="H96" s="30" t="s">
        <v>83</v>
      </c>
      <c r="I96" s="30" t="s">
        <v>276</v>
      </c>
      <c r="J96" s="38">
        <v>383.88</v>
      </c>
      <c r="K96" s="39">
        <f t="shared" si="2"/>
        <v>0.00433530026257094</v>
      </c>
      <c r="L96" s="38">
        <f t="shared" si="3"/>
        <v>249.782659928287</v>
      </c>
    </row>
    <row r="97" spans="1:12">
      <c r="A97" s="30" t="s">
        <v>194</v>
      </c>
      <c r="B97" s="30" t="s">
        <v>246</v>
      </c>
      <c r="C97" s="30" t="s">
        <v>196</v>
      </c>
      <c r="D97" s="30" t="s">
        <v>231</v>
      </c>
      <c r="E97" s="30" t="s">
        <v>197</v>
      </c>
      <c r="F97" s="30" t="s">
        <v>247</v>
      </c>
      <c r="G97" s="30" t="s">
        <v>248</v>
      </c>
      <c r="H97" s="30" t="s">
        <v>83</v>
      </c>
      <c r="I97" s="30" t="s">
        <v>277</v>
      </c>
      <c r="J97" s="38">
        <v>797.7</v>
      </c>
      <c r="K97" s="39">
        <f t="shared" si="2"/>
        <v>0.00900872413111607</v>
      </c>
      <c r="L97" s="38">
        <f t="shared" si="3"/>
        <v>519.046649538383</v>
      </c>
    </row>
    <row r="98" spans="1:12">
      <c r="A98" s="30" t="s">
        <v>194</v>
      </c>
      <c r="B98" s="30" t="s">
        <v>246</v>
      </c>
      <c r="C98" s="30" t="s">
        <v>196</v>
      </c>
      <c r="D98" s="30" t="s">
        <v>214</v>
      </c>
      <c r="E98" s="30" t="s">
        <v>197</v>
      </c>
      <c r="F98" s="30" t="s">
        <v>247</v>
      </c>
      <c r="G98" s="30" t="s">
        <v>248</v>
      </c>
      <c r="H98" s="30" t="s">
        <v>83</v>
      </c>
      <c r="I98" s="30" t="s">
        <v>278</v>
      </c>
      <c r="J98" s="38">
        <v>2886.24</v>
      </c>
      <c r="K98" s="39">
        <f t="shared" si="2"/>
        <v>0.0325953866568791</v>
      </c>
      <c r="L98" s="38">
        <f t="shared" si="3"/>
        <v>1878.01579762274</v>
      </c>
    </row>
    <row r="99" spans="1:12">
      <c r="A99" s="30" t="s">
        <v>194</v>
      </c>
      <c r="B99" s="30" t="s">
        <v>246</v>
      </c>
      <c r="C99" s="30" t="s">
        <v>196</v>
      </c>
      <c r="D99" s="30" t="s">
        <v>211</v>
      </c>
      <c r="E99" s="30" t="s">
        <v>197</v>
      </c>
      <c r="F99" s="30" t="s">
        <v>247</v>
      </c>
      <c r="G99" s="30" t="s">
        <v>248</v>
      </c>
      <c r="H99" s="30" t="s">
        <v>83</v>
      </c>
      <c r="I99" s="30" t="s">
        <v>279</v>
      </c>
      <c r="J99" s="38">
        <v>1781.46</v>
      </c>
      <c r="K99" s="39">
        <f t="shared" si="2"/>
        <v>0.020118693356673</v>
      </c>
      <c r="L99" s="38">
        <f t="shared" si="3"/>
        <v>1159.15863643807</v>
      </c>
    </row>
    <row r="100" spans="1:12">
      <c r="A100" s="30" t="s">
        <v>194</v>
      </c>
      <c r="B100" s="30" t="s">
        <v>246</v>
      </c>
      <c r="C100" s="30" t="s">
        <v>196</v>
      </c>
      <c r="D100" s="30" t="s">
        <v>195</v>
      </c>
      <c r="E100" s="30" t="s">
        <v>197</v>
      </c>
      <c r="F100" s="30" t="s">
        <v>247</v>
      </c>
      <c r="G100" s="30" t="s">
        <v>248</v>
      </c>
      <c r="H100" s="30" t="s">
        <v>83</v>
      </c>
      <c r="I100" s="30" t="s">
        <v>280</v>
      </c>
      <c r="J100" s="38">
        <v>383.88</v>
      </c>
      <c r="K100" s="39">
        <f t="shared" si="2"/>
        <v>0.00433530026257094</v>
      </c>
      <c r="L100" s="38">
        <f t="shared" si="3"/>
        <v>249.782659928287</v>
      </c>
    </row>
    <row r="101" spans="1:12">
      <c r="A101" s="30" t="s">
        <v>194</v>
      </c>
      <c r="B101" s="30" t="s">
        <v>246</v>
      </c>
      <c r="C101" s="30" t="s">
        <v>196</v>
      </c>
      <c r="D101" s="30" t="s">
        <v>255</v>
      </c>
      <c r="E101" s="30" t="s">
        <v>197</v>
      </c>
      <c r="F101" s="30" t="s">
        <v>247</v>
      </c>
      <c r="G101" s="30" t="s">
        <v>248</v>
      </c>
      <c r="H101" s="30" t="s">
        <v>83</v>
      </c>
      <c r="I101" s="30" t="s">
        <v>281</v>
      </c>
      <c r="J101" s="38">
        <v>767.76</v>
      </c>
      <c r="K101" s="39">
        <f t="shared" si="2"/>
        <v>0.00867060052514187</v>
      </c>
      <c r="L101" s="38">
        <f t="shared" si="3"/>
        <v>499.565319856574</v>
      </c>
    </row>
    <row r="102" spans="1:12">
      <c r="A102" s="30" t="s">
        <v>194</v>
      </c>
      <c r="B102" s="30" t="s">
        <v>246</v>
      </c>
      <c r="C102" s="30" t="s">
        <v>196</v>
      </c>
      <c r="D102" s="30" t="s">
        <v>282</v>
      </c>
      <c r="E102" s="30" t="s">
        <v>197</v>
      </c>
      <c r="F102" s="30" t="s">
        <v>247</v>
      </c>
      <c r="G102" s="30" t="s">
        <v>248</v>
      </c>
      <c r="H102" s="30" t="s">
        <v>83</v>
      </c>
      <c r="I102" s="30" t="s">
        <v>283</v>
      </c>
      <c r="J102" s="38">
        <v>1151.64</v>
      </c>
      <c r="K102" s="39">
        <f t="shared" si="2"/>
        <v>0.0130059007877128</v>
      </c>
      <c r="L102" s="38">
        <f t="shared" si="3"/>
        <v>749.347979784861</v>
      </c>
    </row>
    <row r="103" spans="1:12">
      <c r="A103" s="30" t="s">
        <v>194</v>
      </c>
      <c r="B103" s="30" t="s">
        <v>246</v>
      </c>
      <c r="C103" s="30" t="s">
        <v>196</v>
      </c>
      <c r="D103" s="30" t="s">
        <v>260</v>
      </c>
      <c r="E103" s="30" t="s">
        <v>197</v>
      </c>
      <c r="F103" s="30" t="s">
        <v>247</v>
      </c>
      <c r="G103" s="30" t="s">
        <v>248</v>
      </c>
      <c r="H103" s="30" t="s">
        <v>83</v>
      </c>
      <c r="I103" s="30" t="s">
        <v>284</v>
      </c>
      <c r="J103" s="38">
        <v>1877.46</v>
      </c>
      <c r="K103" s="39">
        <f t="shared" si="2"/>
        <v>0.0212028572235241</v>
      </c>
      <c r="L103" s="38">
        <f t="shared" si="3"/>
        <v>1221.62382179056</v>
      </c>
    </row>
    <row r="104" spans="1:12">
      <c r="A104" s="30" t="s">
        <v>194</v>
      </c>
      <c r="B104" s="30" t="s">
        <v>246</v>
      </c>
      <c r="C104" s="30" t="s">
        <v>196</v>
      </c>
      <c r="D104" s="30" t="s">
        <v>217</v>
      </c>
      <c r="E104" s="30" t="s">
        <v>197</v>
      </c>
      <c r="F104" s="30" t="s">
        <v>247</v>
      </c>
      <c r="G104" s="30" t="s">
        <v>248</v>
      </c>
      <c r="H104" s="30" t="s">
        <v>83</v>
      </c>
      <c r="I104" s="30" t="s">
        <v>285</v>
      </c>
      <c r="J104" s="38">
        <v>593.82</v>
      </c>
      <c r="K104" s="39">
        <f t="shared" si="2"/>
        <v>0.00670623111889099</v>
      </c>
      <c r="L104" s="38">
        <f t="shared" si="3"/>
        <v>386.386212146023</v>
      </c>
    </row>
    <row r="105" spans="1:12">
      <c r="A105" s="30" t="s">
        <v>194</v>
      </c>
      <c r="B105" s="30" t="s">
        <v>246</v>
      </c>
      <c r="C105" s="30" t="s">
        <v>196</v>
      </c>
      <c r="D105" s="30" t="s">
        <v>266</v>
      </c>
      <c r="E105" s="30" t="s">
        <v>197</v>
      </c>
      <c r="F105" s="30" t="s">
        <v>247</v>
      </c>
      <c r="G105" s="30" t="s">
        <v>248</v>
      </c>
      <c r="H105" s="30" t="s">
        <v>83</v>
      </c>
      <c r="I105" s="30" t="s">
        <v>286</v>
      </c>
      <c r="J105" s="38">
        <v>351.9</v>
      </c>
      <c r="K105" s="39">
        <f t="shared" si="2"/>
        <v>0.00397413817442616</v>
      </c>
      <c r="L105" s="38">
        <f t="shared" si="3"/>
        <v>228.973945057737</v>
      </c>
    </row>
    <row r="106" spans="1:12">
      <c r="A106" s="30" t="s">
        <v>194</v>
      </c>
      <c r="B106" s="30" t="s">
        <v>246</v>
      </c>
      <c r="C106" s="30" t="s">
        <v>196</v>
      </c>
      <c r="D106" s="30" t="s">
        <v>260</v>
      </c>
      <c r="E106" s="30" t="s">
        <v>197</v>
      </c>
      <c r="F106" s="30" t="s">
        <v>247</v>
      </c>
      <c r="G106" s="30" t="s">
        <v>248</v>
      </c>
      <c r="H106" s="30" t="s">
        <v>83</v>
      </c>
      <c r="I106" s="30" t="s">
        <v>287</v>
      </c>
      <c r="J106" s="38">
        <v>3422.93</v>
      </c>
      <c r="K106" s="39">
        <f t="shared" si="2"/>
        <v>0.0386564273412575</v>
      </c>
      <c r="L106" s="38">
        <f t="shared" si="3"/>
        <v>2227.22871769389</v>
      </c>
    </row>
    <row r="107" spans="1:12">
      <c r="A107" s="30" t="s">
        <v>194</v>
      </c>
      <c r="B107" s="30" t="s">
        <v>246</v>
      </c>
      <c r="C107" s="30" t="s">
        <v>196</v>
      </c>
      <c r="D107" s="30" t="s">
        <v>269</v>
      </c>
      <c r="E107" s="30" t="s">
        <v>197</v>
      </c>
      <c r="F107" s="30" t="s">
        <v>247</v>
      </c>
      <c r="G107" s="30" t="s">
        <v>248</v>
      </c>
      <c r="H107" s="30" t="s">
        <v>83</v>
      </c>
      <c r="I107" s="30" t="s">
        <v>288</v>
      </c>
      <c r="J107" s="38">
        <v>581.82</v>
      </c>
      <c r="K107" s="39">
        <f t="shared" si="2"/>
        <v>0.0065707106355346</v>
      </c>
      <c r="L107" s="38">
        <f t="shared" si="3"/>
        <v>378.578063976962</v>
      </c>
    </row>
    <row r="108" spans="1:12">
      <c r="A108" s="30" t="s">
        <v>194</v>
      </c>
      <c r="B108" s="30" t="s">
        <v>246</v>
      </c>
      <c r="C108" s="30" t="s">
        <v>196</v>
      </c>
      <c r="D108" s="30" t="s">
        <v>282</v>
      </c>
      <c r="E108" s="30" t="s">
        <v>197</v>
      </c>
      <c r="F108" s="30" t="s">
        <v>247</v>
      </c>
      <c r="G108" s="30" t="s">
        <v>248</v>
      </c>
      <c r="H108" s="30" t="s">
        <v>83</v>
      </c>
      <c r="I108" s="30" t="s">
        <v>289</v>
      </c>
      <c r="J108" s="38">
        <v>2303.28</v>
      </c>
      <c r="K108" s="39">
        <f t="shared" si="2"/>
        <v>0.0260118015754256</v>
      </c>
      <c r="L108" s="38">
        <f t="shared" si="3"/>
        <v>1498.69595956972</v>
      </c>
    </row>
    <row r="109" spans="1:12">
      <c r="A109" s="30" t="s">
        <v>194</v>
      </c>
      <c r="B109" s="30" t="s">
        <v>246</v>
      </c>
      <c r="C109" s="30" t="s">
        <v>196</v>
      </c>
      <c r="D109" s="30" t="s">
        <v>282</v>
      </c>
      <c r="E109" s="30" t="s">
        <v>197</v>
      </c>
      <c r="F109" s="30" t="s">
        <v>247</v>
      </c>
      <c r="G109" s="30" t="s">
        <v>248</v>
      </c>
      <c r="H109" s="30" t="s">
        <v>83</v>
      </c>
      <c r="I109" s="30" t="s">
        <v>290</v>
      </c>
      <c r="J109" s="38">
        <v>959.7</v>
      </c>
      <c r="K109" s="39">
        <f t="shared" si="2"/>
        <v>0.0108382506564273</v>
      </c>
      <c r="L109" s="38">
        <f t="shared" si="3"/>
        <v>624.456649820718</v>
      </c>
    </row>
    <row r="110" spans="1:12">
      <c r="A110" s="30" t="s">
        <v>194</v>
      </c>
      <c r="B110" s="30" t="s">
        <v>246</v>
      </c>
      <c r="C110" s="30" t="s">
        <v>196</v>
      </c>
      <c r="D110" s="30" t="s">
        <v>282</v>
      </c>
      <c r="E110" s="30" t="s">
        <v>197</v>
      </c>
      <c r="F110" s="30" t="s">
        <v>247</v>
      </c>
      <c r="G110" s="30" t="s">
        <v>248</v>
      </c>
      <c r="H110" s="30" t="s">
        <v>83</v>
      </c>
      <c r="I110" s="30" t="s">
        <v>291</v>
      </c>
      <c r="J110" s="38">
        <v>5580.54</v>
      </c>
      <c r="K110" s="39">
        <f t="shared" si="2"/>
        <v>0.0630231231824727</v>
      </c>
      <c r="L110" s="38">
        <f t="shared" si="3"/>
        <v>3631.14026528135</v>
      </c>
    </row>
    <row r="111" spans="1:12">
      <c r="A111" s="30" t="s">
        <v>194</v>
      </c>
      <c r="B111" s="30" t="s">
        <v>246</v>
      </c>
      <c r="C111" s="30" t="s">
        <v>196</v>
      </c>
      <c r="D111" s="30" t="s">
        <v>292</v>
      </c>
      <c r="E111" s="30" t="s">
        <v>197</v>
      </c>
      <c r="F111" s="30" t="s">
        <v>247</v>
      </c>
      <c r="G111" s="30" t="s">
        <v>248</v>
      </c>
      <c r="H111" s="30" t="s">
        <v>83</v>
      </c>
      <c r="I111" s="30" t="s">
        <v>293</v>
      </c>
      <c r="J111" s="38">
        <v>2495.22</v>
      </c>
      <c r="K111" s="39">
        <f t="shared" si="2"/>
        <v>0.0281794517067111</v>
      </c>
      <c r="L111" s="38">
        <f t="shared" si="3"/>
        <v>1623.58728953387</v>
      </c>
    </row>
    <row r="112" spans="1:12">
      <c r="A112" s="30" t="s">
        <v>194</v>
      </c>
      <c r="B112" s="30" t="s">
        <v>246</v>
      </c>
      <c r="C112" s="30" t="s">
        <v>196</v>
      </c>
      <c r="D112" s="30" t="s">
        <v>234</v>
      </c>
      <c r="E112" s="30" t="s">
        <v>197</v>
      </c>
      <c r="F112" s="30" t="s">
        <v>247</v>
      </c>
      <c r="G112" s="30" t="s">
        <v>248</v>
      </c>
      <c r="H112" s="30" t="s">
        <v>83</v>
      </c>
      <c r="I112" s="30" t="s">
        <v>294</v>
      </c>
      <c r="J112" s="38">
        <v>1151.64</v>
      </c>
      <c r="K112" s="39">
        <f t="shared" si="2"/>
        <v>0.0130059007877128</v>
      </c>
      <c r="L112" s="38">
        <f t="shared" si="3"/>
        <v>749.347979784861</v>
      </c>
    </row>
    <row r="113" spans="1:12">
      <c r="A113" s="30" t="s">
        <v>194</v>
      </c>
      <c r="B113" s="30" t="s">
        <v>246</v>
      </c>
      <c r="C113" s="30" t="s">
        <v>196</v>
      </c>
      <c r="D113" s="30" t="s">
        <v>234</v>
      </c>
      <c r="E113" s="30" t="s">
        <v>197</v>
      </c>
      <c r="F113" s="30" t="s">
        <v>247</v>
      </c>
      <c r="G113" s="30" t="s">
        <v>248</v>
      </c>
      <c r="H113" s="30" t="s">
        <v>83</v>
      </c>
      <c r="I113" s="30" t="s">
        <v>295</v>
      </c>
      <c r="J113" s="38">
        <v>3071.04</v>
      </c>
      <c r="K113" s="39">
        <f t="shared" si="2"/>
        <v>0.0346824021005675</v>
      </c>
      <c r="L113" s="38">
        <f t="shared" si="3"/>
        <v>1998.2612794263</v>
      </c>
    </row>
    <row r="114" spans="1:12">
      <c r="A114" s="30" t="s">
        <v>194</v>
      </c>
      <c r="B114" s="30" t="s">
        <v>246</v>
      </c>
      <c r="C114" s="30" t="s">
        <v>196</v>
      </c>
      <c r="D114" s="30" t="s">
        <v>225</v>
      </c>
      <c r="E114" s="30" t="s">
        <v>197</v>
      </c>
      <c r="F114" s="30" t="s">
        <v>247</v>
      </c>
      <c r="G114" s="30" t="s">
        <v>248</v>
      </c>
      <c r="H114" s="30" t="s">
        <v>83</v>
      </c>
      <c r="I114" s="30" t="s">
        <v>296</v>
      </c>
      <c r="J114" s="38">
        <v>-31.99</v>
      </c>
      <c r="K114" s="39">
        <f t="shared" si="2"/>
        <v>-0.000361275021880911</v>
      </c>
      <c r="L114" s="38">
        <f t="shared" si="3"/>
        <v>-20.8152216606906</v>
      </c>
    </row>
    <row r="115" spans="1:12">
      <c r="A115" s="30" t="s">
        <v>194</v>
      </c>
      <c r="B115" s="30" t="s">
        <v>246</v>
      </c>
      <c r="C115" s="30" t="s">
        <v>196</v>
      </c>
      <c r="D115" s="30" t="s">
        <v>260</v>
      </c>
      <c r="E115" s="30" t="s">
        <v>197</v>
      </c>
      <c r="F115" s="30" t="s">
        <v>247</v>
      </c>
      <c r="G115" s="30" t="s">
        <v>248</v>
      </c>
      <c r="H115" s="30" t="s">
        <v>83</v>
      </c>
      <c r="I115" s="30" t="s">
        <v>297</v>
      </c>
      <c r="J115" s="38">
        <v>1151.64</v>
      </c>
      <c r="K115" s="39">
        <f t="shared" si="2"/>
        <v>0.0130059007877128</v>
      </c>
      <c r="L115" s="38">
        <f t="shared" si="3"/>
        <v>749.347979784861</v>
      </c>
    </row>
    <row r="116" spans="1:12">
      <c r="A116" s="30" t="s">
        <v>194</v>
      </c>
      <c r="B116" s="30" t="s">
        <v>246</v>
      </c>
      <c r="C116" s="30" t="s">
        <v>196</v>
      </c>
      <c r="D116" s="30" t="s">
        <v>214</v>
      </c>
      <c r="E116" s="30" t="s">
        <v>197</v>
      </c>
      <c r="F116" s="30" t="s">
        <v>247</v>
      </c>
      <c r="G116" s="30" t="s">
        <v>248</v>
      </c>
      <c r="H116" s="30" t="s">
        <v>83</v>
      </c>
      <c r="I116" s="30" t="s">
        <v>298</v>
      </c>
      <c r="J116" s="38">
        <v>767.76</v>
      </c>
      <c r="K116" s="39">
        <f t="shared" si="2"/>
        <v>0.00867060052514187</v>
      </c>
      <c r="L116" s="38">
        <f t="shared" si="3"/>
        <v>499.565319856574</v>
      </c>
    </row>
    <row r="117" spans="1:12">
      <c r="A117" s="30" t="s">
        <v>194</v>
      </c>
      <c r="B117" s="30" t="s">
        <v>246</v>
      </c>
      <c r="C117" s="30" t="s">
        <v>196</v>
      </c>
      <c r="D117" s="30" t="s">
        <v>282</v>
      </c>
      <c r="E117" s="30" t="s">
        <v>197</v>
      </c>
      <c r="F117" s="30" t="s">
        <v>247</v>
      </c>
      <c r="G117" s="30" t="s">
        <v>248</v>
      </c>
      <c r="H117" s="30" t="s">
        <v>83</v>
      </c>
      <c r="I117" s="30" t="s">
        <v>299</v>
      </c>
      <c r="J117" s="38">
        <v>5182.38</v>
      </c>
      <c r="K117" s="39">
        <f t="shared" si="2"/>
        <v>0.0585265535447077</v>
      </c>
      <c r="L117" s="38">
        <f t="shared" si="3"/>
        <v>3372.06590903188</v>
      </c>
    </row>
    <row r="118" spans="1:12">
      <c r="A118" s="30" t="s">
        <v>194</v>
      </c>
      <c r="B118" s="30" t="s">
        <v>246</v>
      </c>
      <c r="C118" s="30" t="s">
        <v>196</v>
      </c>
      <c r="D118" s="30" t="s">
        <v>300</v>
      </c>
      <c r="E118" s="30" t="s">
        <v>197</v>
      </c>
      <c r="F118" s="30" t="s">
        <v>247</v>
      </c>
      <c r="G118" s="30" t="s">
        <v>248</v>
      </c>
      <c r="H118" s="30" t="s">
        <v>83</v>
      </c>
      <c r="I118" s="30" t="s">
        <v>301</v>
      </c>
      <c r="J118" s="38">
        <v>767.76</v>
      </c>
      <c r="K118" s="39">
        <f t="shared" si="2"/>
        <v>0.00867060052514187</v>
      </c>
      <c r="L118" s="38">
        <f t="shared" si="3"/>
        <v>499.565319856574</v>
      </c>
    </row>
    <row r="119" spans="1:12">
      <c r="A119" s="30" t="s">
        <v>194</v>
      </c>
      <c r="B119" s="30" t="s">
        <v>246</v>
      </c>
      <c r="C119" s="30" t="s">
        <v>196</v>
      </c>
      <c r="D119" s="30" t="s">
        <v>302</v>
      </c>
      <c r="E119" s="30" t="s">
        <v>197</v>
      </c>
      <c r="F119" s="30" t="s">
        <v>247</v>
      </c>
      <c r="G119" s="30" t="s">
        <v>248</v>
      </c>
      <c r="H119" s="30" t="s">
        <v>83</v>
      </c>
      <c r="I119" s="30" t="s">
        <v>303</v>
      </c>
      <c r="J119" s="38">
        <v>1151.64</v>
      </c>
      <c r="K119" s="39">
        <f t="shared" si="2"/>
        <v>0.0130059007877128</v>
      </c>
      <c r="L119" s="38">
        <f t="shared" si="3"/>
        <v>749.347979784861</v>
      </c>
    </row>
    <row r="120" spans="1:12">
      <c r="A120" s="30" t="s">
        <v>194</v>
      </c>
      <c r="B120" s="30" t="s">
        <v>246</v>
      </c>
      <c r="C120" s="30" t="s">
        <v>196</v>
      </c>
      <c r="D120" s="30" t="s">
        <v>300</v>
      </c>
      <c r="E120" s="30" t="s">
        <v>197</v>
      </c>
      <c r="F120" s="30" t="s">
        <v>247</v>
      </c>
      <c r="G120" s="30" t="s">
        <v>248</v>
      </c>
      <c r="H120" s="30" t="s">
        <v>83</v>
      </c>
      <c r="I120" s="30" t="s">
        <v>304</v>
      </c>
      <c r="J120" s="38">
        <v>575.82</v>
      </c>
      <c r="K120" s="39">
        <f t="shared" si="2"/>
        <v>0.00650295039385641</v>
      </c>
      <c r="L120" s="38">
        <f t="shared" si="3"/>
        <v>374.673989892431</v>
      </c>
    </row>
    <row r="121" spans="1:12">
      <c r="A121" s="30" t="s">
        <v>194</v>
      </c>
      <c r="B121" s="30" t="s">
        <v>246</v>
      </c>
      <c r="C121" s="30" t="s">
        <v>196</v>
      </c>
      <c r="D121" s="30" t="s">
        <v>255</v>
      </c>
      <c r="E121" s="30" t="s">
        <v>197</v>
      </c>
      <c r="F121" s="30" t="s">
        <v>247</v>
      </c>
      <c r="G121" s="30" t="s">
        <v>248</v>
      </c>
      <c r="H121" s="30" t="s">
        <v>83</v>
      </c>
      <c r="I121" s="30" t="s">
        <v>305</v>
      </c>
      <c r="J121" s="38">
        <v>383.88</v>
      </c>
      <c r="K121" s="39">
        <f t="shared" si="2"/>
        <v>0.00433530026257094</v>
      </c>
      <c r="L121" s="38">
        <f t="shared" si="3"/>
        <v>249.782659928287</v>
      </c>
    </row>
    <row r="122" spans="1:12">
      <c r="A122" s="30" t="s">
        <v>194</v>
      </c>
      <c r="B122" s="30" t="s">
        <v>246</v>
      </c>
      <c r="C122" s="30" t="s">
        <v>196</v>
      </c>
      <c r="D122" s="30" t="s">
        <v>195</v>
      </c>
      <c r="E122" s="30" t="s">
        <v>197</v>
      </c>
      <c r="F122" s="30" t="s">
        <v>247</v>
      </c>
      <c r="G122" s="30" t="s">
        <v>248</v>
      </c>
      <c r="H122" s="30" t="s">
        <v>83</v>
      </c>
      <c r="I122" s="30" t="s">
        <v>203</v>
      </c>
      <c r="J122" s="38">
        <v>1727.46</v>
      </c>
      <c r="K122" s="39">
        <f t="shared" si="2"/>
        <v>0.0195088511815692</v>
      </c>
      <c r="L122" s="38">
        <f t="shared" si="3"/>
        <v>1124.02196967729</v>
      </c>
    </row>
    <row r="123" spans="1:12">
      <c r="A123" s="30" t="s">
        <v>194</v>
      </c>
      <c r="B123" s="30" t="s">
        <v>246</v>
      </c>
      <c r="C123" s="30" t="s">
        <v>196</v>
      </c>
      <c r="D123" s="30" t="s">
        <v>234</v>
      </c>
      <c r="E123" s="30" t="s">
        <v>197</v>
      </c>
      <c r="F123" s="30" t="s">
        <v>247</v>
      </c>
      <c r="G123" s="30" t="s">
        <v>248</v>
      </c>
      <c r="H123" s="30" t="s">
        <v>83</v>
      </c>
      <c r="I123" s="30" t="s">
        <v>306</v>
      </c>
      <c r="J123" s="38">
        <v>4798.5</v>
      </c>
      <c r="K123" s="39">
        <f t="shared" si="2"/>
        <v>0.0541912532821367</v>
      </c>
      <c r="L123" s="38">
        <f t="shared" si="3"/>
        <v>3122.28324910359</v>
      </c>
    </row>
    <row r="124" spans="1:12">
      <c r="A124" s="30" t="s">
        <v>194</v>
      </c>
      <c r="B124" s="30" t="s">
        <v>246</v>
      </c>
      <c r="C124" s="30" t="s">
        <v>196</v>
      </c>
      <c r="D124" s="30" t="s">
        <v>282</v>
      </c>
      <c r="E124" s="30" t="s">
        <v>197</v>
      </c>
      <c r="F124" s="30" t="s">
        <v>247</v>
      </c>
      <c r="G124" s="30" t="s">
        <v>248</v>
      </c>
      <c r="H124" s="30" t="s">
        <v>83</v>
      </c>
      <c r="I124" s="30" t="s">
        <v>307</v>
      </c>
      <c r="J124" s="38">
        <v>1158.78</v>
      </c>
      <c r="K124" s="39">
        <f t="shared" si="2"/>
        <v>0.0130865354753099</v>
      </c>
      <c r="L124" s="38">
        <f t="shared" si="3"/>
        <v>753.993827945453</v>
      </c>
    </row>
    <row r="125" spans="1:12">
      <c r="A125" s="37" t="s">
        <v>308</v>
      </c>
      <c r="B125" s="37"/>
      <c r="C125" s="37"/>
      <c r="D125" s="37"/>
      <c r="E125" s="37"/>
      <c r="F125" s="37"/>
      <c r="G125" s="37"/>
      <c r="H125" s="37"/>
      <c r="I125" s="37"/>
      <c r="J125" s="40">
        <f>SUM(J75:J124)</f>
        <v>88547.5</v>
      </c>
      <c r="K125" s="41">
        <f>SUM(K75:K124)</f>
        <v>1</v>
      </c>
      <c r="L125" s="37">
        <f>SUM(L75:L124)</f>
        <v>57616</v>
      </c>
    </row>
    <row r="129" spans="1:2">
      <c r="A129" s="30" t="s">
        <v>309</v>
      </c>
      <c r="B129" s="30" t="s">
        <v>310</v>
      </c>
    </row>
    <row r="130" spans="2:2">
      <c r="B130" s="30" t="s">
        <v>311</v>
      </c>
    </row>
    <row r="140" spans="1:1">
      <c r="A140" s="30" t="s">
        <v>312</v>
      </c>
    </row>
    <row r="141" spans="1:1">
      <c r="A141" s="30" t="s">
        <v>313</v>
      </c>
    </row>
    <row r="142" spans="1:1">
      <c r="A142" s="30" t="s">
        <v>314</v>
      </c>
    </row>
  </sheetData>
  <sheetProtection formatCells="0" insertHyperlinks="0" autoFilter="0"/>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J10"/>
  <sheetViews>
    <sheetView tabSelected="1" topLeftCell="BD1" workbookViewId="0">
      <selection activeCell="I10" sqref="I10"/>
    </sheetView>
  </sheetViews>
  <sheetFormatPr defaultColWidth="8.88571428571429" defaultRowHeight="15"/>
  <cols>
    <col min="1" max="1" width="10.552380952381" style="24" customWidth="1"/>
    <col min="2" max="2" width="20.8857142857143" style="24" customWidth="1"/>
    <col min="3" max="3" width="31.1047619047619" style="24" customWidth="1"/>
    <col min="4" max="4" width="14.6666666666667" style="24" customWidth="1"/>
    <col min="5" max="5" width="8.88571428571429" style="24"/>
    <col min="6" max="6" width="16.4380952380952" style="24" customWidth="1"/>
    <col min="7" max="7" width="21.4380952380952" style="24" customWidth="1"/>
    <col min="8" max="8" width="8.88571428571429" style="24"/>
    <col min="9" max="9" width="15.552380952381" style="24" customWidth="1"/>
    <col min="10" max="10" width="8.88571428571429" style="24"/>
    <col min="11" max="11" width="17.3333333333333" style="24" customWidth="1"/>
    <col min="12" max="12" width="19.6666666666667" style="24" customWidth="1"/>
    <col min="13" max="13" width="29.2190476190476" style="24" customWidth="1"/>
    <col min="14" max="14" width="14.2190476190476" style="24" customWidth="1"/>
    <col min="15" max="17" width="8.88571428571429" style="24"/>
    <col min="18" max="18" width="12.1047619047619" style="24" customWidth="1"/>
    <col min="19" max="19" width="18.1047619047619" style="24" customWidth="1"/>
    <col min="20" max="20" width="8.88571428571429" style="24"/>
    <col min="21" max="21" width="42" style="24" customWidth="1"/>
    <col min="22" max="22" width="8.88571428571429" style="24"/>
    <col min="23" max="23" width="16.3333333333333" style="24" customWidth="1"/>
    <col min="24" max="24" width="15.3333333333333" style="24" customWidth="1"/>
    <col min="25" max="25" width="12.3333333333333" style="24" customWidth="1"/>
    <col min="26" max="43" width="8.88571428571429" style="24"/>
    <col min="44" max="44" width="19.7809523809524" style="24" customWidth="1"/>
    <col min="45" max="59" width="8.88571428571429" style="24"/>
    <col min="60" max="60" width="13.6666666666667" style="24" customWidth="1"/>
    <col min="61" max="64" width="8.88571428571429" style="24"/>
    <col min="65" max="65" width="30.552380952381" style="24" customWidth="1"/>
    <col min="66" max="75" width="8.88571428571429" style="24"/>
    <col min="76" max="76" width="17" style="24" customWidth="1"/>
    <col min="77" max="77" width="22.4380952380952" style="24" customWidth="1"/>
    <col min="78" max="82" width="8.88571428571429" style="24"/>
    <col min="83" max="83" width="13.552380952381" style="24" customWidth="1"/>
    <col min="84" max="86" width="8.88571428571429" style="24"/>
    <col min="87" max="87" width="12.6666666666667" style="24" customWidth="1"/>
    <col min="88" max="96" width="8.88571428571429" style="24"/>
    <col min="97" max="97" width="31.4380952380952" style="24" customWidth="1"/>
    <col min="98" max="98" width="22.7809523809524" style="24" customWidth="1"/>
    <col min="99" max="109" width="8.88571428571429" style="24"/>
    <col min="110" max="110" width="14.6666666666667" style="24" customWidth="1"/>
    <col min="111" max="117" width="8.88571428571429" style="24"/>
    <col min="118" max="118" width="15.4380952380952" style="24" customWidth="1"/>
    <col min="119" max="121" width="8.88571428571429" style="24"/>
    <col min="122" max="122" width="33.4380952380952" style="24" customWidth="1"/>
    <col min="123" max="123" width="35.552380952381" style="24" customWidth="1"/>
    <col min="124" max="124" width="18.4380952380952" style="24" customWidth="1"/>
    <col min="125" max="125" width="17.1047619047619" style="24" customWidth="1"/>
    <col min="126" max="133" width="8.88571428571429" style="24"/>
    <col min="134" max="134" width="33.2190476190476" style="24" customWidth="1"/>
    <col min="135" max="135" width="8.88571428571429" style="24"/>
    <col min="136" max="136" width="20.3333333333333" style="24" customWidth="1"/>
    <col min="137" max="16384" width="8.88571428571429" style="24"/>
  </cols>
  <sheetData>
    <row r="1" s="23" customFormat="1" ht="28.5" spans="1:140">
      <c r="A1" s="23" t="s">
        <v>315</v>
      </c>
      <c r="B1" s="23" t="s">
        <v>316</v>
      </c>
      <c r="C1" s="23" t="s">
        <v>317</v>
      </c>
      <c r="D1" s="23" t="s">
        <v>318</v>
      </c>
      <c r="E1" s="23" t="s">
        <v>319</v>
      </c>
      <c r="F1" s="23" t="s">
        <v>320</v>
      </c>
      <c r="G1" s="23" t="s">
        <v>320</v>
      </c>
      <c r="H1" s="23" t="s">
        <v>321</v>
      </c>
      <c r="I1" s="23" t="s">
        <v>322</v>
      </c>
      <c r="J1" s="23" t="s">
        <v>323</v>
      </c>
      <c r="K1" s="23" t="s">
        <v>324</v>
      </c>
      <c r="L1" s="23" t="s">
        <v>325</v>
      </c>
      <c r="M1" s="23" t="s">
        <v>93</v>
      </c>
      <c r="N1" s="23" t="s">
        <v>326</v>
      </c>
      <c r="O1" s="23" t="s">
        <v>327</v>
      </c>
      <c r="P1" s="23" t="s">
        <v>328</v>
      </c>
      <c r="Q1" s="23" t="s">
        <v>329</v>
      </c>
      <c r="R1" s="23" t="s">
        <v>330</v>
      </c>
      <c r="S1" s="23" t="s">
        <v>186</v>
      </c>
      <c r="T1" s="23" t="s">
        <v>331</v>
      </c>
      <c r="U1" s="23" t="s">
        <v>332</v>
      </c>
      <c r="V1" s="23" t="s">
        <v>333</v>
      </c>
      <c r="W1" s="23" t="s">
        <v>334</v>
      </c>
      <c r="X1" s="23" t="s">
        <v>335</v>
      </c>
      <c r="Y1" s="23" t="s">
        <v>96</v>
      </c>
      <c r="Z1" s="23" t="s">
        <v>336</v>
      </c>
      <c r="AA1" s="23" t="s">
        <v>337</v>
      </c>
      <c r="AB1" s="23" t="s">
        <v>338</v>
      </c>
      <c r="AC1" s="23" t="s">
        <v>339</v>
      </c>
      <c r="AD1" s="23" t="s">
        <v>340</v>
      </c>
      <c r="AE1" s="23" t="s">
        <v>341</v>
      </c>
      <c r="AF1" s="23" t="s">
        <v>342</v>
      </c>
      <c r="AG1" s="23" t="s">
        <v>343</v>
      </c>
      <c r="AH1" s="23" t="s">
        <v>344</v>
      </c>
      <c r="AI1" s="23" t="s">
        <v>345</v>
      </c>
      <c r="AJ1" s="23" t="s">
        <v>346</v>
      </c>
      <c r="AK1" s="23" t="s">
        <v>347</v>
      </c>
      <c r="AL1" s="23" t="s">
        <v>348</v>
      </c>
      <c r="AM1" s="23" t="s">
        <v>349</v>
      </c>
      <c r="AN1" s="23" t="s">
        <v>350</v>
      </c>
      <c r="AO1" s="23" t="s">
        <v>351</v>
      </c>
      <c r="AP1" s="23" t="s">
        <v>352</v>
      </c>
      <c r="AQ1" s="23" t="s">
        <v>7</v>
      </c>
      <c r="AR1" s="23" t="s">
        <v>8</v>
      </c>
      <c r="AS1" s="23" t="s">
        <v>353</v>
      </c>
      <c r="AT1" s="23" t="s">
        <v>11</v>
      </c>
      <c r="AU1" s="23" t="s">
        <v>354</v>
      </c>
      <c r="AV1" s="23" t="s">
        <v>355</v>
      </c>
      <c r="AW1" s="23" t="s">
        <v>356</v>
      </c>
      <c r="AX1" s="23" t="s">
        <v>357</v>
      </c>
      <c r="AY1" s="23" t="s">
        <v>358</v>
      </c>
      <c r="AZ1" s="23" t="s">
        <v>359</v>
      </c>
      <c r="BA1" s="23" t="s">
        <v>360</v>
      </c>
      <c r="BB1" s="23" t="s">
        <v>361</v>
      </c>
      <c r="BC1" s="23" t="s">
        <v>362</v>
      </c>
      <c r="BD1" s="23" t="s">
        <v>363</v>
      </c>
      <c r="BE1" s="23" t="s">
        <v>364</v>
      </c>
      <c r="BF1" s="23" t="s">
        <v>365</v>
      </c>
      <c r="BG1" s="23" t="s">
        <v>366</v>
      </c>
      <c r="BH1" s="23" t="s">
        <v>367</v>
      </c>
      <c r="BI1" s="23" t="s">
        <v>368</v>
      </c>
      <c r="BJ1" s="23" t="s">
        <v>369</v>
      </c>
      <c r="BK1" s="23" t="s">
        <v>370</v>
      </c>
      <c r="BL1" s="23" t="s">
        <v>371</v>
      </c>
      <c r="BM1" s="23" t="s">
        <v>372</v>
      </c>
      <c r="BN1" s="23" t="s">
        <v>373</v>
      </c>
      <c r="BO1" s="23" t="s">
        <v>374</v>
      </c>
      <c r="BP1" s="23" t="s">
        <v>92</v>
      </c>
      <c r="BQ1" s="23" t="s">
        <v>375</v>
      </c>
      <c r="BR1" s="23" t="s">
        <v>376</v>
      </c>
      <c r="BS1" s="23" t="s">
        <v>377</v>
      </c>
      <c r="BT1" s="23" t="s">
        <v>378</v>
      </c>
      <c r="BU1" s="23" t="s">
        <v>379</v>
      </c>
      <c r="BV1" s="23" t="s">
        <v>118</v>
      </c>
      <c r="BW1" s="23" t="s">
        <v>380</v>
      </c>
      <c r="BX1" s="23" t="s">
        <v>381</v>
      </c>
      <c r="BY1" s="23" t="s">
        <v>382</v>
      </c>
      <c r="BZ1" s="23" t="s">
        <v>383</v>
      </c>
      <c r="CA1" s="23" t="s">
        <v>384</v>
      </c>
      <c r="CB1" s="23" t="s">
        <v>385</v>
      </c>
      <c r="CC1" s="23" t="s">
        <v>386</v>
      </c>
      <c r="CD1" s="23" t="s">
        <v>387</v>
      </c>
      <c r="CE1" s="23" t="s">
        <v>388</v>
      </c>
      <c r="CF1" s="23" t="s">
        <v>59</v>
      </c>
      <c r="CG1" s="23" t="s">
        <v>190</v>
      </c>
      <c r="CH1" s="23" t="s">
        <v>389</v>
      </c>
      <c r="CI1" s="23" t="s">
        <v>390</v>
      </c>
      <c r="CJ1" s="23" t="s">
        <v>391</v>
      </c>
      <c r="CK1" s="23" t="s">
        <v>392</v>
      </c>
      <c r="CL1" s="23" t="s">
        <v>393</v>
      </c>
      <c r="CM1" s="23" t="s">
        <v>394</v>
      </c>
      <c r="CN1" s="23" t="s">
        <v>395</v>
      </c>
      <c r="CO1" s="23" t="s">
        <v>396</v>
      </c>
      <c r="CP1" s="23" t="s">
        <v>397</v>
      </c>
      <c r="CQ1" s="23" t="s">
        <v>398</v>
      </c>
      <c r="CR1" s="23" t="s">
        <v>399</v>
      </c>
      <c r="CS1" s="23" t="s">
        <v>187</v>
      </c>
      <c r="CT1" s="23" t="s">
        <v>400</v>
      </c>
      <c r="CU1" s="23" t="s">
        <v>401</v>
      </c>
      <c r="CV1" s="23" t="s">
        <v>402</v>
      </c>
      <c r="CW1" s="23" t="s">
        <v>403</v>
      </c>
      <c r="CX1" s="23" t="s">
        <v>404</v>
      </c>
      <c r="CY1" s="23" t="s">
        <v>405</v>
      </c>
      <c r="CZ1" s="23" t="s">
        <v>406</v>
      </c>
      <c r="DA1" s="23" t="s">
        <v>407</v>
      </c>
      <c r="DB1" s="23" t="s">
        <v>408</v>
      </c>
      <c r="DC1" s="23" t="s">
        <v>409</v>
      </c>
      <c r="DD1" s="23" t="s">
        <v>410</v>
      </c>
      <c r="DE1" s="23" t="s">
        <v>411</v>
      </c>
      <c r="DF1" s="23" t="s">
        <v>412</v>
      </c>
      <c r="DG1" s="23" t="s">
        <v>413</v>
      </c>
      <c r="DH1" s="23" t="s">
        <v>414</v>
      </c>
      <c r="DI1" s="23" t="s">
        <v>415</v>
      </c>
      <c r="DJ1" s="23" t="s">
        <v>97</v>
      </c>
      <c r="DK1" s="23" t="s">
        <v>416</v>
      </c>
      <c r="DL1" s="23" t="s">
        <v>417</v>
      </c>
      <c r="DM1" s="23" t="s">
        <v>418</v>
      </c>
      <c r="DN1" s="23" t="s">
        <v>419</v>
      </c>
      <c r="DO1" s="23" t="s">
        <v>420</v>
      </c>
      <c r="DP1" s="23" t="s">
        <v>421</v>
      </c>
      <c r="DQ1" s="23" t="s">
        <v>422</v>
      </c>
      <c r="DR1" s="23" t="s">
        <v>423</v>
      </c>
      <c r="DS1" s="23" t="s">
        <v>424</v>
      </c>
      <c r="DT1" s="23" t="s">
        <v>425</v>
      </c>
      <c r="DU1" s="23" t="s">
        <v>426</v>
      </c>
      <c r="DV1" s="23" t="s">
        <v>91</v>
      </c>
      <c r="DW1" s="23" t="s">
        <v>427</v>
      </c>
      <c r="DX1" s="23" t="s">
        <v>428</v>
      </c>
      <c r="DY1" s="23" t="s">
        <v>429</v>
      </c>
      <c r="DZ1" s="23" t="s">
        <v>430</v>
      </c>
      <c r="EA1" s="23" t="s">
        <v>431</v>
      </c>
      <c r="EB1" s="23" t="s">
        <v>432</v>
      </c>
      <c r="EC1" s="23" t="s">
        <v>433</v>
      </c>
      <c r="ED1" s="23" t="s">
        <v>432</v>
      </c>
      <c r="EE1" s="26" t="s">
        <v>434</v>
      </c>
      <c r="EF1" s="26" t="s">
        <v>435</v>
      </c>
      <c r="EG1" s="26" t="s">
        <v>436</v>
      </c>
      <c r="EH1" s="26" t="s">
        <v>437</v>
      </c>
      <c r="EI1" s="26" t="s">
        <v>438</v>
      </c>
      <c r="EJ1" s="26" t="s">
        <v>439</v>
      </c>
    </row>
    <row r="2" s="23" customFormat="1" spans="1:134">
      <c r="A2" s="23" t="s">
        <v>440</v>
      </c>
      <c r="B2" s="23" t="s">
        <v>441</v>
      </c>
      <c r="C2" s="23" t="s">
        <v>194</v>
      </c>
      <c r="D2" s="23" t="s">
        <v>442</v>
      </c>
      <c r="E2" s="23" t="s">
        <v>443</v>
      </c>
      <c r="F2" s="23" t="s">
        <v>444</v>
      </c>
      <c r="G2" s="23" t="s">
        <v>445</v>
      </c>
      <c r="H2" s="23" t="s">
        <v>446</v>
      </c>
      <c r="I2" s="23" t="s">
        <v>138</v>
      </c>
      <c r="J2" s="23" t="s">
        <v>447</v>
      </c>
      <c r="K2" s="23" t="s">
        <v>448</v>
      </c>
      <c r="L2" s="23" t="s">
        <v>449</v>
      </c>
      <c r="M2" s="23" t="s">
        <v>450</v>
      </c>
      <c r="N2" s="23" t="s">
        <v>451</v>
      </c>
      <c r="O2" s="23" t="s">
        <v>452</v>
      </c>
      <c r="P2" s="23" t="s">
        <v>453</v>
      </c>
      <c r="Q2" s="23" t="s">
        <v>454</v>
      </c>
      <c r="R2" s="23" t="s">
        <v>455</v>
      </c>
      <c r="S2" s="23" t="s">
        <v>255</v>
      </c>
      <c r="T2" s="23" t="s">
        <v>456</v>
      </c>
      <c r="U2" s="23" t="s">
        <v>457</v>
      </c>
      <c r="V2" s="23" t="s">
        <v>458</v>
      </c>
      <c r="W2" s="23" t="s">
        <v>459</v>
      </c>
      <c r="X2" s="23" t="s">
        <v>460</v>
      </c>
      <c r="Y2" s="23" t="s">
        <v>446</v>
      </c>
      <c r="Z2" s="23" t="s">
        <v>77</v>
      </c>
      <c r="AA2" s="23" t="s">
        <v>446</v>
      </c>
      <c r="AB2" s="23">
        <v>5.1</v>
      </c>
      <c r="AC2" s="23">
        <v>0</v>
      </c>
      <c r="AD2" s="23">
        <v>5.1</v>
      </c>
      <c r="AE2" s="23">
        <v>0.1</v>
      </c>
      <c r="AF2" s="23">
        <v>0</v>
      </c>
      <c r="AG2" s="23">
        <v>5</v>
      </c>
      <c r="AH2" s="23">
        <v>0</v>
      </c>
      <c r="AI2" s="23">
        <v>0</v>
      </c>
      <c r="AJ2" s="23">
        <v>4.49</v>
      </c>
      <c r="AK2" s="23">
        <v>0</v>
      </c>
      <c r="AL2" s="23">
        <v>0</v>
      </c>
      <c r="AM2" s="23">
        <v>0</v>
      </c>
      <c r="AN2" s="23">
        <v>4.49</v>
      </c>
      <c r="AO2" s="23">
        <v>4.49</v>
      </c>
      <c r="AP2" s="23">
        <v>0</v>
      </c>
      <c r="AQ2" s="23">
        <v>0.61</v>
      </c>
      <c r="AR2" s="23">
        <v>0</v>
      </c>
      <c r="AS2" s="23">
        <v>0.61</v>
      </c>
      <c r="AT2" s="23">
        <v>0.01</v>
      </c>
      <c r="AU2" s="23">
        <v>0</v>
      </c>
      <c r="AV2" s="23">
        <v>0</v>
      </c>
      <c r="AW2" s="23">
        <v>0</v>
      </c>
      <c r="AX2" s="23">
        <v>0</v>
      </c>
      <c r="AY2" s="23">
        <v>0.01</v>
      </c>
      <c r="AZ2" s="23">
        <v>0</v>
      </c>
      <c r="BA2" s="23">
        <v>0</v>
      </c>
      <c r="BB2" s="23">
        <v>0.00038</v>
      </c>
      <c r="BC2" s="23">
        <v>0.00038</v>
      </c>
      <c r="BD2" s="23">
        <v>0</v>
      </c>
      <c r="BE2" s="23">
        <v>0</v>
      </c>
      <c r="BF2" s="23">
        <v>0</v>
      </c>
      <c r="BG2" s="23">
        <v>0</v>
      </c>
      <c r="BH2" s="23">
        <v>0</v>
      </c>
      <c r="BI2" s="23">
        <v>0.00038</v>
      </c>
      <c r="BJ2" s="23">
        <v>0.59962</v>
      </c>
      <c r="BK2" s="23" t="s">
        <v>461</v>
      </c>
      <c r="BL2" s="23" t="s">
        <v>460</v>
      </c>
      <c r="BM2" s="23" t="s">
        <v>446</v>
      </c>
      <c r="BN2" s="23">
        <v>1</v>
      </c>
      <c r="BO2" s="23" t="s">
        <v>462</v>
      </c>
      <c r="BP2" s="23" t="s">
        <v>463</v>
      </c>
      <c r="BQ2" s="23">
        <v>0</v>
      </c>
      <c r="BR2" s="23" t="s">
        <v>460</v>
      </c>
      <c r="BS2" s="23" t="s">
        <v>460</v>
      </c>
      <c r="BT2" s="23" t="s">
        <v>460</v>
      </c>
      <c r="BU2" s="23" t="s">
        <v>460</v>
      </c>
      <c r="BV2" s="23" t="s">
        <v>460</v>
      </c>
      <c r="BW2" s="23">
        <v>0</v>
      </c>
      <c r="BX2" s="23">
        <v>0</v>
      </c>
      <c r="BY2" s="23">
        <v>0</v>
      </c>
      <c r="BZ2" s="23">
        <v>1</v>
      </c>
      <c r="CA2" s="23">
        <v>5.1</v>
      </c>
      <c r="CB2" s="23">
        <v>0.1</v>
      </c>
      <c r="CC2" s="23">
        <v>0</v>
      </c>
      <c r="CD2" s="23" t="s">
        <v>446</v>
      </c>
      <c r="CE2" s="23" t="s">
        <v>464</v>
      </c>
      <c r="CF2" s="23" t="s">
        <v>77</v>
      </c>
      <c r="CG2" s="23" t="s">
        <v>465</v>
      </c>
      <c r="CH2" s="23" t="s">
        <v>466</v>
      </c>
      <c r="CI2" s="23">
        <v>0</v>
      </c>
      <c r="CJ2" s="23" t="s">
        <v>460</v>
      </c>
      <c r="CK2" s="23" t="s">
        <v>467</v>
      </c>
      <c r="CL2" s="23" t="s">
        <v>460</v>
      </c>
      <c r="CM2" s="23" t="s">
        <v>460</v>
      </c>
      <c r="CN2" s="23" t="s">
        <v>468</v>
      </c>
      <c r="CO2" s="23">
        <v>0</v>
      </c>
      <c r="CP2" s="23" t="s">
        <v>460</v>
      </c>
      <c r="CQ2" s="23" t="s">
        <v>469</v>
      </c>
      <c r="CR2" s="23" t="s">
        <v>444</v>
      </c>
      <c r="CS2" s="23" t="s">
        <v>445</v>
      </c>
      <c r="CT2" s="23" t="s">
        <v>470</v>
      </c>
      <c r="CU2" s="23">
        <v>1</v>
      </c>
      <c r="CV2" s="23" t="s">
        <v>446</v>
      </c>
      <c r="CW2" s="23" t="s">
        <v>460</v>
      </c>
      <c r="CX2" s="23">
        <v>0</v>
      </c>
      <c r="CY2" s="23" t="s">
        <v>460</v>
      </c>
      <c r="CZ2" s="23" t="s">
        <v>468</v>
      </c>
      <c r="DA2" s="23">
        <v>0</v>
      </c>
      <c r="DB2" s="23">
        <v>0</v>
      </c>
      <c r="DC2" s="23">
        <v>0</v>
      </c>
      <c r="DD2" s="23" t="s">
        <v>471</v>
      </c>
      <c r="DE2" s="23" t="s">
        <v>460</v>
      </c>
      <c r="DF2" s="23" t="s">
        <v>445</v>
      </c>
      <c r="DG2" s="23">
        <v>0</v>
      </c>
      <c r="DH2" s="23" t="s">
        <v>472</v>
      </c>
      <c r="DI2" s="23">
        <v>0.61</v>
      </c>
      <c r="DJ2" s="23" t="s">
        <v>460</v>
      </c>
      <c r="DK2" s="23">
        <v>0</v>
      </c>
      <c r="DL2" s="23" t="s">
        <v>473</v>
      </c>
      <c r="DM2" s="23" t="s">
        <v>474</v>
      </c>
      <c r="DN2" s="23">
        <v>0.59962</v>
      </c>
      <c r="DO2" s="23" t="s">
        <v>475</v>
      </c>
      <c r="DP2" s="23">
        <v>0</v>
      </c>
      <c r="DQ2" s="23">
        <v>0</v>
      </c>
      <c r="DR2" s="23" t="s">
        <v>457</v>
      </c>
      <c r="DS2" s="23" t="s">
        <v>452</v>
      </c>
      <c r="DT2" s="23" t="s">
        <v>138</v>
      </c>
      <c r="DU2" s="23" t="s">
        <v>448</v>
      </c>
      <c r="DV2" s="23" t="s">
        <v>476</v>
      </c>
      <c r="DW2" s="23" t="s">
        <v>460</v>
      </c>
      <c r="DX2" s="23" t="s">
        <v>460</v>
      </c>
      <c r="DY2" s="23" t="s">
        <v>460</v>
      </c>
      <c r="DZ2" s="23" t="s">
        <v>460</v>
      </c>
      <c r="EA2" s="23" t="s">
        <v>460</v>
      </c>
      <c r="EB2" s="23" t="s">
        <v>477</v>
      </c>
      <c r="ED2" s="24"/>
    </row>
    <row r="3" s="23" customFormat="1" spans="1:134">
      <c r="A3" s="23" t="s">
        <v>478</v>
      </c>
      <c r="B3" s="23" t="s">
        <v>441</v>
      </c>
      <c r="C3" s="23" t="s">
        <v>194</v>
      </c>
      <c r="D3" s="23" t="s">
        <v>479</v>
      </c>
      <c r="E3" s="23" t="s">
        <v>480</v>
      </c>
      <c r="F3" s="23" t="s">
        <v>481</v>
      </c>
      <c r="G3" s="23" t="s">
        <v>196</v>
      </c>
      <c r="H3" s="23" t="s">
        <v>482</v>
      </c>
      <c r="I3" s="23" t="s">
        <v>136</v>
      </c>
      <c r="J3" s="23" t="s">
        <v>447</v>
      </c>
      <c r="K3" s="23" t="s">
        <v>448</v>
      </c>
      <c r="L3" s="23" t="s">
        <v>483</v>
      </c>
      <c r="M3" s="23" t="s">
        <v>484</v>
      </c>
      <c r="N3" s="23" t="s">
        <v>455</v>
      </c>
      <c r="O3" s="23" t="s">
        <v>197</v>
      </c>
      <c r="P3" s="23" t="s">
        <v>485</v>
      </c>
      <c r="Q3" s="23" t="s">
        <v>486</v>
      </c>
      <c r="R3" s="23" t="s">
        <v>487</v>
      </c>
      <c r="S3" s="23" t="s">
        <v>236</v>
      </c>
      <c r="T3" s="23" t="s">
        <v>488</v>
      </c>
      <c r="U3" s="23" t="s">
        <v>489</v>
      </c>
      <c r="V3" s="23" t="s">
        <v>490</v>
      </c>
      <c r="W3" s="23" t="s">
        <v>491</v>
      </c>
      <c r="X3" s="23" t="s">
        <v>460</v>
      </c>
      <c r="Y3" s="23" t="s">
        <v>446</v>
      </c>
      <c r="Z3" s="23" t="s">
        <v>492</v>
      </c>
      <c r="AA3" s="23" t="s">
        <v>446</v>
      </c>
      <c r="AB3" s="23">
        <v>282</v>
      </c>
      <c r="AC3" s="23">
        <v>0</v>
      </c>
      <c r="AD3" s="23">
        <v>282</v>
      </c>
      <c r="AE3" s="23">
        <v>221.4</v>
      </c>
      <c r="AF3" s="23">
        <v>0</v>
      </c>
      <c r="AG3" s="23">
        <v>12</v>
      </c>
      <c r="AH3" s="23">
        <v>0</v>
      </c>
      <c r="AI3" s="23">
        <v>0</v>
      </c>
      <c r="AJ3" s="23">
        <v>233.4</v>
      </c>
      <c r="AK3" s="23">
        <v>0</v>
      </c>
      <c r="AL3" s="23">
        <v>0</v>
      </c>
      <c r="AM3" s="23">
        <v>0</v>
      </c>
      <c r="AN3" s="23">
        <v>233.4</v>
      </c>
      <c r="AO3" s="23">
        <v>233.4</v>
      </c>
      <c r="AP3" s="23">
        <v>0</v>
      </c>
      <c r="AQ3" s="23">
        <v>48.6</v>
      </c>
      <c r="AR3" s="23">
        <v>11.08396</v>
      </c>
      <c r="AS3" s="23">
        <v>59.68396</v>
      </c>
      <c r="AT3" s="23">
        <v>0.15</v>
      </c>
      <c r="AU3" s="23">
        <v>0</v>
      </c>
      <c r="AV3" s="23">
        <v>0</v>
      </c>
      <c r="AW3" s="23">
        <v>0</v>
      </c>
      <c r="AX3" s="23">
        <v>0</v>
      </c>
      <c r="AY3" s="23">
        <v>0.15</v>
      </c>
      <c r="AZ3" s="23">
        <v>0</v>
      </c>
      <c r="BA3" s="23">
        <v>0</v>
      </c>
      <c r="BB3" s="23">
        <v>0.08724</v>
      </c>
      <c r="BC3" s="23">
        <v>0.08724</v>
      </c>
      <c r="BD3" s="23">
        <v>2.18</v>
      </c>
      <c r="BE3" s="23">
        <v>0</v>
      </c>
      <c r="BF3" s="23">
        <v>0</v>
      </c>
      <c r="BG3" s="23">
        <v>0</v>
      </c>
      <c r="BH3" s="23">
        <v>0</v>
      </c>
      <c r="BI3" s="23">
        <v>2.26724</v>
      </c>
      <c r="BJ3" s="23">
        <v>59.44672</v>
      </c>
      <c r="BK3" s="23" t="s">
        <v>493</v>
      </c>
      <c r="BL3" s="23" t="s">
        <v>460</v>
      </c>
      <c r="BM3" s="23" t="s">
        <v>446</v>
      </c>
      <c r="BN3" s="23">
        <v>1</v>
      </c>
      <c r="BO3" s="23" t="s">
        <v>494</v>
      </c>
      <c r="BP3" s="23" t="s">
        <v>495</v>
      </c>
      <c r="BQ3" s="23">
        <v>2.18</v>
      </c>
      <c r="BR3" s="23" t="s">
        <v>496</v>
      </c>
      <c r="BS3" s="23" t="s">
        <v>497</v>
      </c>
      <c r="BT3" s="23" t="s">
        <v>498</v>
      </c>
      <c r="BU3" s="23" t="s">
        <v>499</v>
      </c>
      <c r="BV3" s="23" t="s">
        <v>500</v>
      </c>
      <c r="BW3" s="23">
        <v>0</v>
      </c>
      <c r="BX3" s="23">
        <v>2.18</v>
      </c>
      <c r="BY3" s="23">
        <v>0</v>
      </c>
      <c r="BZ3" s="23">
        <v>6</v>
      </c>
      <c r="CA3" s="23">
        <v>279.82</v>
      </c>
      <c r="CB3" s="23">
        <v>221.4</v>
      </c>
      <c r="CC3" s="23">
        <v>0</v>
      </c>
      <c r="CD3" s="23" t="s">
        <v>446</v>
      </c>
      <c r="CE3" s="23" t="s">
        <v>464</v>
      </c>
      <c r="CF3" s="23" t="s">
        <v>83</v>
      </c>
      <c r="CG3" s="23" t="s">
        <v>501</v>
      </c>
      <c r="CH3" s="23" t="s">
        <v>502</v>
      </c>
      <c r="CI3" s="23">
        <v>0</v>
      </c>
      <c r="CJ3" s="23" t="s">
        <v>460</v>
      </c>
      <c r="CK3" s="23" t="s">
        <v>136</v>
      </c>
      <c r="CL3" s="23" t="s">
        <v>503</v>
      </c>
      <c r="CM3" s="23" t="s">
        <v>504</v>
      </c>
      <c r="CN3" s="23" t="s">
        <v>505</v>
      </c>
      <c r="CO3" s="23">
        <v>0</v>
      </c>
      <c r="CP3" s="23" t="s">
        <v>460</v>
      </c>
      <c r="CQ3" s="23" t="s">
        <v>506</v>
      </c>
      <c r="CR3" s="23" t="s">
        <v>481</v>
      </c>
      <c r="CS3" s="23" t="s">
        <v>196</v>
      </c>
      <c r="CT3" s="23" t="s">
        <v>470</v>
      </c>
      <c r="CU3" s="23">
        <v>1</v>
      </c>
      <c r="CV3" s="23" t="s">
        <v>446</v>
      </c>
      <c r="CW3" s="23" t="s">
        <v>460</v>
      </c>
      <c r="CX3" s="23">
        <v>0</v>
      </c>
      <c r="CY3" s="23" t="s">
        <v>507</v>
      </c>
      <c r="CZ3" s="23" t="s">
        <v>505</v>
      </c>
      <c r="DA3" s="23">
        <v>0</v>
      </c>
      <c r="DB3" s="23">
        <v>0</v>
      </c>
      <c r="DC3" s="23">
        <v>0</v>
      </c>
      <c r="DD3" s="23" t="s">
        <v>471</v>
      </c>
      <c r="DE3" s="23" t="s">
        <v>460</v>
      </c>
      <c r="DF3" s="23" t="s">
        <v>196</v>
      </c>
      <c r="DG3" s="23">
        <v>2.18</v>
      </c>
      <c r="DH3" s="23" t="s">
        <v>508</v>
      </c>
      <c r="DI3" s="23">
        <v>0</v>
      </c>
      <c r="DJ3" s="23" t="s">
        <v>460</v>
      </c>
      <c r="DK3" s="23">
        <v>0</v>
      </c>
      <c r="DL3" s="23" t="s">
        <v>509</v>
      </c>
      <c r="DM3" s="23" t="s">
        <v>510</v>
      </c>
      <c r="DN3" s="23">
        <v>57.26672</v>
      </c>
      <c r="DO3" s="23" t="s">
        <v>475</v>
      </c>
      <c r="DP3" s="23">
        <v>0</v>
      </c>
      <c r="DQ3" s="23">
        <v>0</v>
      </c>
      <c r="DR3" s="23" t="s">
        <v>489</v>
      </c>
      <c r="DS3" s="23" t="s">
        <v>197</v>
      </c>
      <c r="DT3" s="23" t="s">
        <v>136</v>
      </c>
      <c r="DU3" s="23" t="s">
        <v>448</v>
      </c>
      <c r="DV3" s="23" t="s">
        <v>476</v>
      </c>
      <c r="DW3" s="23" t="s">
        <v>511</v>
      </c>
      <c r="DX3" s="23" t="s">
        <v>101</v>
      </c>
      <c r="DY3" s="23" t="s">
        <v>512</v>
      </c>
      <c r="DZ3" s="23" t="s">
        <v>513</v>
      </c>
      <c r="EA3" s="23" t="s">
        <v>460</v>
      </c>
      <c r="EB3" s="23" t="s">
        <v>514</v>
      </c>
      <c r="ED3" s="24"/>
    </row>
    <row r="4" s="23" customFormat="1" spans="1:134">
      <c r="A4" s="23" t="s">
        <v>515</v>
      </c>
      <c r="B4" s="23" t="s">
        <v>441</v>
      </c>
      <c r="C4" s="23" t="s">
        <v>194</v>
      </c>
      <c r="D4" s="23" t="s">
        <v>516</v>
      </c>
      <c r="E4" s="23" t="s">
        <v>517</v>
      </c>
      <c r="F4" s="23" t="s">
        <v>518</v>
      </c>
      <c r="G4" s="23" t="s">
        <v>114</v>
      </c>
      <c r="H4" s="23" t="s">
        <v>446</v>
      </c>
      <c r="I4" s="23" t="s">
        <v>138</v>
      </c>
      <c r="J4" s="23" t="s">
        <v>447</v>
      </c>
      <c r="K4" s="23" t="s">
        <v>448</v>
      </c>
      <c r="L4" s="23" t="s">
        <v>519</v>
      </c>
      <c r="M4" s="23" t="s">
        <v>520</v>
      </c>
      <c r="N4" s="23" t="s">
        <v>521</v>
      </c>
      <c r="O4" s="23" t="s">
        <v>522</v>
      </c>
      <c r="P4" s="23" t="s">
        <v>523</v>
      </c>
      <c r="Q4" s="23" t="s">
        <v>524</v>
      </c>
      <c r="R4" s="23" t="s">
        <v>525</v>
      </c>
      <c r="S4" s="23" t="s">
        <v>234</v>
      </c>
      <c r="T4" s="23" t="s">
        <v>526</v>
      </c>
      <c r="U4" s="23" t="s">
        <v>527</v>
      </c>
      <c r="V4" s="23" t="s">
        <v>528</v>
      </c>
      <c r="W4" s="23" t="s">
        <v>529</v>
      </c>
      <c r="X4" s="23" t="s">
        <v>460</v>
      </c>
      <c r="Y4" s="23" t="s">
        <v>446</v>
      </c>
      <c r="Z4" s="23" t="s">
        <v>77</v>
      </c>
      <c r="AA4" s="23" t="s">
        <v>446</v>
      </c>
      <c r="AB4" s="23">
        <v>70200</v>
      </c>
      <c r="AC4" s="23">
        <v>0</v>
      </c>
      <c r="AD4" s="23">
        <v>70200</v>
      </c>
      <c r="AE4" s="23">
        <v>70200</v>
      </c>
      <c r="AF4" s="23">
        <v>0</v>
      </c>
      <c r="AG4" s="23">
        <v>0</v>
      </c>
      <c r="AH4" s="23">
        <v>0</v>
      </c>
      <c r="AI4" s="23">
        <v>0</v>
      </c>
      <c r="AJ4" s="23">
        <v>70200</v>
      </c>
      <c r="AK4" s="23">
        <v>0</v>
      </c>
      <c r="AL4" s="23">
        <v>0</v>
      </c>
      <c r="AM4" s="23">
        <v>0</v>
      </c>
      <c r="AN4" s="23">
        <v>70200</v>
      </c>
      <c r="AO4" s="23">
        <v>70200</v>
      </c>
      <c r="AP4" s="23">
        <v>0</v>
      </c>
      <c r="AQ4" s="23">
        <v>0</v>
      </c>
      <c r="AR4" s="23">
        <v>0</v>
      </c>
      <c r="AS4" s="23">
        <v>0</v>
      </c>
      <c r="AT4" s="23">
        <v>0</v>
      </c>
      <c r="AU4" s="23">
        <v>0</v>
      </c>
      <c r="AV4" s="23">
        <v>0</v>
      </c>
      <c r="AW4" s="23">
        <v>0</v>
      </c>
      <c r="AX4" s="23">
        <v>0</v>
      </c>
      <c r="AY4" s="23">
        <v>0</v>
      </c>
      <c r="AZ4" s="23">
        <v>0</v>
      </c>
      <c r="BA4" s="23">
        <v>0</v>
      </c>
      <c r="BB4" s="23">
        <v>3.48207</v>
      </c>
      <c r="BC4" s="23">
        <v>3.48207</v>
      </c>
      <c r="BD4" s="23">
        <v>512.47</v>
      </c>
      <c r="BE4" s="23">
        <v>0</v>
      </c>
      <c r="BF4" s="23">
        <v>0</v>
      </c>
      <c r="BG4" s="23">
        <v>0</v>
      </c>
      <c r="BH4" s="23">
        <v>0</v>
      </c>
      <c r="BI4" s="23">
        <v>515.95207</v>
      </c>
      <c r="BJ4" s="23">
        <v>-3.48207</v>
      </c>
      <c r="BK4" s="23" t="s">
        <v>530</v>
      </c>
      <c r="BL4" s="23" t="s">
        <v>460</v>
      </c>
      <c r="BM4" s="23" t="s">
        <v>446</v>
      </c>
      <c r="BN4" s="23">
        <v>50</v>
      </c>
      <c r="BO4" s="23" t="s">
        <v>531</v>
      </c>
      <c r="BP4" s="23" t="s">
        <v>532</v>
      </c>
      <c r="BQ4" s="23">
        <v>512.47</v>
      </c>
      <c r="BR4" s="23" t="s">
        <v>533</v>
      </c>
      <c r="BS4" s="23" t="s">
        <v>534</v>
      </c>
      <c r="BT4" s="23" t="s">
        <v>71</v>
      </c>
      <c r="BU4" s="23" t="s">
        <v>535</v>
      </c>
      <c r="BV4" s="23" t="s">
        <v>536</v>
      </c>
      <c r="BW4" s="23">
        <v>0</v>
      </c>
      <c r="BX4" s="23">
        <v>512.47</v>
      </c>
      <c r="BY4" s="23">
        <v>0</v>
      </c>
      <c r="BZ4" s="23">
        <v>300</v>
      </c>
      <c r="CA4" s="23">
        <v>69687.53</v>
      </c>
      <c r="CB4" s="23">
        <v>70200</v>
      </c>
      <c r="CC4" s="23">
        <v>0</v>
      </c>
      <c r="CD4" s="23" t="s">
        <v>446</v>
      </c>
      <c r="CE4" s="23" t="s">
        <v>537</v>
      </c>
      <c r="CF4" s="23" t="s">
        <v>77</v>
      </c>
      <c r="CG4" s="23" t="s">
        <v>538</v>
      </c>
      <c r="CH4" s="23" t="s">
        <v>539</v>
      </c>
      <c r="CI4" s="23">
        <v>0</v>
      </c>
      <c r="CJ4" s="23" t="s">
        <v>460</v>
      </c>
      <c r="CK4" s="23" t="s">
        <v>114</v>
      </c>
      <c r="CL4" s="23" t="s">
        <v>503</v>
      </c>
      <c r="CM4" s="23" t="s">
        <v>540</v>
      </c>
      <c r="CN4" s="23" t="s">
        <v>541</v>
      </c>
      <c r="CO4" s="23">
        <v>0</v>
      </c>
      <c r="CP4" s="23" t="s">
        <v>460</v>
      </c>
      <c r="CQ4" s="23" t="s">
        <v>542</v>
      </c>
      <c r="CR4" s="23" t="s">
        <v>518</v>
      </c>
      <c r="CS4" s="23" t="s">
        <v>114</v>
      </c>
      <c r="CT4" s="23" t="s">
        <v>470</v>
      </c>
      <c r="CU4" s="23">
        <v>1</v>
      </c>
      <c r="CV4" s="23" t="s">
        <v>446</v>
      </c>
      <c r="CW4" s="23" t="s">
        <v>543</v>
      </c>
      <c r="CX4" s="23">
        <v>1</v>
      </c>
      <c r="CY4" s="23" t="s">
        <v>507</v>
      </c>
      <c r="CZ4" s="23" t="s">
        <v>541</v>
      </c>
      <c r="DA4" s="23">
        <v>0</v>
      </c>
      <c r="DB4" s="23">
        <v>0</v>
      </c>
      <c r="DC4" s="23">
        <v>0</v>
      </c>
      <c r="DD4" s="23" t="s">
        <v>471</v>
      </c>
      <c r="DE4" s="23" t="s">
        <v>460</v>
      </c>
      <c r="DF4" s="23" t="s">
        <v>114</v>
      </c>
      <c r="DG4" s="23">
        <v>512.47</v>
      </c>
      <c r="DH4" s="23" t="s">
        <v>544</v>
      </c>
      <c r="DI4" s="23">
        <v>0</v>
      </c>
      <c r="DJ4" s="23" t="s">
        <v>538</v>
      </c>
      <c r="DK4" s="23">
        <v>0</v>
      </c>
      <c r="DL4" s="23" t="s">
        <v>545</v>
      </c>
      <c r="DM4" s="23" t="s">
        <v>546</v>
      </c>
      <c r="DN4" s="23">
        <v>-515.95207</v>
      </c>
      <c r="DO4" s="23" t="s">
        <v>475</v>
      </c>
      <c r="DP4" s="23">
        <v>0</v>
      </c>
      <c r="DQ4" s="23">
        <v>0</v>
      </c>
      <c r="DR4" s="23" t="s">
        <v>527</v>
      </c>
      <c r="DS4" s="23" t="s">
        <v>522</v>
      </c>
      <c r="DT4" s="23" t="s">
        <v>138</v>
      </c>
      <c r="DU4" s="23" t="s">
        <v>448</v>
      </c>
      <c r="DV4" s="23" t="s">
        <v>476</v>
      </c>
      <c r="DW4" s="23" t="s">
        <v>547</v>
      </c>
      <c r="DX4" s="23" t="s">
        <v>101</v>
      </c>
      <c r="DY4" s="23" t="s">
        <v>548</v>
      </c>
      <c r="DZ4" s="23" t="s">
        <v>549</v>
      </c>
      <c r="EA4" s="23" t="s">
        <v>460</v>
      </c>
      <c r="EB4" s="23" t="s">
        <v>550</v>
      </c>
      <c r="ED4" s="24"/>
    </row>
    <row r="5" s="23" customFormat="1" ht="14.25" spans="1:134">
      <c r="A5" s="23" t="s">
        <v>551</v>
      </c>
      <c r="B5" s="23" t="s">
        <v>441</v>
      </c>
      <c r="C5" s="23" t="s">
        <v>194</v>
      </c>
      <c r="D5" s="23" t="s">
        <v>552</v>
      </c>
      <c r="E5" s="23" t="s">
        <v>553</v>
      </c>
      <c r="F5" s="23" t="s">
        <v>481</v>
      </c>
      <c r="G5" s="23" t="s">
        <v>196</v>
      </c>
      <c r="H5" s="23" t="s">
        <v>482</v>
      </c>
      <c r="I5" s="23" t="s">
        <v>136</v>
      </c>
      <c r="J5" s="23" t="s">
        <v>447</v>
      </c>
      <c r="K5" s="23" t="s">
        <v>448</v>
      </c>
      <c r="L5" s="23" t="s">
        <v>554</v>
      </c>
      <c r="M5" s="23" t="s">
        <v>555</v>
      </c>
      <c r="N5" s="23" t="s">
        <v>455</v>
      </c>
      <c r="O5" s="23" t="s">
        <v>197</v>
      </c>
      <c r="P5" s="23" t="s">
        <v>485</v>
      </c>
      <c r="Q5" s="23" t="s">
        <v>486</v>
      </c>
      <c r="R5" s="23" t="s">
        <v>556</v>
      </c>
      <c r="S5" s="23" t="s">
        <v>260</v>
      </c>
      <c r="T5" s="23" t="s">
        <v>557</v>
      </c>
      <c r="U5" s="23" t="s">
        <v>558</v>
      </c>
      <c r="V5" s="23" t="s">
        <v>559</v>
      </c>
      <c r="W5" s="23" t="s">
        <v>560</v>
      </c>
      <c r="X5" s="23" t="s">
        <v>460</v>
      </c>
      <c r="Y5" s="23" t="s">
        <v>446</v>
      </c>
      <c r="Z5" s="23" t="s">
        <v>492</v>
      </c>
      <c r="AA5" s="23" t="s">
        <v>446</v>
      </c>
      <c r="AB5" s="23">
        <v>0</v>
      </c>
      <c r="AC5" s="23">
        <v>0</v>
      </c>
      <c r="AD5" s="23">
        <v>0</v>
      </c>
      <c r="AE5" s="23">
        <v>192</v>
      </c>
      <c r="AF5" s="23">
        <v>0</v>
      </c>
      <c r="AG5" s="23">
        <v>0</v>
      </c>
      <c r="AH5" s="23">
        <v>0</v>
      </c>
      <c r="AI5" s="23">
        <v>0</v>
      </c>
      <c r="AJ5" s="23">
        <v>192</v>
      </c>
      <c r="AK5" s="23">
        <v>0</v>
      </c>
      <c r="AL5" s="23">
        <v>0</v>
      </c>
      <c r="AM5" s="23">
        <v>0</v>
      </c>
      <c r="AN5" s="23">
        <v>0</v>
      </c>
      <c r="AO5" s="23">
        <v>0</v>
      </c>
      <c r="AP5" s="23">
        <v>0</v>
      </c>
      <c r="AQ5" s="23">
        <v>0</v>
      </c>
      <c r="AR5" s="23">
        <v>0</v>
      </c>
      <c r="AS5" s="23">
        <v>0</v>
      </c>
      <c r="AT5" s="23">
        <v>0</v>
      </c>
      <c r="AU5" s="23">
        <v>0</v>
      </c>
      <c r="AV5" s="23">
        <v>0</v>
      </c>
      <c r="AW5" s="23">
        <v>0</v>
      </c>
      <c r="AX5" s="23">
        <v>0</v>
      </c>
      <c r="AY5" s="23">
        <v>0</v>
      </c>
      <c r="AZ5" s="23">
        <v>0</v>
      </c>
      <c r="BA5" s="23">
        <v>0</v>
      </c>
      <c r="BB5" s="23">
        <v>0</v>
      </c>
      <c r="BC5" s="23">
        <v>0</v>
      </c>
      <c r="BD5" s="23">
        <v>0</v>
      </c>
      <c r="BE5" s="23">
        <v>0</v>
      </c>
      <c r="BF5" s="23">
        <v>0</v>
      </c>
      <c r="BG5" s="23">
        <v>0</v>
      </c>
      <c r="BH5" s="23">
        <v>0</v>
      </c>
      <c r="BI5" s="23">
        <v>0</v>
      </c>
      <c r="BJ5" s="23">
        <v>0</v>
      </c>
      <c r="BK5" s="23" t="s">
        <v>561</v>
      </c>
      <c r="BL5" s="23" t="s">
        <v>562</v>
      </c>
      <c r="BM5" s="23" t="s">
        <v>482</v>
      </c>
      <c r="BN5" s="23">
        <v>1</v>
      </c>
      <c r="BO5" s="23" t="s">
        <v>563</v>
      </c>
      <c r="BP5" s="23" t="s">
        <v>564</v>
      </c>
      <c r="BQ5" s="23">
        <v>0</v>
      </c>
      <c r="BR5" s="23" t="s">
        <v>460</v>
      </c>
      <c r="BS5" s="23" t="s">
        <v>460</v>
      </c>
      <c r="BT5" s="23" t="s">
        <v>460</v>
      </c>
      <c r="BU5" s="23" t="s">
        <v>460</v>
      </c>
      <c r="BV5" s="23" t="s">
        <v>460</v>
      </c>
      <c r="BW5" s="23">
        <v>0</v>
      </c>
      <c r="BX5" s="23">
        <v>0</v>
      </c>
      <c r="BY5" s="23">
        <v>0</v>
      </c>
      <c r="BZ5" s="23">
        <v>6</v>
      </c>
      <c r="CA5" s="23">
        <v>228</v>
      </c>
      <c r="CB5" s="23">
        <v>192</v>
      </c>
      <c r="CC5" s="23">
        <v>0</v>
      </c>
      <c r="CD5" s="23" t="s">
        <v>446</v>
      </c>
      <c r="CE5" s="23" t="s">
        <v>565</v>
      </c>
      <c r="CF5" s="23" t="s">
        <v>83</v>
      </c>
      <c r="CG5" s="23" t="s">
        <v>566</v>
      </c>
      <c r="CH5" s="23" t="s">
        <v>567</v>
      </c>
      <c r="CI5" s="23">
        <v>0</v>
      </c>
      <c r="CJ5" s="23" t="s">
        <v>568</v>
      </c>
      <c r="CK5" s="23" t="s">
        <v>136</v>
      </c>
      <c r="CL5" s="23" t="s">
        <v>460</v>
      </c>
      <c r="CM5" s="23" t="s">
        <v>460</v>
      </c>
      <c r="CN5" s="23" t="s">
        <v>569</v>
      </c>
      <c r="CO5" s="23">
        <v>0</v>
      </c>
      <c r="CP5" s="23" t="s">
        <v>460</v>
      </c>
      <c r="CQ5" s="23" t="s">
        <v>570</v>
      </c>
      <c r="CR5" s="23" t="s">
        <v>481</v>
      </c>
      <c r="CS5" s="23" t="s">
        <v>196</v>
      </c>
      <c r="CT5" s="23" t="s">
        <v>470</v>
      </c>
      <c r="CU5" s="23">
        <v>1</v>
      </c>
      <c r="CV5" s="23" t="s">
        <v>446</v>
      </c>
      <c r="CW5" s="23" t="s">
        <v>543</v>
      </c>
      <c r="CX5" s="23">
        <v>1</v>
      </c>
      <c r="CY5" s="23" t="s">
        <v>460</v>
      </c>
      <c r="CZ5" s="23" t="s">
        <v>571</v>
      </c>
      <c r="DA5" s="23">
        <v>0</v>
      </c>
      <c r="DB5" s="23">
        <v>0</v>
      </c>
      <c r="DC5" s="23">
        <v>1</v>
      </c>
      <c r="DD5" s="23" t="s">
        <v>572</v>
      </c>
      <c r="DE5" s="23" t="s">
        <v>573</v>
      </c>
      <c r="DF5" s="23" t="s">
        <v>196</v>
      </c>
      <c r="DG5" s="23">
        <v>0</v>
      </c>
      <c r="DH5" s="23" t="s">
        <v>574</v>
      </c>
      <c r="DI5" s="23">
        <v>0</v>
      </c>
      <c r="DJ5" s="23" t="s">
        <v>460</v>
      </c>
      <c r="DK5" s="23">
        <v>0</v>
      </c>
      <c r="DL5" s="23" t="s">
        <v>575</v>
      </c>
      <c r="DM5" s="23" t="s">
        <v>576</v>
      </c>
      <c r="DN5" s="23">
        <v>0</v>
      </c>
      <c r="DO5" s="23" t="s">
        <v>475</v>
      </c>
      <c r="DP5" s="23">
        <v>0</v>
      </c>
      <c r="DQ5" s="23">
        <v>0</v>
      </c>
      <c r="DR5" s="23" t="s">
        <v>558</v>
      </c>
      <c r="DS5" s="23" t="s">
        <v>197</v>
      </c>
      <c r="DT5" s="23" t="s">
        <v>136</v>
      </c>
      <c r="DU5" s="23" t="s">
        <v>448</v>
      </c>
      <c r="DV5" s="23" t="s">
        <v>476</v>
      </c>
      <c r="DW5" s="23" t="s">
        <v>460</v>
      </c>
      <c r="DX5" s="23" t="s">
        <v>460</v>
      </c>
      <c r="DY5" s="23" t="s">
        <v>460</v>
      </c>
      <c r="DZ5" s="23" t="s">
        <v>460</v>
      </c>
      <c r="EA5" s="23" t="s">
        <v>460</v>
      </c>
      <c r="EB5" s="23" t="str">
        <f>CS5&amp;DS5&amp;DR5&amp;M5&amp;CF5</f>
        <v>商品1组-B类尿不湿组尿不湿布袋熊BM-泉州-HXWBD</v>
      </c>
      <c r="ED5" s="27" t="s">
        <v>187</v>
      </c>
    </row>
    <row r="6" s="23" customFormat="1" ht="14.25" spans="1:134">
      <c r="A6" s="23" t="s">
        <v>577</v>
      </c>
      <c r="B6" s="23" t="s">
        <v>441</v>
      </c>
      <c r="C6" s="23" t="s">
        <v>194</v>
      </c>
      <c r="D6" s="23" t="s">
        <v>578</v>
      </c>
      <c r="E6" s="23" t="s">
        <v>579</v>
      </c>
      <c r="F6" s="23" t="s">
        <v>481</v>
      </c>
      <c r="G6" s="23" t="s">
        <v>196</v>
      </c>
      <c r="H6" s="23" t="s">
        <v>482</v>
      </c>
      <c r="I6" s="23" t="s">
        <v>136</v>
      </c>
      <c r="J6" s="23" t="s">
        <v>447</v>
      </c>
      <c r="K6" s="23" t="s">
        <v>448</v>
      </c>
      <c r="L6" s="23" t="s">
        <v>580</v>
      </c>
      <c r="M6" s="23" t="s">
        <v>248</v>
      </c>
      <c r="N6" s="23" t="s">
        <v>455</v>
      </c>
      <c r="O6" s="23" t="s">
        <v>197</v>
      </c>
      <c r="P6" s="23" t="s">
        <v>485</v>
      </c>
      <c r="Q6" s="23" t="s">
        <v>486</v>
      </c>
      <c r="R6" s="23" t="s">
        <v>455</v>
      </c>
      <c r="S6" s="23" t="s">
        <v>255</v>
      </c>
      <c r="T6" s="23" t="s">
        <v>581</v>
      </c>
      <c r="U6" s="23" t="s">
        <v>247</v>
      </c>
      <c r="V6" s="23" t="s">
        <v>582</v>
      </c>
      <c r="W6" s="23" t="s">
        <v>583</v>
      </c>
      <c r="X6" s="23" t="s">
        <v>460</v>
      </c>
      <c r="Y6" s="23" t="s">
        <v>446</v>
      </c>
      <c r="Z6" s="23" t="s">
        <v>492</v>
      </c>
      <c r="AA6" s="23" t="s">
        <v>446</v>
      </c>
      <c r="AB6" s="23">
        <v>0</v>
      </c>
      <c r="AC6" s="23">
        <v>190.22</v>
      </c>
      <c r="AD6" s="23">
        <v>-190.22</v>
      </c>
      <c r="AE6" s="23">
        <v>153.6</v>
      </c>
      <c r="AF6" s="23">
        <v>0</v>
      </c>
      <c r="AG6" s="23">
        <v>0</v>
      </c>
      <c r="AH6" s="23">
        <v>0</v>
      </c>
      <c r="AI6" s="23">
        <v>0</v>
      </c>
      <c r="AJ6" s="23">
        <v>153.6</v>
      </c>
      <c r="AK6" s="23">
        <v>0</v>
      </c>
      <c r="AL6" s="23">
        <v>0</v>
      </c>
      <c r="AM6" s="23">
        <v>0</v>
      </c>
      <c r="AN6" s="23">
        <v>-152.23</v>
      </c>
      <c r="AO6" s="23">
        <v>-152.23</v>
      </c>
      <c r="AP6" s="23">
        <v>0</v>
      </c>
      <c r="AQ6" s="23">
        <v>-37.99</v>
      </c>
      <c r="AR6" s="23">
        <v>0</v>
      </c>
      <c r="AS6" s="23">
        <v>-37.99</v>
      </c>
      <c r="AT6" s="23">
        <v>0</v>
      </c>
      <c r="AU6" s="23">
        <v>0</v>
      </c>
      <c r="AV6" s="23">
        <v>0</v>
      </c>
      <c r="AW6" s="23">
        <v>0</v>
      </c>
      <c r="AX6" s="23">
        <v>0</v>
      </c>
      <c r="AY6" s="23">
        <v>0</v>
      </c>
      <c r="AZ6" s="23">
        <v>0</v>
      </c>
      <c r="BA6" s="23">
        <v>0</v>
      </c>
      <c r="BB6" s="23">
        <v>0</v>
      </c>
      <c r="BC6" s="23">
        <v>0</v>
      </c>
      <c r="BD6" s="23">
        <v>-1.69</v>
      </c>
      <c r="BE6" s="23">
        <v>0</v>
      </c>
      <c r="BF6" s="23">
        <v>0</v>
      </c>
      <c r="BG6" s="23">
        <v>0</v>
      </c>
      <c r="BH6" s="23">
        <v>0</v>
      </c>
      <c r="BI6" s="23">
        <v>-1.69</v>
      </c>
      <c r="BJ6" s="23">
        <v>-37.99</v>
      </c>
      <c r="BK6" s="23" t="s">
        <v>584</v>
      </c>
      <c r="BL6" s="23" t="s">
        <v>585</v>
      </c>
      <c r="BM6" s="23" t="s">
        <v>482</v>
      </c>
      <c r="BN6" s="23">
        <v>1</v>
      </c>
      <c r="BO6" s="23" t="s">
        <v>586</v>
      </c>
      <c r="BP6" s="23" t="s">
        <v>587</v>
      </c>
      <c r="BQ6" s="23">
        <v>1.71</v>
      </c>
      <c r="BR6" s="23" t="s">
        <v>588</v>
      </c>
      <c r="BS6" s="23" t="s">
        <v>497</v>
      </c>
      <c r="BT6" s="23" t="s">
        <v>589</v>
      </c>
      <c r="BU6" s="23" t="s">
        <v>590</v>
      </c>
      <c r="BV6" s="23" t="s">
        <v>591</v>
      </c>
      <c r="BW6" s="23">
        <v>0</v>
      </c>
      <c r="BX6" s="23">
        <v>1.71</v>
      </c>
      <c r="BY6" s="23">
        <v>0</v>
      </c>
      <c r="BZ6" s="23">
        <v>6</v>
      </c>
      <c r="CA6" s="23">
        <v>190.23</v>
      </c>
      <c r="CB6" s="23">
        <v>153.6</v>
      </c>
      <c r="CC6" s="23">
        <v>0</v>
      </c>
      <c r="CD6" s="23" t="s">
        <v>446</v>
      </c>
      <c r="CE6" s="23" t="s">
        <v>592</v>
      </c>
      <c r="CF6" s="23" t="s">
        <v>83</v>
      </c>
      <c r="CG6" s="23" t="s">
        <v>593</v>
      </c>
      <c r="CH6" s="23" t="s">
        <v>594</v>
      </c>
      <c r="CI6" s="23">
        <v>190.23</v>
      </c>
      <c r="CJ6" s="23" t="s">
        <v>568</v>
      </c>
      <c r="CK6" s="23" t="s">
        <v>136</v>
      </c>
      <c r="CL6" s="23" t="s">
        <v>503</v>
      </c>
      <c r="CM6" s="23" t="s">
        <v>595</v>
      </c>
      <c r="CN6" s="23" t="s">
        <v>596</v>
      </c>
      <c r="CO6" s="23">
        <v>0</v>
      </c>
      <c r="CP6" s="23" t="s">
        <v>460</v>
      </c>
      <c r="CQ6" s="23" t="s">
        <v>597</v>
      </c>
      <c r="CR6" s="23" t="s">
        <v>481</v>
      </c>
      <c r="CS6" s="23" t="s">
        <v>196</v>
      </c>
      <c r="CT6" s="23" t="s">
        <v>470</v>
      </c>
      <c r="CU6" s="23">
        <v>1</v>
      </c>
      <c r="CV6" s="23" t="s">
        <v>446</v>
      </c>
      <c r="CW6" s="23" t="s">
        <v>460</v>
      </c>
      <c r="CX6" s="23">
        <v>0</v>
      </c>
      <c r="CY6" s="23" t="s">
        <v>507</v>
      </c>
      <c r="CZ6" s="23" t="s">
        <v>598</v>
      </c>
      <c r="DA6" s="23">
        <v>0</v>
      </c>
      <c r="DB6" s="23">
        <v>0</v>
      </c>
      <c r="DC6" s="23">
        <v>1</v>
      </c>
      <c r="DD6" s="23" t="s">
        <v>599</v>
      </c>
      <c r="DE6" s="23" t="s">
        <v>573</v>
      </c>
      <c r="DF6" s="23" t="s">
        <v>196</v>
      </c>
      <c r="DG6" s="23">
        <v>-1.69</v>
      </c>
      <c r="DH6" s="23" t="s">
        <v>600</v>
      </c>
      <c r="DI6" s="23">
        <v>0</v>
      </c>
      <c r="DJ6" s="23" t="s">
        <v>460</v>
      </c>
      <c r="DK6" s="23">
        <v>0.991091</v>
      </c>
      <c r="DL6" s="23" t="s">
        <v>601</v>
      </c>
      <c r="DM6" s="23" t="s">
        <v>602</v>
      </c>
      <c r="DN6" s="23">
        <v>-36.3</v>
      </c>
      <c r="DO6" s="23" t="s">
        <v>475</v>
      </c>
      <c r="DP6" s="23">
        <v>0</v>
      </c>
      <c r="DQ6" s="23">
        <v>0</v>
      </c>
      <c r="DR6" s="23" t="s">
        <v>247</v>
      </c>
      <c r="DS6" s="23" t="s">
        <v>197</v>
      </c>
      <c r="DT6" s="23" t="s">
        <v>136</v>
      </c>
      <c r="DU6" s="23" t="s">
        <v>448</v>
      </c>
      <c r="DV6" s="23" t="s">
        <v>476</v>
      </c>
      <c r="DW6" s="23" t="s">
        <v>460</v>
      </c>
      <c r="DX6" s="23" t="s">
        <v>101</v>
      </c>
      <c r="DY6" s="23" t="s">
        <v>513</v>
      </c>
      <c r="DZ6" s="23" t="s">
        <v>513</v>
      </c>
      <c r="EA6" s="23" t="s">
        <v>460</v>
      </c>
      <c r="EB6" s="23" t="str">
        <f>CS6&amp;DS6&amp;DR6&amp;M6&amp;CF6</f>
        <v>商品1组-B类尿不湿组尿不湿韩爽BM-湖南-KHBD</v>
      </c>
      <c r="ED6" s="23" t="s">
        <v>424</v>
      </c>
    </row>
    <row r="7" s="23" customFormat="1" ht="14.25" spans="1:134">
      <c r="A7" s="23" t="s">
        <v>603</v>
      </c>
      <c r="B7" s="23" t="s">
        <v>441</v>
      </c>
      <c r="C7" s="23" t="s">
        <v>194</v>
      </c>
      <c r="D7" s="23" t="s">
        <v>604</v>
      </c>
      <c r="E7" s="23" t="s">
        <v>605</v>
      </c>
      <c r="F7" s="23" t="s">
        <v>481</v>
      </c>
      <c r="G7" s="23" t="s">
        <v>196</v>
      </c>
      <c r="H7" s="23" t="s">
        <v>482</v>
      </c>
      <c r="I7" s="23" t="s">
        <v>136</v>
      </c>
      <c r="J7" s="23" t="s">
        <v>447</v>
      </c>
      <c r="K7" s="23" t="s">
        <v>448</v>
      </c>
      <c r="L7" s="23" t="s">
        <v>483</v>
      </c>
      <c r="M7" s="23" t="s">
        <v>484</v>
      </c>
      <c r="N7" s="23" t="s">
        <v>455</v>
      </c>
      <c r="O7" s="23" t="s">
        <v>197</v>
      </c>
      <c r="P7" s="23" t="s">
        <v>485</v>
      </c>
      <c r="Q7" s="23" t="s">
        <v>486</v>
      </c>
      <c r="R7" s="23" t="s">
        <v>525</v>
      </c>
      <c r="S7" s="23" t="s">
        <v>234</v>
      </c>
      <c r="T7" s="23" t="s">
        <v>606</v>
      </c>
      <c r="U7" s="23" t="s">
        <v>607</v>
      </c>
      <c r="V7" s="23" t="s">
        <v>608</v>
      </c>
      <c r="W7" s="23" t="s">
        <v>609</v>
      </c>
      <c r="X7" s="23" t="s">
        <v>460</v>
      </c>
      <c r="Y7" s="23" t="s">
        <v>446</v>
      </c>
      <c r="Z7" s="23" t="s">
        <v>492</v>
      </c>
      <c r="AA7" s="23" t="s">
        <v>446</v>
      </c>
      <c r="AB7" s="23">
        <v>0</v>
      </c>
      <c r="AC7" s="23">
        <v>44.89</v>
      </c>
      <c r="AD7" s="23">
        <v>-44.89</v>
      </c>
      <c r="AE7" s="23">
        <v>175.86</v>
      </c>
      <c r="AF7" s="23">
        <v>0</v>
      </c>
      <c r="AG7" s="23">
        <v>12</v>
      </c>
      <c r="AH7" s="23">
        <v>0</v>
      </c>
      <c r="AI7" s="23">
        <v>0</v>
      </c>
      <c r="AJ7" s="23">
        <v>187.86</v>
      </c>
      <c r="AK7" s="23">
        <v>0</v>
      </c>
      <c r="AL7" s="23">
        <v>0</v>
      </c>
      <c r="AM7" s="23">
        <v>0</v>
      </c>
      <c r="AN7" s="23">
        <v>-38.1</v>
      </c>
      <c r="AO7" s="23">
        <v>-38.1</v>
      </c>
      <c r="AP7" s="23">
        <v>0</v>
      </c>
      <c r="AQ7" s="23">
        <v>-6.79</v>
      </c>
      <c r="AR7" s="23">
        <v>0</v>
      </c>
      <c r="AS7" s="23">
        <v>-6.79</v>
      </c>
      <c r="AT7" s="23">
        <v>0</v>
      </c>
      <c r="AU7" s="23">
        <v>0</v>
      </c>
      <c r="AV7" s="23">
        <v>0</v>
      </c>
      <c r="AW7" s="23">
        <v>0</v>
      </c>
      <c r="AX7" s="23">
        <v>0</v>
      </c>
      <c r="AY7" s="23">
        <v>0</v>
      </c>
      <c r="AZ7" s="23">
        <v>0</v>
      </c>
      <c r="BA7" s="23">
        <v>0</v>
      </c>
      <c r="BB7" s="23">
        <v>0</v>
      </c>
      <c r="BC7" s="23">
        <v>0</v>
      </c>
      <c r="BD7" s="23">
        <v>0</v>
      </c>
      <c r="BE7" s="23">
        <v>0</v>
      </c>
      <c r="BF7" s="23">
        <v>0</v>
      </c>
      <c r="BG7" s="23">
        <v>0</v>
      </c>
      <c r="BH7" s="23">
        <v>0</v>
      </c>
      <c r="BI7" s="23">
        <v>0</v>
      </c>
      <c r="BJ7" s="23">
        <v>-6.79</v>
      </c>
      <c r="BK7" s="23" t="s">
        <v>610</v>
      </c>
      <c r="BL7" s="23" t="s">
        <v>611</v>
      </c>
      <c r="BM7" s="23" t="s">
        <v>482</v>
      </c>
      <c r="BN7" s="23">
        <v>1</v>
      </c>
      <c r="BO7" s="23" t="s">
        <v>612</v>
      </c>
      <c r="BP7" s="23" t="s">
        <v>613</v>
      </c>
      <c r="BQ7" s="23">
        <v>0</v>
      </c>
      <c r="BR7" s="23" t="s">
        <v>460</v>
      </c>
      <c r="BS7" s="23" t="s">
        <v>460</v>
      </c>
      <c r="BT7" s="23" t="s">
        <v>460</v>
      </c>
      <c r="BU7" s="23" t="s">
        <v>460</v>
      </c>
      <c r="BV7" s="23" t="s">
        <v>460</v>
      </c>
      <c r="BW7" s="23">
        <v>0</v>
      </c>
      <c r="BX7" s="23">
        <v>0</v>
      </c>
      <c r="BY7" s="23">
        <v>0</v>
      </c>
      <c r="BZ7" s="23">
        <v>6</v>
      </c>
      <c r="CA7" s="23">
        <v>221.4</v>
      </c>
      <c r="CB7" s="23">
        <v>175.86</v>
      </c>
      <c r="CC7" s="23">
        <v>0</v>
      </c>
      <c r="CD7" s="23" t="s">
        <v>446</v>
      </c>
      <c r="CE7" s="23" t="s">
        <v>464</v>
      </c>
      <c r="CF7" s="23" t="s">
        <v>83</v>
      </c>
      <c r="CG7" s="23" t="s">
        <v>614</v>
      </c>
      <c r="CH7" s="23" t="s">
        <v>615</v>
      </c>
      <c r="CI7" s="23">
        <v>44.9</v>
      </c>
      <c r="CJ7" s="23" t="s">
        <v>568</v>
      </c>
      <c r="CK7" s="23" t="s">
        <v>136</v>
      </c>
      <c r="CL7" s="23" t="s">
        <v>460</v>
      </c>
      <c r="CM7" s="23" t="s">
        <v>460</v>
      </c>
      <c r="CN7" s="23" t="s">
        <v>616</v>
      </c>
      <c r="CO7" s="23">
        <v>0</v>
      </c>
      <c r="CP7" s="23" t="s">
        <v>460</v>
      </c>
      <c r="CQ7" s="23" t="s">
        <v>617</v>
      </c>
      <c r="CR7" s="23" t="s">
        <v>481</v>
      </c>
      <c r="CS7" s="23" t="s">
        <v>196</v>
      </c>
      <c r="CT7" s="23" t="s">
        <v>470</v>
      </c>
      <c r="CU7" s="23">
        <v>1</v>
      </c>
      <c r="CV7" s="23" t="s">
        <v>446</v>
      </c>
      <c r="CW7" s="23" t="s">
        <v>460</v>
      </c>
      <c r="CX7" s="23">
        <v>0</v>
      </c>
      <c r="CY7" s="23" t="s">
        <v>460</v>
      </c>
      <c r="CZ7" s="23" t="s">
        <v>618</v>
      </c>
      <c r="DA7" s="23">
        <v>1</v>
      </c>
      <c r="DB7" s="23">
        <v>0</v>
      </c>
      <c r="DC7" s="23">
        <v>0</v>
      </c>
      <c r="DD7" s="23" t="s">
        <v>619</v>
      </c>
      <c r="DE7" s="23" t="s">
        <v>620</v>
      </c>
      <c r="DF7" s="23" t="s">
        <v>196</v>
      </c>
      <c r="DG7" s="23">
        <v>0</v>
      </c>
      <c r="DH7" s="23" t="s">
        <v>621</v>
      </c>
      <c r="DI7" s="23">
        <v>0</v>
      </c>
      <c r="DJ7" s="23" t="s">
        <v>460</v>
      </c>
      <c r="DK7" s="23">
        <v>0.2028</v>
      </c>
      <c r="DL7" s="23" t="s">
        <v>622</v>
      </c>
      <c r="DM7" s="23" t="s">
        <v>623</v>
      </c>
      <c r="DN7" s="23">
        <v>-6.79</v>
      </c>
      <c r="DO7" s="23" t="s">
        <v>475</v>
      </c>
      <c r="DP7" s="23">
        <v>0</v>
      </c>
      <c r="DQ7" s="23">
        <v>0</v>
      </c>
      <c r="DR7" s="23" t="s">
        <v>607</v>
      </c>
      <c r="DS7" s="23" t="s">
        <v>197</v>
      </c>
      <c r="DT7" s="23" t="s">
        <v>136</v>
      </c>
      <c r="DU7" s="23" t="s">
        <v>448</v>
      </c>
      <c r="DV7" s="23" t="s">
        <v>476</v>
      </c>
      <c r="DW7" s="23" t="s">
        <v>460</v>
      </c>
      <c r="DX7" s="23" t="s">
        <v>460</v>
      </c>
      <c r="DY7" s="23" t="s">
        <v>460</v>
      </c>
      <c r="DZ7" s="23" t="s">
        <v>460</v>
      </c>
      <c r="EA7" s="23" t="s">
        <v>460</v>
      </c>
      <c r="EB7" s="23" t="str">
        <f>CS7&amp;DS7&amp;DR7&amp;M7&amp;CF7</f>
        <v>商品1组-B类尿不湿组尿不湿儒睿熊BM-福州-RRXBD</v>
      </c>
      <c r="ED7" s="23" t="s">
        <v>423</v>
      </c>
    </row>
    <row r="8" spans="1:133">
      <c r="A8" s="24" t="s">
        <v>624</v>
      </c>
      <c r="B8" s="24" t="s">
        <v>441</v>
      </c>
      <c r="C8" s="24" t="s">
        <v>194</v>
      </c>
      <c r="D8" s="24" t="s">
        <v>625</v>
      </c>
      <c r="E8" s="24" t="s">
        <v>626</v>
      </c>
      <c r="F8" s="24" t="s">
        <v>481</v>
      </c>
      <c r="G8" s="24" t="s">
        <v>196</v>
      </c>
      <c r="H8" s="24" t="s">
        <v>482</v>
      </c>
      <c r="I8" s="24" t="s">
        <v>136</v>
      </c>
      <c r="J8" s="24" t="s">
        <v>447</v>
      </c>
      <c r="K8" s="24" t="s">
        <v>448</v>
      </c>
      <c r="L8" s="24" t="s">
        <v>627</v>
      </c>
      <c r="M8" s="24" t="s">
        <v>199</v>
      </c>
      <c r="N8" s="24" t="s">
        <v>455</v>
      </c>
      <c r="O8" s="24" t="s">
        <v>197</v>
      </c>
      <c r="P8" s="24" t="s">
        <v>485</v>
      </c>
      <c r="Q8" s="24" t="s">
        <v>486</v>
      </c>
      <c r="R8" s="24" t="s">
        <v>628</v>
      </c>
      <c r="S8" s="24" t="s">
        <v>231</v>
      </c>
      <c r="T8" s="24" t="s">
        <v>629</v>
      </c>
      <c r="U8" s="24" t="s">
        <v>198</v>
      </c>
      <c r="V8" s="24" t="s">
        <v>630</v>
      </c>
      <c r="W8" s="24" t="s">
        <v>631</v>
      </c>
      <c r="X8" s="24" t="s">
        <v>460</v>
      </c>
      <c r="Y8" s="24" t="s">
        <v>446</v>
      </c>
      <c r="Z8" s="24" t="s">
        <v>492</v>
      </c>
      <c r="AA8" s="24" t="s">
        <v>446</v>
      </c>
      <c r="AB8" s="24">
        <v>0</v>
      </c>
      <c r="AC8" s="24">
        <v>718.8</v>
      </c>
      <c r="AD8" s="24">
        <v>-718.8</v>
      </c>
      <c r="AE8" s="24">
        <v>617.16</v>
      </c>
      <c r="AF8" s="24">
        <v>0</v>
      </c>
      <c r="AG8" s="24">
        <v>0</v>
      </c>
      <c r="AH8" s="24">
        <v>0</v>
      </c>
      <c r="AI8" s="24">
        <v>0</v>
      </c>
      <c r="AJ8" s="24">
        <v>617.16</v>
      </c>
      <c r="AK8" s="24">
        <v>0</v>
      </c>
      <c r="AL8" s="24">
        <v>0</v>
      </c>
      <c r="AM8" s="24">
        <v>0</v>
      </c>
      <c r="AN8" s="24">
        <v>-617.16</v>
      </c>
      <c r="AO8" s="24">
        <v>-617.16</v>
      </c>
      <c r="AP8" s="24">
        <v>0</v>
      </c>
      <c r="AQ8" s="24">
        <v>-101.64</v>
      </c>
      <c r="AR8" s="24">
        <v>0</v>
      </c>
      <c r="AS8" s="24">
        <v>-101.64</v>
      </c>
      <c r="AT8" s="24">
        <v>0</v>
      </c>
      <c r="AU8" s="24">
        <v>0</v>
      </c>
      <c r="AV8" s="24">
        <v>0</v>
      </c>
      <c r="AW8" s="24">
        <v>0</v>
      </c>
      <c r="AX8" s="24">
        <v>0</v>
      </c>
      <c r="AY8" s="24">
        <v>0</v>
      </c>
      <c r="AZ8" s="24">
        <v>0</v>
      </c>
      <c r="BA8" s="24">
        <v>0</v>
      </c>
      <c r="BB8" s="24">
        <v>0</v>
      </c>
      <c r="BC8" s="24">
        <v>0</v>
      </c>
      <c r="BD8" s="24">
        <v>0</v>
      </c>
      <c r="BE8" s="24">
        <v>0</v>
      </c>
      <c r="BF8" s="24">
        <v>0</v>
      </c>
      <c r="BG8" s="24">
        <v>0</v>
      </c>
      <c r="BH8" s="24">
        <v>0</v>
      </c>
      <c r="BI8" s="24">
        <v>0</v>
      </c>
      <c r="BJ8" s="24">
        <v>-101.64</v>
      </c>
      <c r="BK8" s="24" t="s">
        <v>632</v>
      </c>
      <c r="BL8" s="24" t="s">
        <v>633</v>
      </c>
      <c r="BM8" s="24" t="s">
        <v>482</v>
      </c>
      <c r="BN8" s="24">
        <v>2</v>
      </c>
      <c r="BO8" s="24" t="s">
        <v>634</v>
      </c>
      <c r="BP8" s="24" t="s">
        <v>635</v>
      </c>
      <c r="BQ8" s="24">
        <v>0</v>
      </c>
      <c r="BR8" s="24" t="s">
        <v>460</v>
      </c>
      <c r="BS8" s="24" t="s">
        <v>460</v>
      </c>
      <c r="BT8" s="24" t="s">
        <v>460</v>
      </c>
      <c r="BU8" s="24" t="s">
        <v>460</v>
      </c>
      <c r="BV8" s="24" t="s">
        <v>460</v>
      </c>
      <c r="BW8" s="24">
        <v>0</v>
      </c>
      <c r="BX8" s="24">
        <v>0</v>
      </c>
      <c r="BY8" s="24">
        <v>0</v>
      </c>
      <c r="BZ8" s="24">
        <v>12</v>
      </c>
      <c r="CA8" s="24">
        <v>718.8</v>
      </c>
      <c r="CB8" s="24">
        <v>617.16</v>
      </c>
      <c r="CC8" s="24">
        <v>0</v>
      </c>
      <c r="CD8" s="24" t="s">
        <v>446</v>
      </c>
      <c r="CE8" s="24" t="s">
        <v>464</v>
      </c>
      <c r="CF8" s="24" t="s">
        <v>83</v>
      </c>
      <c r="CG8" s="24" t="s">
        <v>636</v>
      </c>
      <c r="CH8" s="24" t="s">
        <v>637</v>
      </c>
      <c r="CI8" s="24">
        <v>718.8</v>
      </c>
      <c r="CJ8" s="24" t="s">
        <v>568</v>
      </c>
      <c r="CK8" s="24" t="s">
        <v>136</v>
      </c>
      <c r="CL8" s="24" t="s">
        <v>460</v>
      </c>
      <c r="CM8" s="24" t="s">
        <v>460</v>
      </c>
      <c r="CN8" s="24" t="s">
        <v>638</v>
      </c>
      <c r="CO8" s="24">
        <v>0</v>
      </c>
      <c r="CP8" s="24" t="s">
        <v>460</v>
      </c>
      <c r="CQ8" s="24" t="s">
        <v>460</v>
      </c>
      <c r="CR8" s="24" t="s">
        <v>481</v>
      </c>
      <c r="CS8" s="24" t="s">
        <v>196</v>
      </c>
      <c r="CT8" s="24" t="s">
        <v>470</v>
      </c>
      <c r="CU8" s="24">
        <v>1</v>
      </c>
      <c r="CV8" s="24" t="s">
        <v>446</v>
      </c>
      <c r="CW8" s="24" t="s">
        <v>460</v>
      </c>
      <c r="CX8" s="24">
        <v>0</v>
      </c>
      <c r="CY8" s="24" t="s">
        <v>460</v>
      </c>
      <c r="CZ8" s="24" t="s">
        <v>638</v>
      </c>
      <c r="DA8" s="24">
        <v>1</v>
      </c>
      <c r="DB8" s="24">
        <v>0</v>
      </c>
      <c r="DC8" s="24">
        <v>0</v>
      </c>
      <c r="DD8" s="24" t="s">
        <v>639</v>
      </c>
      <c r="DE8" s="24" t="s">
        <v>620</v>
      </c>
      <c r="DF8" s="24" t="s">
        <v>196</v>
      </c>
      <c r="DG8" s="24">
        <v>0</v>
      </c>
      <c r="DH8" s="24" t="s">
        <v>640</v>
      </c>
      <c r="DI8" s="24">
        <v>0</v>
      </c>
      <c r="DJ8" s="24" t="s">
        <v>460</v>
      </c>
      <c r="DK8" s="24">
        <v>1</v>
      </c>
      <c r="DL8" s="24" t="s">
        <v>641</v>
      </c>
      <c r="DM8" s="24" t="s">
        <v>642</v>
      </c>
      <c r="DN8" s="24">
        <v>-101.64</v>
      </c>
      <c r="DO8" s="24" t="s">
        <v>475</v>
      </c>
      <c r="DP8" s="24">
        <v>0</v>
      </c>
      <c r="DQ8" s="24">
        <v>0</v>
      </c>
      <c r="DR8" s="24" t="s">
        <v>198</v>
      </c>
      <c r="DS8" s="24" t="s">
        <v>197</v>
      </c>
      <c r="DT8" s="24" t="s">
        <v>136</v>
      </c>
      <c r="DU8" s="24" t="s">
        <v>448</v>
      </c>
      <c r="DV8" s="24" t="s">
        <v>476</v>
      </c>
      <c r="DW8" s="24" t="s">
        <v>460</v>
      </c>
      <c r="DX8" s="24" t="s">
        <v>460</v>
      </c>
      <c r="DY8" s="24" t="s">
        <v>460</v>
      </c>
      <c r="DZ8" s="24" t="s">
        <v>460</v>
      </c>
      <c r="EA8" s="24" t="s">
        <v>460</v>
      </c>
      <c r="EB8" s="24" t="s">
        <v>643</v>
      </c>
      <c r="EC8" s="28">
        <f>AD8/SUM(AD:AD)*41200</f>
        <v>-425.905384176966</v>
      </c>
    </row>
    <row r="9" ht="25.2" customHeight="1" spans="2:125">
      <c r="B9" s="23">
        <v>20201130</v>
      </c>
      <c r="C9" s="23" t="s">
        <v>194</v>
      </c>
      <c r="F9" s="23" t="s">
        <v>481</v>
      </c>
      <c r="G9" s="23" t="s">
        <v>196</v>
      </c>
      <c r="H9" s="24">
        <v>1</v>
      </c>
      <c r="I9" s="23" t="s">
        <v>136</v>
      </c>
      <c r="J9" s="23" t="s">
        <v>447</v>
      </c>
      <c r="K9" s="23" t="s">
        <v>448</v>
      </c>
      <c r="L9" s="24" t="s">
        <v>627</v>
      </c>
      <c r="M9" s="25" t="s">
        <v>199</v>
      </c>
      <c r="N9" s="24" t="s">
        <v>455</v>
      </c>
      <c r="O9" s="24" t="s">
        <v>197</v>
      </c>
      <c r="S9" s="23" t="s">
        <v>644</v>
      </c>
      <c r="T9" s="24" t="s">
        <v>629</v>
      </c>
      <c r="U9" s="24" t="s">
        <v>198</v>
      </c>
      <c r="AR9" s="24">
        <v>41199.9999999999</v>
      </c>
      <c r="BM9" s="24">
        <v>3</v>
      </c>
      <c r="BO9" s="24" t="s">
        <v>634</v>
      </c>
      <c r="BP9" s="24" t="s">
        <v>635</v>
      </c>
      <c r="CR9" s="24" t="s">
        <v>481</v>
      </c>
      <c r="CS9" s="24" t="s">
        <v>196</v>
      </c>
      <c r="CU9" s="23">
        <v>1</v>
      </c>
      <c r="DR9" s="24" t="s">
        <v>198</v>
      </c>
      <c r="DS9" s="24" t="s">
        <v>197</v>
      </c>
      <c r="DT9" s="24" t="s">
        <v>136</v>
      </c>
      <c r="DU9" s="24" t="s">
        <v>448</v>
      </c>
    </row>
    <row r="10" ht="26.4" customHeight="1" spans="2:125">
      <c r="B10" s="23" t="s">
        <v>645</v>
      </c>
      <c r="C10" s="23" t="s">
        <v>646</v>
      </c>
      <c r="F10" s="23" t="s">
        <v>647</v>
      </c>
      <c r="I10" s="23" t="s">
        <v>648</v>
      </c>
      <c r="K10" s="23" t="s">
        <v>648</v>
      </c>
      <c r="M10" s="23" t="s">
        <v>649</v>
      </c>
      <c r="O10" s="23" t="s">
        <v>650</v>
      </c>
      <c r="S10" s="23" t="s">
        <v>651</v>
      </c>
      <c r="U10" s="23" t="s">
        <v>652</v>
      </c>
      <c r="AR10" s="24" t="s">
        <v>653</v>
      </c>
      <c r="BM10" s="23" t="s">
        <v>654</v>
      </c>
      <c r="CR10" s="23" t="s">
        <v>655</v>
      </c>
      <c r="CS10" s="23" t="s">
        <v>655</v>
      </c>
      <c r="CU10" s="23">
        <v>1</v>
      </c>
      <c r="DR10" s="23" t="s">
        <v>656</v>
      </c>
      <c r="DS10" s="23" t="s">
        <v>657</v>
      </c>
      <c r="DT10" s="23" t="s">
        <v>658</v>
      </c>
      <c r="DU10" s="23" t="s">
        <v>658</v>
      </c>
    </row>
  </sheetData>
  <sheetProtection formatCells="0" insertHyperlinks="0" autoFilter="0"/>
  <autoFilter ref="A1:EH10">
    <extLst/>
  </autoFilter>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showGridLines="0" workbookViewId="0">
      <selection activeCell="C32" sqref="C32"/>
    </sheetView>
  </sheetViews>
  <sheetFormatPr defaultColWidth="9.1047619047619" defaultRowHeight="15" outlineLevelCol="5"/>
  <cols>
    <col min="2" max="2" width="23.552380952381" customWidth="1"/>
    <col min="3" max="4" width="27.1047619047619" customWidth="1"/>
    <col min="5" max="5" width="12.1047619047619" customWidth="1"/>
    <col min="6" max="6" width="26.1047619047619" customWidth="1"/>
  </cols>
  <sheetData>
    <row r="1" s="14" customFormat="1" ht="30.6" customHeight="1" spans="1:1">
      <c r="A1" s="16" t="s">
        <v>659</v>
      </c>
    </row>
    <row r="3" spans="1:6">
      <c r="A3" s="21" t="s">
        <v>59</v>
      </c>
      <c r="B3" s="21" t="s">
        <v>660</v>
      </c>
      <c r="C3" s="21" t="s">
        <v>661</v>
      </c>
      <c r="D3" s="21" t="s">
        <v>662</v>
      </c>
      <c r="E3" s="22"/>
      <c r="F3" s="21" t="s">
        <v>663</v>
      </c>
    </row>
    <row r="4" ht="24" customHeight="1" spans="1:6">
      <c r="A4" t="s">
        <v>83</v>
      </c>
      <c r="B4" t="s">
        <v>664</v>
      </c>
      <c r="C4" t="s">
        <v>665</v>
      </c>
      <c r="D4" t="s">
        <v>666</v>
      </c>
      <c r="F4" t="s">
        <v>667</v>
      </c>
    </row>
    <row r="5" ht="24" customHeight="1" spans="1:6">
      <c r="A5" t="s">
        <v>79</v>
      </c>
      <c r="B5" t="s">
        <v>668</v>
      </c>
      <c r="F5" t="s">
        <v>669</v>
      </c>
    </row>
    <row r="6" ht="21" customHeight="1" spans="1:6">
      <c r="A6" t="s">
        <v>81</v>
      </c>
      <c r="B6" t="s">
        <v>670</v>
      </c>
      <c r="F6" t="s">
        <v>671</v>
      </c>
    </row>
    <row r="7" ht="21" customHeight="1" spans="1:6">
      <c r="A7" t="s">
        <v>77</v>
      </c>
      <c r="B7" t="s">
        <v>672</v>
      </c>
      <c r="C7" t="s">
        <v>673</v>
      </c>
      <c r="F7" t="s">
        <v>674</v>
      </c>
    </row>
    <row r="10" spans="1:1">
      <c r="A10" t="s">
        <v>675</v>
      </c>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showGridLines="0" workbookViewId="0">
      <selection activeCell="A20" sqref="A20"/>
    </sheetView>
  </sheetViews>
  <sheetFormatPr defaultColWidth="9" defaultRowHeight="15" outlineLevelCol="2"/>
  <cols>
    <col min="1" max="1" width="83.8857142857143" customWidth="1"/>
    <col min="2" max="2" width="59.1047619047619" customWidth="1"/>
  </cols>
  <sheetData>
    <row r="1" s="14" customFormat="1" ht="30.6" customHeight="1" spans="1:1">
      <c r="A1" s="16" t="s">
        <v>676</v>
      </c>
    </row>
    <row r="2" s="15" customFormat="1"/>
    <row r="3" s="15" customFormat="1" ht="21" customHeight="1" spans="1:2">
      <c r="A3" s="15" t="s">
        <v>677</v>
      </c>
      <c r="B3" s="15" t="s">
        <v>678</v>
      </c>
    </row>
    <row r="4" s="15" customFormat="1" ht="18" customHeight="1" spans="1:1">
      <c r="A4" s="15" t="s">
        <v>679</v>
      </c>
    </row>
    <row r="5" s="15" customFormat="1" ht="106.8" customHeight="1" spans="1:2">
      <c r="A5" s="17" t="s">
        <v>680</v>
      </c>
      <c r="B5" s="18" t="s">
        <v>681</v>
      </c>
    </row>
    <row r="7" s="15" customFormat="1" spans="1:3">
      <c r="A7" s="15" t="s">
        <v>682</v>
      </c>
      <c r="B7" s="15" t="s">
        <v>683</v>
      </c>
      <c r="C7" s="19" t="s">
        <v>389</v>
      </c>
    </row>
    <row r="8" s="15" customFormat="1" spans="2:3">
      <c r="B8" s="15" t="s">
        <v>684</v>
      </c>
      <c r="C8" s="19" t="s">
        <v>431</v>
      </c>
    </row>
    <row r="9" s="15" customFormat="1" spans="2:3">
      <c r="B9" s="15" t="s">
        <v>685</v>
      </c>
      <c r="C9" s="19" t="s">
        <v>97</v>
      </c>
    </row>
    <row r="10" s="15" customFormat="1" spans="2:3">
      <c r="B10" s="15" t="s">
        <v>686</v>
      </c>
      <c r="C10" s="19" t="s">
        <v>190</v>
      </c>
    </row>
    <row r="11" s="15" customFormat="1" ht="25.2" customHeight="1" spans="1:1">
      <c r="A11" s="15" t="s">
        <v>687</v>
      </c>
    </row>
    <row r="12" ht="37.8" customHeight="1" spans="1:1">
      <c r="A12" s="17" t="s">
        <v>688</v>
      </c>
    </row>
    <row r="13" s="15" customFormat="1" ht="36.6" customHeight="1" spans="1:1">
      <c r="A13" s="15" t="s">
        <v>689</v>
      </c>
    </row>
    <row r="14" s="15" customFormat="1" ht="28.2" customHeight="1" spans="1:1">
      <c r="A14" s="17" t="s">
        <v>690</v>
      </c>
    </row>
    <row r="15" ht="21.6" customHeight="1" spans="1:2">
      <c r="A15" s="17" t="s">
        <v>691</v>
      </c>
      <c r="B15" s="20" t="s">
        <v>692</v>
      </c>
    </row>
    <row r="16" customHeight="1" spans="1:1">
      <c r="A16" s="17" t="s">
        <v>693</v>
      </c>
    </row>
    <row r="17" s="15" customFormat="1" spans="1:1">
      <c r="A17" s="17" t="s">
        <v>694</v>
      </c>
    </row>
    <row r="18" spans="1:1">
      <c r="A18" s="17" t="s">
        <v>695</v>
      </c>
    </row>
  </sheetData>
  <sheetProtection formatCells="0" insertHyperlinks="0" autoFilter="0"/>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showGridLines="0" workbookViewId="0">
      <selection activeCell="A20" sqref="A20"/>
    </sheetView>
  </sheetViews>
  <sheetFormatPr defaultColWidth="9" defaultRowHeight="15"/>
  <cols>
    <col min="1" max="1" width="7.88571428571429" style="2" customWidth="1"/>
    <col min="2" max="2" width="20.552380952381" style="2" customWidth="1"/>
    <col min="3" max="3" width="89.1428571428571" style="3" customWidth="1"/>
    <col min="4" max="4" width="78.1428571428571" style="3" customWidth="1"/>
    <col min="5" max="16384" width="8.88571428571429" style="2"/>
  </cols>
  <sheetData>
    <row r="1" s="1" customFormat="1" ht="30.6" customHeight="1" spans="1:4">
      <c r="A1" s="4" t="s">
        <v>696</v>
      </c>
      <c r="C1" s="5"/>
      <c r="D1" s="5"/>
    </row>
    <row r="3" ht="20.1" customHeight="1" spans="1:11">
      <c r="A3" s="6" t="s">
        <v>697</v>
      </c>
      <c r="B3" s="6"/>
      <c r="C3" s="7"/>
      <c r="D3" s="7"/>
      <c r="E3" s="6"/>
      <c r="F3" s="6"/>
      <c r="G3" s="6"/>
      <c r="H3" s="6"/>
      <c r="I3" s="6"/>
      <c r="J3" s="6"/>
      <c r="K3" s="13"/>
    </row>
    <row r="4" ht="22.8" customHeight="1" spans="1:4">
      <c r="A4" s="8" t="s">
        <v>698</v>
      </c>
      <c r="B4" s="8" t="s">
        <v>699</v>
      </c>
      <c r="C4" s="9" t="s">
        <v>700</v>
      </c>
      <c r="D4" s="9" t="s">
        <v>701</v>
      </c>
    </row>
    <row r="5" ht="28.8" customHeight="1" spans="1:4">
      <c r="A5" s="10">
        <v>1</v>
      </c>
      <c r="B5" s="11" t="s">
        <v>702</v>
      </c>
      <c r="C5" s="12" t="s">
        <v>703</v>
      </c>
      <c r="D5" s="12" t="s">
        <v>704</v>
      </c>
    </row>
    <row r="6" ht="28.8" customHeight="1" spans="1:4">
      <c r="A6" s="10">
        <v>2</v>
      </c>
      <c r="B6" s="11" t="s">
        <v>705</v>
      </c>
      <c r="C6" s="12" t="s">
        <v>706</v>
      </c>
      <c r="D6" s="12" t="s">
        <v>707</v>
      </c>
    </row>
    <row r="7" ht="28.8" customHeight="1" spans="1:4">
      <c r="A7" s="10">
        <v>3</v>
      </c>
      <c r="B7" s="11" t="s">
        <v>708</v>
      </c>
      <c r="C7" s="12" t="s">
        <v>709</v>
      </c>
      <c r="D7" s="12" t="s">
        <v>710</v>
      </c>
    </row>
    <row r="8" ht="25.8" customHeight="1" spans="1:4">
      <c r="A8" s="10">
        <v>4</v>
      </c>
      <c r="B8" s="11" t="s">
        <v>711</v>
      </c>
      <c r="C8" s="12" t="s">
        <v>712</v>
      </c>
      <c r="D8" s="12" t="s">
        <v>713</v>
      </c>
    </row>
    <row r="9" ht="22.8" customHeight="1" spans="1:4">
      <c r="A9" s="10">
        <v>5</v>
      </c>
      <c r="B9" s="11" t="s">
        <v>714</v>
      </c>
      <c r="C9" s="12" t="s">
        <v>715</v>
      </c>
      <c r="D9" s="12" t="s">
        <v>716</v>
      </c>
    </row>
    <row r="10" ht="30" spans="1:4">
      <c r="A10" s="10">
        <v>6</v>
      </c>
      <c r="B10" s="11" t="s">
        <v>717</v>
      </c>
      <c r="C10" s="12" t="s">
        <v>718</v>
      </c>
      <c r="D10" s="12" t="s">
        <v>719</v>
      </c>
    </row>
    <row r="11" ht="30" spans="1:4">
      <c r="A11" s="10">
        <v>7</v>
      </c>
      <c r="B11" s="11" t="s">
        <v>720</v>
      </c>
      <c r="C11" s="12" t="s">
        <v>721</v>
      </c>
      <c r="D11" s="12" t="s">
        <v>722</v>
      </c>
    </row>
    <row r="12" ht="22.8" customHeight="1" spans="1:4">
      <c r="A12" s="10">
        <v>8</v>
      </c>
      <c r="B12" s="11" t="s">
        <v>723</v>
      </c>
      <c r="C12" s="12" t="s">
        <v>724</v>
      </c>
      <c r="D12" s="12" t="s">
        <v>725</v>
      </c>
    </row>
    <row r="13" ht="22.8" customHeight="1" spans="1:4">
      <c r="A13" s="10">
        <v>9</v>
      </c>
      <c r="B13" s="11" t="s">
        <v>726</v>
      </c>
      <c r="C13" s="12" t="s">
        <v>727</v>
      </c>
      <c r="D13" s="12"/>
    </row>
    <row r="14" ht="22.8" customHeight="1"/>
    <row r="16" spans="1:1">
      <c r="A16" s="2" t="s">
        <v>728</v>
      </c>
    </row>
  </sheetData>
  <sheetProtection formatCells="0" insertHyperlinks="0" autoFilter="0"/>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omments xmlns="https://web.wps.cn/et/2018/main" xmlns:s="http://schemas.openxmlformats.org/spreadsheetml/2006/main"/>
</file>

<file path=customXml/item2.xml><?xml version="1.0" encoding="utf-8"?>
<settings xmlns="https://web.wps.cn/et/2018/main" xmlns:s="http://schemas.openxmlformats.org/spreadsheetml/2006/main">
  <bookSettings>
    <isFilterShared>1</isFilterShared>
    <isAutoUpdatePaused>0</isAutoUpdatePaused>
    <filterType>conn</filterType>
  </bookSettings>
</settings>
</file>

<file path=customXml/item3.xml><?xml version="1.0" encoding="utf-8"?>
<mergeFile xmlns="https://web.wps.cn/et/2018/main" xmlns:s="http://schemas.openxmlformats.org/spreadsheetml/2006/main">
  <listFile/>
</mergeFile>
</file>

<file path=customXml/item4.xml><?xml version="1.0" encoding="utf-8"?>
<allowEditUser xmlns="https://web.wps.cn/et/2018/main" xmlns:s="http://schemas.openxmlformats.org/spreadsheetml/2006/main" hasInvisiblePropRange="0">
  <rangeList sheetStid="6" master=""/>
  <rangeList sheetStid="15" master=""/>
  <rangeList sheetStid="8" master=""/>
  <rangeList sheetStid="18" master=""/>
  <rangeList sheetStid="13" master=""/>
  <rangeList sheetStid="16" master=""/>
  <rangeList sheetStid="20" master=""/>
  <rangeList sheetStid="17" master=""/>
  <rangeList sheetStid="21" master=""/>
  <rangeList sheetStid="7" master=""/>
  <rangeList sheetStid="3" master=""/>
</allowEditUser>
</file>

<file path=customXml/item5.xml><?xml version="1.0" encoding="utf-8"?>
<sheetInterline xmlns="https://web.wps.cn/et/2018/main" xmlns:s="http://schemas.openxmlformats.org/spreadsheetml/2006/main">
  <interlineItem sheetStid="6" interlineOnOff="0" interlineColor="0"/>
  <interlineItem sheetStid="15" interlineOnOff="0" interlineColor="0"/>
  <interlineItem sheetStid="8" interlineOnOff="0" interlineColor="0"/>
  <interlineItem sheetStid="18" interlineOnOff="0" interlineColor="0"/>
  <interlineItem sheetStid="13" interlineOnOff="0" interlineColor="0"/>
  <interlineItem sheetStid="16" interlineOnOff="0" interlineColor="0"/>
  <interlineItem sheetStid="20" interlineOnOff="0" interlineColor="0"/>
  <interlineItem sheetStid="17" interlineOnOff="0" interlineColor="0"/>
  <interlineItem sheetStid="21" interlineOnOff="0" interlineColor="0"/>
  <interlineItem sheetStid="7" interlineOnOff="0" interlineColor="0"/>
  <interlineItem sheetStid="3" interlineOnOff="0" interlineColor="0"/>
  <interlineItem sheetStid="22" interlineOnOff="0" interlineColor="0"/>
</sheetInterline>
</file>

<file path=customXml/item6.xml><?xml version="1.0" encoding="utf-8"?>
<pixelators xmlns="https://web.wps.cn/et/2018/main" xmlns:s="http://schemas.openxmlformats.org/spreadsheetml/2006/main">
  <pixelatorList sheetStid="6"/>
  <pixelatorList sheetStid="15"/>
  <pixelatorList sheetStid="8"/>
  <pixelatorList sheetStid="18"/>
  <pixelatorList sheetStid="13"/>
  <pixelatorList sheetStid="16"/>
  <pixelatorList sheetStid="20"/>
  <pixelatorList sheetStid="17"/>
  <pixelatorList sheetStid="21"/>
  <pixelatorList sheetStid="7"/>
  <pixelatorList sheetStid="3"/>
  <pixelatorList sheetStid="22"/>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WWO_aliyun_20201019112421-9bb9c296e6</Application>
  <HeadingPairs>
    <vt:vector size="2" baseType="variant">
      <vt:variant>
        <vt:lpstr>工作表</vt:lpstr>
      </vt:variant>
      <vt:variant>
        <vt:i4>11</vt:i4>
      </vt:variant>
    </vt:vector>
  </HeadingPairs>
  <TitlesOfParts>
    <vt:vector size="11" baseType="lpstr">
      <vt:lpstr>报表结构</vt:lpstr>
      <vt:lpstr>一、渠道业绩归属</vt:lpstr>
      <vt:lpstr>规则翻译</vt:lpstr>
      <vt:lpstr>二、优惠券渠道承担方</vt:lpstr>
      <vt:lpstr>三、增值服务收入规则及案例</vt:lpstr>
      <vt:lpstr>四、增值服务收入融入订单明细示范</vt:lpstr>
      <vt:lpstr>五、渠道毛利报表汇总页面查看权限及层级</vt:lpstr>
      <vt:lpstr>六、财务毛利报表新版中需要增加的字段</vt:lpstr>
      <vt:lpstr>七、业务变动对毛利报表的影响</vt:lpstr>
      <vt:lpstr>20年年终B类大促活动（示范）</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feng.wu6805</dc:creator>
  <cp:lastModifiedBy>jinyao.zou</cp:lastModifiedBy>
  <dcterms:created xsi:type="dcterms:W3CDTF">2020-12-05T02:00:00Z</dcterms:created>
  <dcterms:modified xsi:type="dcterms:W3CDTF">2020-12-18T22:56:00Z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WorkbookGuid">
    <vt:lpwstr>fbe65f19-789b-4101-90ec-4fe4d9a6ad5a</vt:lpwstr>
  </property>
</Properties>
</file>