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<sst xmlns="http://schemas.openxmlformats.org/spreadsheetml/2006/main" count="72">
  <si>
    <t>一、奶粉价格表-首单返利数据（初级测试组）</t>
  </si>
  <si>
    <t>背景：针对初级2个测试组门店，在小程序首次下单奶粉，可享受返利</t>
  </si>
  <si>
    <r>
      <t>1.整体数据（2个测试组）：
1）</t>
    </r>
    <r>
      <rPr>
        <sz val="12"/>
        <color rgb="FF000000"/>
        <rFont val="微软雅黑"/>
        <charset val="134"/>
      </rPr>
      <t>2.17-2.28期间，奶粉价格表总下单门店数107家（去重），奶粉GMV19.8万，小程序80%的奶粉下单门店来源于奶粉价格表，奶粉GMV占96%
2）其中2.24A大促期间的下单门店数和GMV增长明显，单日下单门店数30个，GMV6.6万；
3）小程序二次复购奶粉门店数占比31%，32个门店；
4）首单返利费用：总花费681元，费率0.34%；</t>
    </r>
  </si>
  <si>
    <r>
      <t>2.对比数据（浙沪2组）：</t>
    </r>
    <r>
      <rPr>
        <sz val="12"/>
        <color rgb="FF000000"/>
        <rFont val="微软雅黑"/>
        <charset val="134"/>
      </rPr>
      <t>首单返利活动上线后，整体数据表现正向，打开门店数提升幅度较小，首单返利政策3月需要做持续push；
加购门店数、下单门店数、GMV环比增长明显，加购门店数环比提升75%，下单门店数环比提升162%，GMV环比提升215%，但打开门店数增长不明显，环比增长13%，需要在企微群发动作上做优化，引导门店点击；</t>
    </r>
  </si>
  <si>
    <t>3.action：首单返利政策3月份持续push</t>
  </si>
  <si>
    <t>1）电销3月持续做奶粉价格表首单返利政策的介绍和引导；</t>
  </si>
  <si>
    <t>2）奶粉价格表企微群发优化，未完成小程序首单门店做首单返利利益点透传；</t>
  </si>
  <si>
    <t>3）app资源覆盖</t>
  </si>
  <si>
    <t>【整体数据】奶粉价格表&amp;小程序数据（2个初级测试组）</t>
  </si>
  <si>
    <t>日期</t>
  </si>
  <si>
    <t>奶粉价格表</t>
  </si>
  <si>
    <t>小程序</t>
  </si>
  <si>
    <t>打开门店数</t>
  </si>
  <si>
    <t>加购门店数</t>
  </si>
  <si>
    <t>下单门店数</t>
  </si>
  <si>
    <t>下单GMV</t>
  </si>
  <si>
    <t>加购率</t>
  </si>
  <si>
    <t>下单率</t>
  </si>
  <si>
    <t>下单奶粉门店数</t>
  </si>
  <si>
    <t>下单奶粉GMV</t>
  </si>
  <si>
    <t>价格表下单门店数占比</t>
  </si>
  <si>
    <t>价格表GMV占比</t>
  </si>
  <si>
    <t>花费</t>
  </si>
  <si>
    <t>费率</t>
  </si>
  <si>
    <t>总计</t>
  </si>
  <si>
    <t>去重门店数</t>
  </si>
  <si>
    <t>复购门店占比</t>
  </si>
  <si>
    <t>【对比数据】奶粉价格表&amp;小程序数据（初级2组-浙沪）</t>
  </si>
  <si>
    <t>返利期间总计</t>
  </si>
  <si>
    <t>2.10-2.16（无首单返利）</t>
  </si>
  <si>
    <t>2.17-2.23（有首单返利）</t>
  </si>
  <si>
    <t>环比</t>
  </si>
  <si>
    <t>-</t>
  </si>
  <si>
    <t>绝对值增长</t>
  </si>
  <si>
    <t>二.奶粉价格表企微群发数据（浙沪2组）</t>
  </si>
  <si>
    <r>
      <t>1.数据表现：
1）</t>
    </r>
    <r>
      <rPr>
        <sz val="12"/>
        <color rgb="FF000000"/>
        <rFont val="微软雅黑"/>
        <charset val="134"/>
      </rPr>
      <t>首单返利上线后GMV绝对值、转化率有提升，打开率没有提升，需要在引导门店点击上做优化；
2）1.24结合大促做了领券引导，gmv提升明显，直接通过奶粉价格表转化3w，占整体59%；</t>
    </r>
  </si>
  <si>
    <r>
      <t>2.后续action：提升奶粉价格表打开率</t>
    </r>
    <r>
      <rPr>
        <b/>
        <sz val="12"/>
        <color rgb="FFC00000"/>
        <rFont val="微软雅黑"/>
        <charset val="134"/>
      </rPr>
      <t>（方向：优惠券、好价）</t>
    </r>
  </si>
  <si>
    <t>1）联动资源：透传利益点引导门店点击，如首单返利、企微周四抽奖、平台大促、88会员等</t>
  </si>
  <si>
    <t>2）小程序首图优化测试：透传利益点和门店偏好品，用以品选店方式圈店分发价格表</t>
  </si>
  <si>
    <t>我的页面-浮层资源</t>
  </si>
  <si>
    <t>3）千人千面奶粉文本抓品逻辑优化：增加降价因子</t>
  </si>
  <si>
    <t>4）圈店逻辑优化</t>
  </si>
  <si>
    <t>需要再补充一个点击-登陆-奶粉价格表曝光的数据——安泽一起看数据</t>
  </si>
  <si>
    <t>奶粉价格表企微群发数据（初级浙沪2组）——只统计当日群发的数据</t>
  </si>
  <si>
    <t>群发引导下单占比</t>
  </si>
  <si>
    <t>时间节点</t>
  </si>
  <si>
    <t>预约发送门店数</t>
  </si>
  <si>
    <t>成功发送门店数</t>
  </si>
  <si>
    <t>点击门店数</t>
  </si>
  <si>
    <t>GMV</t>
  </si>
  <si>
    <t>触达率</t>
  </si>
  <si>
    <t>打开率</t>
  </si>
  <si>
    <t>打开转化率</t>
  </si>
  <si>
    <t>群发圈店</t>
  </si>
  <si>
    <t>群发动作</t>
  </si>
  <si>
    <t>GMV占比</t>
  </si>
  <si>
    <t>下单门店数占比</t>
  </si>
  <si>
    <t>全量</t>
  </si>
  <si>
    <t>大促</t>
  </si>
  <si>
    <t>首单返利活动上线</t>
  </si>
  <si>
    <t>剔除所有跨境门店（把部分头部大贸奶粉门店剔除了）</t>
  </si>
  <si>
    <t>首单政策图文引导</t>
  </si>
  <si>
    <t>剔除跨境头部门店，保留有大贸奶粉需求的跨境中尾部门店</t>
  </si>
  <si>
    <t>首单政策图文案引导</t>
  </si>
  <si>
    <t>领券图文引导</t>
  </si>
  <si>
    <t>2.10-2.16日均（无首单返利）</t>
  </si>
  <si>
    <t>2.17-2.24日均（有首单返利）</t>
  </si>
  <si>
    <t>三.App奶粉行情表</t>
  </si>
  <si>
    <t>后续action：资源位导流，提高点击门店数</t>
  </si>
  <si>
    <t>1.资源位覆盖：我的页面、签到页弹窗、开机屏、弹窗</t>
  </si>
  <si>
    <t>和赵俊联动要资源位-改造后才能用</t>
  </si>
  <si>
    <t>2.利益点测试：优惠券、降价标签、好价标签、行情标签、需求品的精准匹配</t>
  </si>
</sst>
</file>

<file path=xl/styles.xml><?xml version="1.0" encoding="utf-8"?>
<styleSheet xmlns="http://schemas.openxmlformats.org/spreadsheetml/2006/main">
  <numFmts count="8">
    <numFmt numFmtId="176" formatCode="0.0%"/>
    <numFmt numFmtId="177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_ "/>
    <numFmt numFmtId="41" formatCode="_ * #,##0_ ;_ * \-#,##0_ ;_ * &quot;-&quot;_ ;_ @_ "/>
    <numFmt numFmtId="179" formatCode="0&quot;.&quot;0,&quot;万&quot;"/>
    <numFmt numFmtId="43" formatCode="_ * #,##0.00_ ;_ * \-#,##0.00_ ;_ * &quot;-&quot;??_ ;_ @_ "/>
  </numFmts>
  <fonts count="37">
    <font>
      <sz val="12"/>
      <color theme="1"/>
      <name val="宋体"/>
      <charset val="134"/>
      <scheme val="minor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color indexed="8"/>
      <name val="宋体"/>
      <charset val="134"/>
      <scheme val="minor"/>
    </font>
    <font>
      <b/>
      <sz val="12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0"/>
      <color rgb="FFC00000"/>
      <name val="微软雅黑"/>
      <charset val="134"/>
    </font>
    <font>
      <b/>
      <sz val="12"/>
      <color theme="0"/>
      <name val="微软雅黑"/>
      <charset val="134"/>
    </font>
    <font>
      <b/>
      <sz val="10"/>
      <color theme="0"/>
      <name val="微软雅黑"/>
      <charset val="134"/>
    </font>
    <font>
      <sz val="10"/>
      <color rgb="FFFF0000"/>
      <name val="微软雅黑"/>
      <charset val="134"/>
    </font>
    <font>
      <sz val="12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微软雅黑"/>
      <charset val="134"/>
    </font>
    <font>
      <sz val="11"/>
      <color indexed="8"/>
      <name val="微软雅黑"/>
      <charset val="134"/>
    </font>
    <font>
      <sz val="11"/>
      <color rgb="FFC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color rgb="FFC00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9" fillId="3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4" fillId="36" borderId="15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0" fillId="12" borderId="11" applyNumberFormat="0" applyAlignment="0" applyProtection="0">
      <alignment vertical="center"/>
    </xf>
    <xf numFmtId="0" fontId="32" fillId="36" borderId="17" applyNumberFormat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11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9" fontId="1" fillId="3" borderId="0" xfId="9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8" fillId="4" borderId="0" xfId="0" applyFont="1" applyFill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77" fontId="5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77" fontId="1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77" fontId="1" fillId="4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9" fontId="1" fillId="4" borderId="1" xfId="9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9" fontId="1" fillId="0" borderId="1" xfId="9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9" fontId="1" fillId="0" borderId="1" xfId="9" applyFont="1" applyFill="1" applyBorder="1" applyAlignment="1">
      <alignment horizontal="center" vertical="center"/>
    </xf>
    <xf numFmtId="176" fontId="1" fillId="0" borderId="1" xfId="9" applyNumberFormat="1" applyFont="1" applyFill="1" applyBorder="1" applyAlignment="1">
      <alignment horizontal="center" vertical="center"/>
    </xf>
    <xf numFmtId="9" fontId="14" fillId="0" borderId="1" xfId="9" applyFont="1" applyFill="1" applyBorder="1" applyAlignment="1">
      <alignment horizontal="center" vertical="center"/>
    </xf>
    <xf numFmtId="179" fontId="11" fillId="4" borderId="1" xfId="0" applyNumberFormat="1" applyFont="1" applyFill="1" applyBorder="1" applyAlignment="1">
      <alignment horizontal="center" vertical="center"/>
    </xf>
    <xf numFmtId="176" fontId="1" fillId="4" borderId="1" xfId="9" applyNumberFormat="1" applyFont="1" applyFill="1" applyBorder="1" applyAlignment="1">
      <alignment horizontal="center" vertical="center"/>
    </xf>
    <xf numFmtId="176" fontId="11" fillId="0" borderId="1" xfId="9" applyNumberFormat="1" applyFont="1" applyFill="1" applyBorder="1" applyAlignment="1">
      <alignment horizontal="center" vertical="center"/>
    </xf>
    <xf numFmtId="9" fontId="11" fillId="0" borderId="1" xfId="9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9" fontId="2" fillId="6" borderId="1" xfId="9" applyFont="1" applyFill="1" applyBorder="1" applyAlignment="1">
      <alignment horizontal="center" vertical="center"/>
    </xf>
    <xf numFmtId="9" fontId="2" fillId="6" borderId="1" xfId="9" applyNumberFormat="1" applyFont="1" applyFill="1" applyBorder="1" applyAlignment="1">
      <alignment horizontal="center" vertical="center"/>
    </xf>
    <xf numFmtId="9" fontId="1" fillId="2" borderId="0" xfId="9" applyFont="1" applyFill="1" applyAlignment="1">
      <alignment horizontal="center" vertical="center"/>
    </xf>
    <xf numFmtId="177" fontId="1" fillId="2" borderId="0" xfId="9" applyNumberFormat="1" applyFont="1" applyFill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6" fontId="1" fillId="0" borderId="1" xfId="9" applyNumberFormat="1" applyFont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center" vertical="center"/>
    </xf>
    <xf numFmtId="9" fontId="14" fillId="4" borderId="1" xfId="9" applyFont="1" applyFill="1" applyBorder="1" applyAlignment="1">
      <alignment horizontal="center" vertical="center"/>
    </xf>
    <xf numFmtId="176" fontId="11" fillId="4" borderId="1" xfId="9" applyNumberFormat="1" applyFont="1" applyFill="1" applyBorder="1" applyAlignment="1">
      <alignment horizontal="center" vertical="center"/>
    </xf>
    <xf numFmtId="9" fontId="11" fillId="4" borderId="1" xfId="9" applyFont="1" applyFill="1" applyBorder="1" applyAlignment="1">
      <alignment horizontal="center" vertical="center"/>
    </xf>
    <xf numFmtId="177" fontId="1" fillId="7" borderId="3" xfId="0" applyNumberFormat="1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9" fontId="1" fillId="3" borderId="0" xfId="9" applyFont="1" applyFill="1" applyAlignment="1">
      <alignment horizontal="center" vertical="center"/>
    </xf>
    <xf numFmtId="9" fontId="1" fillId="0" borderId="1" xfId="9" applyNumberFormat="1" applyFont="1" applyBorder="1" applyAlignment="1">
      <alignment horizontal="center" vertical="center"/>
    </xf>
    <xf numFmtId="10" fontId="2" fillId="3" borderId="0" xfId="9" applyNumberFormat="1" applyFont="1" applyFill="1" applyAlignment="1">
      <alignment horizontal="center" vertical="center"/>
    </xf>
    <xf numFmtId="0" fontId="13" fillId="3" borderId="0" xfId="0" applyFont="1" applyFill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9" fontId="1" fillId="8" borderId="1" xfId="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178" fontId="1" fillId="9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9" fontId="1" fillId="9" borderId="1" xfId="9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9" fontId="15" fillId="0" borderId="1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79" fontId="1" fillId="8" borderId="1" xfId="0" applyNumberFormat="1" applyFont="1" applyFill="1" applyBorder="1" applyAlignment="1">
      <alignment horizontal="center" vertical="center"/>
    </xf>
    <xf numFmtId="176" fontId="1" fillId="8" borderId="1" xfId="9" applyNumberFormat="1" applyFont="1" applyFill="1" applyBorder="1" applyAlignment="1">
      <alignment horizontal="center" vertical="center"/>
    </xf>
    <xf numFmtId="9" fontId="1" fillId="8" borderId="1" xfId="9" applyNumberFormat="1" applyFont="1" applyFill="1" applyBorder="1" applyAlignment="1">
      <alignment horizontal="center" vertical="center"/>
    </xf>
    <xf numFmtId="179" fontId="1" fillId="6" borderId="1" xfId="0" applyNumberFormat="1" applyFont="1" applyFill="1" applyBorder="1" applyAlignment="1">
      <alignment horizontal="center" vertical="center"/>
    </xf>
    <xf numFmtId="9" fontId="1" fillId="6" borderId="1" xfId="9" applyFont="1" applyFill="1" applyBorder="1" applyAlignment="1">
      <alignment horizontal="center" vertical="center"/>
    </xf>
    <xf numFmtId="9" fontId="1" fillId="6" borderId="1" xfId="9" applyNumberFormat="1" applyFont="1" applyFill="1" applyBorder="1" applyAlignment="1">
      <alignment horizontal="center" vertical="center"/>
    </xf>
    <xf numFmtId="176" fontId="1" fillId="4" borderId="0" xfId="9" applyNumberFormat="1" applyFont="1" applyFill="1" applyAlignment="1">
      <alignment horizontal="left" vertical="center"/>
    </xf>
    <xf numFmtId="176" fontId="15" fillId="0" borderId="1" xfId="9" applyNumberFormat="1" applyFont="1" applyFill="1" applyBorder="1" applyAlignment="1">
      <alignment horizontal="center" vertical="center"/>
    </xf>
    <xf numFmtId="176" fontId="15" fillId="9" borderId="1" xfId="9" applyNumberFormat="1" applyFont="1" applyFill="1" applyBorder="1" applyAlignment="1">
      <alignment horizontal="center" vertical="center"/>
    </xf>
    <xf numFmtId="9" fontId="8" fillId="9" borderId="1" xfId="9" applyFont="1" applyFill="1" applyBorder="1" applyAlignment="1">
      <alignment horizontal="center" vertical="center"/>
    </xf>
    <xf numFmtId="178" fontId="8" fillId="9" borderId="1" xfId="0" applyNumberFormat="1" applyFont="1" applyFill="1" applyBorder="1" applyAlignment="1">
      <alignment horizontal="center" vertical="center"/>
    </xf>
    <xf numFmtId="176" fontId="1" fillId="9" borderId="1" xfId="9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6" fontId="1" fillId="2" borderId="0" xfId="9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15" fillId="0" borderId="1" xfId="9" applyNumberFormat="1" applyFont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 wrapText="1"/>
    </xf>
    <xf numFmtId="0" fontId="15" fillId="0" borderId="7" xfId="0" applyNumberFormat="1" applyFont="1" applyFill="1" applyBorder="1" applyAlignment="1">
      <alignment horizontal="center" vertical="center" wrapText="1"/>
    </xf>
    <xf numFmtId="176" fontId="15" fillId="9" borderId="1" xfId="9" applyNumberFormat="1" applyFont="1" applyFill="1" applyBorder="1" applyAlignment="1">
      <alignment horizontal="center" vertical="center"/>
    </xf>
    <xf numFmtId="0" fontId="15" fillId="9" borderId="7" xfId="0" applyNumberFormat="1" applyFont="1" applyFill="1" applyBorder="1" applyAlignment="1">
      <alignment horizontal="center" vertical="center" wrapText="1"/>
    </xf>
    <xf numFmtId="176" fontId="8" fillId="9" borderId="1" xfId="9" applyNumberFormat="1" applyFont="1" applyFill="1" applyBorder="1" applyAlignment="1">
      <alignment horizontal="center" vertical="center"/>
    </xf>
    <xf numFmtId="176" fontId="1" fillId="2" borderId="0" xfId="9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101</xdr:row>
      <xdr:rowOff>78105</xdr:rowOff>
    </xdr:from>
    <xdr:to>
      <xdr:col>9</xdr:col>
      <xdr:colOff>935990</xdr:colOff>
      <xdr:row>132</xdr:row>
      <xdr:rowOff>32385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8071465"/>
          <a:ext cx="13881735" cy="514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8"/>
  <sheetViews>
    <sheetView tabSelected="1" zoomScale="68" zoomScaleNormal="68" workbookViewId="0">
      <selection activeCell="I7" sqref="I7"/>
    </sheetView>
  </sheetViews>
  <sheetFormatPr defaultColWidth="9.14285714285714" defaultRowHeight="13.2"/>
  <cols>
    <col min="1" max="1" width="27.9285714285714" style="4" customWidth="1"/>
    <col min="2" max="2" width="19.7589285714286" style="4" customWidth="1"/>
    <col min="3" max="3" width="19.0714285714286" style="4" customWidth="1"/>
    <col min="4" max="4" width="22.2142857142857" style="4" customWidth="1"/>
    <col min="5" max="5" width="19.0714285714286" style="4" customWidth="1"/>
    <col min="6" max="6" width="17.5" style="5" customWidth="1"/>
    <col min="7" max="7" width="17.5" style="6" customWidth="1"/>
    <col min="8" max="8" width="21.5089285714286" style="6" customWidth="1"/>
    <col min="9" max="9" width="17.4821428571429" style="4" customWidth="1"/>
    <col min="10" max="10" width="36.0892857142857" style="5" customWidth="1"/>
    <col min="11" max="11" width="27.625" style="4" customWidth="1"/>
    <col min="12" max="12" width="20.8571428571429" style="4" customWidth="1"/>
    <col min="13" max="13" width="19.0714285714286" style="4" customWidth="1"/>
    <col min="14" max="14" width="14.5714285714286" style="4" customWidth="1"/>
    <col min="15" max="17" width="17.5" style="4" customWidth="1"/>
    <col min="18" max="18" width="16.1964285714286" style="4" customWidth="1"/>
    <col min="19" max="22" width="18.2589285714286" style="4" customWidth="1"/>
    <col min="23" max="16383" width="9.14285714285714" style="4"/>
    <col min="16384" max="16384" width="9.14285714285714" style="7"/>
  </cols>
  <sheetData>
    <row r="1" s="1" customFormat="1" ht="17.6" spans="1:10">
      <c r="A1" s="8" t="s">
        <v>0</v>
      </c>
      <c r="B1" s="9"/>
      <c r="C1" s="9"/>
      <c r="D1" s="9"/>
      <c r="E1" s="9"/>
      <c r="F1" s="30"/>
      <c r="G1" s="31"/>
      <c r="H1" s="31"/>
      <c r="I1" s="33"/>
      <c r="J1" s="33"/>
    </row>
    <row r="2" s="1" customFormat="1" ht="17.6" spans="1:10">
      <c r="A2" s="10" t="s">
        <v>1</v>
      </c>
      <c r="B2" s="9"/>
      <c r="C2" s="9"/>
      <c r="D2" s="9"/>
      <c r="E2" s="9"/>
      <c r="F2" s="30"/>
      <c r="G2" s="31"/>
      <c r="H2" s="31"/>
      <c r="I2" s="33"/>
      <c r="J2" s="33"/>
    </row>
    <row r="3" s="1" customFormat="1" ht="86" customHeight="1" spans="1:10">
      <c r="A3" s="11" t="s">
        <v>2</v>
      </c>
      <c r="B3" s="12"/>
      <c r="C3" s="12"/>
      <c r="D3" s="12"/>
      <c r="E3" s="12"/>
      <c r="F3" s="12"/>
      <c r="G3" s="12"/>
      <c r="H3" s="12"/>
      <c r="I3" s="33"/>
      <c r="J3" s="33"/>
    </row>
    <row r="4" s="1" customFormat="1" ht="49" customHeight="1" spans="1:10">
      <c r="A4" s="11" t="s">
        <v>3</v>
      </c>
      <c r="B4" s="13"/>
      <c r="C4" s="13"/>
      <c r="D4" s="13"/>
      <c r="E4" s="13"/>
      <c r="F4" s="13"/>
      <c r="G4" s="13"/>
      <c r="H4" s="13"/>
      <c r="I4" s="33"/>
      <c r="J4" s="33"/>
    </row>
    <row r="5" s="1" customFormat="1" ht="17.6" spans="1:10">
      <c r="A5" s="8" t="s">
        <v>4</v>
      </c>
      <c r="B5" s="9"/>
      <c r="C5" s="9"/>
      <c r="D5" s="9"/>
      <c r="E5" s="9"/>
      <c r="F5" s="30"/>
      <c r="G5" s="31"/>
      <c r="H5" s="31"/>
      <c r="I5" s="33"/>
      <c r="J5" s="33"/>
    </row>
    <row r="6" s="1" customFormat="1" ht="17.6" spans="1:10">
      <c r="A6" s="10" t="s">
        <v>5</v>
      </c>
      <c r="B6" s="9"/>
      <c r="C6" s="9"/>
      <c r="D6" s="9"/>
      <c r="E6" s="9"/>
      <c r="F6" s="30"/>
      <c r="G6" s="31"/>
      <c r="H6" s="31"/>
      <c r="I6" s="33"/>
      <c r="J6" s="33"/>
    </row>
    <row r="7" s="1" customFormat="1" ht="17.6" spans="1:10">
      <c r="A7" s="10" t="s">
        <v>6</v>
      </c>
      <c r="B7" s="9"/>
      <c r="C7" s="9"/>
      <c r="D7" s="9"/>
      <c r="E7" s="9"/>
      <c r="F7" s="30"/>
      <c r="G7" s="31"/>
      <c r="H7" s="31"/>
      <c r="I7" s="33"/>
      <c r="J7" s="33"/>
    </row>
    <row r="8" s="1" customFormat="1" ht="18" customHeight="1" spans="1:10">
      <c r="A8" s="14" t="s">
        <v>7</v>
      </c>
      <c r="F8" s="32"/>
      <c r="G8" s="33"/>
      <c r="H8" s="33"/>
      <c r="I8" s="33"/>
      <c r="J8" s="33"/>
    </row>
    <row r="9" s="2" customFormat="1" ht="23" customHeight="1" spans="1:18">
      <c r="A9" s="15" t="s">
        <v>8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4"/>
      <c r="M9" s="4"/>
      <c r="N9" s="4"/>
      <c r="O9" s="4"/>
      <c r="P9" s="4"/>
      <c r="Q9" s="4"/>
      <c r="R9" s="4"/>
    </row>
    <row r="10" s="2" customFormat="1" spans="1:18">
      <c r="A10" s="16" t="s">
        <v>9</v>
      </c>
      <c r="B10" s="17" t="s">
        <v>10</v>
      </c>
      <c r="C10" s="18"/>
      <c r="D10" s="18"/>
      <c r="E10" s="34"/>
      <c r="F10" s="18"/>
      <c r="G10" s="35"/>
      <c r="H10" s="36" t="s">
        <v>11</v>
      </c>
      <c r="I10" s="61"/>
      <c r="J10" s="62"/>
      <c r="K10" s="63"/>
      <c r="L10" s="4"/>
      <c r="M10" s="4"/>
      <c r="N10" s="4"/>
      <c r="O10" s="4"/>
      <c r="P10" s="4"/>
      <c r="Q10" s="4"/>
      <c r="R10" s="4"/>
    </row>
    <row r="11" s="2" customFormat="1" spans="1:18">
      <c r="A11" s="16"/>
      <c r="B11" s="19" t="s">
        <v>12</v>
      </c>
      <c r="C11" s="19" t="s">
        <v>13</v>
      </c>
      <c r="D11" s="19" t="s">
        <v>14</v>
      </c>
      <c r="E11" s="37" t="s">
        <v>15</v>
      </c>
      <c r="F11" s="38" t="s">
        <v>16</v>
      </c>
      <c r="G11" s="38" t="s">
        <v>17</v>
      </c>
      <c r="H11" s="39" t="s">
        <v>18</v>
      </c>
      <c r="I11" s="64" t="s">
        <v>19</v>
      </c>
      <c r="J11" s="39" t="s">
        <v>20</v>
      </c>
      <c r="K11" s="39" t="s">
        <v>21</v>
      </c>
      <c r="L11" s="4"/>
      <c r="M11" s="4"/>
      <c r="N11" s="4"/>
      <c r="O11" s="4"/>
      <c r="P11" s="4"/>
      <c r="Q11" s="4"/>
      <c r="R11" s="4"/>
    </row>
    <row r="12" s="2" customFormat="1" hidden="1" spans="1:18">
      <c r="A12" s="20">
        <v>20220118</v>
      </c>
      <c r="B12" s="21">
        <v>2</v>
      </c>
      <c r="C12" s="21">
        <v>0</v>
      </c>
      <c r="D12" s="21">
        <v>0</v>
      </c>
      <c r="E12" s="40">
        <v>0</v>
      </c>
      <c r="F12" s="41">
        <f t="shared" ref="F12:F39" si="0">C12/B12</f>
        <v>0</v>
      </c>
      <c r="G12" s="41">
        <f t="shared" ref="G12:G39" si="1">D12/B12</f>
        <v>0</v>
      </c>
      <c r="H12" s="21"/>
      <c r="I12" s="40"/>
      <c r="J12" s="21"/>
      <c r="K12" s="21"/>
      <c r="L12" s="4"/>
      <c r="M12" s="4"/>
      <c r="N12" s="4"/>
      <c r="O12" s="4"/>
      <c r="P12" s="4"/>
      <c r="Q12" s="4"/>
      <c r="R12" s="4"/>
    </row>
    <row r="13" s="2" customFormat="1" hidden="1" spans="1:18">
      <c r="A13" s="20">
        <v>20220119</v>
      </c>
      <c r="B13" s="21">
        <v>2</v>
      </c>
      <c r="C13" s="21">
        <v>0</v>
      </c>
      <c r="D13" s="21">
        <v>0</v>
      </c>
      <c r="E13" s="40">
        <v>0</v>
      </c>
      <c r="F13" s="41">
        <f t="shared" si="0"/>
        <v>0</v>
      </c>
      <c r="G13" s="41">
        <f t="shared" si="1"/>
        <v>0</v>
      </c>
      <c r="H13" s="21"/>
      <c r="I13" s="40"/>
      <c r="J13" s="21"/>
      <c r="K13" s="21"/>
      <c r="L13" s="4"/>
      <c r="M13" s="4"/>
      <c r="N13" s="4"/>
      <c r="O13" s="4"/>
      <c r="P13" s="4"/>
      <c r="Q13" s="4"/>
      <c r="R13" s="4"/>
    </row>
    <row r="14" s="2" customFormat="1" hidden="1" spans="1:18">
      <c r="A14" s="20">
        <v>20220120</v>
      </c>
      <c r="B14" s="21">
        <v>2</v>
      </c>
      <c r="C14" s="21">
        <v>0</v>
      </c>
      <c r="D14" s="21">
        <v>0</v>
      </c>
      <c r="E14" s="40">
        <v>0</v>
      </c>
      <c r="F14" s="41">
        <f t="shared" si="0"/>
        <v>0</v>
      </c>
      <c r="G14" s="41">
        <f t="shared" si="1"/>
        <v>0</v>
      </c>
      <c r="H14" s="21"/>
      <c r="I14" s="40"/>
      <c r="J14" s="21"/>
      <c r="K14" s="21"/>
      <c r="L14" s="4"/>
      <c r="M14" s="4"/>
      <c r="N14" s="4"/>
      <c r="O14" s="4"/>
      <c r="P14" s="4"/>
      <c r="Q14" s="4"/>
      <c r="R14" s="4"/>
    </row>
    <row r="15" s="2" customFormat="1" hidden="1" spans="1:18">
      <c r="A15" s="20">
        <v>20220121</v>
      </c>
      <c r="B15" s="21">
        <v>1</v>
      </c>
      <c r="C15" s="21">
        <v>0</v>
      </c>
      <c r="D15" s="21">
        <v>0</v>
      </c>
      <c r="E15" s="40">
        <v>0</v>
      </c>
      <c r="F15" s="41">
        <f t="shared" si="0"/>
        <v>0</v>
      </c>
      <c r="G15" s="41">
        <f t="shared" si="1"/>
        <v>0</v>
      </c>
      <c r="H15" s="21"/>
      <c r="I15" s="40"/>
      <c r="J15" s="21"/>
      <c r="K15" s="21"/>
      <c r="L15" s="4"/>
      <c r="M15" s="4"/>
      <c r="N15" s="4"/>
      <c r="O15" s="4"/>
      <c r="P15" s="4"/>
      <c r="Q15" s="4"/>
      <c r="R15" s="4"/>
    </row>
    <row r="16" s="2" customFormat="1" hidden="1" spans="1:18">
      <c r="A16" s="20">
        <v>20220122</v>
      </c>
      <c r="B16" s="21">
        <v>1</v>
      </c>
      <c r="C16" s="21">
        <v>0</v>
      </c>
      <c r="D16" s="21">
        <v>0</v>
      </c>
      <c r="E16" s="40">
        <v>0</v>
      </c>
      <c r="F16" s="41">
        <f t="shared" si="0"/>
        <v>0</v>
      </c>
      <c r="G16" s="41">
        <f t="shared" si="1"/>
        <v>0</v>
      </c>
      <c r="H16" s="21"/>
      <c r="I16" s="40"/>
      <c r="J16" s="21"/>
      <c r="K16" s="21"/>
      <c r="L16" s="4"/>
      <c r="M16" s="4"/>
      <c r="N16" s="4"/>
      <c r="O16" s="4"/>
      <c r="P16" s="4"/>
      <c r="Q16" s="4"/>
      <c r="R16" s="4"/>
    </row>
    <row r="17" s="2" customFormat="1" hidden="1" spans="1:18">
      <c r="A17" s="20">
        <v>20220123</v>
      </c>
      <c r="B17" s="21">
        <v>2</v>
      </c>
      <c r="C17" s="21">
        <v>0</v>
      </c>
      <c r="D17" s="21">
        <v>0</v>
      </c>
      <c r="E17" s="40">
        <v>0</v>
      </c>
      <c r="F17" s="41">
        <f t="shared" si="0"/>
        <v>0</v>
      </c>
      <c r="G17" s="41">
        <f t="shared" si="1"/>
        <v>0</v>
      </c>
      <c r="H17" s="21"/>
      <c r="I17" s="40"/>
      <c r="J17" s="21"/>
      <c r="K17" s="21"/>
      <c r="L17" s="4"/>
      <c r="M17" s="4"/>
      <c r="N17" s="4"/>
      <c r="O17" s="4"/>
      <c r="P17" s="4"/>
      <c r="Q17" s="4"/>
      <c r="R17" s="4"/>
    </row>
    <row r="18" s="2" customFormat="1" hidden="1" spans="1:18">
      <c r="A18" s="20">
        <v>20220124</v>
      </c>
      <c r="B18" s="21">
        <v>1</v>
      </c>
      <c r="C18" s="21">
        <v>0</v>
      </c>
      <c r="D18" s="21">
        <v>0</v>
      </c>
      <c r="E18" s="40">
        <v>0</v>
      </c>
      <c r="F18" s="41">
        <f t="shared" si="0"/>
        <v>0</v>
      </c>
      <c r="G18" s="41">
        <f t="shared" si="1"/>
        <v>0</v>
      </c>
      <c r="H18" s="21"/>
      <c r="I18" s="40"/>
      <c r="J18" s="21"/>
      <c r="K18" s="21"/>
      <c r="L18" s="4"/>
      <c r="M18" s="4"/>
      <c r="N18" s="4"/>
      <c r="O18" s="4"/>
      <c r="P18" s="4"/>
      <c r="Q18" s="4"/>
      <c r="R18" s="4"/>
    </row>
    <row r="19" s="2" customFormat="1" hidden="1" spans="1:18">
      <c r="A19" s="20">
        <v>20220125</v>
      </c>
      <c r="B19" s="21">
        <v>1</v>
      </c>
      <c r="C19" s="21">
        <v>0</v>
      </c>
      <c r="D19" s="21">
        <v>0</v>
      </c>
      <c r="E19" s="40">
        <v>0</v>
      </c>
      <c r="F19" s="41">
        <f t="shared" si="0"/>
        <v>0</v>
      </c>
      <c r="G19" s="41">
        <f t="shared" si="1"/>
        <v>0</v>
      </c>
      <c r="H19" s="21"/>
      <c r="I19" s="40"/>
      <c r="J19" s="21"/>
      <c r="K19" s="21"/>
      <c r="L19" s="4"/>
      <c r="M19" s="4"/>
      <c r="N19" s="4"/>
      <c r="O19" s="4"/>
      <c r="P19" s="4"/>
      <c r="Q19" s="4"/>
      <c r="R19" s="4"/>
    </row>
    <row r="20" s="2" customFormat="1" hidden="1" spans="1:18">
      <c r="A20" s="20">
        <v>20220126</v>
      </c>
      <c r="B20" s="21">
        <v>3</v>
      </c>
      <c r="C20" s="21">
        <v>0</v>
      </c>
      <c r="D20" s="21">
        <v>0</v>
      </c>
      <c r="E20" s="40">
        <v>0</v>
      </c>
      <c r="F20" s="41">
        <f t="shared" si="0"/>
        <v>0</v>
      </c>
      <c r="G20" s="41">
        <f t="shared" si="1"/>
        <v>0</v>
      </c>
      <c r="H20" s="21"/>
      <c r="I20" s="40"/>
      <c r="J20" s="21"/>
      <c r="K20" s="21"/>
      <c r="L20" s="4"/>
      <c r="M20" s="4"/>
      <c r="N20" s="4"/>
      <c r="O20" s="4"/>
      <c r="P20" s="4"/>
      <c r="Q20" s="4"/>
      <c r="R20" s="4"/>
    </row>
    <row r="21" s="2" customFormat="1" hidden="1" spans="1:18">
      <c r="A21" s="20">
        <v>20220130</v>
      </c>
      <c r="B21" s="21">
        <v>1</v>
      </c>
      <c r="C21" s="21">
        <v>0</v>
      </c>
      <c r="D21" s="21">
        <v>0</v>
      </c>
      <c r="E21" s="40">
        <v>0</v>
      </c>
      <c r="F21" s="41">
        <f t="shared" si="0"/>
        <v>0</v>
      </c>
      <c r="G21" s="41">
        <f t="shared" si="1"/>
        <v>0</v>
      </c>
      <c r="H21" s="21"/>
      <c r="I21" s="40"/>
      <c r="J21" s="21"/>
      <c r="K21" s="21"/>
      <c r="L21" s="4"/>
      <c r="M21" s="4"/>
      <c r="N21" s="4"/>
      <c r="O21" s="4"/>
      <c r="P21" s="4"/>
      <c r="Q21" s="4"/>
      <c r="R21" s="4"/>
    </row>
    <row r="22" s="2" customFormat="1" hidden="1" spans="1:18">
      <c r="A22" s="20">
        <v>20220202</v>
      </c>
      <c r="B22" s="21">
        <v>1</v>
      </c>
      <c r="C22" s="21">
        <v>1</v>
      </c>
      <c r="D22" s="21">
        <v>0</v>
      </c>
      <c r="E22" s="40">
        <v>0</v>
      </c>
      <c r="F22" s="41">
        <f t="shared" si="0"/>
        <v>1</v>
      </c>
      <c r="G22" s="41">
        <f t="shared" si="1"/>
        <v>0</v>
      </c>
      <c r="H22" s="21"/>
      <c r="I22" s="40"/>
      <c r="J22" s="21"/>
      <c r="K22" s="21"/>
      <c r="L22" s="4"/>
      <c r="M22" s="4"/>
      <c r="N22" s="4"/>
      <c r="O22" s="4"/>
      <c r="P22" s="4"/>
      <c r="Q22" s="4"/>
      <c r="R22" s="4"/>
    </row>
    <row r="23" s="2" customFormat="1" hidden="1" spans="1:18">
      <c r="A23" s="20">
        <v>20220203</v>
      </c>
      <c r="B23" s="21">
        <v>1</v>
      </c>
      <c r="C23" s="21">
        <v>1</v>
      </c>
      <c r="D23" s="21">
        <v>0</v>
      </c>
      <c r="E23" s="40">
        <v>0</v>
      </c>
      <c r="F23" s="41">
        <f t="shared" si="0"/>
        <v>1</v>
      </c>
      <c r="G23" s="41">
        <f t="shared" si="1"/>
        <v>0</v>
      </c>
      <c r="H23" s="21"/>
      <c r="I23" s="40"/>
      <c r="J23" s="21"/>
      <c r="K23" s="21"/>
      <c r="L23" s="4"/>
      <c r="M23" s="4"/>
      <c r="N23" s="4"/>
      <c r="O23" s="4"/>
      <c r="P23" s="4"/>
      <c r="Q23" s="4"/>
      <c r="R23" s="4"/>
    </row>
    <row r="24" s="2" customFormat="1" hidden="1" spans="1:18">
      <c r="A24" s="20">
        <v>20220207</v>
      </c>
      <c r="B24" s="21">
        <v>1</v>
      </c>
      <c r="C24" s="21">
        <v>0</v>
      </c>
      <c r="D24" s="21">
        <v>0</v>
      </c>
      <c r="E24" s="40">
        <v>0</v>
      </c>
      <c r="F24" s="41">
        <f t="shared" si="0"/>
        <v>0</v>
      </c>
      <c r="G24" s="41">
        <f t="shared" si="1"/>
        <v>0</v>
      </c>
      <c r="H24" s="21"/>
      <c r="I24" s="40"/>
      <c r="J24" s="21"/>
      <c r="K24" s="21"/>
      <c r="L24" s="4"/>
      <c r="M24" s="4"/>
      <c r="N24" s="4"/>
      <c r="O24" s="4"/>
      <c r="P24" s="4"/>
      <c r="Q24" s="4"/>
      <c r="R24" s="4"/>
    </row>
    <row r="25" s="2" customFormat="1" hidden="1" spans="1:18">
      <c r="A25" s="20">
        <v>20220208</v>
      </c>
      <c r="B25" s="21">
        <v>3</v>
      </c>
      <c r="C25" s="21">
        <v>1</v>
      </c>
      <c r="D25" s="21">
        <v>0</v>
      </c>
      <c r="E25" s="40">
        <v>0</v>
      </c>
      <c r="F25" s="41">
        <f t="shared" si="0"/>
        <v>0.333333333333333</v>
      </c>
      <c r="G25" s="41">
        <f t="shared" si="1"/>
        <v>0</v>
      </c>
      <c r="H25" s="21"/>
      <c r="I25" s="40"/>
      <c r="J25" s="21"/>
      <c r="K25" s="21"/>
      <c r="L25" s="4"/>
      <c r="M25" s="4"/>
      <c r="N25" s="4"/>
      <c r="O25" s="4"/>
      <c r="P25" s="4"/>
      <c r="Q25" s="4"/>
      <c r="R25" s="4"/>
    </row>
    <row r="26" s="2" customFormat="1" hidden="1" spans="1:18">
      <c r="A26" s="20">
        <v>20220209</v>
      </c>
      <c r="B26" s="21">
        <v>5</v>
      </c>
      <c r="C26" s="21">
        <v>2</v>
      </c>
      <c r="D26" s="21">
        <v>0</v>
      </c>
      <c r="E26" s="40">
        <v>0</v>
      </c>
      <c r="F26" s="41">
        <f t="shared" si="0"/>
        <v>0.4</v>
      </c>
      <c r="G26" s="41">
        <f t="shared" si="1"/>
        <v>0</v>
      </c>
      <c r="H26" s="21"/>
      <c r="I26" s="40"/>
      <c r="J26" s="21"/>
      <c r="K26" s="21"/>
      <c r="L26" s="4"/>
      <c r="M26" s="4"/>
      <c r="N26" s="4"/>
      <c r="O26" s="4"/>
      <c r="P26" s="4"/>
      <c r="Q26" s="4"/>
      <c r="R26" s="4"/>
    </row>
    <row r="27" s="2" customFormat="1" ht="16" customHeight="1" spans="1:18">
      <c r="A27" s="22">
        <v>20220217</v>
      </c>
      <c r="B27" s="23">
        <v>247</v>
      </c>
      <c r="C27" s="23">
        <v>62</v>
      </c>
      <c r="D27" s="23">
        <v>14</v>
      </c>
      <c r="E27" s="42">
        <v>27522.55</v>
      </c>
      <c r="F27" s="43">
        <f t="shared" si="0"/>
        <v>0.251012145748988</v>
      </c>
      <c r="G27" s="44">
        <f t="shared" si="1"/>
        <v>0.0566801619433198</v>
      </c>
      <c r="H27" s="23">
        <v>19</v>
      </c>
      <c r="I27" s="42">
        <v>28748.05</v>
      </c>
      <c r="J27" s="43">
        <f t="shared" ref="J27:J39" si="2">D27/H27</f>
        <v>0.736842105263158</v>
      </c>
      <c r="K27" s="43">
        <f t="shared" ref="K27:K39" si="3">E27/I27</f>
        <v>0.957371021686688</v>
      </c>
      <c r="L27" s="4"/>
      <c r="M27" s="4"/>
      <c r="N27" s="4"/>
      <c r="O27" s="4"/>
      <c r="P27" s="4"/>
      <c r="Q27" s="4"/>
      <c r="R27" s="4"/>
    </row>
    <row r="28" s="2" customFormat="1" ht="16" customHeight="1" spans="1:18">
      <c r="A28" s="22">
        <v>20220218</v>
      </c>
      <c r="B28" s="23">
        <v>236</v>
      </c>
      <c r="C28" s="23">
        <v>73</v>
      </c>
      <c r="D28" s="23">
        <v>10</v>
      </c>
      <c r="E28" s="42">
        <v>13133.61</v>
      </c>
      <c r="F28" s="43">
        <f t="shared" si="0"/>
        <v>0.309322033898305</v>
      </c>
      <c r="G28" s="44">
        <f t="shared" si="1"/>
        <v>0.0423728813559322</v>
      </c>
      <c r="H28" s="23">
        <v>11</v>
      </c>
      <c r="I28" s="42">
        <v>12968.01</v>
      </c>
      <c r="J28" s="43">
        <f t="shared" si="2"/>
        <v>0.909090909090909</v>
      </c>
      <c r="K28" s="43">
        <f t="shared" si="3"/>
        <v>1.01276988527924</v>
      </c>
      <c r="L28" s="4"/>
      <c r="M28" s="4"/>
      <c r="N28" s="4"/>
      <c r="O28" s="4"/>
      <c r="P28" s="4"/>
      <c r="Q28" s="4"/>
      <c r="R28" s="4"/>
    </row>
    <row r="29" s="2" customFormat="1" ht="16" customHeight="1" spans="1:18">
      <c r="A29" s="22">
        <v>20220219</v>
      </c>
      <c r="B29" s="23">
        <v>31</v>
      </c>
      <c r="C29" s="23">
        <v>16</v>
      </c>
      <c r="D29" s="23">
        <v>4</v>
      </c>
      <c r="E29" s="42">
        <v>7295.1</v>
      </c>
      <c r="F29" s="43">
        <f t="shared" si="0"/>
        <v>0.516129032258065</v>
      </c>
      <c r="G29" s="44">
        <f t="shared" si="1"/>
        <v>0.129032258064516</v>
      </c>
      <c r="H29" s="23">
        <v>4</v>
      </c>
      <c r="I29" s="42">
        <v>7285.3</v>
      </c>
      <c r="J29" s="43">
        <f t="shared" si="2"/>
        <v>1</v>
      </c>
      <c r="K29" s="43">
        <f t="shared" si="3"/>
        <v>1.00134517452953</v>
      </c>
      <c r="L29" s="4"/>
      <c r="M29" s="4"/>
      <c r="N29" s="4"/>
      <c r="O29" s="4"/>
      <c r="P29" s="4"/>
      <c r="Q29" s="4"/>
      <c r="R29" s="4"/>
    </row>
    <row r="30" s="2" customFormat="1" ht="16" customHeight="1" spans="1:18">
      <c r="A30" s="22">
        <v>20220220</v>
      </c>
      <c r="B30" s="23">
        <v>25</v>
      </c>
      <c r="C30" s="23">
        <v>14</v>
      </c>
      <c r="D30" s="23">
        <v>5</v>
      </c>
      <c r="E30" s="42">
        <v>10412.67</v>
      </c>
      <c r="F30" s="45">
        <f t="shared" si="0"/>
        <v>0.56</v>
      </c>
      <c r="G30" s="44">
        <f t="shared" si="1"/>
        <v>0.2</v>
      </c>
      <c r="H30" s="23">
        <v>5</v>
      </c>
      <c r="I30" s="42">
        <v>10362.67</v>
      </c>
      <c r="J30" s="43">
        <f t="shared" si="2"/>
        <v>1</v>
      </c>
      <c r="K30" s="43">
        <f t="shared" si="3"/>
        <v>1.00482501131465</v>
      </c>
      <c r="L30" s="4"/>
      <c r="M30" s="4"/>
      <c r="N30" s="4"/>
      <c r="O30" s="4"/>
      <c r="P30" s="4"/>
      <c r="Q30" s="4"/>
      <c r="R30" s="4"/>
    </row>
    <row r="31" s="2" customFormat="1" ht="16" customHeight="1" spans="1:18">
      <c r="A31" s="22">
        <v>20220221</v>
      </c>
      <c r="B31" s="23">
        <v>407</v>
      </c>
      <c r="C31" s="24">
        <v>105</v>
      </c>
      <c r="D31" s="23">
        <v>10</v>
      </c>
      <c r="E31" s="42">
        <v>14542.64</v>
      </c>
      <c r="F31" s="43">
        <f t="shared" si="0"/>
        <v>0.257985257985258</v>
      </c>
      <c r="G31" s="44">
        <f t="shared" si="1"/>
        <v>0.0245700245700246</v>
      </c>
      <c r="H31" s="23">
        <v>10</v>
      </c>
      <c r="I31" s="42">
        <v>14423.64</v>
      </c>
      <c r="J31" s="43">
        <f t="shared" si="2"/>
        <v>1</v>
      </c>
      <c r="K31" s="43">
        <f t="shared" si="3"/>
        <v>1.00825034457321</v>
      </c>
      <c r="L31" s="4"/>
      <c r="M31" s="4"/>
      <c r="N31" s="4"/>
      <c r="O31" s="4"/>
      <c r="P31" s="4"/>
      <c r="Q31" s="4"/>
      <c r="R31" s="4"/>
    </row>
    <row r="32" s="2" customFormat="1" ht="16" customHeight="1" spans="1:18">
      <c r="A32" s="22">
        <v>20220222</v>
      </c>
      <c r="B32" s="23">
        <v>148</v>
      </c>
      <c r="C32" s="23">
        <v>40</v>
      </c>
      <c r="D32" s="23">
        <v>9</v>
      </c>
      <c r="E32" s="42">
        <v>17733.04</v>
      </c>
      <c r="F32" s="43">
        <f t="shared" si="0"/>
        <v>0.27027027027027</v>
      </c>
      <c r="G32" s="44">
        <f t="shared" si="1"/>
        <v>0.0608108108108108</v>
      </c>
      <c r="H32" s="23">
        <v>11</v>
      </c>
      <c r="I32" s="42">
        <v>17566.54</v>
      </c>
      <c r="J32" s="43">
        <f t="shared" si="2"/>
        <v>0.818181818181818</v>
      </c>
      <c r="K32" s="43">
        <f t="shared" si="3"/>
        <v>1.00947824671222</v>
      </c>
      <c r="L32" s="4"/>
      <c r="M32" s="4"/>
      <c r="N32" s="4"/>
      <c r="O32" s="4"/>
      <c r="P32" s="4"/>
      <c r="Q32" s="4"/>
      <c r="R32" s="4"/>
    </row>
    <row r="33" s="2" customFormat="1" ht="16" customHeight="1" spans="1:18">
      <c r="A33" s="22">
        <v>20220223</v>
      </c>
      <c r="B33" s="23">
        <v>400</v>
      </c>
      <c r="C33" s="23">
        <v>92</v>
      </c>
      <c r="D33" s="23">
        <v>7</v>
      </c>
      <c r="E33" s="42">
        <v>9551.1</v>
      </c>
      <c r="F33" s="43">
        <f t="shared" si="0"/>
        <v>0.23</v>
      </c>
      <c r="G33" s="44">
        <f t="shared" si="1"/>
        <v>0.0175</v>
      </c>
      <c r="H33" s="23">
        <v>10</v>
      </c>
      <c r="I33" s="42">
        <v>11242.16</v>
      </c>
      <c r="J33" s="43">
        <f t="shared" si="2"/>
        <v>0.7</v>
      </c>
      <c r="K33" s="43">
        <f t="shared" si="3"/>
        <v>0.849578728642894</v>
      </c>
      <c r="L33" s="4"/>
      <c r="M33" s="4"/>
      <c r="N33" s="4"/>
      <c r="O33" s="4"/>
      <c r="P33" s="4"/>
      <c r="Q33" s="4"/>
      <c r="R33" s="4"/>
    </row>
    <row r="34" s="2" customFormat="1" ht="16" customHeight="1" spans="1:18">
      <c r="A34" s="25">
        <v>20220224</v>
      </c>
      <c r="B34" s="19">
        <v>301</v>
      </c>
      <c r="C34" s="19">
        <v>84</v>
      </c>
      <c r="D34" s="19">
        <v>30</v>
      </c>
      <c r="E34" s="46">
        <v>65804.71</v>
      </c>
      <c r="F34" s="38">
        <f t="shared" si="0"/>
        <v>0.27906976744186</v>
      </c>
      <c r="G34" s="47">
        <f t="shared" si="1"/>
        <v>0.0996677740863787</v>
      </c>
      <c r="H34" s="19">
        <v>43</v>
      </c>
      <c r="I34" s="57">
        <v>68160.42</v>
      </c>
      <c r="J34" s="38">
        <f t="shared" si="2"/>
        <v>0.697674418604651</v>
      </c>
      <c r="K34" s="38">
        <f t="shared" si="3"/>
        <v>0.965438739960816</v>
      </c>
      <c r="L34" s="4"/>
      <c r="M34" s="4"/>
      <c r="N34" s="4"/>
      <c r="O34" s="4"/>
      <c r="P34" s="4"/>
      <c r="Q34" s="4"/>
      <c r="R34" s="4"/>
    </row>
    <row r="35" s="2" customFormat="1" ht="16" customHeight="1" spans="1:18">
      <c r="A35" s="22">
        <v>20220225</v>
      </c>
      <c r="B35" s="23">
        <v>44</v>
      </c>
      <c r="C35" s="23">
        <v>18</v>
      </c>
      <c r="D35" s="23">
        <v>2</v>
      </c>
      <c r="E35" s="42">
        <v>3066.5</v>
      </c>
      <c r="F35" s="43">
        <f t="shared" si="0"/>
        <v>0.409090909090909</v>
      </c>
      <c r="G35" s="44">
        <f t="shared" si="1"/>
        <v>0.0454545454545455</v>
      </c>
      <c r="H35" s="23">
        <v>3</v>
      </c>
      <c r="I35" s="42">
        <v>3930</v>
      </c>
      <c r="J35" s="43">
        <f t="shared" si="2"/>
        <v>0.666666666666667</v>
      </c>
      <c r="K35" s="43">
        <f t="shared" si="3"/>
        <v>0.780279898218829</v>
      </c>
      <c r="L35" s="4"/>
      <c r="M35" s="4"/>
      <c r="N35" s="4"/>
      <c r="O35" s="4"/>
      <c r="P35" s="4"/>
      <c r="Q35" s="4"/>
      <c r="R35" s="4"/>
    </row>
    <row r="36" s="2" customFormat="1" ht="16" customHeight="1" spans="1:18">
      <c r="A36" s="22">
        <v>20220226</v>
      </c>
      <c r="B36" s="23">
        <v>26</v>
      </c>
      <c r="C36" s="23">
        <v>11</v>
      </c>
      <c r="D36" s="23">
        <v>3</v>
      </c>
      <c r="E36" s="42">
        <v>6729.44</v>
      </c>
      <c r="F36" s="43">
        <f t="shared" si="0"/>
        <v>0.423076923076923</v>
      </c>
      <c r="G36" s="48">
        <f t="shared" si="1"/>
        <v>0.115384615384615</v>
      </c>
      <c r="H36" s="23">
        <v>4</v>
      </c>
      <c r="I36" s="42">
        <v>7897.6</v>
      </c>
      <c r="J36" s="43">
        <f t="shared" si="2"/>
        <v>0.75</v>
      </c>
      <c r="K36" s="43">
        <f t="shared" si="3"/>
        <v>0.852086709886548</v>
      </c>
      <c r="L36" s="4"/>
      <c r="M36" s="4"/>
      <c r="N36" s="4"/>
      <c r="O36" s="4"/>
      <c r="P36" s="4"/>
      <c r="Q36" s="4"/>
      <c r="R36" s="4"/>
    </row>
    <row r="37" s="2" customFormat="1" ht="16" customHeight="1" spans="1:18">
      <c r="A37" s="22">
        <v>20220227</v>
      </c>
      <c r="B37" s="23">
        <v>62</v>
      </c>
      <c r="C37" s="23">
        <v>21</v>
      </c>
      <c r="D37" s="23">
        <v>10</v>
      </c>
      <c r="E37" s="42">
        <v>16256.58</v>
      </c>
      <c r="F37" s="43">
        <f t="shared" si="0"/>
        <v>0.338709677419355</v>
      </c>
      <c r="G37" s="44">
        <f t="shared" si="1"/>
        <v>0.161290322580645</v>
      </c>
      <c r="H37" s="23">
        <v>11</v>
      </c>
      <c r="I37" s="42">
        <v>16913.58</v>
      </c>
      <c r="J37" s="43">
        <f t="shared" si="2"/>
        <v>0.909090909090909</v>
      </c>
      <c r="K37" s="43">
        <f t="shared" si="3"/>
        <v>0.961155473885481</v>
      </c>
      <c r="L37" s="4"/>
      <c r="M37" s="4"/>
      <c r="N37" s="4"/>
      <c r="O37" s="4"/>
      <c r="P37" s="4"/>
      <c r="Q37" s="4"/>
      <c r="R37" s="4"/>
    </row>
    <row r="38" s="2" customFormat="1" ht="16" customHeight="1" spans="1:18">
      <c r="A38" s="22">
        <v>20220228</v>
      </c>
      <c r="B38" s="23">
        <v>33</v>
      </c>
      <c r="C38" s="23">
        <v>19</v>
      </c>
      <c r="D38" s="23">
        <v>3</v>
      </c>
      <c r="E38" s="42">
        <v>3844.25</v>
      </c>
      <c r="F38" s="49">
        <f t="shared" si="0"/>
        <v>0.575757575757576</v>
      </c>
      <c r="G38" s="44">
        <f t="shared" si="1"/>
        <v>0.0909090909090909</v>
      </c>
      <c r="H38" s="23">
        <v>3</v>
      </c>
      <c r="I38" s="42">
        <v>3778.25</v>
      </c>
      <c r="J38" s="43">
        <f t="shared" si="2"/>
        <v>1</v>
      </c>
      <c r="K38" s="43">
        <f t="shared" si="3"/>
        <v>1.01746840468471</v>
      </c>
      <c r="L38" s="4" t="s">
        <v>22</v>
      </c>
      <c r="M38" s="4" t="s">
        <v>23</v>
      </c>
      <c r="N38" s="4"/>
      <c r="O38" s="4"/>
      <c r="P38" s="4"/>
      <c r="Q38" s="4"/>
      <c r="R38" s="4"/>
    </row>
    <row r="39" s="3" customFormat="1" ht="16" customHeight="1" spans="1:18">
      <c r="A39" s="26" t="s">
        <v>24</v>
      </c>
      <c r="B39" s="26">
        <f>SUM(B27:B38)</f>
        <v>1960</v>
      </c>
      <c r="C39" s="26">
        <f t="shared" ref="C39:I39" si="4">SUM(C27:C38)</f>
        <v>555</v>
      </c>
      <c r="D39" s="26">
        <f t="shared" si="4"/>
        <v>107</v>
      </c>
      <c r="E39" s="50">
        <f t="shared" si="4"/>
        <v>195892.19</v>
      </c>
      <c r="F39" s="51">
        <f t="shared" si="0"/>
        <v>0.283163265306122</v>
      </c>
      <c r="G39" s="52">
        <f t="shared" si="1"/>
        <v>0.0545918367346939</v>
      </c>
      <c r="H39" s="26">
        <f t="shared" si="4"/>
        <v>134</v>
      </c>
      <c r="I39" s="50">
        <f t="shared" si="4"/>
        <v>203276.22</v>
      </c>
      <c r="J39" s="51">
        <f t="shared" si="2"/>
        <v>0.798507462686567</v>
      </c>
      <c r="K39" s="51">
        <f t="shared" si="3"/>
        <v>0.963674895174655</v>
      </c>
      <c r="L39" s="65">
        <v>681</v>
      </c>
      <c r="M39" s="68">
        <f>L39/I39</f>
        <v>0.00335012132752173</v>
      </c>
      <c r="N39" s="65"/>
      <c r="O39" s="65"/>
      <c r="P39" s="65"/>
      <c r="Q39" s="65"/>
      <c r="R39" s="65"/>
    </row>
    <row r="40" s="1" customFormat="1" ht="16.8" spans="6:10">
      <c r="F40" s="32"/>
      <c r="G40" s="53" t="s">
        <v>25</v>
      </c>
      <c r="H40" s="54">
        <v>102</v>
      </c>
      <c r="I40" s="33"/>
      <c r="J40" s="33"/>
    </row>
    <row r="41" s="1" customFormat="1" spans="6:10">
      <c r="F41" s="32"/>
      <c r="G41" s="53" t="s">
        <v>26</v>
      </c>
      <c r="H41" s="53">
        <f>(H39-H40)/H40</f>
        <v>0.313725490196078</v>
      </c>
      <c r="J41" s="32"/>
    </row>
    <row r="42" s="1" customFormat="1" spans="1:10">
      <c r="A42" s="27"/>
      <c r="F42" s="32"/>
      <c r="G42" s="53"/>
      <c r="H42" s="53"/>
      <c r="J42" s="32"/>
    </row>
    <row r="43" s="2" customFormat="1" ht="23" customHeight="1" spans="1:18">
      <c r="A43" s="28" t="s">
        <v>27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4"/>
      <c r="M43" s="4"/>
      <c r="N43" s="4"/>
      <c r="O43" s="4"/>
      <c r="P43" s="4"/>
      <c r="Q43" s="4"/>
      <c r="R43" s="4"/>
    </row>
    <row r="44" s="2" customFormat="1" spans="1:18">
      <c r="A44" s="16" t="s">
        <v>9</v>
      </c>
      <c r="B44" s="17" t="s">
        <v>10</v>
      </c>
      <c r="C44" s="18"/>
      <c r="D44" s="18"/>
      <c r="E44" s="34"/>
      <c r="F44" s="18"/>
      <c r="G44" s="35"/>
      <c r="H44" s="36" t="s">
        <v>11</v>
      </c>
      <c r="I44" s="61"/>
      <c r="J44" s="62"/>
      <c r="K44" s="63"/>
      <c r="L44" s="4"/>
      <c r="M44" s="4"/>
      <c r="N44" s="4"/>
      <c r="O44" s="4"/>
      <c r="P44" s="4"/>
      <c r="Q44" s="4"/>
      <c r="R44" s="4"/>
    </row>
    <row r="45" s="2" customFormat="1" ht="16.8" spans="1:18">
      <c r="A45" s="16"/>
      <c r="B45" s="19" t="s">
        <v>12</v>
      </c>
      <c r="C45" s="19" t="s">
        <v>13</v>
      </c>
      <c r="D45" s="19" t="s">
        <v>14</v>
      </c>
      <c r="E45" s="37" t="s">
        <v>15</v>
      </c>
      <c r="F45" s="38" t="s">
        <v>16</v>
      </c>
      <c r="G45" s="38" t="s">
        <v>17</v>
      </c>
      <c r="H45" s="39" t="s">
        <v>18</v>
      </c>
      <c r="I45" s="64" t="s">
        <v>19</v>
      </c>
      <c r="J45" s="39" t="s">
        <v>20</v>
      </c>
      <c r="K45" s="39" t="s">
        <v>21</v>
      </c>
      <c r="L45" s="4"/>
      <c r="M45" s="69"/>
      <c r="N45" s="69"/>
      <c r="O45" s="69"/>
      <c r="P45" s="4"/>
      <c r="Q45" s="4"/>
      <c r="R45" s="4"/>
    </row>
    <row r="46" s="2" customFormat="1" ht="16" customHeight="1" spans="1:18">
      <c r="A46" s="20">
        <v>20220210</v>
      </c>
      <c r="B46" s="21">
        <v>212</v>
      </c>
      <c r="C46" s="21">
        <v>39</v>
      </c>
      <c r="D46" s="21">
        <v>1</v>
      </c>
      <c r="E46" s="55">
        <v>4392</v>
      </c>
      <c r="F46" s="41">
        <f t="shared" ref="F46:F67" si="5">C46/B46</f>
        <v>0.183962264150943</v>
      </c>
      <c r="G46" s="56">
        <f t="shared" ref="G46:G67" si="6">D46/B46</f>
        <v>0.00471698113207547</v>
      </c>
      <c r="H46" s="21">
        <v>3</v>
      </c>
      <c r="I46" s="55">
        <v>6592.7</v>
      </c>
      <c r="J46" s="41">
        <f t="shared" ref="J46:J48" si="7">D46/H46</f>
        <v>0.333333333333333</v>
      </c>
      <c r="K46" s="41">
        <f t="shared" ref="K46:K48" si="8">E46/I46</f>
        <v>0.666191393511005</v>
      </c>
      <c r="L46" s="4"/>
      <c r="M46" s="69"/>
      <c r="N46" s="69"/>
      <c r="O46" s="69"/>
      <c r="P46" s="4"/>
      <c r="Q46" s="4"/>
      <c r="R46" s="4"/>
    </row>
    <row r="47" s="2" customFormat="1" ht="16" customHeight="1" spans="1:18">
      <c r="A47" s="20">
        <v>20220211</v>
      </c>
      <c r="B47" s="21">
        <v>142</v>
      </c>
      <c r="C47" s="21">
        <v>22</v>
      </c>
      <c r="D47" s="21">
        <v>3</v>
      </c>
      <c r="E47" s="55">
        <v>3399.47</v>
      </c>
      <c r="F47" s="41">
        <f t="shared" si="5"/>
        <v>0.154929577464789</v>
      </c>
      <c r="G47" s="56">
        <f t="shared" si="6"/>
        <v>0.0211267605633803</v>
      </c>
      <c r="H47" s="21">
        <v>3</v>
      </c>
      <c r="I47" s="55">
        <v>3365.37</v>
      </c>
      <c r="J47" s="41">
        <f t="shared" si="7"/>
        <v>1</v>
      </c>
      <c r="K47" s="41">
        <f t="shared" si="8"/>
        <v>1.01013261543307</v>
      </c>
      <c r="L47" s="4"/>
      <c r="M47" s="69"/>
      <c r="N47" s="69"/>
      <c r="O47" s="69"/>
      <c r="P47" s="4"/>
      <c r="Q47" s="4"/>
      <c r="R47" s="4"/>
    </row>
    <row r="48" s="2" customFormat="1" ht="16" customHeight="1" spans="1:18">
      <c r="A48" s="20">
        <v>20220212</v>
      </c>
      <c r="B48" s="21">
        <v>29</v>
      </c>
      <c r="C48" s="21">
        <v>4</v>
      </c>
      <c r="D48" s="21">
        <v>0</v>
      </c>
      <c r="E48" s="55">
        <v>0</v>
      </c>
      <c r="F48" s="41">
        <f t="shared" si="5"/>
        <v>0.137931034482759</v>
      </c>
      <c r="G48" s="56">
        <f t="shared" si="6"/>
        <v>0</v>
      </c>
      <c r="H48" s="21">
        <v>1</v>
      </c>
      <c r="I48" s="55">
        <v>47</v>
      </c>
      <c r="J48" s="41">
        <f t="shared" si="7"/>
        <v>0</v>
      </c>
      <c r="K48" s="41">
        <f t="shared" si="8"/>
        <v>0</v>
      </c>
      <c r="L48" s="66"/>
      <c r="M48" s="69"/>
      <c r="N48" s="69"/>
      <c r="O48" s="69"/>
      <c r="P48" s="4"/>
      <c r="Q48" s="4"/>
      <c r="R48" s="4"/>
    </row>
    <row r="49" s="2" customFormat="1" ht="16" customHeight="1" spans="1:18">
      <c r="A49" s="20">
        <v>20220213</v>
      </c>
      <c r="B49" s="21">
        <v>9</v>
      </c>
      <c r="C49" s="21">
        <v>4</v>
      </c>
      <c r="D49" s="21">
        <v>0</v>
      </c>
      <c r="E49" s="55">
        <v>0</v>
      </c>
      <c r="F49" s="41">
        <f t="shared" si="5"/>
        <v>0.444444444444444</v>
      </c>
      <c r="G49" s="56">
        <f t="shared" si="6"/>
        <v>0</v>
      </c>
      <c r="H49" s="21">
        <v>0</v>
      </c>
      <c r="I49" s="55">
        <v>0</v>
      </c>
      <c r="J49" s="67">
        <v>0</v>
      </c>
      <c r="K49" s="67">
        <v>0</v>
      </c>
      <c r="L49" s="66"/>
      <c r="M49" s="4"/>
      <c r="N49" s="69"/>
      <c r="O49" s="69"/>
      <c r="P49" s="4"/>
      <c r="Q49" s="4"/>
      <c r="R49" s="4"/>
    </row>
    <row r="50" s="2" customFormat="1" ht="16" customHeight="1" spans="1:18">
      <c r="A50" s="20">
        <v>20220214</v>
      </c>
      <c r="B50" s="21">
        <v>157</v>
      </c>
      <c r="C50" s="21">
        <v>22</v>
      </c>
      <c r="D50" s="21">
        <v>6</v>
      </c>
      <c r="E50" s="55">
        <v>10691.41</v>
      </c>
      <c r="F50" s="41">
        <f t="shared" si="5"/>
        <v>0.140127388535032</v>
      </c>
      <c r="G50" s="56">
        <f t="shared" si="6"/>
        <v>0.0382165605095541</v>
      </c>
      <c r="H50" s="21">
        <v>6</v>
      </c>
      <c r="I50" s="55">
        <v>10599.91</v>
      </c>
      <c r="J50" s="41">
        <f t="shared" ref="J50:J67" si="9">D50/H50</f>
        <v>1</v>
      </c>
      <c r="K50" s="41">
        <f t="shared" ref="K50:K67" si="10">E50/I50</f>
        <v>1.00863214876353</v>
      </c>
      <c r="L50" s="4"/>
      <c r="M50" s="4"/>
      <c r="N50" s="4"/>
      <c r="O50" s="4"/>
      <c r="P50" s="4"/>
      <c r="Q50" s="4"/>
      <c r="R50" s="4"/>
    </row>
    <row r="51" s="2" customFormat="1" ht="16" customHeight="1" spans="1:18">
      <c r="A51" s="20">
        <v>20220215</v>
      </c>
      <c r="B51" s="21">
        <v>20</v>
      </c>
      <c r="C51" s="21">
        <v>4</v>
      </c>
      <c r="D51" s="21">
        <v>0</v>
      </c>
      <c r="E51" s="55">
        <v>0</v>
      </c>
      <c r="F51" s="41">
        <f t="shared" si="5"/>
        <v>0.2</v>
      </c>
      <c r="G51" s="56">
        <f t="shared" si="6"/>
        <v>0</v>
      </c>
      <c r="H51" s="21">
        <v>0</v>
      </c>
      <c r="I51" s="55">
        <v>0</v>
      </c>
      <c r="J51" s="67">
        <v>0</v>
      </c>
      <c r="K51" s="67">
        <v>0</v>
      </c>
      <c r="L51" s="66"/>
      <c r="M51" s="4"/>
      <c r="N51" s="4"/>
      <c r="O51" s="4"/>
      <c r="P51" s="4"/>
      <c r="Q51" s="4"/>
      <c r="R51" s="4"/>
    </row>
    <row r="52" s="2" customFormat="1" ht="16" customHeight="1" spans="1:18">
      <c r="A52" s="20">
        <v>20220216</v>
      </c>
      <c r="B52" s="21">
        <v>26</v>
      </c>
      <c r="C52" s="21">
        <v>11</v>
      </c>
      <c r="D52" s="21">
        <v>3</v>
      </c>
      <c r="E52" s="55">
        <v>2120.33</v>
      </c>
      <c r="F52" s="41">
        <f t="shared" si="5"/>
        <v>0.423076923076923</v>
      </c>
      <c r="G52" s="56">
        <f t="shared" si="6"/>
        <v>0.115384615384615</v>
      </c>
      <c r="H52" s="21">
        <v>4</v>
      </c>
      <c r="I52" s="55">
        <v>2653.49</v>
      </c>
      <c r="J52" s="41">
        <f t="shared" si="9"/>
        <v>0.75</v>
      </c>
      <c r="K52" s="41">
        <f t="shared" si="10"/>
        <v>0.799072165336971</v>
      </c>
      <c r="L52" s="66"/>
      <c r="M52" s="4"/>
      <c r="N52" s="4"/>
      <c r="O52" s="4"/>
      <c r="P52" s="4"/>
      <c r="Q52" s="4"/>
      <c r="R52" s="4"/>
    </row>
    <row r="53" s="2" customFormat="1" ht="16" customHeight="1" spans="1:18">
      <c r="A53" s="25">
        <v>20220217</v>
      </c>
      <c r="B53" s="19">
        <v>116</v>
      </c>
      <c r="C53" s="19">
        <v>30</v>
      </c>
      <c r="D53" s="19">
        <v>9</v>
      </c>
      <c r="E53" s="57">
        <v>23029.68</v>
      </c>
      <c r="F53" s="38">
        <f t="shared" si="5"/>
        <v>0.258620689655172</v>
      </c>
      <c r="G53" s="47">
        <f t="shared" si="6"/>
        <v>0.0775862068965517</v>
      </c>
      <c r="H53" s="19">
        <v>13</v>
      </c>
      <c r="I53" s="57">
        <v>22885.18</v>
      </c>
      <c r="J53" s="38">
        <f t="shared" si="9"/>
        <v>0.692307692307692</v>
      </c>
      <c r="K53" s="38">
        <f t="shared" si="10"/>
        <v>1.00631412993037</v>
      </c>
      <c r="L53" s="4"/>
      <c r="M53" s="4"/>
      <c r="N53" s="4"/>
      <c r="O53" s="4"/>
      <c r="P53" s="4"/>
      <c r="Q53" s="4"/>
      <c r="R53" s="4"/>
    </row>
    <row r="54" s="2" customFormat="1" ht="16" customHeight="1" spans="1:18">
      <c r="A54" s="25">
        <v>20220218</v>
      </c>
      <c r="B54" s="19">
        <v>122</v>
      </c>
      <c r="C54" s="19">
        <v>30</v>
      </c>
      <c r="D54" s="19">
        <v>4</v>
      </c>
      <c r="E54" s="57">
        <v>9309.02</v>
      </c>
      <c r="F54" s="38">
        <f t="shared" si="5"/>
        <v>0.245901639344262</v>
      </c>
      <c r="G54" s="47">
        <f t="shared" si="6"/>
        <v>0.0327868852459016</v>
      </c>
      <c r="H54" s="19">
        <v>4</v>
      </c>
      <c r="I54" s="57">
        <v>6321.42</v>
      </c>
      <c r="J54" s="38">
        <f t="shared" si="9"/>
        <v>1</v>
      </c>
      <c r="K54" s="38">
        <f t="shared" si="10"/>
        <v>1.47261533009988</v>
      </c>
      <c r="L54" s="4"/>
      <c r="M54" s="4"/>
      <c r="N54" s="4"/>
      <c r="O54" s="4"/>
      <c r="P54" s="4"/>
      <c r="Q54" s="4"/>
      <c r="R54" s="4"/>
    </row>
    <row r="55" s="2" customFormat="1" ht="16" customHeight="1" spans="1:18">
      <c r="A55" s="25">
        <v>20220219</v>
      </c>
      <c r="B55" s="19">
        <v>12</v>
      </c>
      <c r="C55" s="19">
        <v>3</v>
      </c>
      <c r="D55" s="19">
        <v>1</v>
      </c>
      <c r="E55" s="57">
        <v>1619.9</v>
      </c>
      <c r="F55" s="38">
        <f t="shared" si="5"/>
        <v>0.25</v>
      </c>
      <c r="G55" s="47">
        <f t="shared" si="6"/>
        <v>0.0833333333333333</v>
      </c>
      <c r="H55" s="19">
        <v>1</v>
      </c>
      <c r="I55" s="57">
        <v>1619.9</v>
      </c>
      <c r="J55" s="38">
        <f t="shared" si="9"/>
        <v>1</v>
      </c>
      <c r="K55" s="38">
        <f t="shared" si="10"/>
        <v>1</v>
      </c>
      <c r="L55" s="66"/>
      <c r="M55" s="4"/>
      <c r="N55" s="4"/>
      <c r="O55" s="4"/>
      <c r="P55" s="4"/>
      <c r="Q55" s="4"/>
      <c r="R55" s="4"/>
    </row>
    <row r="56" s="2" customFormat="1" ht="16" customHeight="1" spans="1:18">
      <c r="A56" s="25">
        <v>20220220</v>
      </c>
      <c r="B56" s="19">
        <v>12</v>
      </c>
      <c r="C56" s="19">
        <v>5</v>
      </c>
      <c r="D56" s="19">
        <v>1</v>
      </c>
      <c r="E56" s="57">
        <v>1466</v>
      </c>
      <c r="F56" s="58">
        <f t="shared" si="5"/>
        <v>0.416666666666667</v>
      </c>
      <c r="G56" s="47">
        <f t="shared" si="6"/>
        <v>0.0833333333333333</v>
      </c>
      <c r="H56" s="19">
        <v>1</v>
      </c>
      <c r="I56" s="57">
        <v>1455</v>
      </c>
      <c r="J56" s="38">
        <f t="shared" si="9"/>
        <v>1</v>
      </c>
      <c r="K56" s="38">
        <f t="shared" si="10"/>
        <v>1.00756013745704</v>
      </c>
      <c r="L56" s="66"/>
      <c r="M56" s="4"/>
      <c r="N56" s="4"/>
      <c r="O56" s="4"/>
      <c r="P56" s="4"/>
      <c r="Q56" s="4"/>
      <c r="R56" s="4"/>
    </row>
    <row r="57" s="2" customFormat="1" ht="16" customHeight="1" spans="1:18">
      <c r="A57" s="25">
        <v>20220221</v>
      </c>
      <c r="B57" s="19">
        <v>186</v>
      </c>
      <c r="C57" s="29">
        <v>51</v>
      </c>
      <c r="D57" s="19">
        <v>8</v>
      </c>
      <c r="E57" s="57">
        <v>12225.23</v>
      </c>
      <c r="F57" s="38">
        <f t="shared" si="5"/>
        <v>0.274193548387097</v>
      </c>
      <c r="G57" s="47">
        <f t="shared" si="6"/>
        <v>0.043010752688172</v>
      </c>
      <c r="H57" s="19">
        <v>8</v>
      </c>
      <c r="I57" s="57">
        <v>12121.23</v>
      </c>
      <c r="J57" s="38">
        <f t="shared" si="9"/>
        <v>1</v>
      </c>
      <c r="K57" s="38">
        <f t="shared" si="10"/>
        <v>1.00857998734452</v>
      </c>
      <c r="L57" s="4"/>
      <c r="M57" s="4"/>
      <c r="N57" s="4"/>
      <c r="O57" s="4"/>
      <c r="P57" s="4"/>
      <c r="Q57" s="4"/>
      <c r="R57" s="4"/>
    </row>
    <row r="58" s="2" customFormat="1" ht="16" customHeight="1" spans="1:18">
      <c r="A58" s="25">
        <v>20220222</v>
      </c>
      <c r="B58" s="19">
        <v>58</v>
      </c>
      <c r="C58" s="19">
        <v>17</v>
      </c>
      <c r="D58" s="19">
        <v>7</v>
      </c>
      <c r="E58" s="57">
        <v>14531.4</v>
      </c>
      <c r="F58" s="38">
        <f t="shared" si="5"/>
        <v>0.293103448275862</v>
      </c>
      <c r="G58" s="47">
        <f t="shared" si="6"/>
        <v>0.120689655172414</v>
      </c>
      <c r="H58" s="19">
        <v>9</v>
      </c>
      <c r="I58" s="57">
        <v>14387.9</v>
      </c>
      <c r="J58" s="38">
        <f t="shared" si="9"/>
        <v>0.777777777777778</v>
      </c>
      <c r="K58" s="38">
        <f t="shared" si="10"/>
        <v>1.00997365842131</v>
      </c>
      <c r="L58" s="66"/>
      <c r="M58" s="4"/>
      <c r="N58" s="4"/>
      <c r="O58" s="4"/>
      <c r="P58" s="4"/>
      <c r="Q58" s="4"/>
      <c r="R58" s="4"/>
    </row>
    <row r="59" s="2" customFormat="1" ht="16" customHeight="1" spans="1:18">
      <c r="A59" s="25">
        <v>20220223</v>
      </c>
      <c r="B59" s="19">
        <v>169</v>
      </c>
      <c r="C59" s="19">
        <v>50</v>
      </c>
      <c r="D59" s="19">
        <v>4</v>
      </c>
      <c r="E59" s="57">
        <v>5672.03</v>
      </c>
      <c r="F59" s="38">
        <f t="shared" si="5"/>
        <v>0.29585798816568</v>
      </c>
      <c r="G59" s="47">
        <f t="shared" si="6"/>
        <v>0.0236686390532544</v>
      </c>
      <c r="H59" s="19">
        <v>7</v>
      </c>
      <c r="I59" s="57">
        <v>7389.09</v>
      </c>
      <c r="J59" s="38">
        <f t="shared" si="9"/>
        <v>0.571428571428571</v>
      </c>
      <c r="K59" s="38">
        <f t="shared" si="10"/>
        <v>0.767622264717306</v>
      </c>
      <c r="L59" s="4"/>
      <c r="M59" s="4"/>
      <c r="N59" s="4"/>
      <c r="O59" s="4"/>
      <c r="P59" s="4"/>
      <c r="Q59" s="4"/>
      <c r="R59" s="4"/>
    </row>
    <row r="60" s="2" customFormat="1" ht="16" hidden="1" customHeight="1" spans="1:18">
      <c r="A60" s="25">
        <v>20220224</v>
      </c>
      <c r="B60" s="19">
        <v>162</v>
      </c>
      <c r="C60" s="19">
        <v>47</v>
      </c>
      <c r="D60" s="19">
        <v>22</v>
      </c>
      <c r="E60" s="46">
        <v>51331.42</v>
      </c>
      <c r="F60" s="38">
        <f t="shared" si="5"/>
        <v>0.290123456790123</v>
      </c>
      <c r="G60" s="47">
        <f t="shared" si="6"/>
        <v>0.135802469135802</v>
      </c>
      <c r="H60" s="19">
        <v>34</v>
      </c>
      <c r="I60" s="57">
        <v>53795.63</v>
      </c>
      <c r="J60" s="38">
        <f t="shared" si="9"/>
        <v>0.647058823529412</v>
      </c>
      <c r="K60" s="38">
        <f t="shared" si="10"/>
        <v>0.954193119403937</v>
      </c>
      <c r="L60" s="4"/>
      <c r="M60" s="4"/>
      <c r="N60" s="4"/>
      <c r="O60" s="4"/>
      <c r="P60" s="4"/>
      <c r="Q60" s="4"/>
      <c r="R60" s="4"/>
    </row>
    <row r="61" s="2" customFormat="1" ht="16" hidden="1" customHeight="1" spans="1:18">
      <c r="A61" s="25">
        <v>20220225</v>
      </c>
      <c r="B61" s="19">
        <v>16</v>
      </c>
      <c r="C61" s="19">
        <v>7</v>
      </c>
      <c r="D61" s="19">
        <v>1</v>
      </c>
      <c r="E61" s="57">
        <v>1609</v>
      </c>
      <c r="F61" s="38">
        <f t="shared" si="5"/>
        <v>0.4375</v>
      </c>
      <c r="G61" s="47">
        <f t="shared" si="6"/>
        <v>0.0625</v>
      </c>
      <c r="H61" s="19">
        <v>2</v>
      </c>
      <c r="I61" s="57">
        <v>2488</v>
      </c>
      <c r="J61" s="38">
        <f t="shared" si="9"/>
        <v>0.5</v>
      </c>
      <c r="K61" s="38">
        <f t="shared" si="10"/>
        <v>0.646704180064309</v>
      </c>
      <c r="L61" s="4"/>
      <c r="M61" s="4"/>
      <c r="N61" s="4"/>
      <c r="O61" s="4"/>
      <c r="P61" s="4"/>
      <c r="Q61" s="4"/>
      <c r="R61" s="4"/>
    </row>
    <row r="62" s="2" customFormat="1" ht="16" hidden="1" customHeight="1" spans="1:18">
      <c r="A62" s="25">
        <v>20220226</v>
      </c>
      <c r="B62" s="19">
        <v>12</v>
      </c>
      <c r="C62" s="19">
        <v>6</v>
      </c>
      <c r="D62" s="19">
        <v>2</v>
      </c>
      <c r="E62" s="57">
        <v>3810.44</v>
      </c>
      <c r="F62" s="38">
        <f t="shared" si="5"/>
        <v>0.5</v>
      </c>
      <c r="G62" s="59">
        <f t="shared" si="6"/>
        <v>0.166666666666667</v>
      </c>
      <c r="H62" s="19">
        <v>3</v>
      </c>
      <c r="I62" s="57">
        <v>5010.6</v>
      </c>
      <c r="J62" s="38">
        <f t="shared" si="9"/>
        <v>0.666666666666667</v>
      </c>
      <c r="K62" s="38">
        <f t="shared" si="10"/>
        <v>0.760475791322397</v>
      </c>
      <c r="L62" s="4"/>
      <c r="M62" s="70"/>
      <c r="N62" s="4"/>
      <c r="O62" s="4"/>
      <c r="P62" s="4"/>
      <c r="Q62" s="4"/>
      <c r="R62" s="4"/>
    </row>
    <row r="63" s="2" customFormat="1" ht="16" hidden="1" customHeight="1" spans="1:18">
      <c r="A63" s="25">
        <v>20220227</v>
      </c>
      <c r="B63" s="19">
        <v>52</v>
      </c>
      <c r="C63" s="19">
        <v>13</v>
      </c>
      <c r="D63" s="19">
        <v>9</v>
      </c>
      <c r="E63" s="57">
        <v>14613.58</v>
      </c>
      <c r="F63" s="38">
        <f t="shared" si="5"/>
        <v>0.25</v>
      </c>
      <c r="G63" s="47">
        <f t="shared" si="6"/>
        <v>0.173076923076923</v>
      </c>
      <c r="H63" s="19">
        <v>10</v>
      </c>
      <c r="I63" s="57">
        <v>15281.58</v>
      </c>
      <c r="J63" s="38">
        <f t="shared" si="9"/>
        <v>0.9</v>
      </c>
      <c r="K63" s="38">
        <f t="shared" si="10"/>
        <v>0.956287242549527</v>
      </c>
      <c r="L63" s="4"/>
      <c r="M63" s="4"/>
      <c r="N63" s="4"/>
      <c r="O63" s="4"/>
      <c r="P63" s="4"/>
      <c r="Q63" s="4"/>
      <c r="R63" s="4"/>
    </row>
    <row r="64" s="2" customFormat="1" ht="16" hidden="1" customHeight="1" spans="1:18">
      <c r="A64" s="25">
        <v>20220228</v>
      </c>
      <c r="B64" s="19">
        <v>20</v>
      </c>
      <c r="C64" s="19">
        <v>12</v>
      </c>
      <c r="D64" s="19">
        <v>3</v>
      </c>
      <c r="E64" s="57">
        <v>3844.25</v>
      </c>
      <c r="F64" s="60">
        <f t="shared" si="5"/>
        <v>0.6</v>
      </c>
      <c r="G64" s="47">
        <f t="shared" si="6"/>
        <v>0.15</v>
      </c>
      <c r="H64" s="19">
        <v>3</v>
      </c>
      <c r="I64" s="57">
        <v>3778.25</v>
      </c>
      <c r="J64" s="38">
        <f t="shared" si="9"/>
        <v>1</v>
      </c>
      <c r="K64" s="38">
        <f t="shared" si="10"/>
        <v>1.01746840468471</v>
      </c>
      <c r="L64" s="4"/>
      <c r="M64" s="4"/>
      <c r="N64" s="4"/>
      <c r="O64" s="4"/>
      <c r="P64" s="4"/>
      <c r="Q64" s="4"/>
      <c r="R64" s="4"/>
    </row>
    <row r="65" s="2" customFormat="1" ht="16" customHeight="1" spans="1:18">
      <c r="A65" s="21" t="s">
        <v>28</v>
      </c>
      <c r="B65" s="21">
        <f>SUM(B53:B64)</f>
        <v>937</v>
      </c>
      <c r="C65" s="21">
        <f>SUM(C53:C64)</f>
        <v>271</v>
      </c>
      <c r="D65" s="21">
        <f>SUM(D53:D64)</f>
        <v>71</v>
      </c>
      <c r="E65" s="55">
        <v>4221.4</v>
      </c>
      <c r="F65" s="41">
        <f t="shared" si="5"/>
        <v>0.289220917822839</v>
      </c>
      <c r="G65" s="67">
        <f t="shared" si="6"/>
        <v>0.0757737459978655</v>
      </c>
      <c r="H65" s="21">
        <f>SUM(H46:H64)</f>
        <v>112</v>
      </c>
      <c r="I65" s="55">
        <f>SUM(I46:I64)</f>
        <v>169792.25</v>
      </c>
      <c r="J65" s="41">
        <f t="shared" si="9"/>
        <v>0.633928571428571</v>
      </c>
      <c r="K65" s="41">
        <f t="shared" si="10"/>
        <v>0.0248621477128668</v>
      </c>
      <c r="L65" s="4"/>
      <c r="M65" s="4"/>
      <c r="N65" s="4"/>
      <c r="O65" s="4"/>
      <c r="P65" s="4"/>
      <c r="Q65" s="4"/>
      <c r="R65" s="4"/>
    </row>
    <row r="66" s="2" customFormat="1" ht="16" customHeight="1" spans="1:18">
      <c r="A66" s="71" t="s">
        <v>29</v>
      </c>
      <c r="B66" s="71">
        <f>SUM(B46:B52)</f>
        <v>595</v>
      </c>
      <c r="C66" s="71">
        <f t="shared" ref="C66:I66" si="11">SUM(C46:C52)</f>
        <v>106</v>
      </c>
      <c r="D66" s="71">
        <f t="shared" si="11"/>
        <v>13</v>
      </c>
      <c r="E66" s="87">
        <f t="shared" si="11"/>
        <v>20603.21</v>
      </c>
      <c r="F66" s="72">
        <f t="shared" si="5"/>
        <v>0.178151260504202</v>
      </c>
      <c r="G66" s="88">
        <f t="shared" si="6"/>
        <v>0.0218487394957983</v>
      </c>
      <c r="H66" s="71">
        <f t="shared" si="11"/>
        <v>17</v>
      </c>
      <c r="I66" s="87">
        <f t="shared" si="11"/>
        <v>23258.47</v>
      </c>
      <c r="J66" s="72">
        <f t="shared" si="9"/>
        <v>0.764705882352941</v>
      </c>
      <c r="K66" s="72">
        <f t="shared" si="10"/>
        <v>0.885836858572382</v>
      </c>
      <c r="L66" s="4"/>
      <c r="M66" s="4"/>
      <c r="N66" s="4"/>
      <c r="O66" s="4"/>
      <c r="P66" s="4"/>
      <c r="Q66" s="4"/>
      <c r="R66" s="4"/>
    </row>
    <row r="67" s="2" customFormat="1" ht="16" customHeight="1" spans="1:18">
      <c r="A67" s="71" t="s">
        <v>30</v>
      </c>
      <c r="B67" s="71">
        <f>SUM(B53:B59)</f>
        <v>675</v>
      </c>
      <c r="C67" s="71">
        <f t="shared" ref="C67:I67" si="12">SUM(C53:C59)</f>
        <v>186</v>
      </c>
      <c r="D67" s="71">
        <f t="shared" si="12"/>
        <v>34</v>
      </c>
      <c r="E67" s="87">
        <f t="shared" si="12"/>
        <v>67853.26</v>
      </c>
      <c r="F67" s="72">
        <f t="shared" si="5"/>
        <v>0.275555555555556</v>
      </c>
      <c r="G67" s="88">
        <f t="shared" si="6"/>
        <v>0.0503703703703704</v>
      </c>
      <c r="H67" s="71">
        <f t="shared" si="12"/>
        <v>43</v>
      </c>
      <c r="I67" s="87">
        <f t="shared" si="12"/>
        <v>66179.72</v>
      </c>
      <c r="J67" s="72">
        <f t="shared" si="9"/>
        <v>0.790697674418605</v>
      </c>
      <c r="K67" s="72">
        <f t="shared" si="10"/>
        <v>1.02528780720136</v>
      </c>
      <c r="L67" s="4"/>
      <c r="M67" s="4"/>
      <c r="N67" s="4"/>
      <c r="O67" s="4"/>
      <c r="P67" s="4"/>
      <c r="Q67" s="4"/>
      <c r="R67" s="4"/>
    </row>
    <row r="68" s="2" customFormat="1" ht="16" customHeight="1" spans="1:18">
      <c r="A68" s="72" t="s">
        <v>31</v>
      </c>
      <c r="B68" s="72">
        <f t="shared" ref="B68:I68" si="13">B67/B66-1</f>
        <v>0.134453781512605</v>
      </c>
      <c r="C68" s="72">
        <f t="shared" si="13"/>
        <v>0.754716981132076</v>
      </c>
      <c r="D68" s="72">
        <f t="shared" si="13"/>
        <v>1.61538461538462</v>
      </c>
      <c r="E68" s="72">
        <f t="shared" si="13"/>
        <v>2.29333438818514</v>
      </c>
      <c r="F68" s="72">
        <f t="shared" si="13"/>
        <v>0.546750524109015</v>
      </c>
      <c r="G68" s="89">
        <f t="shared" si="13"/>
        <v>1.30541310541311</v>
      </c>
      <c r="H68" s="72">
        <f t="shared" si="13"/>
        <v>1.52941176470588</v>
      </c>
      <c r="I68" s="72">
        <f t="shared" si="13"/>
        <v>1.84540298652491</v>
      </c>
      <c r="J68" s="72" t="s">
        <v>32</v>
      </c>
      <c r="K68" s="72" t="s">
        <v>32</v>
      </c>
      <c r="L68" s="4"/>
      <c r="M68" s="4"/>
      <c r="N68" s="4"/>
      <c r="O68" s="4"/>
      <c r="P68" s="4"/>
      <c r="Q68" s="4"/>
      <c r="R68" s="4"/>
    </row>
    <row r="69" s="2" customFormat="1" ht="16" customHeight="1" spans="1:18">
      <c r="A69" s="73" t="s">
        <v>33</v>
      </c>
      <c r="B69" s="73">
        <f t="shared" ref="B69:I69" si="14">B67-B66</f>
        <v>80</v>
      </c>
      <c r="C69" s="73">
        <f t="shared" si="14"/>
        <v>80</v>
      </c>
      <c r="D69" s="73">
        <f t="shared" si="14"/>
        <v>21</v>
      </c>
      <c r="E69" s="90">
        <f t="shared" si="14"/>
        <v>47250.05</v>
      </c>
      <c r="F69" s="91">
        <f t="shared" si="14"/>
        <v>0.0974042950513539</v>
      </c>
      <c r="G69" s="92">
        <f t="shared" si="14"/>
        <v>0.0285216308745721</v>
      </c>
      <c r="H69" s="73">
        <f t="shared" si="14"/>
        <v>26</v>
      </c>
      <c r="I69" s="90">
        <f t="shared" si="14"/>
        <v>42921.25</v>
      </c>
      <c r="J69" s="72" t="s">
        <v>32</v>
      </c>
      <c r="K69" s="72" t="s">
        <v>32</v>
      </c>
      <c r="L69" s="4"/>
      <c r="M69" s="4"/>
      <c r="N69" s="4"/>
      <c r="O69" s="4"/>
      <c r="P69" s="4"/>
      <c r="Q69" s="4"/>
      <c r="R69" s="4"/>
    </row>
    <row r="70" s="1" customFormat="1" spans="5:10">
      <c r="E70" s="32"/>
      <c r="F70" s="53"/>
      <c r="G70" s="53"/>
      <c r="H70" s="53"/>
      <c r="I70" s="32"/>
      <c r="J70" s="32"/>
    </row>
    <row r="71" s="1" customFormat="1" spans="5:10">
      <c r="E71" s="32"/>
      <c r="F71" s="53"/>
      <c r="G71" s="53"/>
      <c r="H71" s="53"/>
      <c r="I71" s="32"/>
      <c r="J71" s="32"/>
    </row>
    <row r="72" s="1" customFormat="1" ht="15.2" spans="1:10">
      <c r="A72" s="8" t="s">
        <v>34</v>
      </c>
      <c r="E72" s="32"/>
      <c r="F72" s="53"/>
      <c r="G72" s="53"/>
      <c r="H72" s="53"/>
      <c r="I72" s="32"/>
      <c r="J72" s="32"/>
    </row>
    <row r="73" s="1" customFormat="1" ht="54" customHeight="1" spans="1:10">
      <c r="A73" s="11" t="s">
        <v>35</v>
      </c>
      <c r="B73" s="74"/>
      <c r="C73" s="74"/>
      <c r="D73" s="74"/>
      <c r="E73" s="74"/>
      <c r="F73" s="74"/>
      <c r="G73" s="74"/>
      <c r="H73" s="74"/>
      <c r="I73" s="32"/>
      <c r="J73" s="32"/>
    </row>
    <row r="74" s="1" customFormat="1" ht="16" spans="1:10">
      <c r="A74" s="74" t="s">
        <v>36</v>
      </c>
      <c r="E74" s="32"/>
      <c r="F74" s="53"/>
      <c r="G74" s="53"/>
      <c r="H74" s="53"/>
      <c r="I74" s="32"/>
      <c r="J74" s="32"/>
    </row>
    <row r="75" s="1" customFormat="1" ht="15.2" spans="1:10">
      <c r="A75" s="10" t="s">
        <v>37</v>
      </c>
      <c r="E75" s="32"/>
      <c r="F75" s="53"/>
      <c r="G75" s="53"/>
      <c r="H75" s="53"/>
      <c r="I75" s="32"/>
      <c r="J75" s="32"/>
    </row>
    <row r="76" s="1" customFormat="1" ht="15.2" spans="1:10">
      <c r="A76" s="10" t="s">
        <v>38</v>
      </c>
      <c r="E76" s="32" t="s">
        <v>39</v>
      </c>
      <c r="F76" s="53"/>
      <c r="G76" s="53"/>
      <c r="H76" s="53"/>
      <c r="I76" s="32"/>
      <c r="J76" s="32"/>
    </row>
    <row r="77" s="1" customFormat="1" ht="15.2" spans="1:10">
      <c r="A77" s="10" t="s">
        <v>40</v>
      </c>
      <c r="E77" s="32"/>
      <c r="F77" s="53"/>
      <c r="G77" s="53"/>
      <c r="H77" s="53"/>
      <c r="I77" s="32"/>
      <c r="J77" s="32"/>
    </row>
    <row r="78" s="1" customFormat="1" ht="15.2" spans="1:10">
      <c r="A78" s="10" t="s">
        <v>41</v>
      </c>
      <c r="E78" s="32"/>
      <c r="F78" s="53"/>
      <c r="G78" s="53"/>
      <c r="H78" s="53"/>
      <c r="I78" s="32"/>
      <c r="J78" s="32"/>
    </row>
    <row r="79" s="1" customFormat="1" ht="16" customHeight="1" spans="5:10">
      <c r="E79" s="93" t="s">
        <v>42</v>
      </c>
      <c r="F79" s="32"/>
      <c r="G79" s="53"/>
      <c r="H79" s="53"/>
      <c r="J79" s="32"/>
    </row>
    <row r="80" s="2" customFormat="1" ht="26" customHeight="1" spans="1:18">
      <c r="A80" s="75" t="s">
        <v>43</v>
      </c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101"/>
      <c r="M80" s="4" t="s">
        <v>44</v>
      </c>
      <c r="N80" s="4"/>
      <c r="O80" s="4"/>
      <c r="P80" s="4"/>
      <c r="Q80" s="4"/>
      <c r="R80" s="4"/>
    </row>
    <row r="81" s="2" customFormat="1" ht="16" customHeight="1" spans="1:18">
      <c r="A81" s="76" t="s">
        <v>9</v>
      </c>
      <c r="B81" s="76" t="s">
        <v>45</v>
      </c>
      <c r="C81" s="76" t="s">
        <v>46</v>
      </c>
      <c r="D81" s="76" t="s">
        <v>47</v>
      </c>
      <c r="E81" s="76" t="s">
        <v>48</v>
      </c>
      <c r="F81" s="76" t="s">
        <v>14</v>
      </c>
      <c r="G81" s="76" t="s">
        <v>49</v>
      </c>
      <c r="H81" s="76" t="s">
        <v>50</v>
      </c>
      <c r="I81" s="76" t="s">
        <v>51</v>
      </c>
      <c r="J81" s="76" t="s">
        <v>52</v>
      </c>
      <c r="K81" s="76" t="s">
        <v>53</v>
      </c>
      <c r="L81" s="102" t="s">
        <v>54</v>
      </c>
      <c r="M81" s="4" t="s">
        <v>55</v>
      </c>
      <c r="N81" s="4" t="s">
        <v>56</v>
      </c>
      <c r="O81" s="4"/>
      <c r="P81" s="4"/>
      <c r="Q81" s="4"/>
      <c r="R81" s="4"/>
    </row>
    <row r="82" s="2" customFormat="1" ht="14.4" spans="1:18">
      <c r="A82" s="77">
        <v>20220210</v>
      </c>
      <c r="B82" s="77"/>
      <c r="C82" s="21">
        <v>5620</v>
      </c>
      <c r="D82" s="21">
        <v>5473</v>
      </c>
      <c r="E82" s="21">
        <v>192</v>
      </c>
      <c r="F82" s="21">
        <v>1</v>
      </c>
      <c r="G82" s="55">
        <v>4392</v>
      </c>
      <c r="H82" s="94">
        <f t="shared" ref="H82:H91" si="15">D82/C82</f>
        <v>0.973843416370107</v>
      </c>
      <c r="I82" s="103">
        <f t="shared" ref="I82:I91" si="16">E82/D82</f>
        <v>0.0350813082404531</v>
      </c>
      <c r="J82" s="103">
        <f t="shared" ref="J82:J91" si="17">F82/E82</f>
        <v>0.00520833333333333</v>
      </c>
      <c r="K82" s="77" t="s">
        <v>57</v>
      </c>
      <c r="L82" s="102"/>
      <c r="M82" s="66">
        <f>G82/E46</f>
        <v>1</v>
      </c>
      <c r="N82" s="66">
        <f>E82/B46</f>
        <v>0.905660377358491</v>
      </c>
      <c r="O82" s="4"/>
      <c r="P82" s="4"/>
      <c r="Q82" s="4"/>
      <c r="R82" s="4"/>
    </row>
    <row r="83" s="2" customFormat="1" ht="14.4" spans="1:18">
      <c r="A83" s="77">
        <v>20220211</v>
      </c>
      <c r="B83" s="77"/>
      <c r="C83" s="21">
        <v>5596</v>
      </c>
      <c r="D83" s="21">
        <v>5441</v>
      </c>
      <c r="E83" s="21">
        <v>132</v>
      </c>
      <c r="F83" s="21">
        <v>3</v>
      </c>
      <c r="G83" s="55">
        <v>3399.47</v>
      </c>
      <c r="H83" s="94">
        <f t="shared" si="15"/>
        <v>0.972301644031451</v>
      </c>
      <c r="I83" s="103">
        <f t="shared" si="16"/>
        <v>0.0242602462782577</v>
      </c>
      <c r="J83" s="103">
        <f t="shared" si="17"/>
        <v>0.0227272727272727</v>
      </c>
      <c r="K83" s="77" t="s">
        <v>57</v>
      </c>
      <c r="L83" s="102"/>
      <c r="M83" s="66">
        <f>G83/E47</f>
        <v>1</v>
      </c>
      <c r="N83" s="66">
        <f>E83/B47</f>
        <v>0.929577464788732</v>
      </c>
      <c r="O83" s="4"/>
      <c r="P83" s="4"/>
      <c r="Q83" s="4"/>
      <c r="R83" s="4"/>
    </row>
    <row r="84" s="2" customFormat="1" ht="14.4" spans="1:18">
      <c r="A84" s="77">
        <v>20220214</v>
      </c>
      <c r="B84" s="78" t="s">
        <v>58</v>
      </c>
      <c r="C84" s="21">
        <v>5672</v>
      </c>
      <c r="D84" s="21">
        <v>5511</v>
      </c>
      <c r="E84" s="21">
        <v>138</v>
      </c>
      <c r="F84" s="21">
        <v>6</v>
      </c>
      <c r="G84" s="55">
        <v>10691.41</v>
      </c>
      <c r="H84" s="94">
        <f t="shared" si="15"/>
        <v>0.971614950634697</v>
      </c>
      <c r="I84" s="103">
        <f t="shared" si="16"/>
        <v>0.025040827436037</v>
      </c>
      <c r="J84" s="103">
        <f t="shared" si="17"/>
        <v>0.0434782608695652</v>
      </c>
      <c r="K84" s="77" t="s">
        <v>57</v>
      </c>
      <c r="L84" s="102"/>
      <c r="M84" s="66">
        <f>G84/E50</f>
        <v>1</v>
      </c>
      <c r="N84" s="66">
        <f>E84/B50</f>
        <v>0.878980891719745</v>
      </c>
      <c r="O84" s="4"/>
      <c r="P84" s="4"/>
      <c r="Q84" s="4"/>
      <c r="R84" s="4"/>
    </row>
    <row r="85" s="2" customFormat="1" ht="29" spans="1:18">
      <c r="A85" s="77">
        <v>20220217</v>
      </c>
      <c r="B85" s="77" t="s">
        <v>59</v>
      </c>
      <c r="C85" s="21">
        <v>2902</v>
      </c>
      <c r="D85" s="21">
        <v>2789</v>
      </c>
      <c r="E85" s="21">
        <v>48</v>
      </c>
      <c r="F85" s="21">
        <v>2</v>
      </c>
      <c r="G85" s="55">
        <v>10985.39</v>
      </c>
      <c r="H85" s="94">
        <f t="shared" si="15"/>
        <v>0.961061337008959</v>
      </c>
      <c r="I85" s="103">
        <f t="shared" si="16"/>
        <v>0.0172104697024023</v>
      </c>
      <c r="J85" s="103">
        <f t="shared" si="17"/>
        <v>0.0416666666666667</v>
      </c>
      <c r="K85" s="104" t="s">
        <v>60</v>
      </c>
      <c r="L85" s="102" t="s">
        <v>61</v>
      </c>
      <c r="M85" s="66">
        <f>G85/E53</f>
        <v>0.477010101746963</v>
      </c>
      <c r="N85" s="66">
        <f>E85/B53</f>
        <v>0.413793103448276</v>
      </c>
      <c r="O85" s="4"/>
      <c r="P85" s="4"/>
      <c r="Q85" s="4"/>
      <c r="R85" s="4"/>
    </row>
    <row r="86" s="2" customFormat="1" ht="14.4" spans="1:18">
      <c r="A86" s="77">
        <v>20220218</v>
      </c>
      <c r="B86" s="77"/>
      <c r="C86" s="21">
        <v>4758</v>
      </c>
      <c r="D86" s="21">
        <v>4563</v>
      </c>
      <c r="E86" s="21">
        <v>94</v>
      </c>
      <c r="F86" s="21">
        <v>4</v>
      </c>
      <c r="G86" s="55">
        <v>9309.02</v>
      </c>
      <c r="H86" s="94">
        <f t="shared" si="15"/>
        <v>0.959016393442623</v>
      </c>
      <c r="I86" s="103">
        <f t="shared" si="16"/>
        <v>0.0206004821389437</v>
      </c>
      <c r="J86" s="103">
        <f t="shared" si="17"/>
        <v>0.0425531914893617</v>
      </c>
      <c r="K86" s="105" t="s">
        <v>62</v>
      </c>
      <c r="L86" s="102" t="s">
        <v>63</v>
      </c>
      <c r="M86" s="66">
        <f>G86/E54</f>
        <v>1</v>
      </c>
      <c r="N86" s="66">
        <f>E86/B54</f>
        <v>0.770491803278688</v>
      </c>
      <c r="O86" s="4"/>
      <c r="P86" s="4"/>
      <c r="Q86" s="4"/>
      <c r="R86" s="4"/>
    </row>
    <row r="87" s="2" customFormat="1" ht="14.4" spans="1:18">
      <c r="A87" s="77">
        <v>20220221</v>
      </c>
      <c r="B87" s="77"/>
      <c r="C87" s="21">
        <v>4771</v>
      </c>
      <c r="D87" s="21">
        <v>4599</v>
      </c>
      <c r="E87" s="21">
        <v>140</v>
      </c>
      <c r="F87" s="21">
        <v>3</v>
      </c>
      <c r="G87" s="55">
        <v>4240.23</v>
      </c>
      <c r="H87" s="94">
        <f t="shared" si="15"/>
        <v>0.963948857681828</v>
      </c>
      <c r="I87" s="103">
        <f t="shared" si="16"/>
        <v>0.030441400304414</v>
      </c>
      <c r="J87" s="103">
        <f t="shared" si="17"/>
        <v>0.0214285714285714</v>
      </c>
      <c r="K87" s="106"/>
      <c r="L87" s="102"/>
      <c r="M87" s="66">
        <f>G87/E57</f>
        <v>0.346842554291412</v>
      </c>
      <c r="N87" s="66">
        <f>E87/B57</f>
        <v>0.752688172043011</v>
      </c>
      <c r="O87" s="4"/>
      <c r="P87" s="4"/>
      <c r="Q87" s="4"/>
      <c r="R87" s="4"/>
    </row>
    <row r="88" s="2" customFormat="1" ht="14.4" spans="1:18">
      <c r="A88" s="77">
        <v>20220223</v>
      </c>
      <c r="B88" s="77"/>
      <c r="C88" s="21">
        <v>4800</v>
      </c>
      <c r="D88" s="21">
        <v>4647</v>
      </c>
      <c r="E88" s="21">
        <v>128</v>
      </c>
      <c r="F88" s="21">
        <v>3</v>
      </c>
      <c r="G88" s="55">
        <v>5543.58</v>
      </c>
      <c r="H88" s="94">
        <f t="shared" si="15"/>
        <v>0.968125</v>
      </c>
      <c r="I88" s="103">
        <f t="shared" si="16"/>
        <v>0.0275446524639552</v>
      </c>
      <c r="J88" s="103">
        <f t="shared" si="17"/>
        <v>0.0234375</v>
      </c>
      <c r="K88" s="106"/>
      <c r="L88" s="102"/>
      <c r="M88" s="66">
        <f>G88/E59</f>
        <v>0.977353786915796</v>
      </c>
      <c r="N88" s="66">
        <f>E89/B59</f>
        <v>0.763313609467456</v>
      </c>
      <c r="O88" s="4"/>
      <c r="P88" s="4"/>
      <c r="Q88" s="4"/>
      <c r="R88" s="4"/>
    </row>
    <row r="89" s="2" customFormat="1" ht="14.4" spans="1:18">
      <c r="A89" s="77">
        <v>20220224</v>
      </c>
      <c r="B89" s="78" t="s">
        <v>58</v>
      </c>
      <c r="C89" s="21">
        <v>4623</v>
      </c>
      <c r="D89" s="21">
        <v>4492</v>
      </c>
      <c r="E89" s="21">
        <v>129</v>
      </c>
      <c r="F89" s="21">
        <v>15</v>
      </c>
      <c r="G89" s="55">
        <v>30494.08</v>
      </c>
      <c r="H89" s="94">
        <f t="shared" si="15"/>
        <v>0.971663422020333</v>
      </c>
      <c r="I89" s="103">
        <f t="shared" si="16"/>
        <v>0.0287177203918077</v>
      </c>
      <c r="J89" s="103">
        <f t="shared" si="17"/>
        <v>0.116279069767442</v>
      </c>
      <c r="K89" s="107"/>
      <c r="L89" s="102" t="s">
        <v>64</v>
      </c>
      <c r="M89" s="66">
        <f>G89/E60</f>
        <v>0.594062661816096</v>
      </c>
      <c r="N89" s="66">
        <f>F89/D60</f>
        <v>0.681818181818182</v>
      </c>
      <c r="O89" s="4"/>
      <c r="P89" s="4"/>
      <c r="Q89" s="4"/>
      <c r="R89" s="4"/>
    </row>
    <row r="90" s="2" customFormat="1" ht="14.4" spans="1:18">
      <c r="A90" s="73" t="s">
        <v>65</v>
      </c>
      <c r="B90" s="79"/>
      <c r="C90" s="80">
        <f t="shared" ref="C90:G90" si="18">AVERAGE(C82:C84)</f>
        <v>5629.33333333333</v>
      </c>
      <c r="D90" s="80">
        <f t="shared" si="18"/>
        <v>5475</v>
      </c>
      <c r="E90" s="80">
        <f t="shared" si="18"/>
        <v>154</v>
      </c>
      <c r="F90" s="80">
        <f t="shared" si="18"/>
        <v>3.33333333333333</v>
      </c>
      <c r="G90" s="80">
        <f t="shared" si="18"/>
        <v>6160.96</v>
      </c>
      <c r="H90" s="95">
        <f t="shared" si="15"/>
        <v>0.972584083372809</v>
      </c>
      <c r="I90" s="108">
        <f t="shared" si="16"/>
        <v>0.0281278538812785</v>
      </c>
      <c r="J90" s="108">
        <f t="shared" si="17"/>
        <v>0.0216450216450216</v>
      </c>
      <c r="K90" s="109"/>
      <c r="L90" s="102"/>
      <c r="M90" s="66"/>
      <c r="N90" s="66"/>
      <c r="O90" s="4"/>
      <c r="P90" s="4"/>
      <c r="Q90" s="4"/>
      <c r="R90" s="4"/>
    </row>
    <row r="91" s="2" customFormat="1" ht="14.4" spans="1:18">
      <c r="A91" s="73" t="s">
        <v>66</v>
      </c>
      <c r="B91" s="79"/>
      <c r="C91" s="80">
        <f t="shared" ref="C91:G91" si="19">AVERAGE(C85:C89)</f>
        <v>4370.8</v>
      </c>
      <c r="D91" s="80">
        <f t="shared" si="19"/>
        <v>4218</v>
      </c>
      <c r="E91" s="80">
        <f t="shared" si="19"/>
        <v>107.8</v>
      </c>
      <c r="F91" s="80">
        <f t="shared" si="19"/>
        <v>5.4</v>
      </c>
      <c r="G91" s="80">
        <f t="shared" si="19"/>
        <v>12114.46</v>
      </c>
      <c r="H91" s="95">
        <f t="shared" si="15"/>
        <v>0.965040724810103</v>
      </c>
      <c r="I91" s="108">
        <f t="shared" si="16"/>
        <v>0.0255571360834519</v>
      </c>
      <c r="J91" s="108">
        <f t="shared" si="17"/>
        <v>0.0500927643784787</v>
      </c>
      <c r="K91" s="109"/>
      <c r="L91" s="102"/>
      <c r="M91" s="66"/>
      <c r="N91" s="66"/>
      <c r="O91" s="4"/>
      <c r="P91" s="4"/>
      <c r="Q91" s="4"/>
      <c r="R91" s="4"/>
    </row>
    <row r="92" s="2" customFormat="1" ht="14.4" spans="1:18">
      <c r="A92" s="81" t="s">
        <v>31</v>
      </c>
      <c r="B92" s="79"/>
      <c r="C92" s="82">
        <f t="shared" ref="C92:J92" si="20">C91/C90-1</f>
        <v>-0.223567029843676</v>
      </c>
      <c r="D92" s="82">
        <f t="shared" si="20"/>
        <v>-0.22958904109589</v>
      </c>
      <c r="E92" s="82">
        <f t="shared" si="20"/>
        <v>-0.3</v>
      </c>
      <c r="F92" s="96">
        <f t="shared" si="20"/>
        <v>0.62</v>
      </c>
      <c r="G92" s="96">
        <f t="shared" si="20"/>
        <v>0.966326676362126</v>
      </c>
      <c r="H92" s="82">
        <f t="shared" si="20"/>
        <v>-0.00775599631092694</v>
      </c>
      <c r="I92" s="82">
        <f t="shared" si="20"/>
        <v>-0.0913940256045519</v>
      </c>
      <c r="J92" s="82">
        <f t="shared" si="20"/>
        <v>1.31428571428571</v>
      </c>
      <c r="K92" s="109"/>
      <c r="L92" s="102"/>
      <c r="M92" s="66"/>
      <c r="N92" s="66"/>
      <c r="O92" s="4"/>
      <c r="P92" s="4"/>
      <c r="Q92" s="4"/>
      <c r="R92" s="4"/>
    </row>
    <row r="93" s="2" customFormat="1" ht="14.4" spans="1:18">
      <c r="A93" s="81" t="s">
        <v>33</v>
      </c>
      <c r="B93" s="79"/>
      <c r="C93" s="80">
        <f t="shared" ref="C93:J93" si="21">C91-C90</f>
        <v>-1258.53333333333</v>
      </c>
      <c r="D93" s="80">
        <f t="shared" si="21"/>
        <v>-1257</v>
      </c>
      <c r="E93" s="80">
        <f t="shared" si="21"/>
        <v>-46.2</v>
      </c>
      <c r="F93" s="97">
        <f t="shared" si="21"/>
        <v>2.06666666666667</v>
      </c>
      <c r="G93" s="97">
        <f t="shared" si="21"/>
        <v>5953.5</v>
      </c>
      <c r="H93" s="98">
        <f t="shared" si="21"/>
        <v>-0.00754335856270572</v>
      </c>
      <c r="I93" s="98">
        <f t="shared" si="21"/>
        <v>-0.00257071779782667</v>
      </c>
      <c r="J93" s="110">
        <f t="shared" si="21"/>
        <v>0.028447742733457</v>
      </c>
      <c r="K93" s="109"/>
      <c r="L93" s="102"/>
      <c r="M93" s="66"/>
      <c r="N93" s="66"/>
      <c r="O93" s="4"/>
      <c r="P93" s="4"/>
      <c r="Q93" s="4"/>
      <c r="R93" s="4"/>
    </row>
    <row r="94" s="2" customFormat="1" ht="14.4" hidden="1" spans="1:18">
      <c r="A94" s="83" t="s">
        <v>24</v>
      </c>
      <c r="B94" s="83"/>
      <c r="C94" s="84"/>
      <c r="D94" s="84"/>
      <c r="E94" s="99"/>
      <c r="F94" s="99"/>
      <c r="G94" s="84">
        <f>SUM(G82:G89)</f>
        <v>79055.18</v>
      </c>
      <c r="H94" s="94"/>
      <c r="I94" s="103"/>
      <c r="J94" s="103"/>
      <c r="K94" s="83"/>
      <c r="L94" s="102"/>
      <c r="M94" s="5"/>
      <c r="N94" s="4"/>
      <c r="O94" s="4"/>
      <c r="P94" s="4"/>
      <c r="Q94" s="4"/>
      <c r="R94" s="4"/>
    </row>
    <row r="95" s="1" customFormat="1" spans="6:10">
      <c r="F95" s="32"/>
      <c r="G95" s="53"/>
      <c r="H95" s="100"/>
      <c r="I95" s="111"/>
      <c r="J95" s="111"/>
    </row>
    <row r="96" s="1" customFormat="1" spans="6:10">
      <c r="F96" s="32"/>
      <c r="G96" s="53"/>
      <c r="H96" s="53"/>
      <c r="J96" s="32"/>
    </row>
    <row r="97" s="1" customFormat="1" spans="6:10">
      <c r="F97" s="32"/>
      <c r="G97" s="53"/>
      <c r="H97" s="53"/>
      <c r="J97" s="32"/>
    </row>
    <row r="98" s="1" customFormat="1" ht="15.2" spans="1:10">
      <c r="A98" s="8" t="s">
        <v>67</v>
      </c>
      <c r="F98" s="32"/>
      <c r="G98" s="53"/>
      <c r="H98" s="53"/>
      <c r="J98" s="32"/>
    </row>
    <row r="99" s="4" customFormat="1" ht="15.2" spans="1:10">
      <c r="A99" s="85" t="s">
        <v>68</v>
      </c>
      <c r="F99" s="5"/>
      <c r="G99" s="6"/>
      <c r="H99" s="6"/>
      <c r="J99" s="5"/>
    </row>
    <row r="100" s="4" customFormat="1" ht="15.2" spans="1:10">
      <c r="A100" s="85" t="s">
        <v>69</v>
      </c>
      <c r="D100" s="4" t="s">
        <v>70</v>
      </c>
      <c r="E100" s="5"/>
      <c r="F100" s="5"/>
      <c r="G100" s="6"/>
      <c r="H100" s="6"/>
      <c r="J100" s="5"/>
    </row>
    <row r="101" s="4" customFormat="1" ht="15.2" spans="1:10">
      <c r="A101" s="85" t="s">
        <v>71</v>
      </c>
      <c r="E101" s="5"/>
      <c r="F101" s="5"/>
      <c r="G101" s="6"/>
      <c r="H101" s="6"/>
      <c r="J101" s="5"/>
    </row>
    <row r="102" s="4" customFormat="1" spans="1:10">
      <c r="A102" s="86"/>
      <c r="E102" s="5"/>
      <c r="F102" s="5"/>
      <c r="G102" s="6"/>
      <c r="H102" s="6"/>
      <c r="J102" s="5"/>
    </row>
    <row r="103" s="4" customFormat="1" spans="6:11">
      <c r="F103" s="5"/>
      <c r="G103" s="5"/>
      <c r="H103" s="6"/>
      <c r="I103" s="6"/>
      <c r="K103" s="5"/>
    </row>
    <row r="104" s="4" customFormat="1" spans="6:11">
      <c r="F104" s="5"/>
      <c r="G104" s="5"/>
      <c r="H104" s="6"/>
      <c r="I104" s="6"/>
      <c r="K104" s="5"/>
    </row>
    <row r="105" s="4" customFormat="1" ht="13" customHeight="1" spans="6:11">
      <c r="F105" s="5"/>
      <c r="G105" s="5"/>
      <c r="H105" s="6"/>
      <c r="I105" s="6"/>
      <c r="K105" s="5"/>
    </row>
    <row r="106" s="4" customFormat="1" ht="13" customHeight="1" spans="6:11">
      <c r="F106" s="5"/>
      <c r="G106" s="5"/>
      <c r="H106" s="6"/>
      <c r="I106" s="6"/>
      <c r="K106" s="5"/>
    </row>
    <row r="107" s="4" customFormat="1" ht="13" customHeight="1" spans="6:11">
      <c r="F107" s="5"/>
      <c r="G107" s="5"/>
      <c r="H107" s="6"/>
      <c r="I107" s="6"/>
      <c r="K107" s="5"/>
    </row>
    <row r="108" s="4" customFormat="1" spans="6:11">
      <c r="F108" s="5"/>
      <c r="G108" s="5"/>
      <c r="H108" s="6"/>
      <c r="I108" s="6"/>
      <c r="K108" s="5"/>
    </row>
  </sheetData>
  <mergeCells count="14">
    <mergeCell ref="A3:H3"/>
    <mergeCell ref="A4:H4"/>
    <mergeCell ref="A9:K9"/>
    <mergeCell ref="B10:G10"/>
    <mergeCell ref="H10:K10"/>
    <mergeCell ref="A43:K43"/>
    <mergeCell ref="B44:G44"/>
    <mergeCell ref="H44:K44"/>
    <mergeCell ref="A73:H73"/>
    <mergeCell ref="A80:L80"/>
    <mergeCell ref="M80:N80"/>
    <mergeCell ref="A10:A11"/>
    <mergeCell ref="A44:A45"/>
    <mergeCell ref="K86:K89"/>
  </mergeCells>
  <conditionalFormatting sqref="F27:F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{6fbceee5-4e14-445f-b83f-edbbd682c860}</x14:id>
        </ext>
      </extLst>
    </cfRule>
  </conditionalFormatting>
  <conditionalFormatting sqref="F46:F5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{ac570049-e9d7-4f9d-8abd-eae4bfb3a708}</x14:id>
        </ext>
      </extLst>
    </cfRule>
  </conditionalFormatting>
  <conditionalFormatting sqref="G27:G3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{795c0ec5-d4f6-4aa6-a029-e18bf41176f3}</x14:id>
        </ext>
      </extLst>
    </cfRule>
  </conditionalFormatting>
  <conditionalFormatting sqref="G46:G59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{faa7615e-0cec-4bf8-939e-7367f5eea240}</x14:id>
        </ext>
      </extLst>
    </cfRule>
  </conditionalFormatting>
  <conditionalFormatting sqref="I82:I9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{81f223cb-4863-488b-9c6c-6a232d5f9af2}</x14:id>
        </ext>
      </extLst>
    </cfRule>
  </conditionalFormatting>
  <conditionalFormatting sqref="J82:J9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{ef895e5a-df36-4994-a904-8ac18535cebf}</x14:id>
        </ext>
      </extLst>
    </cfRule>
  </conditionalFormatting>
  <pageMargins left="0.75" right="0.75" top="1" bottom="1" header="0.511805555555556" footer="0.511805555555556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bceee5-4e14-445f-b83f-edbbd682c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F27:F38</xm:sqref>
        </x14:conditionalFormatting>
        <x14:conditionalFormatting xmlns:xm="http://schemas.microsoft.com/office/excel/2006/main">
          <x14:cfRule type="dataBar" id="{ac570049-e9d7-4f9d-8abd-eae4bfb3a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F46:F59</xm:sqref>
        </x14:conditionalFormatting>
        <x14:conditionalFormatting xmlns:xm="http://schemas.microsoft.com/office/excel/2006/main">
          <x14:cfRule type="dataBar" id="{795c0ec5-d4f6-4aa6-a029-e18bf4117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G27:G38</xm:sqref>
        </x14:conditionalFormatting>
        <x14:conditionalFormatting xmlns:xm="http://schemas.microsoft.com/office/excel/2006/main">
          <x14:cfRule type="dataBar" id="{faa7615e-0cec-4bf8-939e-7367f5eea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G46:G59</xm:sqref>
        </x14:conditionalFormatting>
        <x14:conditionalFormatting xmlns:xm="http://schemas.microsoft.com/office/excel/2006/main">
          <x14:cfRule type="dataBar" id="{81f223cb-4863-488b-9c6c-6a232d5f9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I82:I91</xm:sqref>
        </x14:conditionalFormatting>
        <x14:conditionalFormatting xmlns:xm="http://schemas.microsoft.com/office/excel/2006/main">
          <x14:cfRule type="dataBar" id="{ef895e5a-df36-4994-a904-8ac18535c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J82:J91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huangqing</dc:creator>
  <dcterms:created xsi:type="dcterms:W3CDTF">2022-03-03T15:39:52Z</dcterms:created>
  <dcterms:modified xsi:type="dcterms:W3CDTF">2022-03-03T15:40:36Z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