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22188" windowHeight="9180"/>
  </bookViews>
  <sheets>
    <sheet name="Sheet7 (2)" sheetId="1" r:id="rId1"/>
  </sheets>
  <definedNames>
    <definedName name="_xlnm._FilterDatabase" localSheetId="0" hidden="1">'Sheet7 (2)'!$P$6:$P$7</definedName>
    <definedName name="_xlnm.Criteria" localSheetId="0">'Sheet7 (2)'!$H$2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<sst xmlns="http://schemas.openxmlformats.org/spreadsheetml/2006/main" count="42" uniqueCount="15">
  <si>
    <t>Sample</t>
  </si>
  <si>
    <t>Target</t>
  </si>
  <si>
    <t>Cq</t>
  </si>
  <si>
    <r>
      <rPr>
        <b/>
        <sz val="11"/>
        <rFont val="宋体"/>
        <charset val="134"/>
      </rPr>
      <t>对照组</t>
    </r>
  </si>
  <si>
    <t>K_Gene</t>
  </si>
  <si>
    <r>
      <rPr>
        <b/>
        <sz val="11"/>
        <rFont val="Calibri"/>
        <charset val="134"/>
      </rPr>
      <t>Gene</t>
    </r>
    <r>
      <rPr>
        <b/>
        <sz val="11"/>
        <rFont val="宋体"/>
        <charset val="134"/>
      </rPr>
      <t>Ⅰ</t>
    </r>
  </si>
  <si>
    <r>
      <rPr>
        <b/>
        <sz val="11"/>
        <rFont val="Calibri"/>
        <charset val="134"/>
      </rPr>
      <t xml:space="preserve">Gene </t>
    </r>
    <r>
      <rPr>
        <b/>
        <sz val="11"/>
        <rFont val="宋体"/>
        <charset val="134"/>
      </rPr>
      <t>Ⅱ</t>
    </r>
  </si>
  <si>
    <r>
      <rPr>
        <b/>
        <sz val="11"/>
        <rFont val="Calibri"/>
        <charset val="134"/>
      </rPr>
      <t xml:space="preserve">Gene </t>
    </r>
    <r>
      <rPr>
        <b/>
        <sz val="11"/>
        <rFont val="宋体"/>
        <charset val="134"/>
      </rPr>
      <t>Ⅲ</t>
    </r>
  </si>
  <si>
    <r>
      <rPr>
        <b/>
        <sz val="11"/>
        <rFont val="Calibri"/>
        <charset val="134"/>
      </rPr>
      <t xml:space="preserve">Gene </t>
    </r>
    <r>
      <rPr>
        <b/>
        <sz val="11"/>
        <rFont val="宋体"/>
        <charset val="134"/>
      </rPr>
      <t>Ⅳ</t>
    </r>
  </si>
  <si>
    <t>平均值</t>
  </si>
  <si>
    <t>标准差</t>
  </si>
  <si>
    <t>Samples</t>
  </si>
  <si>
    <t>ΔCq</t>
  </si>
  <si>
    <t>ΔΔCq</t>
  </si>
  <si>
    <t>2^-ΔΔCq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</si>
</sst>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5">
    <font>
      <sz val="11"/>
      <color indexed="8"/>
      <name val="宋体"/>
      <charset val="134"/>
      <scheme val="minor"/>
    </font>
    <font>
      <b/>
      <sz val="9"/>
      <color indexed="8"/>
      <name val="Consolas"/>
      <charset val="134"/>
    </font>
    <font>
      <b/>
      <sz val="11"/>
      <name val="Calibri"/>
      <charset val="0"/>
    </font>
    <font>
      <b/>
      <sz val="11"/>
      <name val="Calibri"/>
      <charset val="134"/>
    </font>
    <font>
      <sz val="11"/>
      <name val="Calibri"/>
      <charset val="0"/>
    </font>
    <font>
      <sz val="11"/>
      <name val="Calibri"/>
      <charset val="134"/>
    </font>
    <font>
      <b/>
      <sz val="11"/>
      <color rgb="FFFF6C0D"/>
      <name val="Calibri"/>
      <charset val="134"/>
    </font>
    <font>
      <b/>
      <sz val="12"/>
      <color indexed="8"/>
      <name val="Calibri"/>
      <charset val="134"/>
    </font>
    <font>
      <b/>
      <sz val="11"/>
      <color rgb="FFFF6C0D"/>
      <name val="Consolas"/>
      <charset val="134"/>
    </font>
    <font>
      <b/>
      <sz val="11"/>
      <color theme="0"/>
      <name val="Times New Roman"/>
      <charset val="134"/>
    </font>
    <font>
      <b/>
      <sz val="12"/>
      <color rgb="FFFF6C0D"/>
      <name val="Consolas"/>
      <charset val="134"/>
    </font>
    <font>
      <b/>
      <sz val="11"/>
      <color indexed="8"/>
      <name val="Consolas"/>
      <charset val="134"/>
    </font>
    <font>
      <b/>
      <sz val="11"/>
      <color indexed="8"/>
      <name val="宋体"/>
      <charset val="134"/>
      <scheme val="minor"/>
    </font>
    <font>
      <b/>
      <sz val="11"/>
      <color indexed="8"/>
      <name val="Calibri"/>
      <charset val="134"/>
    </font>
    <font>
      <b/>
      <sz val="10.5"/>
      <color rgb="FF7FB421"/>
      <name val="Consolas"/>
      <charset val="134"/>
    </font>
    <font>
      <sz val="11"/>
      <color indexed="8"/>
      <name val="Consolas"/>
      <charset val="134"/>
    </font>
    <font>
      <b/>
      <sz val="9"/>
      <color indexed="8"/>
      <name val="宋体"/>
      <charset val="134"/>
      <scheme val="minor"/>
    </font>
    <font>
      <sz val="10.5"/>
      <color rgb="FF7FB421"/>
      <name val="Consolas"/>
      <charset val="134"/>
    </font>
    <font>
      <b/>
      <sz val="9"/>
      <color rgb="FF7FB421"/>
      <name val="Consolas"/>
      <charset val="134"/>
    </font>
    <font>
      <sz val="11"/>
      <color indexed="8"/>
      <name val="Calibri"/>
      <charset val="134"/>
    </font>
    <font>
      <sz val="8"/>
      <color rgb="FF7FB421"/>
      <name val="Consolas"/>
      <charset val="134"/>
    </font>
    <font>
      <b/>
      <sz val="10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6C0D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36BE52"/>
        <bgColor indexed="64"/>
      </patternFill>
    </fill>
    <fill>
      <patternFill patternType="solid">
        <fgColor rgb="FF3D4F9B"/>
        <bgColor indexed="64"/>
      </patternFill>
    </fill>
    <fill>
      <patternFill patternType="solid">
        <fgColor rgb="FFC91D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8" borderId="3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6" applyNumberFormat="0" applyAlignment="0" applyProtection="0">
      <alignment vertical="center"/>
    </xf>
    <xf numFmtId="0" fontId="34" fillId="10" borderId="7" applyNumberFormat="0" applyAlignment="0" applyProtection="0">
      <alignment vertical="center"/>
    </xf>
    <xf numFmtId="0" fontId="35" fillId="10" borderId="6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NumberFormat="1" applyFont="1" applyAlignment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176" fontId="14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176" fontId="18" fillId="0" borderId="0" xfId="0" applyNumberFormat="1" applyFont="1" applyAlignment="1">
      <alignment horizontal="center" vertical="center"/>
    </xf>
    <xf numFmtId="176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3" borderId="0" xfId="0" applyFill="1">
      <alignment vertical="center"/>
    </xf>
    <xf numFmtId="0" fontId="2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1" fillId="0" borderId="0" xfId="0" applyNumberFormat="1" applyFont="1">
      <alignment vertical="center"/>
    </xf>
    <xf numFmtId="0" fontId="22" fillId="7" borderId="0" xfId="0" applyFont="1" applyFill="1">
      <alignment vertical="center"/>
    </xf>
    <xf numFmtId="0" fontId="21" fillId="7" borderId="0" xfId="0" applyFont="1" applyFill="1" applyAlignment="1">
      <alignment horizontal="center" vertical="center"/>
    </xf>
    <xf numFmtId="0" fontId="22" fillId="5" borderId="0" xfId="0" applyFont="1" applyFill="1">
      <alignment vertical="center"/>
    </xf>
    <xf numFmtId="0" fontId="21" fillId="5" borderId="0" xfId="0" applyFont="1" applyFill="1" applyAlignment="1">
      <alignment horizontal="center" vertical="center"/>
    </xf>
    <xf numFmtId="0" fontId="22" fillId="6" borderId="0" xfId="0" applyFont="1" applyFill="1">
      <alignment vertical="center"/>
    </xf>
    <xf numFmtId="0" fontId="21" fillId="6" borderId="0" xfId="0" applyFont="1" applyFill="1" applyAlignment="1">
      <alignment horizontal="center" vertical="center"/>
    </xf>
    <xf numFmtId="0" fontId="11" fillId="0" borderId="0" xfId="0" applyNumberFormat="1" applyFont="1">
      <alignment vertical="center"/>
    </xf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2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401BC0"/>
      <color rgb="003D4F9B"/>
      <color rgb="0036BE52"/>
      <color rgb="00C91D32"/>
      <color rgb="00FF6C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'Sheet7 (2)'!$P$5</c:f>
          <c:strCache>
            <c:ptCount val="1"/>
            <c:pt idx="0">
              <c:v>0  2^-ΔΔCq</c:v>
            </c:pt>
          </c:strCache>
        </c:strRef>
      </c:tx>
      <c:layout>
        <c:manualLayout>
          <c:xMode val="edge"/>
          <c:yMode val="edge"/>
          <c:x val="0.428743092137156"/>
          <c:y val="0.024200913242009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3166144200627"/>
          <c:y val="0.0342935528120713"/>
          <c:w val="0.712774294670846"/>
          <c:h val="0.721536351165981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FF6C0D"/>
            </a:solidFill>
            <a:ln w="12700">
              <a:solidFill>
                <a:schemeClr val="tx1"/>
              </a:solidFill>
            </a:ln>
            <a:effectLst/>
            <a:sp3d contourW="12700"/>
          </c:spPr>
          <c:invertIfNegative val="0"/>
          <c:dPt>
            <c:idx val="3"/>
            <c:invertIfNegative val="0"/>
            <c:bubble3D val="0"/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'Sheet7 (2)'!$X$6:$X$11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'Sheet7 (2)'!$X$6:$X$11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  <a:headEnd type="none"/>
              </a:ln>
              <a:effectLst/>
            </c:spPr>
          </c:errBars>
          <c:cat>
            <c:numRef>
              <c:f>'Sheet7 (2)'!$V$6:$V$11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'Sheet7 (2)'!$W$6:$W$11</c:f>
              <c:numCache>
                <c:formatCode>0.00_ 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1"/>
        <c:axId val="976221981"/>
        <c:axId val="853568193"/>
      </c:barChart>
      <c:catAx>
        <c:axId val="976221981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853568193"/>
        <c:crosses val="autoZero"/>
        <c:auto val="1"/>
        <c:lblAlgn val="ctr"/>
        <c:lblOffset val="100"/>
        <c:noMultiLvlLbl val="0"/>
      </c:catAx>
      <c:valAx>
        <c:axId val="853568193"/>
        <c:scaling>
          <c:orientation val="minMax"/>
        </c:scaling>
        <c:delete val="0"/>
        <c:axPos val="l"/>
        <c:numFmt formatCode="0.00_ 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76221981"/>
        <c:crosses val="autoZero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0fc98e1a-5e88-4350-89d9-77671ff02512}"/>
      </c:ext>
    </c:extLst>
  </c:chart>
  <c:spPr>
    <a:solidFill>
      <a:schemeClr val="bg1"/>
    </a:solidFill>
    <a:ln w="28575" cap="flat" cmpd="sng" algn="ctr">
      <a:noFill/>
      <a:prstDash val="solid"/>
      <a:round/>
    </a:ln>
    <a:effectLst/>
  </c:spPr>
  <c:txPr>
    <a:bodyPr/>
    <a:lstStyle/>
    <a:p>
      <a:pPr>
        <a:defRPr lang="zh-CN" sz="10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'Sheet7 (2)'!$P$13</c:f>
          <c:strCache>
            <c:ptCount val="1"/>
            <c:pt idx="0">
              <c:v>0  2^-ΔΔCq</c:v>
            </c:pt>
          </c:strCache>
        </c:strRef>
      </c:tx>
      <c:layout>
        <c:manualLayout>
          <c:xMode val="edge"/>
          <c:yMode val="edge"/>
          <c:x val="0.455208707600639"/>
          <c:y val="0.012066568713298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0824295010846"/>
          <c:y val="0.03514526710403"/>
          <c:w val="0.784526391901663"/>
          <c:h val="0.708762886597938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C91D32"/>
            </a:solidFill>
            <a:ln>
              <a:noFill/>
            </a:ln>
            <a:effectLst/>
            <a:sp3d contourW="12700"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'Sheet7 (2)'!$X$14:$X$19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'Sheet7 (2)'!$X$14:$X$19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  <a:headEnd type="none"/>
              </a:ln>
              <a:effectLst/>
            </c:spPr>
          </c:errBars>
          <c:cat>
            <c:numRef>
              <c:f>'Sheet7 (2)'!$V$14:$V$19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'Sheet7 (2)'!$W$14:$W$19</c:f>
              <c:numCache>
                <c:formatCode>0.00_ 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1"/>
        <c:axId val="976221981"/>
        <c:axId val="853568193"/>
      </c:barChart>
      <c:catAx>
        <c:axId val="9762219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853568193"/>
        <c:crosses val="autoZero"/>
        <c:auto val="1"/>
        <c:lblAlgn val="ctr"/>
        <c:lblOffset val="100"/>
        <c:noMultiLvlLbl val="0"/>
      </c:catAx>
      <c:valAx>
        <c:axId val="853568193"/>
        <c:scaling>
          <c:orientation val="minMax"/>
        </c:scaling>
        <c:delete val="0"/>
        <c:axPos val="l"/>
        <c:numFmt formatCode="0.00_ 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762219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69a0411-569d-4465-b722-5878f7012a97}"/>
      </c:ext>
    </c:extLst>
  </c:chart>
  <c:spPr>
    <a:solidFill>
      <a:schemeClr val="bg1"/>
    </a:solidFill>
    <a:ln w="28575" cap="flat" cmpd="sng" algn="ctr">
      <a:noFill/>
      <a:prstDash val="solid"/>
      <a:round/>
    </a:ln>
    <a:effectLst/>
  </c:spPr>
  <c:txPr>
    <a:bodyPr/>
    <a:lstStyle/>
    <a:p>
      <a:pPr>
        <a:defRPr lang="zh-CN" sz="10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'Sheet7 (2)'!$P$29</c:f>
          <c:strCache>
            <c:ptCount val="1"/>
            <c:pt idx="0">
              <c:v>0  2^-ΔΔCq</c:v>
            </c:pt>
          </c:strCache>
        </c:strRef>
      </c:tx>
      <c:layout>
        <c:manualLayout>
          <c:xMode val="edge"/>
          <c:yMode val="edge"/>
          <c:x val="0.353774459167642"/>
          <c:y val="0.008273723253385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8989161689892"/>
          <c:y val="0.0313660751134957"/>
          <c:w val="0.780137137801371"/>
          <c:h val="0.745769706974825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3D4F9B"/>
            </a:solidFill>
            <a:ln>
              <a:noFill/>
            </a:ln>
            <a:effectLst/>
            <a:sp3d contourW="12700"/>
          </c:spPr>
          <c:invertIfNegative val="0"/>
          <c:dLbls>
            <c:delete val="1"/>
          </c:dLbls>
          <c:errBars>
            <c:errBarType val="both"/>
            <c:errValType val="cust"/>
            <c:noEndCap val="0"/>
            <c:plus>
              <c:numRef>
                <c:f>'Sheet7 (2)'!$X$30:$X$35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'Sheet7 (2)'!$X$30:$X$35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  <a:headEnd type="none"/>
              </a:ln>
              <a:effectLst/>
            </c:spPr>
          </c:errBars>
          <c:cat>
            <c:numRef>
              <c:f>'Sheet7 (2)'!$V$30:$V$35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'Sheet7 (2)'!$W$30:$W$35</c:f>
              <c:numCache>
                <c:formatCode>0.00_ 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1"/>
        <c:axId val="976221981"/>
        <c:axId val="853568193"/>
      </c:barChart>
      <c:catAx>
        <c:axId val="9762219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853568193"/>
        <c:crosses val="autoZero"/>
        <c:auto val="1"/>
        <c:lblAlgn val="ctr"/>
        <c:lblOffset val="100"/>
        <c:noMultiLvlLbl val="0"/>
      </c:catAx>
      <c:valAx>
        <c:axId val="853568193"/>
        <c:scaling>
          <c:orientation val="minMax"/>
        </c:scaling>
        <c:delete val="0"/>
        <c:axPos val="l"/>
        <c:numFmt formatCode="0.00_ 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762219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69a0411-569d-4465-b722-5878f7012a97}"/>
      </c:ext>
    </c:extLst>
  </c:chart>
  <c:spPr>
    <a:solidFill>
      <a:schemeClr val="bg1"/>
    </a:solidFill>
    <a:ln w="28575" cap="flat" cmpd="sng" algn="ctr">
      <a:noFill/>
      <a:prstDash val="solid"/>
      <a:round/>
    </a:ln>
    <a:effectLst/>
  </c:spPr>
  <c:txPr>
    <a:bodyPr/>
    <a:lstStyle/>
    <a:p>
      <a:pPr>
        <a:defRPr lang="zh-CN" sz="10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'Sheet7 (2)'!$P$21</c:f>
          <c:strCache>
            <c:ptCount val="1"/>
            <c:pt idx="0">
              <c:v>0  2^-ΔΔCq</c:v>
            </c:pt>
          </c:strCache>
        </c:strRef>
      </c:tx>
      <c:layout>
        <c:manualLayout>
          <c:xMode val="edge"/>
          <c:yMode val="edge"/>
          <c:x val="0.385385720867518"/>
          <c:y val="0.03576747168356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9171791717917"/>
          <c:y val="0.0618912337662338"/>
          <c:w val="0.727757277572776"/>
          <c:h val="0.72138798701298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36BE52"/>
            </a:solidFill>
            <a:ln w="12700">
              <a:solidFill>
                <a:schemeClr val="tx1"/>
              </a:solidFill>
            </a:ln>
            <a:effectLst/>
            <a:sp3d contourW="12700"/>
          </c:spPr>
          <c:invertIfNegative val="0"/>
          <c:dPt>
            <c:idx val="3"/>
            <c:invertIfNegative val="0"/>
            <c:bubble3D val="0"/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'Sheet7 (2)'!$X$22:$X$27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'Sheet7 (2)'!$X$22:$X$27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  <a:headEnd type="none"/>
              </a:ln>
              <a:effectLst/>
            </c:spPr>
          </c:errBars>
          <c:cat>
            <c:numRef>
              <c:f>'Sheet7 (2)'!$V$22:$V$27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cat>
          <c:val>
            <c:numRef>
              <c:f>'Sheet7 (2)'!$W$22:$W$27</c:f>
              <c:numCache>
                <c:formatCode>0.00_ 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overlap val="-21"/>
        <c:axId val="976221981"/>
        <c:axId val="853568193"/>
      </c:barChart>
      <c:catAx>
        <c:axId val="976221981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853568193"/>
        <c:crosses val="autoZero"/>
        <c:auto val="1"/>
        <c:lblAlgn val="ctr"/>
        <c:lblOffset val="100"/>
        <c:noMultiLvlLbl val="0"/>
      </c:catAx>
      <c:valAx>
        <c:axId val="853568193"/>
        <c:scaling>
          <c:orientation val="minMax"/>
        </c:scaling>
        <c:delete val="0"/>
        <c:axPos val="l"/>
        <c:numFmt formatCode="0.00_ " sourceLinked="1"/>
        <c:majorTickMark val="in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76221981"/>
        <c:crosses val="autoZero"/>
        <c:crossBetween val="between"/>
      </c:valAx>
    </c:plotArea>
    <c:plotVisOnly val="1"/>
    <c:dispBlanksAs val="gap"/>
    <c:showDLblsOverMax val="0"/>
    <c:extLst>
      <c:ext uri="{0b15fc19-7d7d-44ad-8c2d-2c3a37ce22c3}">
        <chartProps xmlns="https://web.wps.cn/et/2018/main" chartId="{0fc98e1a-5e88-4350-89d9-77671ff02512}"/>
      </c:ext>
    </c:extLst>
  </c:chart>
  <c:spPr>
    <a:solidFill>
      <a:schemeClr val="bg1"/>
    </a:solidFill>
    <a:ln w="28575" cap="flat" cmpd="sng" algn="ctr">
      <a:noFill/>
      <a:prstDash val="solid"/>
      <a:round/>
    </a:ln>
    <a:effectLst/>
  </c:spPr>
  <c:txPr>
    <a:bodyPr/>
    <a:lstStyle/>
    <a:p>
      <a:pPr>
        <a:defRPr lang="zh-CN" sz="1000" b="1">
          <a:solidFill>
            <a:sysClr val="windowText" lastClr="000000"/>
          </a:solidFill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24</xdr:col>
      <xdr:colOff>90805</xdr:colOff>
      <xdr:row>1</xdr:row>
      <xdr:rowOff>169545</xdr:rowOff>
    </xdr:from>
    <xdr:to>
      <xdr:col>28</xdr:col>
      <xdr:colOff>220980</xdr:colOff>
      <xdr:row>17</xdr:row>
      <xdr:rowOff>42545</xdr:rowOff>
    </xdr:to>
    <xdr:graphicFrame>
      <xdr:nvGraphicFramePr>
        <xdr:cNvPr id="2" name="图表 1"/>
        <xdr:cNvGraphicFramePr/>
      </xdr:nvGraphicFramePr>
      <xdr:xfrm>
        <a:off x="9932670" y="352425"/>
        <a:ext cx="3232150" cy="282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50165</xdr:colOff>
      <xdr:row>1</xdr:row>
      <xdr:rowOff>162560</xdr:rowOff>
    </xdr:from>
    <xdr:to>
      <xdr:col>32</xdr:col>
      <xdr:colOff>210185</xdr:colOff>
      <xdr:row>18</xdr:row>
      <xdr:rowOff>8890</xdr:rowOff>
    </xdr:to>
    <xdr:graphicFrame>
      <xdr:nvGraphicFramePr>
        <xdr:cNvPr id="3" name="图表 2"/>
        <xdr:cNvGraphicFramePr/>
      </xdr:nvGraphicFramePr>
      <xdr:xfrm>
        <a:off x="12994005" y="345440"/>
        <a:ext cx="2628900" cy="2985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152400</xdr:colOff>
      <xdr:row>18</xdr:row>
      <xdr:rowOff>17145</xdr:rowOff>
    </xdr:from>
    <xdr:to>
      <xdr:col>32</xdr:col>
      <xdr:colOff>548640</xdr:colOff>
      <xdr:row>35</xdr:row>
      <xdr:rowOff>10795</xdr:rowOff>
    </xdr:to>
    <xdr:graphicFrame>
      <xdr:nvGraphicFramePr>
        <xdr:cNvPr id="4" name="图表 3"/>
        <xdr:cNvGraphicFramePr/>
      </xdr:nvGraphicFramePr>
      <xdr:xfrm>
        <a:off x="13096240" y="3339465"/>
        <a:ext cx="2865120" cy="31330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246380</xdr:colOff>
      <xdr:row>18</xdr:row>
      <xdr:rowOff>42545</xdr:rowOff>
    </xdr:from>
    <xdr:to>
      <xdr:col>28</xdr:col>
      <xdr:colOff>233045</xdr:colOff>
      <xdr:row>35</xdr:row>
      <xdr:rowOff>88265</xdr:rowOff>
    </xdr:to>
    <xdr:graphicFrame>
      <xdr:nvGraphicFramePr>
        <xdr:cNvPr id="5" name="图表 4"/>
        <xdr:cNvGraphicFramePr/>
      </xdr:nvGraphicFramePr>
      <xdr:xfrm>
        <a:off x="10088245" y="3364865"/>
        <a:ext cx="3088640" cy="3185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18"/>
  <sheetViews>
    <sheetView tabSelected="1" zoomScale="85" zoomScaleNormal="85" workbookViewId="0">
      <selection activeCell="C11" sqref="C11"/>
    </sheetView>
  </sheetViews>
  <sheetFormatPr defaultColWidth="9" defaultRowHeight="14.4"/>
  <cols>
    <col min="3" max="3" width="9.66666666666667"/>
    <col min="4" max="5" width="9" style="1" hidden="1" customWidth="1"/>
    <col min="6" max="6" width="12.8888888888889" style="2" hidden="1" customWidth="1"/>
    <col min="7" max="8" width="9" hidden="1" customWidth="1"/>
    <col min="9" max="10" width="11.3333333333333" hidden="1" customWidth="1"/>
    <col min="11" max="11" width="9" hidden="1" customWidth="1"/>
    <col min="12" max="13" width="9.44444444444444" hidden="1" customWidth="1"/>
    <col min="14" max="14" width="13" hidden="1" customWidth="1"/>
    <col min="15" max="15" width="9" customWidth="1"/>
    <col min="16" max="16" width="12.8888888888889" customWidth="1"/>
    <col min="17" max="17" width="10" customWidth="1"/>
    <col min="18" max="21" width="12.8888888888889" customWidth="1"/>
    <col min="22" max="22" width="10.0648148148148" customWidth="1"/>
    <col min="23" max="23" width="11.7592592592593" customWidth="1"/>
    <col min="24" max="24" width="10.5740740740741" customWidth="1"/>
    <col min="25" max="25" width="10.4537037037037" style="3" customWidth="1"/>
    <col min="26" max="27" width="12.8888888888889"/>
  </cols>
  <sheetData>
    <row r="1" spans="1:21">
      <c r="A1" s="4" t="s">
        <v>0</v>
      </c>
      <c r="B1" s="4" t="s">
        <v>1</v>
      </c>
      <c r="C1" s="4" t="s">
        <v>2</v>
      </c>
      <c r="D1" s="5" t="s">
        <v>0</v>
      </c>
      <c r="E1" s="5" t="s">
        <v>1</v>
      </c>
      <c r="F1" s="5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/>
      <c r="O1" s="6"/>
      <c r="P1" s="6" t="s">
        <v>3</v>
      </c>
      <c r="Q1" s="6" t="s">
        <v>4</v>
      </c>
      <c r="R1" s="6" t="s">
        <v>5</v>
      </c>
      <c r="S1" s="6" t="s">
        <v>6</v>
      </c>
      <c r="T1" s="6" t="s">
        <v>7</v>
      </c>
      <c r="U1" s="6" t="s">
        <v>8</v>
      </c>
    </row>
    <row r="2" spans="1:21">
      <c r="A2" s="7"/>
      <c r="B2" s="7"/>
      <c r="C2" s="7"/>
      <c r="D2" s="8">
        <f t="array" ref="D2:F97">_xlfn._xlws.SORT(A2:C100,{2,1},{1,1})</f>
        <v>0</v>
      </c>
      <c r="E2" s="8">
        <v>0</v>
      </c>
      <c r="F2" s="8">
        <v>0</v>
      </c>
      <c r="H2" s="9">
        <f t="shared" ref="H2:M2" si="0">P2</f>
        <v>0</v>
      </c>
      <c r="I2" s="12">
        <f t="shared" si="0"/>
        <v>0</v>
      </c>
      <c r="J2" s="12">
        <f t="shared" si="0"/>
        <v>0</v>
      </c>
      <c r="K2" s="12">
        <f t="shared" si="0"/>
        <v>0</v>
      </c>
      <c r="L2" s="12">
        <f t="shared" si="0"/>
        <v>0</v>
      </c>
      <c r="M2" s="13">
        <f t="shared" si="0"/>
        <v>0</v>
      </c>
      <c r="N2" s="14"/>
      <c r="O2" s="14"/>
      <c r="P2" s="9"/>
      <c r="Q2" s="12"/>
      <c r="R2" s="12"/>
      <c r="S2" s="12"/>
      <c r="T2" s="12"/>
      <c r="U2" s="13"/>
    </row>
    <row r="3" spans="1:25">
      <c r="A3" s="7"/>
      <c r="B3" s="7"/>
      <c r="C3" s="7"/>
      <c r="D3" s="8">
        <v>0</v>
      </c>
      <c r="E3" s="8">
        <v>0</v>
      </c>
      <c r="F3" s="8">
        <v>0</v>
      </c>
      <c r="X3" s="3"/>
      <c r="Y3"/>
    </row>
    <row r="4" spans="1:25">
      <c r="A4" s="7"/>
      <c r="B4" s="7"/>
      <c r="C4" s="7"/>
      <c r="D4" s="8">
        <v>0</v>
      </c>
      <c r="E4" s="8">
        <v>0</v>
      </c>
      <c r="F4" s="8">
        <v>0</v>
      </c>
      <c r="X4" s="3"/>
      <c r="Y4"/>
    </row>
    <row r="5" spans="1:25">
      <c r="A5" s="7"/>
      <c r="B5" s="7"/>
      <c r="C5" s="7"/>
      <c r="D5" s="8">
        <v>0</v>
      </c>
      <c r="E5" s="8">
        <v>0</v>
      </c>
      <c r="F5" s="8">
        <v>0</v>
      </c>
      <c r="P5" s="15" t="str">
        <f>J2&amp;"  2^-ΔΔCq"</f>
        <v>0  2^-ΔΔCq</v>
      </c>
      <c r="Q5" s="15"/>
      <c r="R5" s="15"/>
      <c r="S5" s="15"/>
      <c r="T5" s="15"/>
      <c r="U5" s="15"/>
      <c r="V5" s="34"/>
      <c r="W5" s="35" t="s">
        <v>9</v>
      </c>
      <c r="X5" s="35" t="s">
        <v>10</v>
      </c>
      <c r="Y5"/>
    </row>
    <row r="6" ht="15.6" spans="1:25">
      <c r="A6" s="7"/>
      <c r="B6" s="7"/>
      <c r="C6" s="7"/>
      <c r="D6" s="8">
        <v>0</v>
      </c>
      <c r="E6" s="8">
        <v>0</v>
      </c>
      <c r="F6" s="8">
        <v>0</v>
      </c>
      <c r="P6" s="16"/>
      <c r="Q6" s="16"/>
      <c r="R6" s="16"/>
      <c r="S6" s="16"/>
      <c r="T6" s="16"/>
      <c r="U6" s="16"/>
      <c r="V6" s="36" cm="1">
        <f t="array" ref="V6:V11">TRANSPOSE(P6:U6)</f>
        <v>0</v>
      </c>
      <c r="W6" s="37">
        <f>AVERAGE(P7:P11)</f>
        <v>1</v>
      </c>
      <c r="X6" s="3">
        <f>STDEV(P7:P11)</f>
        <v>0</v>
      </c>
      <c r="Y6"/>
    </row>
    <row r="7" spans="1:25">
      <c r="A7" s="7"/>
      <c r="B7" s="7"/>
      <c r="C7" s="7"/>
      <c r="D7" s="8">
        <v>0</v>
      </c>
      <c r="E7" s="8">
        <v>0</v>
      </c>
      <c r="F7" s="8">
        <v>0</v>
      </c>
      <c r="P7" s="17">
        <f t="array" ref="P7">IFERROR(INDEX($M:$M,SMALL(IF($H$12:$H$35=P$6,ROW($H$12:$H$35)),ROW(1:1))),"")</f>
        <v>1</v>
      </c>
      <c r="Q7" s="17">
        <f t="array" ref="Q7">IFERROR(INDEX($M:$M,SMALL(IF($H$12:$H$35=Q$6,ROW($H$12:$H$35)),ROW(1:1))),"")</f>
        <v>1</v>
      </c>
      <c r="R7" s="17">
        <f t="array" ref="R7">IFERROR(INDEX($M:$M,SMALL(IF($H$12:$H$35=R$6,ROW($H$12:$H$35)),ROW(1:1))),"")</f>
        <v>1</v>
      </c>
      <c r="S7" s="17">
        <f t="array" ref="S7">IFERROR(INDEX($M:$M,SMALL(IF($H$12:$H$35=S$6,ROW($H$12:$H$35)),ROW(1:1))),"")</f>
        <v>1</v>
      </c>
      <c r="T7" s="17">
        <f t="array" ref="T7">IFERROR(INDEX($M:$M,SMALL(IF($H$12:$H$35=T$6,ROW($H$12:$H$35)),ROW(1:1))),"")</f>
        <v>1</v>
      </c>
      <c r="U7" s="17">
        <f t="array" ref="U7">IFERROR(INDEX($M:$M,SMALL(IF($H$12:$H$35=U$6,ROW($H$12:$H$35)),ROW(1:1))),"")</f>
        <v>1</v>
      </c>
      <c r="V7" s="36">
        <v>0</v>
      </c>
      <c r="W7" s="37">
        <f>AVERAGE(Q7:Q11)</f>
        <v>1</v>
      </c>
      <c r="X7" s="3">
        <f>_xlfn.STDEV.S(Q7:Q11)</f>
        <v>0</v>
      </c>
      <c r="Y7"/>
    </row>
    <row r="8" spans="1:25">
      <c r="A8" s="7"/>
      <c r="B8" s="7"/>
      <c r="C8" s="7"/>
      <c r="D8" s="8">
        <v>0</v>
      </c>
      <c r="E8" s="8">
        <v>0</v>
      </c>
      <c r="F8" s="8">
        <v>0</v>
      </c>
      <c r="M8" s="18"/>
      <c r="P8" s="17">
        <f t="array" ref="P8">IFERROR(INDEX($M:$M,SMALL(IF($H$12:$H$35=P$6,ROW($H$12:$H$35)),ROW(2:2))),"")</f>
        <v>1</v>
      </c>
      <c r="Q8" s="17">
        <f t="array" ref="Q8">IFERROR(INDEX($M:$M,SMALL(IF($H$12:$H$35=Q$6,ROW($H$12:$H$35)),ROW(2:2))),"")</f>
        <v>1</v>
      </c>
      <c r="R8" s="17">
        <f t="array" ref="R8">IFERROR(INDEX($M:$M,SMALL(IF($H$12:$H$35=R$6,ROW($H$12:$H$35)),ROW(2:2))),"")</f>
        <v>1</v>
      </c>
      <c r="S8" s="17">
        <f t="array" ref="S8">IFERROR(INDEX($M:$M,SMALL(IF($H$12:$H$35=S$6,ROW($H$12:$H$35)),ROW(2:2))),"")</f>
        <v>1</v>
      </c>
      <c r="T8" s="17">
        <f t="array" ref="T8">IFERROR(INDEX($M:$M,SMALL(IF($H$12:$H$35=T$6,ROW($H$12:$H$35)),ROW(2:2))),"")</f>
        <v>1</v>
      </c>
      <c r="U8" s="17">
        <f t="array" ref="U8">IFERROR(INDEX($M:$M,SMALL(IF($H$12:$H$35=U$6,ROW($H$12:$H$35)),ROW(2:2))),"")</f>
        <v>1</v>
      </c>
      <c r="V8" s="36">
        <v>0</v>
      </c>
      <c r="W8" s="37">
        <f>AVERAGE(R7:R11)</f>
        <v>1</v>
      </c>
      <c r="X8" s="3">
        <f>_xlfn.STDEV.S(R7:R11)</f>
        <v>0</v>
      </c>
      <c r="Y8"/>
    </row>
    <row r="9" spans="1:25">
      <c r="A9" s="7"/>
      <c r="B9" s="7"/>
      <c r="C9" s="7"/>
      <c r="D9" s="8">
        <v>0</v>
      </c>
      <c r="E9" s="8">
        <v>0</v>
      </c>
      <c r="F9" s="8">
        <v>0</v>
      </c>
      <c r="M9" s="18"/>
      <c r="P9" s="17">
        <f t="array" ref="P9">IFERROR(INDEX($M:$M,SMALL(IF($H$12:$H$35=P$6,ROW($H$12:$H$35)),ROW(3:3))),"")</f>
        <v>1</v>
      </c>
      <c r="Q9" s="17">
        <f t="array" ref="Q9">IFERROR(INDEX($M:$M,SMALL(IF($H$12:$H$35=Q$6,ROW($H$12:$H$35)),ROW(3:3))),"")</f>
        <v>1</v>
      </c>
      <c r="R9" s="17">
        <f t="array" ref="R9">IFERROR(INDEX($M:$M,SMALL(IF($H$12:$H$35=R$6,ROW($H$12:$H$35)),ROW(3:3))),"")</f>
        <v>1</v>
      </c>
      <c r="S9" s="17">
        <f t="array" ref="S9">IFERROR(INDEX($M:$M,SMALL(IF($H$12:$H$35=S$6,ROW($H$12:$H$35)),ROW(3:3))),"")</f>
        <v>1</v>
      </c>
      <c r="T9" s="17">
        <f t="array" ref="T9">IFERROR(INDEX($M:$M,SMALL(IF($H$12:$H$35=T$6,ROW($H$12:$H$35)),ROW(3:3))),"")</f>
        <v>1</v>
      </c>
      <c r="U9" s="17">
        <f t="array" ref="U9">IFERROR(INDEX($M:$M,SMALL(IF($H$12:$H$35=U$6,ROW($H$12:$H$35)),ROW(3:3))),"")</f>
        <v>1</v>
      </c>
      <c r="V9" s="36">
        <v>0</v>
      </c>
      <c r="W9" s="37">
        <f>AVERAGE(S7:S11)</f>
        <v>1</v>
      </c>
      <c r="X9" s="3">
        <f>_xlfn.STDEV.S(S7:S11)</f>
        <v>0</v>
      </c>
      <c r="Y9"/>
    </row>
    <row r="10" spans="1:25">
      <c r="A10" s="7"/>
      <c r="B10" s="7"/>
      <c r="C10" s="7"/>
      <c r="D10" s="8">
        <v>0</v>
      </c>
      <c r="E10" s="8">
        <v>0</v>
      </c>
      <c r="F10" s="8">
        <v>0</v>
      </c>
      <c r="H10" s="10" t="s">
        <v>11</v>
      </c>
      <c r="I10" s="10" t="str">
        <f>$J$2&amp;"_Cq"</f>
        <v>0_Cq</v>
      </c>
      <c r="J10" s="10" t="str">
        <f>$I$2&amp;"_Cq"</f>
        <v>0_Cq</v>
      </c>
      <c r="K10" s="10" t="s">
        <v>12</v>
      </c>
      <c r="L10" s="10" t="s">
        <v>13</v>
      </c>
      <c r="M10" s="10" t="s">
        <v>14</v>
      </c>
      <c r="O10" s="19"/>
      <c r="P10" s="17">
        <f t="array" ref="P10">IFERROR(INDEX($M:$M,SMALL(IF($H$12:$H$35=P$6,ROW($H$12:$H$35)),ROW(4:4))),"")</f>
        <v>1</v>
      </c>
      <c r="Q10" s="17">
        <f t="array" ref="Q10">IFERROR(INDEX($M:$M,SMALL(IF($H$12:$H$35=Q$6,ROW($H$12:$H$35)),ROW(4:4))),"")</f>
        <v>1</v>
      </c>
      <c r="R10" s="17">
        <f t="array" ref="R10">IFERROR(INDEX($M:$M,SMALL(IF($H$12:$H$35=R$6,ROW($H$12:$H$35)),ROW(4:4))),"")</f>
        <v>1</v>
      </c>
      <c r="S10" s="17">
        <f t="array" ref="S10">IFERROR(INDEX($M:$M,SMALL(IF($H$12:$H$35=S$6,ROW($H$12:$H$35)),ROW(4:4))),"")</f>
        <v>1</v>
      </c>
      <c r="T10" s="17">
        <f t="array" ref="T10">IFERROR(INDEX($M:$M,SMALL(IF($H$12:$H$35=T$6,ROW($H$12:$H$35)),ROW(4:4))),"")</f>
        <v>1</v>
      </c>
      <c r="U10" s="17">
        <f t="array" ref="U10">IFERROR(INDEX($M:$M,SMALL(IF($H$12:$H$35=U$6,ROW($H$12:$H$35)),ROW(4:4))),"")</f>
        <v>1</v>
      </c>
      <c r="V10" s="36">
        <v>0</v>
      </c>
      <c r="W10" s="37">
        <f>AVERAGE(T7:T11)</f>
        <v>1</v>
      </c>
      <c r="X10" s="3">
        <f>_xlfn.STDEV.S(T7:T11)</f>
        <v>0</v>
      </c>
      <c r="Y10" s="4"/>
    </row>
    <row r="11" spans="1:43">
      <c r="A11" s="7"/>
      <c r="B11" s="7"/>
      <c r="C11" s="7"/>
      <c r="D11" s="8">
        <v>0</v>
      </c>
      <c r="E11" s="8">
        <v>0</v>
      </c>
      <c r="F11" s="8">
        <v>0</v>
      </c>
      <c r="H11" s="10"/>
      <c r="I11" s="10"/>
      <c r="J11" s="10"/>
      <c r="K11" s="10"/>
      <c r="L11" s="10"/>
      <c r="M11" s="10"/>
      <c r="O11" s="20"/>
      <c r="P11" s="17">
        <f t="array" ref="P11">IFERROR(INDEX($M:$M,SMALL(IF($H$12:$H$35=P$6,ROW($H$12:$H$35)),ROW(5:5))),"")</f>
        <v>1</v>
      </c>
      <c r="Q11" s="17">
        <f t="array" ref="Q11">IFERROR(INDEX($M:$M,SMALL(IF($H$12:$H$35=Q$6,ROW($H$12:$H$35)),ROW(5:5))),"")</f>
        <v>1</v>
      </c>
      <c r="R11" s="17">
        <f t="array" ref="R11">IFERROR(INDEX($M:$M,SMALL(IF($H$12:$H$35=R$6,ROW($H$12:$H$35)),ROW(5:5))),"")</f>
        <v>1</v>
      </c>
      <c r="S11" s="17">
        <f t="array" ref="S11">IFERROR(INDEX($M:$M,SMALL(IF($H$12:$H$35=S$6,ROW($H$12:$H$35)),ROW(5:5))),"")</f>
        <v>1</v>
      </c>
      <c r="T11" s="17">
        <f t="array" ref="T11">IFERROR(INDEX($M:$M,SMALL(IF($H$12:$H$35=T$6,ROW($H$12:$H$35)),ROW(5:5))),"")</f>
        <v>1</v>
      </c>
      <c r="U11" s="17">
        <f t="array" ref="U11">IFERROR(INDEX($M:$M,SMALL(IF($H$12:$H$35=U$6,ROW($H$12:$H$35)),ROW(5:5))),"")</f>
        <v>1</v>
      </c>
      <c r="V11" s="36">
        <v>0</v>
      </c>
      <c r="W11" s="37">
        <f>AVERAGE(U7:U11)</f>
        <v>1</v>
      </c>
      <c r="X11" s="3">
        <f>_xlfn.STDEV.S(U7:U11)</f>
        <v>0</v>
      </c>
      <c r="Y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</row>
    <row r="12" spans="1:47">
      <c r="A12" s="7"/>
      <c r="B12" s="7"/>
      <c r="C12" s="7"/>
      <c r="D12" s="8">
        <v>0</v>
      </c>
      <c r="E12" s="8">
        <v>0</v>
      </c>
      <c r="F12" s="8">
        <v>0</v>
      </c>
      <c r="H12" s="11" cm="1">
        <f t="array" ref="H12">IFERROR(INDEX(D:D,SMALL(IF(E:E=$J$2,ROW(E:E)),ROW(1:1))),"")</f>
        <v>0</v>
      </c>
      <c r="I12" s="21" cm="1">
        <f t="array" ref="I12">IFERROR(INDEX(F:F,SMALL(IF(E:E=$J$2,ROW(E:E)),ROW(1:1))),"")</f>
        <v>0</v>
      </c>
      <c r="J12" s="22" cm="1">
        <f t="array" ref="J12">IFERROR(INDEX(F:F,SMALL(IF(E:E=$I$2,ROW(E:E)),ROW(1:1))),"")</f>
        <v>0</v>
      </c>
      <c r="K12" s="23">
        <f>I12-AVERAGEIFS(F:F,D:D,H12,E:E,$I$2)</f>
        <v>0</v>
      </c>
      <c r="L12" s="23">
        <f>K12-AVERAGEIF($H$12:$H$35,$H$2,$K$12:$K$35)</f>
        <v>0</v>
      </c>
      <c r="M12" s="23">
        <f t="shared" ref="M12:M35" si="1">POWER(2,-L12)</f>
        <v>1</v>
      </c>
      <c r="O12" s="24"/>
      <c r="P12" s="17">
        <f t="array" ref="P12">IFERROR(INDEX(N:N,SMALL(IF(H$12:H$35=$P$6,ROW(H$12:H$35)),ROW(6:6))),"")</f>
        <v>0</v>
      </c>
      <c r="Q12" s="17">
        <f t="array" ref="Q12">IFERROR(INDEX($N:N,SMALL(IF(H$12:H$35=Q$6,ROW($H$12:$H$35)),ROW(6:6))),"")</f>
        <v>0</v>
      </c>
      <c r="R12" s="17">
        <f t="array" ref="R12">IFERROR(INDEX($N:$N,SMALL(IF($H$12:$H$35=R$6,ROW($H$12:$H$35)),ROW(6:6))),"")</f>
        <v>0</v>
      </c>
      <c r="S12" s="17">
        <f t="array" ref="S12">IFERROR(INDEX($N:$N,SMALL(IF($H$12:$H$35=S$6,ROW($H$12:$H$35)),ROW(6:6))),"")</f>
        <v>0</v>
      </c>
      <c r="T12" s="17">
        <f t="array" ref="T12">IFERROR(INDEX($N:$N,SMALL(IF($H$12:$H$35=T$6,ROW($H$12:$H$35)),ROW(6:6))),"")</f>
        <v>0</v>
      </c>
      <c r="U12" s="17">
        <f t="array" ref="U12">IFERROR(INDEX($N:$N,SMALL(IF($H$12:$H$35=U$6,ROW($H$12:$H$35)),ROW(6:6))),"")</f>
        <v>0</v>
      </c>
      <c r="Y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>
      <c r="A13" s="7"/>
      <c r="B13" s="7"/>
      <c r="C13" s="7"/>
      <c r="D13" s="8">
        <v>0</v>
      </c>
      <c r="E13" s="8">
        <v>0</v>
      </c>
      <c r="F13" s="8">
        <v>0</v>
      </c>
      <c r="H13" s="11" cm="1">
        <f t="array" ref="H13">IFERROR(INDEX(D:D,SMALL(IF(E:E=$J$2,ROW(E:E)),ROW(2:2))),"")</f>
        <v>0</v>
      </c>
      <c r="I13" s="21">
        <f t="array" ref="I13">IFERROR(INDEX(F:F,SMALL(IF(E:E=$J$2,ROW(E:E)),ROW(2:2))),"")</f>
        <v>0</v>
      </c>
      <c r="J13" s="22">
        <f t="array" ref="J13">IFERROR(INDEX(F:F,SMALL(IF(E:E=$I$2,ROW(E:E)),ROW(2:2))),"")</f>
        <v>0</v>
      </c>
      <c r="K13" s="23">
        <f t="array" ref="K13">I13-AVERAGEIFS(F:F,D:D,H13,E:E,$I$2)</f>
        <v>0</v>
      </c>
      <c r="L13" s="23">
        <f>K13-AVERAGEIF($H$12:$H$35,$H$2,$K$12:$K$35)</f>
        <v>0</v>
      </c>
      <c r="M13" s="23">
        <f t="shared" si="1"/>
        <v>1</v>
      </c>
      <c r="O13" s="24"/>
      <c r="P13" s="25" t="str">
        <f>K2&amp;"  2^-ΔΔCq"</f>
        <v>0  2^-ΔΔCq</v>
      </c>
      <c r="Q13" s="25"/>
      <c r="R13" s="25"/>
      <c r="S13" s="25"/>
      <c r="T13" s="25"/>
      <c r="U13" s="25"/>
      <c r="V13" s="38"/>
      <c r="W13" s="39" t="s">
        <v>9</v>
      </c>
      <c r="X13" s="39" t="s">
        <v>10</v>
      </c>
      <c r="Y13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ht="15.6" spans="1:47">
      <c r="A14" s="7"/>
      <c r="B14" s="7"/>
      <c r="C14" s="7"/>
      <c r="D14" s="8">
        <v>0</v>
      </c>
      <c r="E14" s="8">
        <v>0</v>
      </c>
      <c r="F14" s="8">
        <v>0</v>
      </c>
      <c r="H14" s="11" cm="1">
        <f t="array" ref="H14">IFERROR(INDEX(D:D,SMALL(IF(E:E=$J$2,ROW(E:E)),ROW(3:3))),"")</f>
        <v>0</v>
      </c>
      <c r="I14" s="21">
        <f t="array" ref="I14">IFERROR(INDEX(F:F,SMALL(IF(E:E=$J$2,ROW(E:E)),ROW(3:3))),"")</f>
        <v>0</v>
      </c>
      <c r="J14" s="22">
        <f t="array" ref="J14">IFERROR(INDEX(F:F,SMALL(IF(E:E=$I$2,ROW(E:E)),ROW(3:3))),"")</f>
        <v>0</v>
      </c>
      <c r="K14" s="23">
        <f t="array" ref="K14">I14-AVERAGEIFS(F:F,D:D,H14,E:E,$I$2)</f>
        <v>0</v>
      </c>
      <c r="L14" s="23">
        <f>K14-AVERAGEIF($H$12:$H$35,$H$2,$K$12:$K$35)</f>
        <v>0</v>
      </c>
      <c r="M14" s="23">
        <f t="shared" si="1"/>
        <v>1</v>
      </c>
      <c r="O14" s="24"/>
      <c r="P14" s="16">
        <f t="shared" ref="P14:U14" si="2">P6</f>
        <v>0</v>
      </c>
      <c r="Q14" s="16">
        <f t="shared" si="2"/>
        <v>0</v>
      </c>
      <c r="R14" s="16">
        <f t="shared" si="2"/>
        <v>0</v>
      </c>
      <c r="S14" s="16">
        <f t="shared" si="2"/>
        <v>0</v>
      </c>
      <c r="T14" s="16">
        <f t="shared" si="2"/>
        <v>0</v>
      </c>
      <c r="U14" s="16">
        <f t="shared" si="2"/>
        <v>0</v>
      </c>
      <c r="V14" s="36" cm="1">
        <f t="array" ref="V14:V19">TRANSPOSE(P14:U14)</f>
        <v>0</v>
      </c>
      <c r="W14" s="37">
        <f>AVERAGE(P15:P19)</f>
        <v>1</v>
      </c>
      <c r="X14" s="3">
        <f>STDEV(P15:P19)</f>
        <v>0</v>
      </c>
      <c r="Y14" s="4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47">
      <c r="A15" s="7"/>
      <c r="B15" s="7"/>
      <c r="C15" s="7"/>
      <c r="D15" s="8">
        <v>0</v>
      </c>
      <c r="E15" s="8">
        <v>0</v>
      </c>
      <c r="F15" s="8">
        <v>0</v>
      </c>
      <c r="H15" s="11">
        <f t="array" ref="H15">IFERROR(INDEX(D:D,SMALL(IF(E:E=$J$2,ROW(E:E)),ROW(4:4))),"")</f>
        <v>0</v>
      </c>
      <c r="I15" s="21">
        <f t="array" ref="I15">IFERROR(INDEX(F:F,SMALL(IF(E:E=$J$2,ROW(E:E)),ROW(4:4))),"")</f>
        <v>0</v>
      </c>
      <c r="J15" s="22">
        <f t="array" ref="J15">IFERROR(INDEX(F:F,SMALL(IF(E:E=$I$2,ROW(E:E)),ROW(4:4))),"")</f>
        <v>0</v>
      </c>
      <c r="K15" s="23">
        <f t="array" ref="K15">I15-AVERAGEIFS(F:F,D:D,H15,E:E,$I$2)</f>
        <v>0</v>
      </c>
      <c r="L15" s="23">
        <f>K15-AVERAGEIF($H$12:$H$35,$H$2,$K$12:$K$35)</f>
        <v>0</v>
      </c>
      <c r="M15" s="23">
        <f t="shared" si="1"/>
        <v>1</v>
      </c>
      <c r="O15" s="24"/>
      <c r="P15" s="17">
        <f t="array" ref="P15">IFERROR(INDEX($M:$M,SMALL(IF($H$40:$H$63=P$14,ROW($H$40:$H$63)),ROW(1:1))),"")</f>
        <v>1</v>
      </c>
      <c r="Q15" s="17">
        <f t="array" ref="Q15">IFERROR(INDEX($M:$M,SMALL(IF($H$40:$H$63=Q$14,ROW($H$40:$H$63)),ROW(1:1))),"")</f>
        <v>1</v>
      </c>
      <c r="R15" s="17">
        <f t="array" ref="R15">IFERROR(INDEX($M:$M,SMALL(IF($H$40:$H$63=R$14,ROW($H$40:$H$63)),ROW(1:1))),"")</f>
        <v>1</v>
      </c>
      <c r="S15" s="17">
        <f t="array" ref="S15">IFERROR(INDEX($M:$M,SMALL(IF($H$40:$H$63=S$14,ROW($H$40:$H$63)),ROW(1:1))),"")</f>
        <v>1</v>
      </c>
      <c r="T15" s="17">
        <f t="array" ref="T15">IFERROR(INDEX($M:$M,SMALL(IF($H$40:$H$63=T$14,ROW($H$40:$H$63)),ROW(1:1))),"")</f>
        <v>1</v>
      </c>
      <c r="U15" s="17">
        <f t="array" ref="U15">IFERROR(INDEX($M:$M,SMALL(IF($H$40:$H$63=U$14,ROW($H$40:$H$63)),ROW(1:1))),"")</f>
        <v>1</v>
      </c>
      <c r="V15" s="36">
        <v>0</v>
      </c>
      <c r="W15" s="37">
        <f>AVERAGE(Q15:Q19)</f>
        <v>1</v>
      </c>
      <c r="X15" s="3">
        <f>_xlfn.STDEV.S(Q15:Q19)</f>
        <v>0</v>
      </c>
      <c r="Y15" s="4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47">
      <c r="A16" s="7"/>
      <c r="B16" s="7"/>
      <c r="C16" s="7"/>
      <c r="D16" s="8">
        <v>0</v>
      </c>
      <c r="E16" s="8">
        <v>0</v>
      </c>
      <c r="F16" s="8">
        <v>0</v>
      </c>
      <c r="H16" s="11">
        <f t="array" ref="H16">IFERROR(INDEX(D:D,SMALL(IF(E:E=$J$2,ROW(E:E)),ROW(5:5))),"")</f>
        <v>0</v>
      </c>
      <c r="I16" s="21" cm="1">
        <f t="array" ref="I16">IFERROR(INDEX(F:F,SMALL(IF(E:E=$J$2,ROW(E:E)),ROW(5:5))),"")</f>
        <v>0</v>
      </c>
      <c r="J16" s="22">
        <f t="array" ref="J16">IFERROR(INDEX(F:F,SMALL(IF(E:E=$I$2,ROW(E:E)),ROW(5:5))),"")</f>
        <v>0</v>
      </c>
      <c r="K16" s="23">
        <f>I16-AVERAGEIFS(F:F,D:D,H16,E:E,$I$2)</f>
        <v>0</v>
      </c>
      <c r="L16" s="23">
        <f>K16-AVERAGEIF($H$12:$H$35,$H$2,$K$12:$K$35)</f>
        <v>0</v>
      </c>
      <c r="M16" s="23">
        <f t="shared" si="1"/>
        <v>1</v>
      </c>
      <c r="O16" s="24"/>
      <c r="P16" s="17">
        <f t="array" ref="P16">IFERROR(INDEX($M:$M,SMALL(IF($H$40:$H$63=P$14,ROW($H$40:$H$63)),ROW(2:2))),"")</f>
        <v>1</v>
      </c>
      <c r="Q16" s="17">
        <f t="array" ref="Q16">IFERROR(INDEX($M:$M,SMALL(IF($H$40:$H$63=Q$14,ROW($H$40:$H$63)),ROW(2:2))),"")</f>
        <v>1</v>
      </c>
      <c r="R16" s="17">
        <f t="array" ref="R16">IFERROR(INDEX($M:$M,SMALL(IF($H$40:$H$63=R$14,ROW($H$40:$H$63)),ROW(2:2))),"")</f>
        <v>1</v>
      </c>
      <c r="S16" s="17">
        <f t="array" ref="S16">IFERROR(INDEX($M:$M,SMALL(IF($H$40:$H$63=S$14,ROW($H$40:$H$63)),ROW(2:2))),"")</f>
        <v>1</v>
      </c>
      <c r="T16" s="17">
        <f t="array" ref="T16">IFERROR(INDEX($M:$M,SMALL(IF($H$40:$H$63=T$14,ROW($H$40:$H$63)),ROW(2:2))),"")</f>
        <v>1</v>
      </c>
      <c r="U16" s="17">
        <f t="array" ref="U16">IFERROR(INDEX($M:$M,SMALL(IF($H$40:$H$63=U$14,ROW($H$40:$H$63)),ROW(2:2))),"")</f>
        <v>1</v>
      </c>
      <c r="V16" s="36">
        <v>0</v>
      </c>
      <c r="W16" s="37">
        <f>AVERAGE(R15:R19)</f>
        <v>1</v>
      </c>
      <c r="X16" s="3">
        <f>_xlfn.STDEV.S(R15:R19)</f>
        <v>0</v>
      </c>
      <c r="Y16" s="4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1:47">
      <c r="A17" s="7"/>
      <c r="B17" s="7"/>
      <c r="C17" s="7"/>
      <c r="D17" s="8">
        <v>0</v>
      </c>
      <c r="E17" s="8">
        <v>0</v>
      </c>
      <c r="F17" s="8">
        <v>0</v>
      </c>
      <c r="H17" s="11">
        <f t="array" ref="H17">IFERROR(INDEX(D:D,SMALL(IF(E:E=$J$2,ROW(E:E)),ROW(6:6))),"")</f>
        <v>0</v>
      </c>
      <c r="I17" s="21">
        <f t="array" ref="I17">IFERROR(INDEX(F:F,SMALL(IF(E:E=$J$2,ROW(E:E)),ROW(6:6))),"")</f>
        <v>0</v>
      </c>
      <c r="J17" s="22">
        <f t="array" ref="J17">IFERROR(INDEX(F:F,SMALL(IF(E:E=$I$2,ROW(E:E)),ROW(6:6))),"")</f>
        <v>0</v>
      </c>
      <c r="K17" s="23">
        <f t="array" ref="K17">I17-AVERAGEIFS(F:F,D:D,H17,E:E,$I$2)</f>
        <v>0</v>
      </c>
      <c r="L17" s="23">
        <f>K17-AVERAGEIF($H$12:$H$35,$H$2,$K$12:$K$35)</f>
        <v>0</v>
      </c>
      <c r="M17" s="23">
        <f t="shared" si="1"/>
        <v>1</v>
      </c>
      <c r="O17" s="24"/>
      <c r="P17" s="17">
        <f t="array" ref="P17">IFERROR(INDEX($M:$M,SMALL(IF($H$40:$H$63=P$14,ROW($H$40:$H$63)),ROW(3:3))),"")</f>
        <v>1</v>
      </c>
      <c r="Q17" s="17">
        <f t="array" ref="Q17">IFERROR(INDEX($M:$M,SMALL(IF($H$40:$H$63=Q$14,ROW($H$40:$H$63)),ROW(3:3))),"")</f>
        <v>1</v>
      </c>
      <c r="R17" s="17">
        <f t="array" ref="R17">IFERROR(INDEX($M:$M,SMALL(IF($H$40:$H$63=R$14,ROW($H$40:$H$63)),ROW(3:3))),"")</f>
        <v>1</v>
      </c>
      <c r="S17" s="17">
        <f t="array" ref="S17">IFERROR(INDEX($M:$M,SMALL(IF($H$40:$H$63=S$14,ROW($H$40:$H$63)),ROW(3:3))),"")</f>
        <v>1</v>
      </c>
      <c r="T17" s="17">
        <f t="array" ref="T17">IFERROR(INDEX($M:$M,SMALL(IF($H$40:$H$63=T$14,ROW($H$40:$H$63)),ROW(3:3))),"")</f>
        <v>1</v>
      </c>
      <c r="U17" s="17">
        <f t="array" ref="U17">IFERROR(INDEX($M:$M,SMALL(IF($H$40:$H$63=U$14,ROW($H$40:$H$63)),ROW(3:3))),"")</f>
        <v>1</v>
      </c>
      <c r="V17" s="36">
        <v>0</v>
      </c>
      <c r="W17" s="37">
        <f>AVERAGE(S15:S19)</f>
        <v>1</v>
      </c>
      <c r="X17" s="3">
        <f>_xlfn.STDEV.S(S15:S19)</f>
        <v>0</v>
      </c>
      <c r="Y17" s="4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</row>
    <row r="18" spans="1:47">
      <c r="A18" s="7"/>
      <c r="B18" s="7"/>
      <c r="C18" s="7"/>
      <c r="D18" s="8">
        <v>0</v>
      </c>
      <c r="E18" s="8">
        <v>0</v>
      </c>
      <c r="F18" s="8">
        <v>0</v>
      </c>
      <c r="H18" s="11">
        <f t="array" ref="H18">IFERROR(INDEX(D:D,SMALL(IF(E:E=$J$2,ROW(E:E)),ROW(7:7))),"")</f>
        <v>0</v>
      </c>
      <c r="I18" s="21">
        <f t="array" ref="I18">IFERROR(INDEX(F:F,SMALL(IF(E:E=$J$2,ROW(E:E)),ROW(7:7))),"")</f>
        <v>0</v>
      </c>
      <c r="J18" s="22">
        <f t="array" ref="J18">IFERROR(INDEX(F:F,SMALL(IF(E:E=$I$2,ROW(E:E)),ROW(7:7))),"")</f>
        <v>0</v>
      </c>
      <c r="K18" s="23">
        <f t="array" ref="K18">I18-AVERAGEIFS(F:F,D:D,H18,E:E,$I$2)</f>
        <v>0</v>
      </c>
      <c r="L18" s="23">
        <f>K18-AVERAGEIF($H$12:$H$35,$H$2,$K$12:$K$35)</f>
        <v>0</v>
      </c>
      <c r="M18" s="23">
        <f t="shared" si="1"/>
        <v>1</v>
      </c>
      <c r="O18" s="24"/>
      <c r="P18" s="17">
        <f t="array" ref="P18">IFERROR(INDEX($M:$M,SMALL(IF($H$40:$H$63=P$14,ROW($H$40:$H$63)),ROW(4:4))),"")</f>
        <v>1</v>
      </c>
      <c r="Q18" s="17">
        <f t="array" ref="Q18">IFERROR(INDEX($M:$M,SMALL(IF($H$40:$H$63=Q$14,ROW($H$40:$H$63)),ROW(4:4))),"")</f>
        <v>1</v>
      </c>
      <c r="R18" s="17">
        <f t="array" ref="R18">IFERROR(INDEX($M:$M,SMALL(IF($H$40:$H$63=R$14,ROW($H$40:$H$63)),ROW(4:4))),"")</f>
        <v>1</v>
      </c>
      <c r="S18" s="17">
        <f t="array" ref="S18">IFERROR(INDEX($M:$M,SMALL(IF($H$40:$H$63=S$14,ROW($H$40:$H$63)),ROW(4:4))),"")</f>
        <v>1</v>
      </c>
      <c r="T18" s="17">
        <f t="array" ref="T18">IFERROR(INDEX($M:$M,SMALL(IF($H$40:$H$63=T$14,ROW($H$40:$H$63)),ROW(4:4))),"")</f>
        <v>1</v>
      </c>
      <c r="U18" s="17">
        <f t="array" ref="U18">IFERROR(INDEX($M:$M,SMALL(IF($H$40:$H$63=U$14,ROW($H$40:$H$63)),ROW(4:4))),"")</f>
        <v>1</v>
      </c>
      <c r="V18" s="36">
        <v>0</v>
      </c>
      <c r="W18" s="37">
        <f>AVERAGE(T15:T19)</f>
        <v>1</v>
      </c>
      <c r="X18" s="3">
        <f>_xlfn.STDEV.S(T15:T19)</f>
        <v>0</v>
      </c>
      <c r="Y18" s="4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>
      <c r="A19" s="7"/>
      <c r="B19" s="7"/>
      <c r="C19" s="7"/>
      <c r="D19" s="8">
        <v>0</v>
      </c>
      <c r="E19" s="8">
        <v>0</v>
      </c>
      <c r="F19" s="8">
        <v>0</v>
      </c>
      <c r="H19" s="11">
        <f t="array" ref="H19">IFERROR(INDEX(D:D,SMALL(IF(E:E=$J$2,ROW(E:E)),ROW(8:8))),"")</f>
        <v>0</v>
      </c>
      <c r="I19" s="21">
        <f t="array" ref="I19">IFERROR(INDEX(F:F,SMALL(IF(E:E=$J$2,ROW(E:E)),ROW(8:8))),"")</f>
        <v>0</v>
      </c>
      <c r="J19" s="22">
        <f t="array" ref="J19">IFERROR(INDEX(F:F,SMALL(IF(E:E=$I$2,ROW(E:E)),ROW(8:8))),"")</f>
        <v>0</v>
      </c>
      <c r="K19" s="23">
        <f t="array" ref="K19">I19-AVERAGEIFS(F:F,D:D,H19,E:E,$I$2)</f>
        <v>0</v>
      </c>
      <c r="L19" s="23">
        <f>K19-AVERAGEIF($H$12:$H$35,$H$2,$K$12:$K$35)</f>
        <v>0</v>
      </c>
      <c r="M19" s="23">
        <f t="shared" si="1"/>
        <v>1</v>
      </c>
      <c r="O19" s="24"/>
      <c r="P19" s="17">
        <f t="array" ref="P19">IFERROR(INDEX($M:$M,SMALL(IF($H$40:$H$63=P$14,ROW($H$40:$H$63)),ROW(5:5))),"")</f>
        <v>1</v>
      </c>
      <c r="Q19" s="17">
        <f t="array" ref="Q19">IFERROR(INDEX($M:$M,SMALL(IF($H$40:$H$63=Q$14,ROW($H$40:$H$63)),ROW(5:5))),"")</f>
        <v>1</v>
      </c>
      <c r="R19" s="17">
        <f t="array" ref="R19">IFERROR(INDEX($M:$M,SMALL(IF($H$40:$H$63=R$14,ROW($H$40:$H$63)),ROW(5:5))),"")</f>
        <v>1</v>
      </c>
      <c r="S19" s="17">
        <f t="array" ref="S19">IFERROR(INDEX($M:$M,SMALL(IF($H$40:$H$63=S$14,ROW($H$40:$H$63)),ROW(5:5))),"")</f>
        <v>1</v>
      </c>
      <c r="T19" s="17">
        <f t="array" ref="T19">IFERROR(INDEX($M:$M,SMALL(IF($H$40:$H$63=T$14,ROW($H$40:$H$63)),ROW(5:5))),"")</f>
        <v>1</v>
      </c>
      <c r="U19" s="17">
        <f t="array" ref="U19">IFERROR(INDEX($M:$M,SMALL(IF($H$40:$H$63=U$14,ROW($H$40:$H$63)),ROW(5:5))),"")</f>
        <v>1</v>
      </c>
      <c r="V19" s="36">
        <v>0</v>
      </c>
      <c r="W19" s="37">
        <f>AVERAGE(U15:U19)</f>
        <v>1</v>
      </c>
      <c r="X19" s="3">
        <f>_xlfn.STDEV.S(U15:U19)</f>
        <v>0</v>
      </c>
      <c r="Y19" s="4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>
      <c r="A20" s="7"/>
      <c r="B20" s="7"/>
      <c r="C20" s="7"/>
      <c r="D20" s="8">
        <v>0</v>
      </c>
      <c r="E20" s="8">
        <v>0</v>
      </c>
      <c r="F20" s="8">
        <v>0</v>
      </c>
      <c r="H20" s="11">
        <f t="array" ref="H20">IFERROR(INDEX(D:D,SMALL(IF(E:E=$J$2,ROW(E:E)),ROW(9:9))),"")</f>
        <v>0</v>
      </c>
      <c r="I20" s="21">
        <f t="array" ref="I20">IFERROR(INDEX(F:F,SMALL(IF(E:E=$J$2,ROW(E:E)),ROW(9:9))),"")</f>
        <v>0</v>
      </c>
      <c r="J20" s="22">
        <f t="array" ref="J20">IFERROR(INDEX(F:F,SMALL(IF(E:E=$I$2,ROW(E:E)),ROW(9:9))),"")</f>
        <v>0</v>
      </c>
      <c r="K20" s="23">
        <f>I20-AVERAGEIFS(F:F,D:D,H20,E:E,$I$2)</f>
        <v>0</v>
      </c>
      <c r="L20" s="23">
        <f>K20-AVERAGEIF($H$12:$H$35,$H$2,$K$12:$K$35)</f>
        <v>0</v>
      </c>
      <c r="M20" s="23">
        <f t="shared" si="1"/>
        <v>1</v>
      </c>
      <c r="O20" s="24"/>
      <c r="P20" s="17">
        <f t="array" ref="P20">IFERROR(INDEX($N:$N,SMALL(IF($H$40:$H$63=P$14,ROW($H$40:$H$63)),ROW(6:6))),"")</f>
        <v>0</v>
      </c>
      <c r="Q20" s="17">
        <f t="array" ref="Q20">IFERROR(INDEX($N:$N,SMALL(IF($H$40:$H$63=Q$14,ROW($H$40:$H$63)),ROW(6:6))),"")</f>
        <v>0</v>
      </c>
      <c r="R20" s="17">
        <f t="array" ref="R20">IFERROR(INDEX($N:$N,SMALL(IF($H$40:$H$63=R$14,ROW($H$40:$H$63)),ROW(6:6))),"")</f>
        <v>0</v>
      </c>
      <c r="S20" s="17">
        <f t="array" ref="S20">IFERROR(INDEX($N:$N,SMALL(IF($H$40:$H$63=S$14,ROW($H$40:$H$63)),ROW(6:6))),"")</f>
        <v>0</v>
      </c>
      <c r="T20" s="17">
        <f t="array" ref="T20">IFERROR(INDEX($N:$N,SMALL(IF($H$40:$H$63=T$14,ROW($H$40:$H$63)),ROW(6:6))),"")</f>
        <v>0</v>
      </c>
      <c r="U20" s="17">
        <f t="array" ref="U20">IFERROR(INDEX($N:$N,SMALL(IF($H$40:$H$63=U$14,ROW($H$40:$H$63)),ROW(6:6))),"")</f>
        <v>0</v>
      </c>
      <c r="Y20" s="4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>
      <c r="A21" s="7"/>
      <c r="B21" s="7"/>
      <c r="C21" s="7"/>
      <c r="D21" s="8">
        <v>0</v>
      </c>
      <c r="E21" s="8">
        <v>0</v>
      </c>
      <c r="F21" s="8">
        <v>0</v>
      </c>
      <c r="H21" s="11">
        <f t="array" ref="H21">IFERROR(INDEX(D:D,SMALL(IF(E:E=$J$2,ROW(E:E)),ROW(10:10))),"")</f>
        <v>0</v>
      </c>
      <c r="I21" s="21">
        <f t="array" ref="I21">IFERROR(INDEX(F:F,SMALL(IF(E:E=$J$2,ROW(E:E)),ROW(10:10))),"")</f>
        <v>0</v>
      </c>
      <c r="J21" s="22">
        <f t="array" ref="J21">IFERROR(INDEX(F:F,SMALL(IF(E:E=$I$2,ROW(E:E)),ROW(10:10))),"")</f>
        <v>0</v>
      </c>
      <c r="K21" s="23">
        <f t="array" ref="K21">I21-AVERAGEIFS(F:F,D:D,H21,E:E,$I$2)</f>
        <v>0</v>
      </c>
      <c r="L21" s="23">
        <f>K21-AVERAGEIF($H$12:$H$35,$H$2,$K$12:$K$35)</f>
        <v>0</v>
      </c>
      <c r="M21" s="23">
        <f t="shared" si="1"/>
        <v>1</v>
      </c>
      <c r="O21" s="24"/>
      <c r="P21" s="26" t="str">
        <f>L2&amp;"  2^-ΔΔCq"</f>
        <v>0  2^-ΔΔCq</v>
      </c>
      <c r="Q21" s="26"/>
      <c r="R21" s="26"/>
      <c r="S21" s="26"/>
      <c r="T21" s="26"/>
      <c r="U21" s="26"/>
      <c r="V21" s="40"/>
      <c r="W21" s="41" t="s">
        <v>9</v>
      </c>
      <c r="X21" s="41" t="s">
        <v>10</v>
      </c>
      <c r="Y21" s="4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ht="15.6" spans="1:47">
      <c r="A22" s="7"/>
      <c r="B22" s="7"/>
      <c r="C22" s="7"/>
      <c r="D22" s="8">
        <v>0</v>
      </c>
      <c r="E22" s="8">
        <v>0</v>
      </c>
      <c r="F22" s="8">
        <v>0</v>
      </c>
      <c r="H22" s="11">
        <f t="array" ref="H22">IFERROR(INDEX(D:D,SMALL(IF(E:E=$J$2,ROW(E:E)),ROW(11:11))),"")</f>
        <v>0</v>
      </c>
      <c r="I22" s="21">
        <f t="array" ref="I22">IFERROR(INDEX(F:F,SMALL(IF(E:E=$J$2,ROW(E:E)),ROW(11:11))),"")</f>
        <v>0</v>
      </c>
      <c r="J22" s="22">
        <f t="array" ref="J22">IFERROR(INDEX(F:F,SMALL(IF(E:E=$I$2,ROW(E:E)),ROW(11:11))),"")</f>
        <v>0</v>
      </c>
      <c r="K22" s="23">
        <f>I22-AVERAGEIFS(F:F,D:D,H22,E:E,$I$2)</f>
        <v>0</v>
      </c>
      <c r="L22" s="23">
        <f>K22-AVERAGEIF($H$12:$H$35,$H$2,$K$12:$K$35)</f>
        <v>0</v>
      </c>
      <c r="M22" s="23">
        <f t="shared" si="1"/>
        <v>1</v>
      </c>
      <c r="O22" s="24"/>
      <c r="P22" s="16">
        <f t="shared" ref="P22:U22" si="3">P6</f>
        <v>0</v>
      </c>
      <c r="Q22" s="16">
        <f t="shared" si="3"/>
        <v>0</v>
      </c>
      <c r="R22" s="16">
        <f t="shared" si="3"/>
        <v>0</v>
      </c>
      <c r="S22" s="16">
        <f t="shared" si="3"/>
        <v>0</v>
      </c>
      <c r="T22" s="16">
        <f t="shared" si="3"/>
        <v>0</v>
      </c>
      <c r="U22" s="16">
        <f t="shared" si="3"/>
        <v>0</v>
      </c>
      <c r="V22" s="36" cm="1">
        <f t="array" ref="V22:V27">TRANSPOSE(P22:U22)</f>
        <v>0</v>
      </c>
      <c r="W22" s="37">
        <f>AVERAGE(P23:P27)</f>
        <v>1</v>
      </c>
      <c r="X22" s="3">
        <f>STDEV(P23:P27)</f>
        <v>0</v>
      </c>
      <c r="Y22" s="4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>
      <c r="A23" s="7"/>
      <c r="B23" s="7"/>
      <c r="C23" s="7"/>
      <c r="D23" s="8">
        <v>0</v>
      </c>
      <c r="E23" s="8">
        <v>0</v>
      </c>
      <c r="F23" s="8">
        <v>0</v>
      </c>
      <c r="H23" s="11">
        <f t="array" ref="H23">IFERROR(INDEX(D:D,SMALL(IF(E:E=$J$2,ROW(E:E)),ROW(12:12))),"")</f>
        <v>0</v>
      </c>
      <c r="I23" s="21">
        <f t="array" ref="I23">IFERROR(INDEX(F:F,SMALL(IF(E:E=$J$2,ROW(E:E)),ROW(12:12))),"")</f>
        <v>0</v>
      </c>
      <c r="J23" s="22">
        <f t="array" ref="J23">IFERROR(INDEX(F:F,SMALL(IF(E:E=$I$2,ROW(E:E)),ROW(12:12))),"")</f>
        <v>0</v>
      </c>
      <c r="K23" s="23">
        <f t="array" ref="K23">I23-AVERAGEIFS(F:F,D:D,H23,E:E,$I$2)</f>
        <v>0</v>
      </c>
      <c r="L23" s="23">
        <f>K23-AVERAGEIF($H$12:$H$35,$H$2,$K$12:$K$35)</f>
        <v>0</v>
      </c>
      <c r="M23" s="23">
        <f t="shared" si="1"/>
        <v>1</v>
      </c>
      <c r="O23" s="24"/>
      <c r="P23" s="17">
        <f t="array" ref="P23">IFERROR(INDEX($M:$M,SMALL(IF($H$68:$H$91=P$22,ROW($H$68:$H$91)),ROW(1:1))),"")</f>
        <v>1</v>
      </c>
      <c r="Q23" s="17">
        <f t="array" ref="Q23">IFERROR(INDEX($M:$M,SMALL(IF($H$68:$H$91=Q$22,ROW($H$68:$H$91)),ROW(1:1))),"")</f>
        <v>1</v>
      </c>
      <c r="R23" s="17">
        <f t="array" ref="R23">IFERROR(INDEX($M:$M,SMALL(IF($H$68:$H$91=R$22,ROW($H$68:$H$91)),ROW(1:1))),"")</f>
        <v>1</v>
      </c>
      <c r="S23" s="17">
        <f t="array" ref="S23">IFERROR(INDEX($M:$M,SMALL(IF($H$68:$H$91=S$22,ROW($H$68:$H$91)),ROW(1:1))),"")</f>
        <v>1</v>
      </c>
      <c r="T23" s="17">
        <f t="array" ref="T23">IFERROR(INDEX($M:$M,SMALL(IF($H$68:$H$91=T$22,ROW($H$68:$H$91)),ROW(1:1))),"")</f>
        <v>1</v>
      </c>
      <c r="U23" s="17">
        <f t="array" ref="U23">IFERROR(INDEX($M:$M,SMALL(IF($H$68:$H$91=U$22,ROW($H$68:$H$91)),ROW(1:1))),"")</f>
        <v>1</v>
      </c>
      <c r="V23" s="36">
        <v>0</v>
      </c>
      <c r="W23" s="37">
        <f>AVERAGE(Q23:Q27)</f>
        <v>1</v>
      </c>
      <c r="X23" s="3">
        <f>_xlfn.STDEV.S(Q23:Q27)</f>
        <v>0</v>
      </c>
      <c r="Y23" s="4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>
      <c r="A24" s="7"/>
      <c r="B24" s="7"/>
      <c r="C24" s="7"/>
      <c r="D24" s="8">
        <v>0</v>
      </c>
      <c r="E24" s="8">
        <v>0</v>
      </c>
      <c r="F24" s="8">
        <v>0</v>
      </c>
      <c r="H24" s="11">
        <f t="array" ref="H24">IFERROR(INDEX(D:D,SMALL(IF(E:E=$J$2,ROW(E:E)),ROW(13:13))),"")</f>
        <v>0</v>
      </c>
      <c r="I24" s="21">
        <f t="array" ref="I24">IFERROR(INDEX(F:F,SMALL(IF(E:E=$J$2,ROW(E:E)),ROW(13:13))),"")</f>
        <v>0</v>
      </c>
      <c r="J24" s="22">
        <f t="array" ref="J24">IFERROR(INDEX(F:F,SMALL(IF(E:E=$I$2,ROW(E:E)),ROW(13:13))),"")</f>
        <v>0</v>
      </c>
      <c r="K24" s="23">
        <f t="array" ref="K24">I24-AVERAGEIFS(F:F,D:D,H24,E:E,$I$2)</f>
        <v>0</v>
      </c>
      <c r="L24" s="23">
        <f>K24-AVERAGEIF($H$12:$H$35,$H$2,$K$12:$K$35)</f>
        <v>0</v>
      </c>
      <c r="M24" s="23">
        <f t="shared" si="1"/>
        <v>1</v>
      </c>
      <c r="O24" s="24"/>
      <c r="P24" s="17">
        <f t="array" ref="P24">IFERROR(INDEX($M:$M,SMALL(IF($H$68:$H$91=P$22,ROW($H$68:$H$91)),ROW(2:2))),"")</f>
        <v>1</v>
      </c>
      <c r="Q24" s="17">
        <f t="array" ref="Q24">IFERROR(INDEX($M:$M,SMALL(IF($H$68:$H$91=Q$22,ROW($H$68:$H$91)),ROW(2:2))),"")</f>
        <v>1</v>
      </c>
      <c r="R24" s="17">
        <f t="array" ref="R24">IFERROR(INDEX($M:$M,SMALL(IF($H$68:$H$91=R$22,ROW($H$68:$H$91)),ROW(2:2))),"")</f>
        <v>1</v>
      </c>
      <c r="S24" s="17">
        <f t="array" ref="S24">IFERROR(INDEX($M:$M,SMALL(IF($H$68:$H$91=S$22,ROW($H$68:$H$91)),ROW(2:2))),"")</f>
        <v>1</v>
      </c>
      <c r="T24" s="17">
        <f t="array" ref="T24">IFERROR(INDEX($M:$M,SMALL(IF($H$68:$H$91=T$22,ROW($H$68:$H$91)),ROW(2:2))),"")</f>
        <v>1</v>
      </c>
      <c r="U24" s="17">
        <f t="array" ref="U24">IFERROR(INDEX($M:$M,SMALL(IF($H$68:$H$91=U$22,ROW($H$68:$H$91)),ROW(2:2))),"")</f>
        <v>1</v>
      </c>
      <c r="V24" s="36">
        <v>0</v>
      </c>
      <c r="W24" s="37">
        <f>AVERAGE(R23:R27)</f>
        <v>1</v>
      </c>
      <c r="X24" s="3">
        <f>_xlfn.STDEV.S(R23:R27)</f>
        <v>0</v>
      </c>
      <c r="Y24" s="4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</row>
    <row r="25" spans="1:47">
      <c r="A25" s="7"/>
      <c r="B25" s="7"/>
      <c r="C25" s="7"/>
      <c r="D25" s="8">
        <v>0</v>
      </c>
      <c r="E25" s="8">
        <v>0</v>
      </c>
      <c r="F25" s="8">
        <v>0</v>
      </c>
      <c r="H25" s="11">
        <f t="array" ref="H25">IFERROR(INDEX(D:D,SMALL(IF(E:E=$J$2,ROW(E:E)),ROW(14:14))),"")</f>
        <v>0</v>
      </c>
      <c r="I25" s="21">
        <f t="array" ref="I25">IFERROR(INDEX(F:F,SMALL(IF(E:E=$J$2,ROW(E:E)),ROW(14:14))),"")</f>
        <v>0</v>
      </c>
      <c r="J25" s="22">
        <f t="array" ref="J25">IFERROR(INDEX(F:F,SMALL(IF(E:E=$I$2,ROW(E:E)),ROW(14:14))),"")</f>
        <v>0</v>
      </c>
      <c r="K25" s="23">
        <f t="array" ref="K25">I25-AVERAGEIFS(F:F,D:D,H25,E:E,$I$2)</f>
        <v>0</v>
      </c>
      <c r="L25" s="23">
        <f>K25-AVERAGEIF($H$12:$H$35,$H$2,$K$12:$K$35)</f>
        <v>0</v>
      </c>
      <c r="M25" s="23">
        <f t="shared" si="1"/>
        <v>1</v>
      </c>
      <c r="O25" s="24"/>
      <c r="P25" s="17">
        <f t="array" ref="P25">IFERROR(INDEX($M:$M,SMALL(IF($H$68:$H$91=P$22,ROW($H$68:$H$91)),ROW(3:3))),"")</f>
        <v>1</v>
      </c>
      <c r="Q25" s="17">
        <f t="array" ref="Q25">IFERROR(INDEX($M:$M,SMALL(IF($H$68:$H$91=Q$22,ROW($H$68:$H$91)),ROW(3:3))),"")</f>
        <v>1</v>
      </c>
      <c r="R25" s="17">
        <f t="array" ref="R25">IFERROR(INDEX($M:$M,SMALL(IF($H$68:$H$91=R$22,ROW($H$68:$H$91)),ROW(3:3))),"")</f>
        <v>1</v>
      </c>
      <c r="S25" s="17">
        <f t="array" ref="S25">IFERROR(INDEX($M:$M,SMALL(IF($H$68:$H$91=S$22,ROW($H$68:$H$91)),ROW(3:3))),"")</f>
        <v>1</v>
      </c>
      <c r="T25" s="17">
        <f t="array" ref="T25">IFERROR(INDEX($M:$M,SMALL(IF($H$68:$H$91=T$22,ROW($H$68:$H$91)),ROW(3:3))),"")</f>
        <v>1</v>
      </c>
      <c r="U25" s="17">
        <f t="array" ref="U25">IFERROR(INDEX($M:$M,SMALL(IF($H$68:$H$91=U$22,ROW($H$68:$H$91)),ROW(3:3))),"")</f>
        <v>1</v>
      </c>
      <c r="V25" s="36">
        <v>0</v>
      </c>
      <c r="W25" s="37">
        <f>AVERAGE(S23:S27)</f>
        <v>1</v>
      </c>
      <c r="X25" s="3">
        <f>_xlfn.STDEV.S(S23:S27)</f>
        <v>0</v>
      </c>
      <c r="Y25" s="4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</row>
    <row r="26" spans="1:47">
      <c r="A26" s="7"/>
      <c r="B26" s="7"/>
      <c r="C26" s="7"/>
      <c r="D26" s="8">
        <v>0</v>
      </c>
      <c r="E26" s="8">
        <v>0</v>
      </c>
      <c r="F26" s="8">
        <v>0</v>
      </c>
      <c r="H26" s="11">
        <f t="array" ref="H26">IFERROR(INDEX(D:D,SMALL(IF(E:E=$J$2,ROW(E:E)),ROW(15:15))),"")</f>
        <v>0</v>
      </c>
      <c r="I26" s="21">
        <f t="array" ref="I26">IFERROR(INDEX(F:F,SMALL(IF(E:E=$J$2,ROW(E:E)),ROW(15:15))),"")</f>
        <v>0</v>
      </c>
      <c r="J26" s="22">
        <f t="array" ref="J26">IFERROR(INDEX(F:F,SMALL(IF(E:E=$I$2,ROW(E:E)),ROW(15:15))),"")</f>
        <v>0</v>
      </c>
      <c r="K26" s="23">
        <f t="array" ref="K26">I26-AVERAGEIFS(F:F,D:D,H26,E:E,$I$2)</f>
        <v>0</v>
      </c>
      <c r="L26" s="23">
        <f>K26-AVERAGEIF($H$12:$H$35,$H$2,$K$12:$K$35)</f>
        <v>0</v>
      </c>
      <c r="M26" s="23">
        <f t="shared" si="1"/>
        <v>1</v>
      </c>
      <c r="O26" s="24"/>
      <c r="P26" s="17">
        <f t="array" ref="P26">IFERROR(INDEX($M:$M,SMALL(IF($H$68:$H$91=P$22,ROW($H$68:$H$91)),ROW(4:4))),"")</f>
        <v>1</v>
      </c>
      <c r="Q26" s="17">
        <f t="array" ref="Q26">IFERROR(INDEX($M:$M,SMALL(IF($H$68:$H$91=Q$22,ROW($H$68:$H$91)),ROW(4:4))),"")</f>
        <v>1</v>
      </c>
      <c r="R26" s="17">
        <f t="array" ref="R26">IFERROR(INDEX($M:$M,SMALL(IF($H$68:$H$91=R$22,ROW($H$68:$H$91)),ROW(4:4))),"")</f>
        <v>1</v>
      </c>
      <c r="S26" s="17">
        <f t="array" ref="S26">IFERROR(INDEX($M:$M,SMALL(IF($H$68:$H$91=S$22,ROW($H$68:$H$91)),ROW(4:4))),"")</f>
        <v>1</v>
      </c>
      <c r="T26" s="17">
        <f t="array" ref="T26">IFERROR(INDEX($M:$M,SMALL(IF($H$68:$H$91=T$22,ROW($H$68:$H$91)),ROW(4:4))),"")</f>
        <v>1</v>
      </c>
      <c r="U26" s="17">
        <f t="array" ref="U26">IFERROR(INDEX($M:$M,SMALL(IF($H$68:$H$91=U$22,ROW($H$68:$H$91)),ROW(4:4))),"")</f>
        <v>1</v>
      </c>
      <c r="V26" s="36">
        <v>0</v>
      </c>
      <c r="W26" s="37">
        <f>AVERAGE(T23:T27)</f>
        <v>1</v>
      </c>
      <c r="X26" s="3">
        <f>_xlfn.STDEV.S(T23:T27)</f>
        <v>0</v>
      </c>
      <c r="Y26" s="4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</row>
    <row r="27" spans="1:47">
      <c r="A27" s="7"/>
      <c r="B27" s="7"/>
      <c r="C27" s="7"/>
      <c r="D27" s="8">
        <v>0</v>
      </c>
      <c r="E27" s="8">
        <v>0</v>
      </c>
      <c r="F27" s="8">
        <v>0</v>
      </c>
      <c r="H27" s="11">
        <f t="array" ref="H27">IFERROR(INDEX(D:D,SMALL(IF(E:E=$J$2,ROW(E:E)),ROW(16:16))),"")</f>
        <v>0</v>
      </c>
      <c r="I27" s="21">
        <f t="array" ref="I27">IFERROR(INDEX(F:F,SMALL(IF(E:E=$J$2,ROW(E:E)),ROW(16:16))),"")</f>
        <v>0</v>
      </c>
      <c r="J27" s="22">
        <f t="array" ref="J27">IFERROR(INDEX(F:F,SMALL(IF(E:E=$I$2,ROW(E:E)),ROW(16:16))),"")</f>
        <v>0</v>
      </c>
      <c r="K27" s="23">
        <f>I27-AVERAGEIFS(F:F,D:D,H27,E:E,$I$2)</f>
        <v>0</v>
      </c>
      <c r="L27" s="23">
        <f>K27-AVERAGEIF($H$12:$H$35,$H$2,$K$12:$K$35)</f>
        <v>0</v>
      </c>
      <c r="M27" s="23">
        <f t="shared" si="1"/>
        <v>1</v>
      </c>
      <c r="O27" s="24"/>
      <c r="P27" s="17">
        <f t="array" ref="P27">IFERROR(INDEX($M:$M,SMALL(IF($H$68:$H$91=P$22,ROW($H$68:$H$91)),ROW(5:5))),"")</f>
        <v>1</v>
      </c>
      <c r="Q27" s="17">
        <f t="array" ref="Q27">IFERROR(INDEX($M:$M,SMALL(IF($H$68:$H$91=Q$22,ROW($H$68:$H$91)),ROW(5:5))),"")</f>
        <v>1</v>
      </c>
      <c r="R27" s="17">
        <f t="array" ref="R27">IFERROR(INDEX($M:$M,SMALL(IF($H$68:$H$91=R$22,ROW($H$68:$H$91)),ROW(5:5))),"")</f>
        <v>1</v>
      </c>
      <c r="S27" s="17">
        <f t="array" ref="S27">IFERROR(INDEX($M:$M,SMALL(IF($H$68:$H$91=S$22,ROW($H$68:$H$91)),ROW(5:5))),"")</f>
        <v>1</v>
      </c>
      <c r="T27" s="17">
        <f t="array" ref="T27">IFERROR(INDEX($M:$M,SMALL(IF($H$68:$H$91=T$22,ROW($H$68:$H$91)),ROW(5:5))),"")</f>
        <v>1</v>
      </c>
      <c r="U27" s="17">
        <f t="array" ref="U27">IFERROR(INDEX($M:$M,SMALL(IF($H$68:$H$91=U$22,ROW($H$68:$H$91)),ROW(5:5))),"")</f>
        <v>1</v>
      </c>
      <c r="V27" s="36">
        <v>0</v>
      </c>
      <c r="W27" s="37">
        <f>AVERAGE(U23:U27)</f>
        <v>1</v>
      </c>
      <c r="X27" s="3">
        <f>_xlfn.STDEV.S(U23:U27)</f>
        <v>0</v>
      </c>
      <c r="Y27" s="4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</row>
    <row r="28" spans="1:47">
      <c r="A28" s="7"/>
      <c r="B28" s="7"/>
      <c r="C28" s="7"/>
      <c r="D28" s="8">
        <v>0</v>
      </c>
      <c r="E28" s="8">
        <v>0</v>
      </c>
      <c r="F28" s="8">
        <v>0</v>
      </c>
      <c r="H28" s="11">
        <f t="array" ref="H28">IFERROR(INDEX(D:D,SMALL(IF(E:E=$J$2,ROW(E:E)),ROW(17:17))),"")</f>
        <v>0</v>
      </c>
      <c r="I28" s="21">
        <f t="array" ref="I28">IFERROR(INDEX(F:F,SMALL(IF(E:E=$J$2,ROW(E:E)),ROW(17:17))),"")</f>
        <v>0</v>
      </c>
      <c r="J28" s="22">
        <f t="array" ref="J28">IFERROR(INDEX(F:F,SMALL(IF(E:E=$I$2,ROW(E:E)),ROW(17:17))),"")</f>
        <v>0</v>
      </c>
      <c r="K28" s="23">
        <f t="array" ref="K28">I28-AVERAGEIFS(F:F,D:D,H28,E:E,$I$2)</f>
        <v>0</v>
      </c>
      <c r="L28" s="23">
        <f>K28-AVERAGEIF($H$12:$H$35,$H$2,$K$12:$K$35)</f>
        <v>0</v>
      </c>
      <c r="M28" s="23">
        <f t="shared" si="1"/>
        <v>1</v>
      </c>
      <c r="O28" s="24"/>
      <c r="P28" s="17">
        <f t="array" ref="P28">IFERROR(INDEX($M:$M,SMALL(IF($H$68:$H$91=P$22,ROW($H$68:$H$91)),ROW(6:6))),"")</f>
        <v>1</v>
      </c>
      <c r="Q28" s="17">
        <f t="array" ref="Q28">IFERROR(INDEX($M:$M,SMALL(IF($H$68:$H$91=Q$22,ROW($H$68:$H$91)),ROW(6:6))),"")</f>
        <v>1</v>
      </c>
      <c r="R28" s="17">
        <f t="array" ref="R28">IFERROR(INDEX($M:$M,SMALL(IF($H$68:$H$91=R$22,ROW($H$68:$H$91)),ROW(6:6))),"")</f>
        <v>1</v>
      </c>
      <c r="S28" s="17">
        <f t="array" ref="S28">IFERROR(INDEX($M:$M,SMALL(IF($H$68:$H$91=S$22,ROW($H$68:$H$91)),ROW(6:6))),"")</f>
        <v>1</v>
      </c>
      <c r="T28" s="17">
        <f t="array" ref="T28">IFERROR(INDEX($M:$M,SMALL(IF($H$68:$H$91=T$22,ROW($H$68:$H$91)),ROW(6:6))),"")</f>
        <v>1</v>
      </c>
      <c r="U28" s="17">
        <f t="array" ref="U28">IFERROR(INDEX($M:$M,SMALL(IF($H$68:$H$91=U$22,ROW($H$68:$H$91)),ROW(6:6))),"")</f>
        <v>1</v>
      </c>
      <c r="Y28" s="4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</row>
    <row r="29" spans="1:47">
      <c r="A29" s="7"/>
      <c r="B29" s="7"/>
      <c r="C29" s="7"/>
      <c r="D29" s="8">
        <v>0</v>
      </c>
      <c r="E29" s="8">
        <v>0</v>
      </c>
      <c r="F29" s="8">
        <v>0</v>
      </c>
      <c r="H29" s="11">
        <f t="array" ref="H29">IFERROR(INDEX(D:D,SMALL(IF(E:E=$J$2,ROW(E:E)),ROW(18:18))),"")</f>
        <v>0</v>
      </c>
      <c r="I29" s="21">
        <f t="array" ref="I29">IFERROR(INDEX(F:F,SMALL(IF(E:E=$J$2,ROW(E:E)),ROW(18:18))),"")</f>
        <v>0</v>
      </c>
      <c r="J29" s="22">
        <f t="array" ref="J29">IFERROR(INDEX(F:F,SMALL(IF(E:E=$I$2,ROW(E:E)),ROW(18:18))),"")</f>
        <v>0</v>
      </c>
      <c r="K29" s="23">
        <f t="array" ref="K29">I29-AVERAGEIFS(F:F,D:D,H29,E:E,$I$2)</f>
        <v>0</v>
      </c>
      <c r="L29" s="23">
        <f>K29-AVERAGEIF($H$12:$H$35,$H$2,$K$12:$K$35)</f>
        <v>0</v>
      </c>
      <c r="M29" s="23">
        <f t="shared" si="1"/>
        <v>1</v>
      </c>
      <c r="O29" s="24"/>
      <c r="P29" s="27" t="str">
        <f>M2&amp;"  2^-ΔΔCq"</f>
        <v>0  2^-ΔΔCq</v>
      </c>
      <c r="Q29" s="27"/>
      <c r="R29" s="27"/>
      <c r="S29" s="27"/>
      <c r="T29" s="27"/>
      <c r="U29" s="27"/>
      <c r="V29" s="42"/>
      <c r="W29" s="43" t="s">
        <v>9</v>
      </c>
      <c r="X29" s="43" t="s">
        <v>10</v>
      </c>
      <c r="Y29" s="4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</row>
    <row r="30" ht="15.6" spans="1:47">
      <c r="A30" s="7"/>
      <c r="B30" s="7"/>
      <c r="C30" s="7"/>
      <c r="D30" s="8">
        <v>0</v>
      </c>
      <c r="E30" s="8">
        <v>0</v>
      </c>
      <c r="F30" s="8">
        <v>0</v>
      </c>
      <c r="H30" s="11">
        <f t="array" ref="H30">IFERROR(INDEX(D:D,SMALL(IF(E:E=$J$2,ROW(E:E)),ROW(19:19))),"")</f>
        <v>0</v>
      </c>
      <c r="I30" s="21">
        <f t="array" ref="I30">IFERROR(INDEX(F:F,SMALL(IF(E:E=$J$2,ROW(E:E)),ROW(19:19))),"")</f>
        <v>0</v>
      </c>
      <c r="J30" s="22">
        <f t="array" ref="J30">IFERROR(INDEX(F:F,SMALL(IF(E:E=$I$2,ROW(E:E)),ROW(19:19))),"")</f>
        <v>0</v>
      </c>
      <c r="K30" s="23">
        <f t="array" ref="K30">I30-AVERAGEIFS(F:F,D:D,H30,E:E,$I$2)</f>
        <v>0</v>
      </c>
      <c r="L30" s="23">
        <f>K30-AVERAGEIF($H$12:$H$35,$H$2,$K$12:$K$35)</f>
        <v>0</v>
      </c>
      <c r="M30" s="23">
        <f t="shared" si="1"/>
        <v>1</v>
      </c>
      <c r="O30" s="24"/>
      <c r="P30" s="16">
        <f t="shared" ref="P30:U30" si="4">P6</f>
        <v>0</v>
      </c>
      <c r="Q30" s="16">
        <f t="shared" si="4"/>
        <v>0</v>
      </c>
      <c r="R30" s="16">
        <f t="shared" si="4"/>
        <v>0</v>
      </c>
      <c r="S30" s="16">
        <f t="shared" si="4"/>
        <v>0</v>
      </c>
      <c r="T30" s="16">
        <f t="shared" si="4"/>
        <v>0</v>
      </c>
      <c r="U30" s="16">
        <f t="shared" si="4"/>
        <v>0</v>
      </c>
      <c r="V30" s="36" cm="1">
        <f t="array" ref="V30:V35">TRANSPOSE(P30:U30)</f>
        <v>0</v>
      </c>
      <c r="W30" s="37">
        <f>AVERAGE(P31:P35)</f>
        <v>1</v>
      </c>
      <c r="X30" s="3">
        <f>STDEV(P31:P35)</f>
        <v>0</v>
      </c>
      <c r="Y30" s="4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1:47">
      <c r="A31" s="7"/>
      <c r="B31" s="7"/>
      <c r="C31" s="7"/>
      <c r="D31" s="8">
        <v>0</v>
      </c>
      <c r="E31" s="8">
        <v>0</v>
      </c>
      <c r="F31" s="8">
        <v>0</v>
      </c>
      <c r="H31" s="11">
        <f t="array" ref="H31">IFERROR(INDEX(D:D,SMALL(IF(E:E=$J$2,ROW(E:E)),ROW(20:20))),"")</f>
        <v>0</v>
      </c>
      <c r="I31" s="21">
        <f t="array" ref="I31">IFERROR(INDEX(F:F,SMALL(IF(E:E=$J$2,ROW(E:E)),ROW(20:20))),"")</f>
        <v>0</v>
      </c>
      <c r="J31" s="22">
        <f t="array" ref="J31">IFERROR(INDEX(F:F,SMALL(IF(E:E=$I$2,ROW(E:E)),ROW(20:20))),"")</f>
        <v>0</v>
      </c>
      <c r="K31" s="23">
        <f t="array" ref="K31">I31-AVERAGEIFS(F:F,D:D,H31,E:E,$I$2)</f>
        <v>0</v>
      </c>
      <c r="L31" s="23">
        <f>K31-AVERAGEIF($H$12:$H$35,$H$2,$K$12:$K$35)</f>
        <v>0</v>
      </c>
      <c r="M31" s="23">
        <f t="shared" si="1"/>
        <v>1</v>
      </c>
      <c r="O31" s="24"/>
      <c r="P31" s="17">
        <f t="array" ref="P31">IFERROR(INDEX($M:$M,SMALL(IF($H$95:$H$118=P$30,ROW($H$95:$H$118)),ROW(1:1))),"")</f>
        <v>1</v>
      </c>
      <c r="Q31" s="17">
        <f t="array" ref="Q31">IFERROR(INDEX($M:$M,SMALL(IF($H$95:$H$118=Q$30,ROW($H$95:$H$118)),ROW(1:1))),"")</f>
        <v>1</v>
      </c>
      <c r="R31" s="17">
        <f t="array" ref="R31">IFERROR(INDEX($M:$M,SMALL(IF($H$95:$H$118=R$30,ROW($H$95:$H$118)),ROW(1:1))),"")</f>
        <v>1</v>
      </c>
      <c r="S31" s="17">
        <f t="array" ref="S31">IFERROR(INDEX($M:$M,SMALL(IF($H$95:$H$118=S$30,ROW($H$95:$H$118)),ROW(1:1))),"")</f>
        <v>1</v>
      </c>
      <c r="T31" s="17">
        <f t="array" ref="T31">IFERROR(INDEX($M:$M,SMALL(IF($H$95:$H$118=T$30,ROW($H$95:$H$118)),ROW(1:1))),"")</f>
        <v>1</v>
      </c>
      <c r="U31" s="17">
        <f t="array" ref="U31">IFERROR(INDEX($M:$M,SMALL(IF($H$95:$H$118=U$30,ROW($H$95:$H$118)),ROW(1:1))),"")</f>
        <v>1</v>
      </c>
      <c r="V31" s="36">
        <v>0</v>
      </c>
      <c r="W31" s="37">
        <f>AVERAGE(Q31:Q35)</f>
        <v>1</v>
      </c>
      <c r="X31" s="3">
        <f>_xlfn.STDEV.S(Q31:Q35)</f>
        <v>0</v>
      </c>
      <c r="Y31" s="4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</row>
    <row r="32" spans="1:47">
      <c r="A32" s="7"/>
      <c r="B32" s="7"/>
      <c r="C32" s="7"/>
      <c r="D32" s="8">
        <v>0</v>
      </c>
      <c r="E32" s="8">
        <v>0</v>
      </c>
      <c r="F32" s="8">
        <v>0</v>
      </c>
      <c r="H32" s="11">
        <f t="array" ref="H32">IFERROR(INDEX(D:D,SMALL(IF(E:E=$J$2,ROW(E:E)),ROW(21:21))),"")</f>
        <v>0</v>
      </c>
      <c r="I32" s="28">
        <f t="array" ref="I32">IFERROR(INDEX(F:F,SMALL(IF(E:E=$J$2,ROW(E:E)),ROW(21:21))),"")</f>
        <v>0</v>
      </c>
      <c r="J32" s="22">
        <f t="array" ref="J32">IFERROR(INDEX(F:F,SMALL(IF(E:E=$I$2,ROW(E:E)),ROW(21:21))),"")</f>
        <v>0</v>
      </c>
      <c r="K32" s="23">
        <f t="array" ref="K32">I32-AVERAGEIFS(F:F,D:D,H32,E:E,$I$2)</f>
        <v>0</v>
      </c>
      <c r="L32" s="23">
        <f>K32-AVERAGEIF($H$12:$H$35,$H$2,$K$12:$K$35)</f>
        <v>0</v>
      </c>
      <c r="M32" s="23">
        <f t="shared" si="1"/>
        <v>1</v>
      </c>
      <c r="O32" s="24"/>
      <c r="P32" s="17">
        <f t="array" ref="P32">IFERROR(INDEX($M:$M,SMALL(IF($H$95:$H$118=P$30,ROW($H$95:$H$118)),ROW(2:2))),"")</f>
        <v>1</v>
      </c>
      <c r="Q32" s="17">
        <f t="array" ref="Q32">IFERROR(INDEX($M:$M,SMALL(IF($H$95:$H$118=Q$30,ROW($H$95:$H$118)),ROW(2:2))),"")</f>
        <v>1</v>
      </c>
      <c r="R32" s="17">
        <f t="array" ref="R32">IFERROR(INDEX($M:$M,SMALL(IF($H$95:$H$118=R$30,ROW($H$95:$H$118)),ROW(2:2))),"")</f>
        <v>1</v>
      </c>
      <c r="S32" s="17">
        <f t="array" ref="S32">IFERROR(INDEX($M:$M,SMALL(IF($H$95:$H$118=S$30,ROW($H$95:$H$118)),ROW(2:2))),"")</f>
        <v>1</v>
      </c>
      <c r="T32" s="17">
        <f t="array" ref="T32">IFERROR(INDEX($M:$M,SMALL(IF($H$95:$H$118=T$30,ROW($H$95:$H$118)),ROW(2:2))),"")</f>
        <v>1</v>
      </c>
      <c r="U32" s="17">
        <f t="array" ref="U32">IFERROR(INDEX($M:$M,SMALL(IF($H$95:$H$118=U$30,ROW($H$95:$H$118)),ROW(2:2))),"")</f>
        <v>1</v>
      </c>
      <c r="V32" s="36">
        <v>0</v>
      </c>
      <c r="W32" s="37">
        <f>AVERAGE(R31:R35)</f>
        <v>1</v>
      </c>
      <c r="X32" s="3">
        <f>_xlfn.STDEV.S(R31:R35)</f>
        <v>0</v>
      </c>
      <c r="Y32" s="4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>
      <c r="A33" s="7"/>
      <c r="B33" s="7"/>
      <c r="C33" s="7"/>
      <c r="D33" s="8">
        <v>0</v>
      </c>
      <c r="E33" s="8">
        <v>0</v>
      </c>
      <c r="F33" s="8">
        <v>0</v>
      </c>
      <c r="H33" s="11">
        <f t="array" ref="H33">IFERROR(INDEX(D:D,SMALL(IF(E:E=$J$2,ROW(E:E)),ROW(22:22))),"")</f>
        <v>0</v>
      </c>
      <c r="I33" s="28">
        <f t="array" ref="I33">IFERROR(INDEX(F:F,SMALL(IF(E:E=$J$2,ROW(E:E)),ROW(22:22))),"")</f>
        <v>0</v>
      </c>
      <c r="J33" s="22">
        <f t="array" ref="J33">IFERROR(INDEX(F:F,SMALL(IF(E:E=$I$2,ROW(E:E)),ROW(22:22))),"")</f>
        <v>0</v>
      </c>
      <c r="K33" s="23">
        <f t="array" ref="K33">I33-AVERAGEIFS(F:F,D:D,H33,E:E,$I$2)</f>
        <v>0</v>
      </c>
      <c r="L33" s="23">
        <f>K33-AVERAGEIF($H$12:$H$35,$H$2,$K$12:$K$35)</f>
        <v>0</v>
      </c>
      <c r="M33" s="23">
        <f t="shared" si="1"/>
        <v>1</v>
      </c>
      <c r="O33" s="24"/>
      <c r="P33" s="17">
        <f t="array" ref="P33">IFERROR(INDEX($M:$M,SMALL(IF($H$95:$H$118=P$30,ROW($H$95:$H$118)),ROW(3:3))),"")</f>
        <v>1</v>
      </c>
      <c r="Q33" s="17">
        <f t="array" ref="Q33">IFERROR(INDEX($M:$M,SMALL(IF($H$95:$H$118=Q$30,ROW($H$95:$H$118)),ROW(3:3))),"")</f>
        <v>1</v>
      </c>
      <c r="R33" s="17">
        <f t="array" ref="R33">IFERROR(INDEX($M:$M,SMALL(IF($H$95:$H$118=R$30,ROW($H$95:$H$118)),ROW(3:3))),"")</f>
        <v>1</v>
      </c>
      <c r="S33" s="17">
        <f t="array" ref="S33">IFERROR(INDEX($M:$M,SMALL(IF($H$95:$H$118=S$30,ROW($H$95:$H$118)),ROW(3:3))),"")</f>
        <v>1</v>
      </c>
      <c r="T33" s="17">
        <f t="array" ref="T33">IFERROR(INDEX($M:$M,SMALL(IF($H$95:$H$118=T$30,ROW($H$95:$H$118)),ROW(3:3))),"")</f>
        <v>1</v>
      </c>
      <c r="U33" s="17">
        <f t="array" ref="U33">IFERROR(INDEX($M:$M,SMALL(IF($H$95:$H$118=U$30,ROW($H$95:$H$118)),ROW(3:3))),"")</f>
        <v>1</v>
      </c>
      <c r="V33" s="36">
        <v>0</v>
      </c>
      <c r="W33" s="37">
        <f>AVERAGE(S31:S35)</f>
        <v>1</v>
      </c>
      <c r="X33" s="3">
        <f>_xlfn.STDEV.S(S31:S35)</f>
        <v>0</v>
      </c>
      <c r="Y33" s="4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>
      <c r="A34" s="7"/>
      <c r="B34" s="7"/>
      <c r="C34" s="7"/>
      <c r="D34" s="8">
        <v>0</v>
      </c>
      <c r="E34" s="8">
        <v>0</v>
      </c>
      <c r="F34" s="8">
        <v>0</v>
      </c>
      <c r="H34" s="11">
        <f t="array" ref="H34">IFERROR(INDEX(D:D,SMALL(IF(E:E=$J$2,ROW(E:E)),ROW(23:23))),"")</f>
        <v>0</v>
      </c>
      <c r="I34" s="28">
        <f t="array" ref="I34">IFERROR(INDEX(F:F,SMALL(IF(E:E=$J$2,ROW(E:E)),ROW(23:23))),"")</f>
        <v>0</v>
      </c>
      <c r="J34" s="22">
        <f t="array" ref="J34">IFERROR(INDEX(F:F,SMALL(IF(E:E=$I$2,ROW(E:E)),ROW(23:23))),"")</f>
        <v>0</v>
      </c>
      <c r="K34" s="23">
        <f t="array" ref="K34">I34-AVERAGEIFS(F:F,D:D,H34,E:E,$I$2)</f>
        <v>0</v>
      </c>
      <c r="L34" s="23">
        <f>K34-AVERAGEIF($H$12:$H$35,$H$2,$K$12:$K$35)</f>
        <v>0</v>
      </c>
      <c r="M34" s="23">
        <f t="shared" si="1"/>
        <v>1</v>
      </c>
      <c r="O34" s="24"/>
      <c r="P34" s="17">
        <f t="array" ref="P34">IFERROR(INDEX($M:$M,SMALL(IF($H$95:$H$118=P$30,ROW($H$95:$H$118)),ROW(4:4))),"")</f>
        <v>1</v>
      </c>
      <c r="Q34" s="17">
        <f t="array" ref="Q34">IFERROR(INDEX($M:$M,SMALL(IF($H$95:$H$118=Q$30,ROW($H$95:$H$118)),ROW(4:4))),"")</f>
        <v>1</v>
      </c>
      <c r="R34" s="17">
        <f t="array" ref="R34">IFERROR(INDEX($M:$M,SMALL(IF($H$95:$H$118=R$30,ROW($H$95:$H$118)),ROW(4:4))),"")</f>
        <v>1</v>
      </c>
      <c r="S34" s="17">
        <f t="array" ref="S34">IFERROR(INDEX($M:$M,SMALL(IF($H$95:$H$118=S$30,ROW($H$95:$H$118)),ROW(4:4))),"")</f>
        <v>1</v>
      </c>
      <c r="T34" s="17">
        <f t="array" ref="T34">IFERROR(INDEX($M:$M,SMALL(IF($H$95:$H$118=T$30,ROW($H$95:$H$118)),ROW(4:4))),"")</f>
        <v>1</v>
      </c>
      <c r="U34" s="17">
        <f t="array" ref="U34">IFERROR(INDEX($M:$M,SMALL(IF($H$95:$H$118=U$30,ROW($H$95:$H$118)),ROW(4:4))),"")</f>
        <v>1</v>
      </c>
      <c r="V34" s="36">
        <v>0</v>
      </c>
      <c r="W34" s="37">
        <f>AVERAGE(T31:T35)</f>
        <v>1</v>
      </c>
      <c r="X34" s="3">
        <f>_xlfn.STDEV.S(T31:T35)</f>
        <v>0</v>
      </c>
      <c r="Y34" s="4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>
      <c r="A35" s="7"/>
      <c r="B35" s="7"/>
      <c r="C35" s="7"/>
      <c r="D35" s="8">
        <v>0</v>
      </c>
      <c r="E35" s="8">
        <v>0</v>
      </c>
      <c r="F35" s="8">
        <v>0</v>
      </c>
      <c r="H35" s="11" cm="1">
        <f t="array" ref="H35">IFERROR(INDEX(D:D,SMALL(IF(E:E=$J$2,ROW(E:E)),ROW(24:24))),"")</f>
        <v>0</v>
      </c>
      <c r="I35" s="28">
        <f t="array" ref="I35">IFERROR(INDEX(F:F,SMALL(IF(E:E=$J$2,ROW(E:E)),ROW(24:24))),"")</f>
        <v>0</v>
      </c>
      <c r="J35" s="22">
        <f t="array" ref="J35">IFERROR(INDEX(F:F,SMALL(IF(E:E=$I$2,ROW(E:E)),ROW(24:24))),"")</f>
        <v>0</v>
      </c>
      <c r="K35" s="23">
        <f t="array" ref="K35">I35-AVERAGEIFS(F:F,D:D,H35,E:E,$I$2)</f>
        <v>0</v>
      </c>
      <c r="L35" s="23">
        <f>K35-AVERAGEIF($H$12:$H$35,$H$2,$K$12:$K$35)</f>
        <v>0</v>
      </c>
      <c r="M35" s="23">
        <f t="shared" si="1"/>
        <v>1</v>
      </c>
      <c r="O35" s="24"/>
      <c r="P35" s="17">
        <f t="array" ref="P35">IFERROR(INDEX($M:$M,SMALL(IF($H$95:$H$118=P$30,ROW($H$95:$H$118)),ROW(5:5))),"")</f>
        <v>1</v>
      </c>
      <c r="Q35" s="17">
        <f t="array" ref="Q35">IFERROR(INDEX($M:$M,SMALL(IF($H$95:$H$118=Q$30,ROW($H$95:$H$118)),ROW(5:5))),"")</f>
        <v>1</v>
      </c>
      <c r="R35" s="17">
        <f t="array" ref="R35">IFERROR(INDEX($M:$M,SMALL(IF($H$95:$H$118=R$30,ROW($H$95:$H$118)),ROW(5:5))),"")</f>
        <v>1</v>
      </c>
      <c r="S35" s="17">
        <f t="array" ref="S35">IFERROR(INDEX($M:$M,SMALL(IF($H$95:$H$118=S$30,ROW($H$95:$H$118)),ROW(5:5))),"")</f>
        <v>1</v>
      </c>
      <c r="T35" s="17">
        <f t="array" ref="T35">IFERROR(INDEX($M:$M,SMALL(IF($H$95:$H$118=T$30,ROW($H$95:$H$118)),ROW(5:5))),"")</f>
        <v>1</v>
      </c>
      <c r="U35" s="17">
        <f t="array" ref="U35">IFERROR(INDEX($M:$M,SMALL(IF($H$95:$H$118=U$30,ROW($H$95:$H$118)),ROW(5:5))),"")</f>
        <v>1</v>
      </c>
      <c r="V35" s="36">
        <v>0</v>
      </c>
      <c r="W35" s="37">
        <f>AVERAGE(U31:U35)</f>
        <v>1</v>
      </c>
      <c r="X35" s="3">
        <f>_xlfn.STDEV.S(U31:U35)</f>
        <v>0</v>
      </c>
      <c r="Y35" s="4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1:47">
      <c r="A36" s="7"/>
      <c r="B36" s="7"/>
      <c r="C36" s="7"/>
      <c r="D36" s="8">
        <v>0</v>
      </c>
      <c r="E36" s="8">
        <v>0</v>
      </c>
      <c r="F36" s="8">
        <v>0</v>
      </c>
      <c r="I36" s="29">
        <f t="array" ref="I36">IFERROR(INDEX(F:F,SMALL(IF(E:E=$J$2,ROW(E:E)),ROW(25:25))),"")</f>
        <v>0</v>
      </c>
      <c r="J36" s="30">
        <f t="array" ref="J36">IFERROR(INDEX(C:C,SMALL(IF((B:B=$I$2)*(A:A=H36)*(COUNTIF($G$1:G25,C:C)=0),ROW(C:C)),ROW(13:13))),"")</f>
        <v>0</v>
      </c>
      <c r="K36" s="24"/>
      <c r="L36" s="31"/>
      <c r="M36" s="24"/>
      <c r="O36" s="24"/>
      <c r="P36" s="17">
        <f t="array" ref="P36">IFERROR(INDEX($M:$M,SMALL(IF($H$95:$H$118=P$30,ROW($H$95:$H$118)),ROW(6:6))),"")</f>
        <v>1</v>
      </c>
      <c r="Q36" s="17">
        <f t="array" ref="Q36">IFERROR(INDEX($M:$M,SMALL(IF($H$95:$H$118=Q$30,ROW($H$95:$H$118)),ROW(6:6))),"")</f>
        <v>1</v>
      </c>
      <c r="R36" s="17">
        <f t="array" ref="R36">IFERROR(INDEX($M:$M,SMALL(IF($H$95:$H$118=R$30,ROW($H$95:$H$118)),ROW(6:6))),"")</f>
        <v>1</v>
      </c>
      <c r="S36" s="17">
        <f t="array" ref="S36">IFERROR(INDEX($M:$M,SMALL(IF($H$95:$H$118=S$30,ROW($H$95:$H$118)),ROW(6:6))),"")</f>
        <v>1</v>
      </c>
      <c r="T36" s="17">
        <f t="array" ref="T36">IFERROR(INDEX($M:$M,SMALL(IF($H$95:$H$118=T$30,ROW($H$95:$H$118)),ROW(6:6))),"")</f>
        <v>1</v>
      </c>
      <c r="U36" s="17">
        <f t="array" ref="U36">IFERROR(INDEX($M:$M,SMALL(IF($H$95:$H$118=U$30,ROW($H$95:$H$118)),ROW(6:6))),"")</f>
        <v>1</v>
      </c>
      <c r="V36" s="44"/>
      <c r="W36" s="4"/>
      <c r="X36" s="3"/>
      <c r="Y36" s="4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>
      <c r="A37" s="7"/>
      <c r="B37" s="7"/>
      <c r="C37" s="7"/>
      <c r="D37" s="8">
        <v>0</v>
      </c>
      <c r="E37" s="8">
        <v>0</v>
      </c>
      <c r="F37" s="8">
        <v>0</v>
      </c>
      <c r="I37" s="32">
        <f t="array" ref="I37">IFERROR(INDEX(C:C,SMALL(IF(B:B=$J$2,ROW(B:B)),ROW(26:26))),"")</f>
        <v>0</v>
      </c>
      <c r="J37" s="30">
        <f t="array" ref="J37">IFERROR(INDEX(C:C,SMALL(IF((B:B=$I$2)*(A:A=H37)*(COUNTIF($G$1:G26,C:C)=0),ROW(C:C)),ROW(14:14))),"")</f>
        <v>0</v>
      </c>
      <c r="L37" s="31"/>
      <c r="M37" s="33"/>
      <c r="O37" s="2"/>
      <c r="P37" s="24"/>
      <c r="Q37" s="29"/>
      <c r="U37" s="45"/>
      <c r="V37" s="44"/>
      <c r="W37" s="4"/>
      <c r="X37" s="3"/>
      <c r="Y37" s="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1:47">
      <c r="A38" s="7"/>
      <c r="B38" s="7"/>
      <c r="C38" s="7"/>
      <c r="D38" s="8">
        <v>0</v>
      </c>
      <c r="E38" s="8">
        <v>0</v>
      </c>
      <c r="F38" s="8">
        <v>0</v>
      </c>
      <c r="H38" s="10" t="s">
        <v>11</v>
      </c>
      <c r="I38" s="10" t="str">
        <f>$K$2&amp;"_Cq"</f>
        <v>0_Cq</v>
      </c>
      <c r="J38" s="10" t="str">
        <f>$I$2&amp;"_Cq"</f>
        <v>0_Cq</v>
      </c>
      <c r="K38" s="10" t="s">
        <v>12</v>
      </c>
      <c r="L38" s="10" t="s">
        <v>13</v>
      </c>
      <c r="M38" s="10" t="s">
        <v>14</v>
      </c>
      <c r="O38" s="2"/>
      <c r="P38" s="24"/>
      <c r="Q38" s="29"/>
      <c r="U38" s="45"/>
      <c r="Y38" s="4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</row>
    <row r="39" spans="1:47">
      <c r="A39" s="7"/>
      <c r="B39" s="7"/>
      <c r="C39" s="7"/>
      <c r="D39" s="8">
        <v>0</v>
      </c>
      <c r="E39" s="8">
        <v>0</v>
      </c>
      <c r="F39" s="8">
        <v>0</v>
      </c>
      <c r="H39" s="10"/>
      <c r="I39" s="10"/>
      <c r="J39" s="10"/>
      <c r="K39" s="10"/>
      <c r="L39" s="10"/>
      <c r="M39" s="10"/>
      <c r="O39" s="2"/>
      <c r="P39" s="2"/>
      <c r="Q39" s="29"/>
      <c r="U39" s="45"/>
      <c r="V39" s="44"/>
      <c r="W39" s="4"/>
      <c r="X39" s="3"/>
      <c r="Y39" s="4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25">
      <c r="A40" s="7"/>
      <c r="B40" s="7"/>
      <c r="C40" s="7"/>
      <c r="D40" s="8">
        <v>0</v>
      </c>
      <c r="E40" s="8">
        <v>0</v>
      </c>
      <c r="F40" s="8">
        <v>0</v>
      </c>
      <c r="H40" s="11" cm="1">
        <f t="array" ref="H40">IFERROR(INDEX(D:D,SMALL(IF(E:E=$K$2,ROW(E:E)),ROW(1:1))),"")</f>
        <v>0</v>
      </c>
      <c r="I40" s="21">
        <f t="array" ref="I40">IFERROR(INDEX(F:F,SMALL(IF(E:E=$K$2,ROW(E:E)),ROW(1:1))),"")</f>
        <v>0</v>
      </c>
      <c r="J40" s="21" cm="1">
        <f t="array" ref="J40">IFERROR(INDEX(F:F,SMALL(IF(E:E=$I$2,ROW(E:E)),ROW(1:1))),"")</f>
        <v>0</v>
      </c>
      <c r="K40" s="31">
        <f>I40-AVERAGEIFS(F:F,D:D,H40,E:E,$I$2)</f>
        <v>0</v>
      </c>
      <c r="L40" s="31">
        <f>K40-AVERAGEIF($H$40:$H$63,$H$2,$K$40:$K$63)</f>
        <v>0</v>
      </c>
      <c r="M40" s="31">
        <f t="shared" ref="M40:M63" si="5">POWER(2,-L40)</f>
        <v>1</v>
      </c>
      <c r="P40" s="2"/>
      <c r="Q40" s="29"/>
      <c r="U40" s="45"/>
      <c r="V40" s="45"/>
      <c r="W40" s="4"/>
      <c r="X40" s="3"/>
      <c r="Y40" s="4"/>
    </row>
    <row r="41" spans="1:25">
      <c r="A41" s="7"/>
      <c r="B41" s="7"/>
      <c r="C41" s="7"/>
      <c r="D41" s="8">
        <v>0</v>
      </c>
      <c r="E41" s="8">
        <v>0</v>
      </c>
      <c r="F41" s="8">
        <v>0</v>
      </c>
      <c r="H41" s="11" cm="1">
        <f t="array" ref="H41">IFERROR(INDEX(D:D,SMALL(IF(E:E=$K$2,ROW(E:E)),ROW(2:2))),"")</f>
        <v>0</v>
      </c>
      <c r="I41" s="21">
        <f t="array" ref="I41">IFERROR(INDEX(F:F,SMALL(IF(E:E=$K$2,ROW(E:E)),ROW(2:2))),"")</f>
        <v>0</v>
      </c>
      <c r="J41" s="21" cm="1">
        <f t="array" ref="J41">IFERROR(INDEX(F:F,SMALL(IF(E:E=$I$2,ROW(E:E)),ROW(2:2))),"")</f>
        <v>0</v>
      </c>
      <c r="K41" s="31">
        <f t="array" ref="K41">I41-AVERAGEIFS(F:F,D:D,H41,E:E,$I$2)</f>
        <v>0</v>
      </c>
      <c r="L41" s="31">
        <f>K41-AVERAGEIF($H$40:$H$63,$H$2,$K$40:$K$63)</f>
        <v>0</v>
      </c>
      <c r="M41" s="31">
        <f t="shared" si="5"/>
        <v>1</v>
      </c>
      <c r="P41" s="2"/>
      <c r="Q41" s="29"/>
      <c r="U41" s="45"/>
      <c r="V41" s="45"/>
      <c r="W41" s="4"/>
      <c r="X41" s="3"/>
      <c r="Y41" s="4"/>
    </row>
    <row r="42" spans="1:25">
      <c r="A42" s="7"/>
      <c r="B42" s="7"/>
      <c r="C42" s="7"/>
      <c r="D42" s="8">
        <v>0</v>
      </c>
      <c r="E42" s="8">
        <v>0</v>
      </c>
      <c r="F42" s="8">
        <v>0</v>
      </c>
      <c r="H42" s="11" cm="1">
        <f t="array" ref="H42">IFERROR(INDEX(D:D,SMALL(IF(E:E=$K$2,ROW(E:E)),ROW(3:3))),"")</f>
        <v>0</v>
      </c>
      <c r="I42" s="21">
        <f t="array" ref="I42">IFERROR(INDEX(F:F,SMALL(IF(E:E=$K$2,ROW(E:E)),ROW(3:3))),"")</f>
        <v>0</v>
      </c>
      <c r="J42" s="21" cm="1">
        <f t="array" ref="J42">IFERROR(INDEX(F:F,SMALL(IF(E:E=$I$2,ROW(E:E)),ROW(3:3))),"")</f>
        <v>0</v>
      </c>
      <c r="K42" s="31">
        <f t="array" ref="K42">I42-AVERAGEIFS(F:F,D:D,H42,E:E,$I$2)</f>
        <v>0</v>
      </c>
      <c r="L42" s="31">
        <f>K42-AVERAGEIF($H$40:$H$63,$H$2,$K$40:$K$63)</f>
        <v>0</v>
      </c>
      <c r="M42" s="31">
        <f t="shared" si="5"/>
        <v>1</v>
      </c>
      <c r="Q42" s="29"/>
      <c r="U42" s="45"/>
      <c r="V42" s="45"/>
      <c r="W42" s="4"/>
      <c r="X42" s="3"/>
      <c r="Y42" s="4"/>
    </row>
    <row r="43" spans="1:25">
      <c r="A43" s="7"/>
      <c r="B43" s="7"/>
      <c r="C43" s="7"/>
      <c r="D43" s="8">
        <v>0</v>
      </c>
      <c r="E43" s="8">
        <v>0</v>
      </c>
      <c r="F43" s="8">
        <v>0</v>
      </c>
      <c r="H43" s="11">
        <f t="array" ref="H43">IFERROR(INDEX(D:D,SMALL(IF(E:E=$K$2,ROW(E:E)),ROW(4:4))),"")</f>
        <v>0</v>
      </c>
      <c r="I43" s="21">
        <f t="array" ref="I43">IFERROR(INDEX(F:F,SMALL(IF(E:E=$K$2,ROW(E:E)),ROW(4:4))),"")</f>
        <v>0</v>
      </c>
      <c r="J43" s="21" cm="1">
        <f t="array" ref="J43">IFERROR(INDEX(F:F,SMALL(IF(E:E=$I$2,ROW(E:E)),ROW(4:4))),"")</f>
        <v>0</v>
      </c>
      <c r="K43" s="31">
        <f t="array" ref="K43">I43-AVERAGEIFS(F:F,D:D,H43,E:E,$I$2)</f>
        <v>0</v>
      </c>
      <c r="L43" s="31">
        <f>K43-AVERAGEIF($H$40:$H$63,$H$2,$K$40:$K$63)</f>
        <v>0</v>
      </c>
      <c r="M43" s="31">
        <f t="shared" si="5"/>
        <v>1</v>
      </c>
      <c r="U43" s="45"/>
      <c r="V43" s="45"/>
      <c r="W43" s="4"/>
      <c r="X43" s="3"/>
      <c r="Y43" s="4"/>
    </row>
    <row r="44" spans="1:25">
      <c r="A44" s="7"/>
      <c r="B44" s="7"/>
      <c r="C44" s="7"/>
      <c r="D44" s="8">
        <v>0</v>
      </c>
      <c r="E44" s="8">
        <v>0</v>
      </c>
      <c r="F44" s="8">
        <v>0</v>
      </c>
      <c r="H44" s="11">
        <f t="array" ref="H44">IFERROR(INDEX(D:D,SMALL(IF(E:E=$K$2,ROW(E:E)),ROW(5:5))),"")</f>
        <v>0</v>
      </c>
      <c r="I44" s="21">
        <f t="array" ref="I44">IFERROR(INDEX(F:F,SMALL(IF(E:E=$K$2,ROW(E:E)),ROW(5:5))),"")</f>
        <v>0</v>
      </c>
      <c r="J44" s="21" cm="1">
        <f t="array" ref="J44">IFERROR(INDEX(F:F,SMALL(IF(E:E=$I$2,ROW(E:E)),ROW(5:5))),"")</f>
        <v>0</v>
      </c>
      <c r="K44" s="31">
        <f t="array" ref="K44">I44-AVERAGEIFS(F:F,D:D,H44,E:E,$I$2)</f>
        <v>0</v>
      </c>
      <c r="L44" s="31">
        <f>K44-AVERAGEIF($H$40:$H$63,$H$2,$K$40:$K$63)</f>
        <v>0</v>
      </c>
      <c r="M44" s="31">
        <f t="shared" si="5"/>
        <v>1</v>
      </c>
      <c r="U44" s="45"/>
      <c r="V44" s="45"/>
      <c r="W44" s="4"/>
      <c r="X44" s="3"/>
      <c r="Y44" s="4"/>
    </row>
    <row r="45" spans="1:25">
      <c r="A45" s="7"/>
      <c r="B45" s="7"/>
      <c r="C45" s="7"/>
      <c r="D45" s="8">
        <v>0</v>
      </c>
      <c r="E45" s="8">
        <v>0</v>
      </c>
      <c r="F45" s="8">
        <v>0</v>
      </c>
      <c r="H45" s="11">
        <f t="array" ref="H45">IFERROR(INDEX(D:D,SMALL(IF(E:E=$K$2,ROW(E:E)),ROW(6:6))),"")</f>
        <v>0</v>
      </c>
      <c r="I45" s="21">
        <f t="array" ref="I45">IFERROR(INDEX(F:F,SMALL(IF(E:E=$K$2,ROW(E:E)),ROW(6:6))),"")</f>
        <v>0</v>
      </c>
      <c r="J45" s="21" cm="1">
        <f t="array" ref="J45">IFERROR(INDEX(F:F,SMALL(IF(E:E=$I$2,ROW(E:E)),ROW(6:6))),"")</f>
        <v>0</v>
      </c>
      <c r="K45" s="31">
        <f t="array" ref="K45">I45-AVERAGEIFS(F:F,D:D,H45,E:E,$I$2)</f>
        <v>0</v>
      </c>
      <c r="L45" s="31">
        <f>K45-AVERAGEIF($H$40:$H$63,$H$2,$K$40:$K$63)</f>
        <v>0</v>
      </c>
      <c r="M45" s="31">
        <f t="shared" si="5"/>
        <v>1</v>
      </c>
      <c r="U45" s="45"/>
      <c r="V45" s="45"/>
      <c r="W45" s="4"/>
      <c r="X45" s="3"/>
      <c r="Y45" s="4"/>
    </row>
    <row r="46" spans="1:25">
      <c r="A46" s="7"/>
      <c r="B46" s="7"/>
      <c r="C46" s="7"/>
      <c r="D46" s="8">
        <v>0</v>
      </c>
      <c r="E46" s="8">
        <v>0</v>
      </c>
      <c r="F46" s="8">
        <v>0</v>
      </c>
      <c r="H46" s="11">
        <f t="array" ref="H46">IFERROR(INDEX(D:D,SMALL(IF(E:E=$K$2,ROW(E:E)),ROW(7:7))),"")</f>
        <v>0</v>
      </c>
      <c r="I46" s="21">
        <f t="array" ref="I46">IFERROR(INDEX(F:F,SMALL(IF(E:E=$K$2,ROW(E:E)),ROW(7:7))),"")</f>
        <v>0</v>
      </c>
      <c r="J46" s="21" cm="1">
        <f t="array" ref="J46">IFERROR(INDEX(F:F,SMALL(IF(E:E=$I$2,ROW(E:E)),ROW(7:7))),"")</f>
        <v>0</v>
      </c>
      <c r="K46" s="31">
        <f t="array" ref="K46">I46-AVERAGEIFS(F:F,D:D,H46,E:E,$I$2)</f>
        <v>0</v>
      </c>
      <c r="L46" s="31">
        <f>K46-AVERAGEIF($H$40:$H$63,$H$2,$K$40:$K$63)</f>
        <v>0</v>
      </c>
      <c r="M46" s="31">
        <f t="shared" si="5"/>
        <v>1</v>
      </c>
      <c r="U46" s="45"/>
      <c r="V46" s="45"/>
      <c r="W46" s="4"/>
      <c r="X46" s="3"/>
      <c r="Y46" s="4"/>
    </row>
    <row r="47" spans="1:25">
      <c r="A47" s="7"/>
      <c r="B47" s="7"/>
      <c r="C47" s="7"/>
      <c r="D47" s="8">
        <v>0</v>
      </c>
      <c r="E47" s="8">
        <v>0</v>
      </c>
      <c r="F47" s="8">
        <v>0</v>
      </c>
      <c r="H47" s="11">
        <f t="array" ref="H47">IFERROR(INDEX(D:D,SMALL(IF(E:E=$K$2,ROW(E:E)),ROW(8:8))),"")</f>
        <v>0</v>
      </c>
      <c r="I47" s="21">
        <f t="array" ref="I47">IFERROR(INDEX(F:F,SMALL(IF(E:E=$K$2,ROW(E:E)),ROW(8:8))),"")</f>
        <v>0</v>
      </c>
      <c r="J47" s="21" cm="1">
        <f t="array" ref="J47">IFERROR(INDEX(F:F,SMALL(IF(E:E=$I$2,ROW(E:E)),ROW(8:8))),"")</f>
        <v>0</v>
      </c>
      <c r="K47" s="31">
        <f t="array" ref="K47">I47-AVERAGEIFS(F:F,D:D,H47,E:E,$I$2)</f>
        <v>0</v>
      </c>
      <c r="L47" s="31">
        <f>K47-AVERAGEIF($H$40:$H$63,$H$2,$K$40:$K$63)</f>
        <v>0</v>
      </c>
      <c r="M47" s="31">
        <f t="shared" si="5"/>
        <v>1</v>
      </c>
      <c r="U47" s="45"/>
      <c r="V47" s="45"/>
      <c r="W47" s="4"/>
      <c r="X47" s="3"/>
      <c r="Y47" s="4"/>
    </row>
    <row r="48" spans="1:26">
      <c r="A48" s="7"/>
      <c r="B48" s="7"/>
      <c r="C48" s="7"/>
      <c r="D48" s="8">
        <v>0</v>
      </c>
      <c r="E48" s="8">
        <v>0</v>
      </c>
      <c r="F48" s="8">
        <v>0</v>
      </c>
      <c r="H48" s="11">
        <f t="array" ref="H48">IFERROR(INDEX(D:D,SMALL(IF(E:E=$K$2,ROW(E:E)),ROW(9:9))),"")</f>
        <v>0</v>
      </c>
      <c r="I48" s="21">
        <f t="array" ref="I48">IFERROR(INDEX(F:F,SMALL(IF(E:E=$K$2,ROW(E:E)),ROW(9:9))),"")</f>
        <v>0</v>
      </c>
      <c r="J48" s="21" cm="1">
        <f t="array" ref="J48">IFERROR(INDEX(F:F,SMALL(IF(E:E=$I$2,ROW(E:E)),ROW(9:9))),"")</f>
        <v>0</v>
      </c>
      <c r="K48" s="31">
        <f t="array" ref="K48">I48-AVERAGEIFS(F:F,D:D,H48,E:E,$I$2)</f>
        <v>0</v>
      </c>
      <c r="L48" s="31">
        <f>K48-AVERAGEIF($H$40:$H$63,$H$2,$K$40:$K$63)</f>
        <v>0</v>
      </c>
      <c r="M48" s="31">
        <f t="shared" si="5"/>
        <v>1</v>
      </c>
      <c r="U48" s="45"/>
      <c r="V48" s="45"/>
      <c r="W48" s="45"/>
      <c r="X48" s="4"/>
      <c r="Z48" s="4"/>
    </row>
    <row r="49" spans="1:26">
      <c r="A49" s="7"/>
      <c r="B49" s="7"/>
      <c r="C49" s="7"/>
      <c r="D49" s="8">
        <v>0</v>
      </c>
      <c r="E49" s="8">
        <v>0</v>
      </c>
      <c r="F49" s="8">
        <v>0</v>
      </c>
      <c r="H49" s="11">
        <f t="array" ref="H49">IFERROR(INDEX(D:D,SMALL(IF(E:E=$K$2,ROW(E:E)),ROW(10:10))),"")</f>
        <v>0</v>
      </c>
      <c r="I49" s="21">
        <f t="array" ref="I49">IFERROR(INDEX(F:F,SMALL(IF(E:E=$K$2,ROW(E:E)),ROW(10:10))),"")</f>
        <v>0</v>
      </c>
      <c r="J49" s="21" cm="1">
        <f t="array" ref="J49">IFERROR(INDEX(F:F,SMALL(IF(E:E=$I$2,ROW(E:E)),ROW(10:10))),"")</f>
        <v>0</v>
      </c>
      <c r="K49" s="31">
        <f t="array" ref="K49">I49-AVERAGEIFS(F:F,D:D,H49,E:E,$I$2)</f>
        <v>0</v>
      </c>
      <c r="L49" s="31">
        <f>K49-AVERAGEIF($H$40:$H$63,$H$2,$K$40:$K$63)</f>
        <v>0</v>
      </c>
      <c r="M49" s="31">
        <f t="shared" si="5"/>
        <v>1</v>
      </c>
      <c r="U49" s="45"/>
      <c r="V49" s="45"/>
      <c r="W49" s="45"/>
      <c r="X49" s="4"/>
      <c r="Z49" s="4"/>
    </row>
    <row r="50" spans="1:26">
      <c r="A50" s="7"/>
      <c r="B50" s="7"/>
      <c r="C50" s="7"/>
      <c r="D50" s="8">
        <v>0</v>
      </c>
      <c r="E50" s="8">
        <v>0</v>
      </c>
      <c r="F50" s="8">
        <v>0</v>
      </c>
      <c r="H50" s="11">
        <f t="array" ref="H50">IFERROR(INDEX(D:D,SMALL(IF(E:E=$K$2,ROW(E:E)),ROW(11:11))),"")</f>
        <v>0</v>
      </c>
      <c r="I50" s="21">
        <f t="array" ref="I50">IFERROR(INDEX(F:F,SMALL(IF(E:E=$K$2,ROW(E:E)),ROW(11:11))),"")</f>
        <v>0</v>
      </c>
      <c r="J50" s="21" cm="1">
        <f t="array" ref="J50">IFERROR(INDEX(F:F,SMALL(IF(E:E=$I$2,ROW(E:E)),ROW(11:11))),"")</f>
        <v>0</v>
      </c>
      <c r="K50" s="31">
        <f t="array" ref="K50">I50-AVERAGEIFS(F:F,D:D,H50,E:E,$I$2)</f>
        <v>0</v>
      </c>
      <c r="L50" s="31">
        <f>K50-AVERAGEIF($H$40:$H$63,$H$2,$K$40:$K$63)</f>
        <v>0</v>
      </c>
      <c r="M50" s="31">
        <f t="shared" si="5"/>
        <v>1</v>
      </c>
      <c r="U50" s="45"/>
      <c r="V50" s="45"/>
      <c r="W50" s="45"/>
      <c r="X50" s="4"/>
      <c r="Z50" s="4"/>
    </row>
    <row r="51" spans="1:26">
      <c r="A51" s="7"/>
      <c r="B51" s="7"/>
      <c r="C51" s="7"/>
      <c r="D51" s="8">
        <v>0</v>
      </c>
      <c r="E51" s="8">
        <v>0</v>
      </c>
      <c r="F51" s="8">
        <v>0</v>
      </c>
      <c r="H51" s="11">
        <f t="array" ref="H51">IFERROR(INDEX(D:D,SMALL(IF(E:E=$K$2,ROW(E:E)),ROW(12:12))),"")</f>
        <v>0</v>
      </c>
      <c r="I51" s="21">
        <f t="array" ref="I51">IFERROR(INDEX(F:F,SMALL(IF(E:E=$K$2,ROW(E:E)),ROW(12:12))),"")</f>
        <v>0</v>
      </c>
      <c r="J51" s="21" cm="1">
        <f t="array" ref="J51">IFERROR(INDEX(F:F,SMALL(IF(E:E=$I$2,ROW(E:E)),ROW(12:12))),"")</f>
        <v>0</v>
      </c>
      <c r="K51" s="31">
        <f t="array" ref="K51">I51-AVERAGEIFS(F:F,D:D,H51,E:E,$I$2)</f>
        <v>0</v>
      </c>
      <c r="L51" s="31">
        <f>K51-AVERAGEIF($H$40:$H$63,$H$2,$K$40:$K$63)</f>
        <v>0</v>
      </c>
      <c r="M51" s="31">
        <f t="shared" si="5"/>
        <v>1</v>
      </c>
      <c r="U51" s="45"/>
      <c r="V51" s="45"/>
      <c r="W51" s="45"/>
      <c r="X51" s="4"/>
      <c r="Z51" s="4"/>
    </row>
    <row r="52" spans="1:26">
      <c r="A52" s="7"/>
      <c r="B52" s="7"/>
      <c r="C52" s="7"/>
      <c r="D52" s="8">
        <v>0</v>
      </c>
      <c r="E52" s="8">
        <v>0</v>
      </c>
      <c r="F52" s="8">
        <v>0</v>
      </c>
      <c r="H52" s="11">
        <f t="array" ref="H52">IFERROR(INDEX(D:D,SMALL(IF(E:E=$K$2,ROW(E:E)),ROW(13:13))),"")</f>
        <v>0</v>
      </c>
      <c r="I52" s="21">
        <f t="array" ref="I52">IFERROR(INDEX(F:F,SMALL(IF(E:E=$K$2,ROW(E:E)),ROW(13:13))),"")</f>
        <v>0</v>
      </c>
      <c r="J52" s="21" cm="1">
        <f t="array" ref="J52">IFERROR(INDEX(F:F,SMALL(IF(E:E=$I$2,ROW(E:E)),ROW(13:13))),"")</f>
        <v>0</v>
      </c>
      <c r="K52" s="31">
        <f>I52-AVERAGEIFS(F:F,D:D,H52,E:E,$I$2)</f>
        <v>0</v>
      </c>
      <c r="L52" s="31">
        <f>K52-AVERAGEIF($H$40:$H$63,$H$2,$K$40:$K$63)</f>
        <v>0</v>
      </c>
      <c r="M52" s="31">
        <f t="shared" si="5"/>
        <v>1</v>
      </c>
      <c r="U52" s="45"/>
      <c r="V52" s="45"/>
      <c r="W52" s="45"/>
      <c r="X52" s="4"/>
      <c r="Z52" s="4"/>
    </row>
    <row r="53" spans="1:26">
      <c r="A53" s="7"/>
      <c r="B53" s="7"/>
      <c r="C53" s="7"/>
      <c r="D53" s="8">
        <v>0</v>
      </c>
      <c r="E53" s="8">
        <v>0</v>
      </c>
      <c r="F53" s="8">
        <v>0</v>
      </c>
      <c r="H53" s="11">
        <f t="array" ref="H53">IFERROR(INDEX(D:D,SMALL(IF(E:E=$K$2,ROW(E:E)),ROW(14:14))),"")</f>
        <v>0</v>
      </c>
      <c r="I53" s="21">
        <f t="array" ref="I53">IFERROR(INDEX(F:F,SMALL(IF(E:E=$K$2,ROW(E:E)),ROW(14:14))),"")</f>
        <v>0</v>
      </c>
      <c r="J53" s="21" cm="1">
        <f t="array" ref="J53">IFERROR(INDEX(F:F,SMALL(IF(E:E=$I$2,ROW(E:E)),ROW(14:14))),"")</f>
        <v>0</v>
      </c>
      <c r="K53" s="31">
        <f t="array" ref="K53">I53-AVERAGEIFS(F:F,D:D,H53,E:E,$I$2)</f>
        <v>0</v>
      </c>
      <c r="L53" s="31">
        <f>K53-AVERAGEIF($H$40:$H$63,$H$2,$K$40:$K$63)</f>
        <v>0</v>
      </c>
      <c r="M53" s="31">
        <f t="shared" si="5"/>
        <v>1</v>
      </c>
      <c r="U53" s="45"/>
      <c r="V53" s="45"/>
      <c r="W53" s="45"/>
      <c r="X53" s="4"/>
      <c r="Z53" s="4"/>
    </row>
    <row r="54" spans="1:26">
      <c r="A54" s="7"/>
      <c r="B54" s="7"/>
      <c r="C54" s="7"/>
      <c r="D54" s="8">
        <v>0</v>
      </c>
      <c r="E54" s="8">
        <v>0</v>
      </c>
      <c r="F54" s="8">
        <v>0</v>
      </c>
      <c r="H54" s="11">
        <f t="array" ref="H54">IFERROR(INDEX(D:D,SMALL(IF(E:E=$K$2,ROW(E:E)),ROW(15:15))),"")</f>
        <v>0</v>
      </c>
      <c r="I54" s="21">
        <f t="array" ref="I54">IFERROR(INDEX(F:F,SMALL(IF(E:E=$K$2,ROW(E:E)),ROW(15:15))),"")</f>
        <v>0</v>
      </c>
      <c r="J54" s="21" cm="1">
        <f t="array" ref="J54">IFERROR(INDEX(F:F,SMALL(IF(E:E=$I$2,ROW(E:E)),ROW(15:15))),"")</f>
        <v>0</v>
      </c>
      <c r="K54" s="31">
        <f t="array" ref="K54">I54-AVERAGEIFS(F:F,D:D,H54,E:E,$I$2)</f>
        <v>0</v>
      </c>
      <c r="L54" s="31">
        <f>K54-AVERAGEIF($H$40:$H$63,$H$2,$K$40:$K$63)</f>
        <v>0</v>
      </c>
      <c r="M54" s="31">
        <f t="shared" si="5"/>
        <v>1</v>
      </c>
      <c r="U54" s="45"/>
      <c r="V54" s="45"/>
      <c r="W54" s="45"/>
      <c r="X54" s="4"/>
      <c r="Z54" s="4"/>
    </row>
    <row r="55" spans="1:26">
      <c r="A55" s="7"/>
      <c r="B55" s="7"/>
      <c r="C55" s="7"/>
      <c r="D55" s="8">
        <v>0</v>
      </c>
      <c r="E55" s="8">
        <v>0</v>
      </c>
      <c r="F55" s="8">
        <v>0</v>
      </c>
      <c r="H55" s="11">
        <f t="array" ref="H55">IFERROR(INDEX(D:D,SMALL(IF(E:E=$K$2,ROW(E:E)),ROW(16:16))),"")</f>
        <v>0</v>
      </c>
      <c r="I55" s="21">
        <f t="array" ref="I55">IFERROR(INDEX(F:F,SMALL(IF(E:E=$K$2,ROW(E:E)),ROW(16:16))),"")</f>
        <v>0</v>
      </c>
      <c r="J55" s="21" cm="1">
        <f t="array" ref="J55">IFERROR(INDEX(F:F,SMALL(IF(E:E=$I$2,ROW(E:E)),ROW(16:16))),"")</f>
        <v>0</v>
      </c>
      <c r="K55" s="31">
        <f t="array" ref="K55">I55-AVERAGEIFS(F:F,D:D,H55,E:E,$I$2)</f>
        <v>0</v>
      </c>
      <c r="L55" s="31">
        <f>K55-AVERAGEIF($H$40:$H$63,$H$2,$K$40:$K$63)</f>
        <v>0</v>
      </c>
      <c r="M55" s="31">
        <f t="shared" si="5"/>
        <v>1</v>
      </c>
      <c r="U55" s="45"/>
      <c r="V55" s="45"/>
      <c r="W55" s="45"/>
      <c r="X55" s="4"/>
      <c r="Z55" s="4"/>
    </row>
    <row r="56" spans="1:26">
      <c r="A56" s="7"/>
      <c r="B56" s="7"/>
      <c r="C56" s="7"/>
      <c r="D56" s="8">
        <v>0</v>
      </c>
      <c r="E56" s="8">
        <v>0</v>
      </c>
      <c r="F56" s="8">
        <v>0</v>
      </c>
      <c r="H56" s="11">
        <f t="array" ref="H56">IFERROR(INDEX(D:D,SMALL(IF(E:E=$K$2,ROW(E:E)),ROW(17:17))),"")</f>
        <v>0</v>
      </c>
      <c r="I56" s="21">
        <f t="array" ref="I56">IFERROR(INDEX(F:F,SMALL(IF(E:E=$K$2,ROW(E:E)),ROW(17:17))),"")</f>
        <v>0</v>
      </c>
      <c r="J56" s="21" cm="1">
        <f t="array" ref="J56">IFERROR(INDEX(F:F,SMALL(IF(E:E=$I$2,ROW(E:E)),ROW(17:17))),"")</f>
        <v>0</v>
      </c>
      <c r="K56" s="31">
        <f t="array" ref="K56">I56-AVERAGEIFS(F:F,D:D,H56,E:E,$I$2)</f>
        <v>0</v>
      </c>
      <c r="L56" s="31">
        <f>K56-AVERAGEIF($H$40:$H$63,$H$2,$K$40:$K$63)</f>
        <v>0</v>
      </c>
      <c r="M56" s="31">
        <f t="shared" si="5"/>
        <v>1</v>
      </c>
      <c r="U56" s="45"/>
      <c r="V56" s="45"/>
      <c r="W56" s="45"/>
      <c r="X56" s="4"/>
      <c r="Z56" s="4"/>
    </row>
    <row r="57" spans="1:26">
      <c r="A57" s="7"/>
      <c r="B57" s="7"/>
      <c r="C57" s="7"/>
      <c r="D57" s="8">
        <v>0</v>
      </c>
      <c r="E57" s="8">
        <v>0</v>
      </c>
      <c r="F57" s="8">
        <v>0</v>
      </c>
      <c r="H57" s="11">
        <f t="array" ref="H57">IFERROR(INDEX(D:D,SMALL(IF(E:E=$K$2,ROW(E:E)),ROW(18:18))),"")</f>
        <v>0</v>
      </c>
      <c r="I57" s="21">
        <f t="array" ref="I57">IFERROR(INDEX(F:F,SMALL(IF(E:E=$K$2,ROW(E:E)),ROW(18:18))),"")</f>
        <v>0</v>
      </c>
      <c r="J57" s="21" cm="1">
        <f t="array" ref="J57">IFERROR(INDEX(F:F,SMALL(IF(E:E=$I$2,ROW(E:E)),ROW(18:18))),"")</f>
        <v>0</v>
      </c>
      <c r="K57" s="31">
        <f t="array" ref="K57">I57-AVERAGEIFS(F:F,D:D,H57,E:E,$I$2)</f>
        <v>0</v>
      </c>
      <c r="L57" s="31">
        <f>K57-AVERAGEIF($H$40:$H$63,$H$2,$K$40:$K$63)</f>
        <v>0</v>
      </c>
      <c r="M57" s="31">
        <f t="shared" si="5"/>
        <v>1</v>
      </c>
      <c r="U57" s="45"/>
      <c r="V57" s="45"/>
      <c r="W57" s="45"/>
      <c r="X57" s="4"/>
      <c r="Z57" s="4"/>
    </row>
    <row r="58" spans="1:26">
      <c r="A58" s="7"/>
      <c r="B58" s="7"/>
      <c r="C58" s="7"/>
      <c r="D58" s="8">
        <v>0</v>
      </c>
      <c r="E58" s="8">
        <v>0</v>
      </c>
      <c r="F58" s="8">
        <v>0</v>
      </c>
      <c r="H58" s="11">
        <f t="array" ref="H58">IFERROR(INDEX(D:D,SMALL(IF(E:E=$K$2,ROW(E:E)),ROW(19:19))),"")</f>
        <v>0</v>
      </c>
      <c r="I58" s="21">
        <f t="array" ref="I58">IFERROR(INDEX(F:F,SMALL(IF(E:E=$K$2,ROW(E:E)),ROW(19:19))),"")</f>
        <v>0</v>
      </c>
      <c r="J58" s="21" cm="1">
        <f t="array" ref="J58">IFERROR(INDEX(F:F,SMALL(IF(E:E=$I$2,ROW(E:E)),ROW(19:19))),"")</f>
        <v>0</v>
      </c>
      <c r="K58" s="31">
        <f t="array" ref="K58">I58-AVERAGEIFS(F:F,D:D,H58,E:E,$I$2)</f>
        <v>0</v>
      </c>
      <c r="L58" s="31">
        <f>K58-AVERAGEIF($H$40:$H$63,$H$2,$K$40:$K$63)</f>
        <v>0</v>
      </c>
      <c r="M58" s="31">
        <f t="shared" si="5"/>
        <v>1</v>
      </c>
      <c r="U58" s="45"/>
      <c r="V58" s="45"/>
      <c r="W58" s="45"/>
      <c r="X58" s="4"/>
      <c r="Z58" s="4"/>
    </row>
    <row r="59" spans="1:26">
      <c r="A59" s="7"/>
      <c r="B59" s="7"/>
      <c r="C59" s="7"/>
      <c r="D59" s="8">
        <v>0</v>
      </c>
      <c r="E59" s="8">
        <v>0</v>
      </c>
      <c r="F59" s="8">
        <v>0</v>
      </c>
      <c r="H59" s="11">
        <f t="array" ref="H59">IFERROR(INDEX(D:D,SMALL(IF(E:E=$K$2,ROW(E:E)),ROW(20:20))),"")</f>
        <v>0</v>
      </c>
      <c r="I59" s="21">
        <f t="array" ref="I59">IFERROR(INDEX(F:F,SMALL(IF(E:E=$K$2,ROW(E:E)),ROW(20:20))),"")</f>
        <v>0</v>
      </c>
      <c r="J59" s="21" cm="1">
        <f t="array" ref="J59">IFERROR(INDEX(F:F,SMALL(IF(E:E=$I$2,ROW(E:E)),ROW(20:20))),"")</f>
        <v>0</v>
      </c>
      <c r="K59" s="31">
        <f t="array" ref="K59">I59-AVERAGEIFS(F:F,D:D,H59,E:E,$I$2)</f>
        <v>0</v>
      </c>
      <c r="L59" s="31">
        <f>K59-AVERAGEIF($H$40:$H$63,$H$2,$K$40:$K$63)</f>
        <v>0</v>
      </c>
      <c r="M59" s="31">
        <f t="shared" si="5"/>
        <v>1</v>
      </c>
      <c r="U59" s="45"/>
      <c r="V59" s="45"/>
      <c r="W59" s="45"/>
      <c r="X59" s="4"/>
      <c r="Z59" s="4"/>
    </row>
    <row r="60" spans="1:26">
      <c r="A60" s="7"/>
      <c r="B60" s="7"/>
      <c r="C60" s="7"/>
      <c r="D60" s="8">
        <v>0</v>
      </c>
      <c r="E60" s="8">
        <v>0</v>
      </c>
      <c r="F60" s="8">
        <v>0</v>
      </c>
      <c r="H60" s="11">
        <f t="array" ref="H60">IFERROR(INDEX(D:D,SMALL(IF(E:E=$K$2,ROW(E:E)),ROW(21:21))),"")</f>
        <v>0</v>
      </c>
      <c r="I60" s="21">
        <f t="array" ref="I60">IFERROR(INDEX(F:F,SMALL(IF(E:E=$K$2,ROW(E:E)),ROW(21:21))),"")</f>
        <v>0</v>
      </c>
      <c r="J60" s="21" cm="1">
        <f t="array" ref="J60">IFERROR(INDEX(F:F,SMALL(IF(E:E=$I$2,ROW(E:E)),ROW(21:21))),"")</f>
        <v>0</v>
      </c>
      <c r="K60" s="31">
        <f t="array" ref="K60">I60-AVERAGEIFS(F:F,D:D,H60,E:E,$I$2)</f>
        <v>0</v>
      </c>
      <c r="L60" s="31">
        <f>K60-AVERAGEIF($H$40:$H$63,$H$2,$K$40:$K$63)</f>
        <v>0</v>
      </c>
      <c r="M60" s="31">
        <f t="shared" si="5"/>
        <v>1</v>
      </c>
      <c r="U60" s="45"/>
      <c r="V60" s="45"/>
      <c r="W60" s="45"/>
      <c r="X60" s="4"/>
      <c r="Z60" s="4"/>
    </row>
    <row r="61" spans="1:26">
      <c r="A61" s="7"/>
      <c r="B61" s="7"/>
      <c r="C61" s="7"/>
      <c r="D61" s="8">
        <v>0</v>
      </c>
      <c r="E61" s="8">
        <v>0</v>
      </c>
      <c r="F61" s="8">
        <v>0</v>
      </c>
      <c r="H61" s="11">
        <f t="array" ref="H61">IFERROR(INDEX(D:D,SMALL(IF(E:E=$K$2,ROW(E:E)),ROW(22:22))),"")</f>
        <v>0</v>
      </c>
      <c r="I61" s="21">
        <f t="array" ref="I61">IFERROR(INDEX(F:F,SMALL(IF(E:E=$K$2,ROW(E:E)),ROW(22:22))),"")</f>
        <v>0</v>
      </c>
      <c r="J61" s="21" cm="1">
        <f t="array" ref="J61">IFERROR(INDEX(F:F,SMALL(IF(E:E=$I$2,ROW(E:E)),ROW(22:22))),"")</f>
        <v>0</v>
      </c>
      <c r="K61" s="31">
        <f t="array" ref="K61">I61-AVERAGEIFS(F:F,D:D,H61,E:E,$I$2)</f>
        <v>0</v>
      </c>
      <c r="L61" s="31">
        <f>K61-AVERAGEIF($H$40:$H$63,$H$2,$K$40:$K$63)</f>
        <v>0</v>
      </c>
      <c r="M61" s="31">
        <f t="shared" si="5"/>
        <v>1</v>
      </c>
      <c r="U61" s="45"/>
      <c r="V61" s="45"/>
      <c r="W61" s="45"/>
      <c r="X61" s="4"/>
      <c r="Z61" s="4"/>
    </row>
    <row r="62" spans="1:26">
      <c r="A62" s="7"/>
      <c r="B62" s="7"/>
      <c r="C62" s="7"/>
      <c r="D62" s="8">
        <v>0</v>
      </c>
      <c r="E62" s="8">
        <v>0</v>
      </c>
      <c r="F62" s="8">
        <v>0</v>
      </c>
      <c r="H62" s="11">
        <f t="array" ref="H62">IFERROR(INDEX(D:D,SMALL(IF(E:E=$K$2,ROW(E:E)),ROW(23:23))),"")</f>
        <v>0</v>
      </c>
      <c r="I62" s="21">
        <f t="array" ref="I62">IFERROR(INDEX(F:F,SMALL(IF(E:E=$K$2,ROW(E:E)),ROW(23:23))),"")</f>
        <v>0</v>
      </c>
      <c r="J62" s="21" cm="1">
        <f t="array" ref="J62">IFERROR(INDEX(F:F,SMALL(IF(E:E=$I$2,ROW(E:E)),ROW(23:23))),"")</f>
        <v>0</v>
      </c>
      <c r="K62" s="31">
        <f t="array" ref="K62">I62-AVERAGEIFS(F:F,D:D,H62,E:E,$I$2)</f>
        <v>0</v>
      </c>
      <c r="L62" s="31">
        <f>K62-AVERAGEIF($H$40:$H$63,$H$2,$K$40:$K$63)</f>
        <v>0</v>
      </c>
      <c r="M62" s="31">
        <f t="shared" si="5"/>
        <v>1</v>
      </c>
      <c r="U62" s="45"/>
      <c r="V62" s="45"/>
      <c r="W62" s="45"/>
      <c r="X62" s="4"/>
      <c r="Z62" s="4"/>
    </row>
    <row r="63" spans="1:26">
      <c r="A63" s="7"/>
      <c r="B63" s="7"/>
      <c r="C63" s="7"/>
      <c r="D63" s="8">
        <v>0</v>
      </c>
      <c r="E63" s="8">
        <v>0</v>
      </c>
      <c r="F63" s="8">
        <v>0</v>
      </c>
      <c r="H63" s="11" cm="1">
        <f t="array" ref="H63">IFERROR(INDEX(D:D,SMALL(IF(E:E=$K$2,ROW(E:E)),ROW(24:24))),"")</f>
        <v>0</v>
      </c>
      <c r="I63" s="21">
        <f t="array" ref="I63">IFERROR(INDEX(F:F,SMALL(IF(E:E=$K$2,ROW(E:E)),ROW(24:24))),"")</f>
        <v>0</v>
      </c>
      <c r="J63" s="21" cm="1">
        <f t="array" ref="J63">IFERROR(INDEX(F:F,SMALL(IF(E:E=$I$2,ROW(E:E)),ROW(24:24))),"")</f>
        <v>0</v>
      </c>
      <c r="K63" s="31">
        <f t="array" ref="K63">I63-AVERAGEIFS(F:F,D:D,H63,E:E,$I$2)</f>
        <v>0</v>
      </c>
      <c r="L63" s="31">
        <f>K63-AVERAGEIF($H$40:$H$63,$H$2,$K$40:$K$63)</f>
        <v>0</v>
      </c>
      <c r="M63" s="31">
        <f t="shared" si="5"/>
        <v>1</v>
      </c>
      <c r="U63" s="45"/>
      <c r="V63" s="45"/>
      <c r="W63" s="45"/>
      <c r="X63" s="4"/>
      <c r="Z63" s="4"/>
    </row>
    <row r="64" spans="1:26">
      <c r="A64" s="7"/>
      <c r="B64" s="7"/>
      <c r="C64" s="7"/>
      <c r="D64" s="8">
        <v>0</v>
      </c>
      <c r="E64" s="8">
        <v>0</v>
      </c>
      <c r="F64" s="8">
        <v>0</v>
      </c>
      <c r="K64" s="31">
        <f t="array" ref="K64">I64-AVERAGEIFS(F:F,D:D,H64,E:E,$I$2)</f>
        <v>0</v>
      </c>
      <c r="U64" s="45"/>
      <c r="V64" s="45"/>
      <c r="W64" s="45"/>
      <c r="X64" s="4"/>
      <c r="Z64" s="4"/>
    </row>
    <row r="65" spans="1:26">
      <c r="A65" s="7"/>
      <c r="B65" s="7"/>
      <c r="C65" s="7"/>
      <c r="D65" s="8">
        <v>0</v>
      </c>
      <c r="E65" s="8">
        <v>0</v>
      </c>
      <c r="F65" s="8">
        <v>0</v>
      </c>
      <c r="U65" s="45"/>
      <c r="V65" s="45"/>
      <c r="W65" s="45"/>
      <c r="X65" s="4"/>
      <c r="Z65" s="4"/>
    </row>
    <row r="66" spans="1:26">
      <c r="A66" s="7"/>
      <c r="B66" s="7"/>
      <c r="C66" s="7"/>
      <c r="D66" s="8">
        <v>0</v>
      </c>
      <c r="E66" s="8">
        <v>0</v>
      </c>
      <c r="F66" s="8">
        <v>0</v>
      </c>
      <c r="H66" s="10" t="s">
        <v>11</v>
      </c>
      <c r="I66" s="10" t="str">
        <f>$L$2&amp;"_Cq"</f>
        <v>0_Cq</v>
      </c>
      <c r="J66" s="10" t="str">
        <f>$I$2&amp;"_Cq"</f>
        <v>0_Cq</v>
      </c>
      <c r="K66" s="10" t="s">
        <v>12</v>
      </c>
      <c r="L66" s="10" t="s">
        <v>13</v>
      </c>
      <c r="M66" s="10" t="s">
        <v>14</v>
      </c>
      <c r="U66" s="45"/>
      <c r="V66" s="45"/>
      <c r="W66" s="45"/>
      <c r="X66" s="4"/>
      <c r="Z66" s="4"/>
    </row>
    <row r="67" spans="1:26">
      <c r="A67" s="7"/>
      <c r="B67" s="7"/>
      <c r="C67" s="7"/>
      <c r="D67" s="8">
        <v>0</v>
      </c>
      <c r="E67" s="8">
        <v>0</v>
      </c>
      <c r="F67" s="8">
        <v>0</v>
      </c>
      <c r="H67" s="10"/>
      <c r="I67" s="10"/>
      <c r="J67" s="10"/>
      <c r="K67" s="10"/>
      <c r="L67" s="10"/>
      <c r="M67" s="10"/>
      <c r="U67" s="45"/>
      <c r="V67" s="45"/>
      <c r="W67" s="45"/>
      <c r="X67" s="4"/>
      <c r="Z67" s="4"/>
    </row>
    <row r="68" spans="1:26">
      <c r="A68" s="7"/>
      <c r="B68" s="7"/>
      <c r="C68" s="7"/>
      <c r="D68" s="8">
        <v>0</v>
      </c>
      <c r="E68" s="8">
        <v>0</v>
      </c>
      <c r="F68" s="8">
        <v>0</v>
      </c>
      <c r="H68" s="11" cm="1">
        <f t="array" ref="H68">IFERROR(INDEX(D:D,SMALL(IF(E:E=$L$2,ROW(E:E)),ROW(1:1))),"")</f>
        <v>0</v>
      </c>
      <c r="I68" s="21" cm="1">
        <f t="array" ref="I68">IFERROR(INDEX(F:F,SMALL(IF(E:E=$L$2,ROW(E:E)),ROW(1:1))),"")</f>
        <v>0</v>
      </c>
      <c r="J68" s="21" cm="1">
        <f t="array" ref="J68">IFERROR(INDEX(F:F,SMALL(IF(E:E=$I$2,ROW(E:E)),ROW(1:1))),"")</f>
        <v>0</v>
      </c>
      <c r="K68" s="31">
        <f>I68-AVERAGEIFS(F:F,D:D,H68,E:E,$I$2)</f>
        <v>0</v>
      </c>
      <c r="L68" s="31">
        <f>K68-AVERAGEIF($H$68:$H$91,$H$2,$K$68:$K$91)</f>
        <v>0</v>
      </c>
      <c r="M68" s="31">
        <f t="shared" ref="M68:M91" si="6">POWER(2,-L68)</f>
        <v>1</v>
      </c>
      <c r="U68" s="45"/>
      <c r="V68" s="45"/>
      <c r="W68" s="45"/>
      <c r="X68" s="4"/>
      <c r="Z68" s="4"/>
    </row>
    <row r="69" spans="1:26">
      <c r="A69" s="7"/>
      <c r="B69" s="7"/>
      <c r="C69" s="7"/>
      <c r="D69" s="8">
        <v>0</v>
      </c>
      <c r="E69" s="8">
        <v>0</v>
      </c>
      <c r="F69" s="8">
        <v>0</v>
      </c>
      <c r="H69" s="11">
        <f t="array" ref="H69">IFERROR(INDEX(D:D,SMALL(IF(E:E=$L$2,ROW(E:E)),ROW(2:2))),"")</f>
        <v>0</v>
      </c>
      <c r="I69" s="21">
        <f t="array" ref="I69">IFERROR(INDEX(F:F,SMALL(IF(E:E=$L$2,ROW(E:E)),ROW(2:2))),"")</f>
        <v>0</v>
      </c>
      <c r="J69" s="21" cm="1">
        <f t="array" ref="J69">IFERROR(INDEX(F:F,SMALL(IF(E:E=$I$2,ROW(E:E)),ROW(2:2))),"")</f>
        <v>0</v>
      </c>
      <c r="K69" s="31">
        <f>I69-AVERAGEIFS(F:F,D:D,H69,E:E,$I$2)</f>
        <v>0</v>
      </c>
      <c r="L69" s="31">
        <f>K69-AVERAGEIF($H$68:$H$91,$H$2,$K$68:$K$91)</f>
        <v>0</v>
      </c>
      <c r="M69" s="31">
        <f t="shared" si="6"/>
        <v>1</v>
      </c>
      <c r="U69" s="45"/>
      <c r="V69" s="45"/>
      <c r="W69" s="45"/>
      <c r="X69" s="4"/>
      <c r="Z69" s="4"/>
    </row>
    <row r="70" spans="1:26">
      <c r="A70" s="7"/>
      <c r="B70" s="7"/>
      <c r="C70" s="7"/>
      <c r="D70" s="8">
        <v>0</v>
      </c>
      <c r="E70" s="8">
        <v>0</v>
      </c>
      <c r="F70" s="8">
        <v>0</v>
      </c>
      <c r="H70" s="11">
        <f t="array" ref="H70">IFERROR(INDEX(D:D,SMALL(IF(E:E=$L$2,ROW(E:E)),ROW(3:3))),"")</f>
        <v>0</v>
      </c>
      <c r="I70" s="21">
        <f t="array" ref="I70">IFERROR(INDEX(F:F,SMALL(IF(E:E=$L$2,ROW(E:E)),ROW(3:3))),"")</f>
        <v>0</v>
      </c>
      <c r="J70" s="21" cm="1">
        <f t="array" ref="J70">IFERROR(INDEX(F:F,SMALL(IF(E:E=$I$2,ROW(E:E)),ROW(3:3))),"")</f>
        <v>0</v>
      </c>
      <c r="K70" s="31">
        <f t="shared" ref="K69:K91" si="7">I70-AVERAGEIFS(F:F,D:D,H70,E:E,$I$2)</f>
        <v>0</v>
      </c>
      <c r="L70" s="31">
        <f>K70-AVERAGEIF($H$68:$H$91,$H$2,$K$68:$K$91)</f>
        <v>0</v>
      </c>
      <c r="M70" s="31">
        <f t="shared" si="6"/>
        <v>1</v>
      </c>
      <c r="U70" s="45"/>
      <c r="V70" s="45"/>
      <c r="W70" s="45"/>
      <c r="X70" s="4"/>
      <c r="Z70" s="4"/>
    </row>
    <row r="71" spans="1:26">
      <c r="A71" s="7"/>
      <c r="B71" s="7"/>
      <c r="C71" s="7"/>
      <c r="D71" s="8">
        <v>0</v>
      </c>
      <c r="E71" s="8">
        <v>0</v>
      </c>
      <c r="F71" s="8">
        <v>0</v>
      </c>
      <c r="H71" s="11">
        <f t="array" ref="H71">IFERROR(INDEX(D:D,SMALL(IF(E:E=$L$2,ROW(E:E)),ROW(4:4))),"")</f>
        <v>0</v>
      </c>
      <c r="I71" s="21">
        <f t="array" ref="I71">IFERROR(INDEX(F:F,SMALL(IF(E:E=$L$2,ROW(E:E)),ROW(4:4))),"")</f>
        <v>0</v>
      </c>
      <c r="J71" s="21" cm="1">
        <f t="array" ref="J71">IFERROR(INDEX(F:F,SMALL(IF(E:E=$I$2,ROW(E:E)),ROW(4:4))),"")</f>
        <v>0</v>
      </c>
      <c r="K71" s="31">
        <f>I71-AVERAGEIFS(F:F,D:D,H71,E:E,$I$2)</f>
        <v>0</v>
      </c>
      <c r="L71" s="31">
        <f>K71-AVERAGEIF($H$68:$H$91,$H$2,$K$68:$K$91)</f>
        <v>0</v>
      </c>
      <c r="M71" s="31">
        <f t="shared" si="6"/>
        <v>1</v>
      </c>
      <c r="U71" s="45"/>
      <c r="V71" s="45"/>
      <c r="W71" s="45"/>
      <c r="X71" s="4"/>
      <c r="Z71" s="4"/>
    </row>
    <row r="72" spans="1:26">
      <c r="A72" s="7"/>
      <c r="B72" s="7"/>
      <c r="C72" s="7"/>
      <c r="D72" s="8">
        <v>0</v>
      </c>
      <c r="E72" s="8">
        <v>0</v>
      </c>
      <c r="F72" s="8">
        <v>0</v>
      </c>
      <c r="H72" s="11">
        <f t="array" ref="H72">IFERROR(INDEX(D:D,SMALL(IF(E:E=$L$2,ROW(E:E)),ROW(5:5))),"")</f>
        <v>0</v>
      </c>
      <c r="I72" s="21">
        <f t="array" ref="I72">IFERROR(INDEX(F:F,SMALL(IF(E:E=$L$2,ROW(E:E)),ROW(5:5))),"")</f>
        <v>0</v>
      </c>
      <c r="J72" s="21" cm="1">
        <f t="array" ref="J72">IFERROR(INDEX(F:F,SMALL(IF(E:E=$I$2,ROW(E:E)),ROW(5:5))),"")</f>
        <v>0</v>
      </c>
      <c r="K72" s="31">
        <f t="shared" si="7"/>
        <v>0</v>
      </c>
      <c r="L72" s="31">
        <f>K72-AVERAGEIF($H$68:$H$91,$H$2,$K$68:$K$91)</f>
        <v>0</v>
      </c>
      <c r="M72" s="31">
        <f t="shared" si="6"/>
        <v>1</v>
      </c>
      <c r="U72" s="45"/>
      <c r="V72" s="45"/>
      <c r="W72" s="45"/>
      <c r="X72" s="4"/>
      <c r="Z72" s="4"/>
    </row>
    <row r="73" spans="1:26">
      <c r="A73" s="7"/>
      <c r="B73" s="7"/>
      <c r="C73" s="7"/>
      <c r="D73" s="8">
        <v>0</v>
      </c>
      <c r="E73" s="8">
        <v>0</v>
      </c>
      <c r="F73" s="8">
        <v>0</v>
      </c>
      <c r="H73" s="11">
        <f t="array" ref="H73">IFERROR(INDEX(D:D,SMALL(IF(E:E=$L$2,ROW(E:E)),ROW(6:6))),"")</f>
        <v>0</v>
      </c>
      <c r="I73" s="21">
        <f t="array" ref="I73">IFERROR(INDEX(F:F,SMALL(IF(E:E=$L$2,ROW(E:E)),ROW(6:6))),"")</f>
        <v>0</v>
      </c>
      <c r="J73" s="21" cm="1">
        <f t="array" ref="J73">IFERROR(INDEX(F:F,SMALL(IF(E:E=$I$2,ROW(E:E)),ROW(6:6))),"")</f>
        <v>0</v>
      </c>
      <c r="K73" s="31">
        <f t="shared" si="7"/>
        <v>0</v>
      </c>
      <c r="L73" s="31">
        <f>K73-AVERAGEIF($H$68:$H$91,$H$2,$K$68:$K$91)</f>
        <v>0</v>
      </c>
      <c r="M73" s="31">
        <f t="shared" si="6"/>
        <v>1</v>
      </c>
      <c r="U73" s="45"/>
      <c r="V73" s="45"/>
      <c r="W73" s="45"/>
      <c r="X73" s="4"/>
      <c r="Z73" s="4"/>
    </row>
    <row r="74" spans="1:26">
      <c r="A74" s="7"/>
      <c r="B74" s="7"/>
      <c r="C74" s="7"/>
      <c r="D74" s="8">
        <v>0</v>
      </c>
      <c r="E74" s="8">
        <v>0</v>
      </c>
      <c r="F74" s="8">
        <v>0</v>
      </c>
      <c r="H74" s="11">
        <f t="array" ref="H74">IFERROR(INDEX(D:D,SMALL(IF(E:E=$L$2,ROW(E:E)),ROW(7:7))),"")</f>
        <v>0</v>
      </c>
      <c r="I74" s="21">
        <f t="array" ref="I74">IFERROR(INDEX(F:F,SMALL(IF(E:E=$L$2,ROW(E:E)),ROW(7:7))),"")</f>
        <v>0</v>
      </c>
      <c r="J74" s="21" cm="1">
        <f t="array" ref="J74">IFERROR(INDEX(F:F,SMALL(IF(E:E=$I$2,ROW(E:E)),ROW(7:7))),"")</f>
        <v>0</v>
      </c>
      <c r="K74" s="31">
        <f t="shared" si="7"/>
        <v>0</v>
      </c>
      <c r="L74" s="31">
        <f>K74-AVERAGEIF($H$68:$H$91,$H$2,$K$68:$K$91)</f>
        <v>0</v>
      </c>
      <c r="M74" s="31">
        <f t="shared" si="6"/>
        <v>1</v>
      </c>
      <c r="U74" s="45"/>
      <c r="V74" s="45"/>
      <c r="W74" s="45"/>
      <c r="X74" s="4"/>
      <c r="Z74" s="4"/>
    </row>
    <row r="75" spans="1:26">
      <c r="A75" s="7"/>
      <c r="B75" s="7"/>
      <c r="C75" s="7"/>
      <c r="D75" s="8">
        <v>0</v>
      </c>
      <c r="E75" s="8">
        <v>0</v>
      </c>
      <c r="F75" s="8">
        <v>0</v>
      </c>
      <c r="H75" s="11">
        <f t="array" ref="H75">IFERROR(INDEX(D:D,SMALL(IF(E:E=$L$2,ROW(E:E)),ROW(8:8))),"")</f>
        <v>0</v>
      </c>
      <c r="I75" s="21">
        <f t="array" ref="I75">IFERROR(INDEX(F:F,SMALL(IF(E:E=$L$2,ROW(E:E)),ROW(8:8))),"")</f>
        <v>0</v>
      </c>
      <c r="J75" s="21" cm="1">
        <f t="array" ref="J75">IFERROR(INDEX(F:F,SMALL(IF(E:E=$I$2,ROW(E:E)),ROW(8:8))),"")</f>
        <v>0</v>
      </c>
      <c r="K75" s="31">
        <f t="shared" si="7"/>
        <v>0</v>
      </c>
      <c r="L75" s="31">
        <f>K75-AVERAGEIF($H$68:$H$91,$H$2,$K$68:$K$91)</f>
        <v>0</v>
      </c>
      <c r="M75" s="31">
        <f t="shared" si="6"/>
        <v>1</v>
      </c>
      <c r="U75" s="45"/>
      <c r="V75" s="45"/>
      <c r="W75" s="45"/>
      <c r="X75" s="4"/>
      <c r="Z75" s="4"/>
    </row>
    <row r="76" spans="1:26">
      <c r="A76" s="7"/>
      <c r="B76" s="7"/>
      <c r="C76" s="7"/>
      <c r="D76" s="8">
        <v>0</v>
      </c>
      <c r="E76" s="8">
        <v>0</v>
      </c>
      <c r="F76" s="8">
        <v>0</v>
      </c>
      <c r="H76" s="11">
        <f t="array" ref="H76">IFERROR(INDEX(D:D,SMALL(IF(E:E=$L$2,ROW(E:E)),ROW(9:9))),"")</f>
        <v>0</v>
      </c>
      <c r="I76" s="21">
        <f t="array" ref="I76">IFERROR(INDEX(F:F,SMALL(IF(E:E=$L$2,ROW(E:E)),ROW(9:9))),"")</f>
        <v>0</v>
      </c>
      <c r="J76" s="21" cm="1">
        <f t="array" ref="J76">IFERROR(INDEX(F:F,SMALL(IF(E:E=$I$2,ROW(E:E)),ROW(9:9))),"")</f>
        <v>0</v>
      </c>
      <c r="K76" s="31">
        <f t="shared" si="7"/>
        <v>0</v>
      </c>
      <c r="L76" s="31">
        <f>K76-AVERAGEIF($H$68:$H$91,$H$2,$K$68:$K$91)</f>
        <v>0</v>
      </c>
      <c r="M76" s="31">
        <f t="shared" si="6"/>
        <v>1</v>
      </c>
      <c r="U76" s="45"/>
      <c r="V76" s="45"/>
      <c r="W76" s="45"/>
      <c r="X76" s="4"/>
      <c r="Z76" s="4"/>
    </row>
    <row r="77" spans="1:26">
      <c r="A77" s="7"/>
      <c r="B77" s="7"/>
      <c r="C77" s="7"/>
      <c r="D77" s="8">
        <v>0</v>
      </c>
      <c r="E77" s="8">
        <v>0</v>
      </c>
      <c r="F77" s="8">
        <v>0</v>
      </c>
      <c r="H77" s="11">
        <f t="array" ref="H77">IFERROR(INDEX(D:D,SMALL(IF(E:E=$L$2,ROW(E:E)),ROW(10:10))),"")</f>
        <v>0</v>
      </c>
      <c r="I77" s="21">
        <f t="array" ref="I77">IFERROR(INDEX(F:F,SMALL(IF(E:E=$L$2,ROW(E:E)),ROW(10:10))),"")</f>
        <v>0</v>
      </c>
      <c r="J77" s="21" cm="1">
        <f t="array" ref="J77">IFERROR(INDEX(F:F,SMALL(IF(E:E=$I$2,ROW(E:E)),ROW(10:10))),"")</f>
        <v>0</v>
      </c>
      <c r="K77" s="31">
        <f t="shared" si="7"/>
        <v>0</v>
      </c>
      <c r="L77" s="31">
        <f>K77-AVERAGEIF($H$68:$H$91,$H$2,$K$68:$K$91)</f>
        <v>0</v>
      </c>
      <c r="M77" s="31">
        <f t="shared" si="6"/>
        <v>1</v>
      </c>
      <c r="U77" s="45"/>
      <c r="V77" s="45"/>
      <c r="W77" s="45"/>
      <c r="X77" s="4"/>
      <c r="Z77" s="4"/>
    </row>
    <row r="78" spans="1:26">
      <c r="A78" s="7"/>
      <c r="B78" s="7"/>
      <c r="C78" s="7"/>
      <c r="D78" s="8">
        <v>0</v>
      </c>
      <c r="E78" s="8">
        <v>0</v>
      </c>
      <c r="F78" s="8">
        <v>0</v>
      </c>
      <c r="H78" s="11">
        <f t="array" ref="H78">IFERROR(INDEX(D:D,SMALL(IF(E:E=$L$2,ROW(E:E)),ROW(11:11))),"")</f>
        <v>0</v>
      </c>
      <c r="I78" s="21">
        <f t="array" ref="I78">IFERROR(INDEX(F:F,SMALL(IF(E:E=$L$2,ROW(E:E)),ROW(11:11))),"")</f>
        <v>0</v>
      </c>
      <c r="J78" s="21" cm="1">
        <f t="array" ref="J78">IFERROR(INDEX(F:F,SMALL(IF(E:E=$I$2,ROW(E:E)),ROW(11:11))),"")</f>
        <v>0</v>
      </c>
      <c r="K78" s="31">
        <f t="shared" si="7"/>
        <v>0</v>
      </c>
      <c r="L78" s="31">
        <f>K78-AVERAGEIF($H$68:$H$91,$H$2,$K$68:$K$91)</f>
        <v>0</v>
      </c>
      <c r="M78" s="31">
        <f t="shared" si="6"/>
        <v>1</v>
      </c>
      <c r="U78" s="45"/>
      <c r="V78" s="45"/>
      <c r="W78" s="45"/>
      <c r="X78" s="4"/>
      <c r="Z78" s="4"/>
    </row>
    <row r="79" spans="1:26">
      <c r="A79" s="7"/>
      <c r="B79" s="7"/>
      <c r="C79" s="7"/>
      <c r="D79" s="8">
        <v>0</v>
      </c>
      <c r="E79" s="8">
        <v>0</v>
      </c>
      <c r="F79" s="8">
        <v>0</v>
      </c>
      <c r="H79" s="11">
        <f t="array" ref="H79">IFERROR(INDEX(D:D,SMALL(IF(E:E=$L$2,ROW(E:E)),ROW(12:12))),"")</f>
        <v>0</v>
      </c>
      <c r="I79" s="21">
        <f t="array" ref="I79">IFERROR(INDEX(F:F,SMALL(IF(E:E=$L$2,ROW(E:E)),ROW(12:12))),"")</f>
        <v>0</v>
      </c>
      <c r="J79" s="21" cm="1">
        <f t="array" ref="J79">IFERROR(INDEX(F:F,SMALL(IF(E:E=$I$2,ROW(E:E)),ROW(12:12))),"")</f>
        <v>0</v>
      </c>
      <c r="K79" s="31">
        <f t="shared" si="7"/>
        <v>0</v>
      </c>
      <c r="L79" s="31">
        <f>K79-AVERAGEIF($H$68:$H$91,$H$2,$K$68:$K$91)</f>
        <v>0</v>
      </c>
      <c r="M79" s="31">
        <f t="shared" si="6"/>
        <v>1</v>
      </c>
      <c r="U79" s="45"/>
      <c r="V79" s="45"/>
      <c r="W79" s="45"/>
      <c r="X79" s="4"/>
      <c r="Z79" s="4"/>
    </row>
    <row r="80" spans="1:26">
      <c r="A80" s="7"/>
      <c r="B80" s="7"/>
      <c r="C80" s="7"/>
      <c r="D80" s="8">
        <v>0</v>
      </c>
      <c r="E80" s="8">
        <v>0</v>
      </c>
      <c r="F80" s="8">
        <v>0</v>
      </c>
      <c r="H80" s="11">
        <f t="array" ref="H80">IFERROR(INDEX(D:D,SMALL(IF(E:E=$L$2,ROW(E:E)),ROW(13:13))),"")</f>
        <v>0</v>
      </c>
      <c r="I80" s="21">
        <f t="array" ref="I80">IFERROR(INDEX(F:F,SMALL(IF(E:E=$L$2,ROW(E:E)),ROW(13:13))),"")</f>
        <v>0</v>
      </c>
      <c r="J80" s="21" cm="1">
        <f t="array" ref="J80">IFERROR(INDEX(F:F,SMALL(IF(E:E=$I$2,ROW(E:E)),ROW(13:13))),"")</f>
        <v>0</v>
      </c>
      <c r="K80" s="31">
        <f t="shared" si="7"/>
        <v>0</v>
      </c>
      <c r="L80" s="31">
        <f>K80-AVERAGEIF($H$68:$H$91,$H$2,$K$68:$K$91)</f>
        <v>0</v>
      </c>
      <c r="M80" s="31">
        <f t="shared" si="6"/>
        <v>1</v>
      </c>
      <c r="U80" s="45"/>
      <c r="V80" s="45"/>
      <c r="W80" s="45"/>
      <c r="X80" s="4"/>
      <c r="Z80" s="4"/>
    </row>
    <row r="81" spans="1:26">
      <c r="A81" s="7"/>
      <c r="B81" s="7"/>
      <c r="C81" s="7"/>
      <c r="D81" s="8">
        <v>0</v>
      </c>
      <c r="E81" s="8">
        <v>0</v>
      </c>
      <c r="F81" s="8">
        <v>0</v>
      </c>
      <c r="H81" s="11">
        <f t="array" ref="H81">IFERROR(INDEX(D:D,SMALL(IF(E:E=$L$2,ROW(E:E)),ROW(14:14))),"")</f>
        <v>0</v>
      </c>
      <c r="I81" s="21">
        <f t="array" ref="I81">IFERROR(INDEX(F:F,SMALL(IF(E:E=$L$2,ROW(E:E)),ROW(14:14))),"")</f>
        <v>0</v>
      </c>
      <c r="J81" s="21" cm="1">
        <f t="array" ref="J81">IFERROR(INDEX(F:F,SMALL(IF(E:E=$I$2,ROW(E:E)),ROW(14:14))),"")</f>
        <v>0</v>
      </c>
      <c r="K81" s="31">
        <f t="shared" si="7"/>
        <v>0</v>
      </c>
      <c r="L81" s="31">
        <f>K81-AVERAGEIF($H$68:$H$91,$H$2,$K$68:$K$91)</f>
        <v>0</v>
      </c>
      <c r="M81" s="31">
        <f t="shared" si="6"/>
        <v>1</v>
      </c>
      <c r="U81" s="45"/>
      <c r="V81" s="45"/>
      <c r="W81" s="45"/>
      <c r="X81" s="4"/>
      <c r="Z81" s="4"/>
    </row>
    <row r="82" spans="1:26">
      <c r="A82" s="7"/>
      <c r="B82" s="7"/>
      <c r="C82" s="7"/>
      <c r="D82" s="47">
        <v>0</v>
      </c>
      <c r="E82" s="47">
        <v>0</v>
      </c>
      <c r="F82" s="47">
        <v>0</v>
      </c>
      <c r="H82" s="11">
        <f t="array" ref="H82">IFERROR(INDEX(D:D,SMALL(IF(E:E=$L$2,ROW(E:E)),ROW(15:15))),"")</f>
        <v>0</v>
      </c>
      <c r="I82" s="21">
        <f t="array" ref="I82">IFERROR(INDEX(F:F,SMALL(IF(E:E=$L$2,ROW(E:E)),ROW(15:15))),"")</f>
        <v>0</v>
      </c>
      <c r="J82" s="21" cm="1">
        <f t="array" ref="J82">IFERROR(INDEX(F:F,SMALL(IF(E:E=$I$2,ROW(E:E)),ROW(15:15))),"")</f>
        <v>0</v>
      </c>
      <c r="K82" s="31">
        <f t="shared" si="7"/>
        <v>0</v>
      </c>
      <c r="L82" s="31">
        <f>K82-AVERAGEIF($H$68:$H$91,$H$2,$K$68:$K$91)</f>
        <v>0</v>
      </c>
      <c r="M82" s="31">
        <f t="shared" si="6"/>
        <v>1</v>
      </c>
      <c r="U82" s="45"/>
      <c r="V82" s="45"/>
      <c r="W82" s="45"/>
      <c r="X82" s="4"/>
      <c r="Z82" s="4"/>
    </row>
    <row r="83" spans="1:26">
      <c r="A83" s="7"/>
      <c r="B83" s="7"/>
      <c r="C83" s="7"/>
      <c r="D83" s="47">
        <v>0</v>
      </c>
      <c r="E83" s="47">
        <v>0</v>
      </c>
      <c r="F83" s="47">
        <v>0</v>
      </c>
      <c r="H83" s="11">
        <f t="array" ref="H83">IFERROR(INDEX(D:D,SMALL(IF(E:E=$L$2,ROW(E:E)),ROW(16:16))),"")</f>
        <v>0</v>
      </c>
      <c r="I83" s="21">
        <f t="array" ref="I83">IFERROR(INDEX(F:F,SMALL(IF(E:E=$L$2,ROW(E:E)),ROW(16:16))),"")</f>
        <v>0</v>
      </c>
      <c r="J83" s="21" cm="1">
        <f t="array" ref="J83">IFERROR(INDEX(F:F,SMALL(IF(E:E=$I$2,ROW(E:E)),ROW(16:16))),"")</f>
        <v>0</v>
      </c>
      <c r="K83" s="31">
        <f t="shared" si="7"/>
        <v>0</v>
      </c>
      <c r="L83" s="31">
        <f>K83-AVERAGEIF($H$68:$H$91,$H$2,$K$68:$K$91)</f>
        <v>0</v>
      </c>
      <c r="M83" s="31">
        <f t="shared" si="6"/>
        <v>1</v>
      </c>
      <c r="U83" s="45"/>
      <c r="V83" s="45"/>
      <c r="W83" s="45"/>
      <c r="X83" s="4"/>
      <c r="Z83" s="4"/>
    </row>
    <row r="84" spans="1:26">
      <c r="A84" s="7"/>
      <c r="B84" s="7"/>
      <c r="C84" s="7"/>
      <c r="D84" s="47">
        <v>0</v>
      </c>
      <c r="E84" s="47">
        <v>0</v>
      </c>
      <c r="F84" s="47">
        <v>0</v>
      </c>
      <c r="H84" s="11">
        <f t="array" ref="H84">IFERROR(INDEX(D:D,SMALL(IF(E:E=$L$2,ROW(E:E)),ROW(17:17))),"")</f>
        <v>0</v>
      </c>
      <c r="I84" s="21">
        <f t="array" ref="I84">IFERROR(INDEX(F:F,SMALL(IF(E:E=$L$2,ROW(E:E)),ROW(17:17))),"")</f>
        <v>0</v>
      </c>
      <c r="J84" s="21" cm="1">
        <f t="array" ref="J84">IFERROR(INDEX(F:F,SMALL(IF(E:E=$I$2,ROW(E:E)),ROW(17:17))),"")</f>
        <v>0</v>
      </c>
      <c r="K84" s="31">
        <f t="shared" si="7"/>
        <v>0</v>
      </c>
      <c r="L84" s="31">
        <f>K84-AVERAGEIF($H$68:$H$91,$H$2,$K$68:$K$91)</f>
        <v>0</v>
      </c>
      <c r="M84" s="31">
        <f t="shared" si="6"/>
        <v>1</v>
      </c>
      <c r="U84" s="45"/>
      <c r="V84" s="45"/>
      <c r="W84" s="45"/>
      <c r="X84" s="4"/>
      <c r="Z84" s="4"/>
    </row>
    <row r="85" spans="1:26">
      <c r="A85" s="7"/>
      <c r="B85" s="7"/>
      <c r="C85" s="7"/>
      <c r="D85" s="47">
        <v>0</v>
      </c>
      <c r="E85" s="47">
        <v>0</v>
      </c>
      <c r="F85" s="47">
        <v>0</v>
      </c>
      <c r="H85" s="11">
        <f t="array" ref="H85">IFERROR(INDEX(D:D,SMALL(IF(E:E=$L$2,ROW(E:E)),ROW(18:18))),"")</f>
        <v>0</v>
      </c>
      <c r="I85" s="21">
        <f t="array" ref="I85">IFERROR(INDEX(F:F,SMALL(IF(E:E=$L$2,ROW(E:E)),ROW(18:18))),"")</f>
        <v>0</v>
      </c>
      <c r="J85" s="21" cm="1">
        <f t="array" ref="J85">IFERROR(INDEX(F:F,SMALL(IF(E:E=$I$2,ROW(E:E)),ROW(18:18))),"")</f>
        <v>0</v>
      </c>
      <c r="K85" s="31">
        <f t="shared" si="7"/>
        <v>0</v>
      </c>
      <c r="L85" s="31">
        <f>K85-AVERAGEIF($H$68:$H$91,$H$2,$K$68:$K$91)</f>
        <v>0</v>
      </c>
      <c r="M85" s="31">
        <f t="shared" si="6"/>
        <v>1</v>
      </c>
      <c r="U85" s="45"/>
      <c r="V85" s="45"/>
      <c r="W85" s="45"/>
      <c r="X85" s="4"/>
      <c r="Z85" s="4"/>
    </row>
    <row r="86" spans="1:26">
      <c r="A86" s="7"/>
      <c r="B86" s="7"/>
      <c r="C86" s="7"/>
      <c r="D86" s="47">
        <v>0</v>
      </c>
      <c r="E86" s="47">
        <v>0</v>
      </c>
      <c r="F86" s="47">
        <v>0</v>
      </c>
      <c r="H86" s="11">
        <f t="array" ref="H86">IFERROR(INDEX(D:D,SMALL(IF(E:E=$L$2,ROW(E:E)),ROW(19:19))),"")</f>
        <v>0</v>
      </c>
      <c r="I86" s="21">
        <f t="array" ref="I86">IFERROR(INDEX(F:F,SMALL(IF(E:E=$L$2,ROW(E:E)),ROW(19:19))),"")</f>
        <v>0</v>
      </c>
      <c r="J86" s="21" cm="1">
        <f t="array" ref="J86">IFERROR(INDEX(F:F,SMALL(IF(E:E=$I$2,ROW(E:E)),ROW(19:19))),"")</f>
        <v>0</v>
      </c>
      <c r="K86" s="31">
        <f t="shared" si="7"/>
        <v>0</v>
      </c>
      <c r="L86" s="31">
        <f>K86-AVERAGEIF($H$68:$H$91,$H$2,$K$68:$K$91)</f>
        <v>0</v>
      </c>
      <c r="M86" s="31">
        <f t="shared" si="6"/>
        <v>1</v>
      </c>
      <c r="U86" s="45"/>
      <c r="V86" s="45"/>
      <c r="W86" s="45"/>
      <c r="X86" s="4"/>
      <c r="Z86" s="4"/>
    </row>
    <row r="87" spans="1:26">
      <c r="A87" s="7"/>
      <c r="B87" s="7"/>
      <c r="C87" s="7"/>
      <c r="D87" s="47">
        <v>0</v>
      </c>
      <c r="E87" s="47">
        <v>0</v>
      </c>
      <c r="F87" s="47">
        <v>0</v>
      </c>
      <c r="H87" s="11">
        <f t="array" ref="H87">IFERROR(INDEX(D:D,SMALL(IF(E:E=$L$2,ROW(E:E)),ROW(20:20))),"")</f>
        <v>0</v>
      </c>
      <c r="I87" s="21">
        <f t="array" ref="I87">IFERROR(INDEX(F:F,SMALL(IF(E:E=$L$2,ROW(E:E)),ROW(20:20))),"")</f>
        <v>0</v>
      </c>
      <c r="J87" s="21" cm="1">
        <f t="array" ref="J87">IFERROR(INDEX(F:F,SMALL(IF(E:E=$I$2,ROW(E:E)),ROW(20:20))),"")</f>
        <v>0</v>
      </c>
      <c r="K87" s="31">
        <f t="shared" si="7"/>
        <v>0</v>
      </c>
      <c r="L87" s="31">
        <f>K87-AVERAGEIF($H$68:$H$91,$H$2,$K$68:$K$91)</f>
        <v>0</v>
      </c>
      <c r="M87" s="31">
        <f t="shared" si="6"/>
        <v>1</v>
      </c>
      <c r="U87" s="45"/>
      <c r="V87" s="45"/>
      <c r="W87" s="45"/>
      <c r="X87" s="4"/>
      <c r="Z87" s="4"/>
    </row>
    <row r="88" spans="1:26">
      <c r="A88" s="7"/>
      <c r="B88" s="7"/>
      <c r="C88" s="7"/>
      <c r="D88" s="47">
        <v>0</v>
      </c>
      <c r="E88" s="47">
        <v>0</v>
      </c>
      <c r="F88" s="47">
        <v>0</v>
      </c>
      <c r="H88" s="11">
        <f t="array" ref="H88">IFERROR(INDEX(D:D,SMALL(IF(E:E=$L$2,ROW(E:E)),ROW(21:21))),"")</f>
        <v>0</v>
      </c>
      <c r="I88" s="21">
        <f t="array" ref="I88">IFERROR(INDEX(F:F,SMALL(IF(E:E=$L$2,ROW(E:E)),ROW(21:21))),"")</f>
        <v>0</v>
      </c>
      <c r="J88" s="21" cm="1">
        <f t="array" ref="J88">IFERROR(INDEX(F:F,SMALL(IF(E:E=$I$2,ROW(E:E)),ROW(21:21))),"")</f>
        <v>0</v>
      </c>
      <c r="K88" s="31">
        <f t="shared" si="7"/>
        <v>0</v>
      </c>
      <c r="L88" s="31">
        <f>K88-AVERAGEIF($H$68:$H$91,$H$2,$K$68:$K$91)</f>
        <v>0</v>
      </c>
      <c r="M88" s="31">
        <f t="shared" si="6"/>
        <v>1</v>
      </c>
      <c r="U88" s="45"/>
      <c r="V88" s="45"/>
      <c r="W88" s="45"/>
      <c r="X88" s="4"/>
      <c r="Z88" s="4"/>
    </row>
    <row r="89" spans="1:26">
      <c r="A89" s="7"/>
      <c r="B89" s="7"/>
      <c r="C89" s="7"/>
      <c r="D89" s="47">
        <v>0</v>
      </c>
      <c r="E89" s="47">
        <v>0</v>
      </c>
      <c r="F89" s="47">
        <v>0</v>
      </c>
      <c r="H89" s="11">
        <f t="array" ref="H89">IFERROR(INDEX(D:D,SMALL(IF(E:E=$L$2,ROW(E:E)),ROW(22:22))),"")</f>
        <v>0</v>
      </c>
      <c r="I89" s="21">
        <f t="array" ref="I89">IFERROR(INDEX(F:F,SMALL(IF(E:E=$L$2,ROW(E:E)),ROW(22:22))),"")</f>
        <v>0</v>
      </c>
      <c r="J89" s="21" cm="1">
        <f t="array" ref="J89">IFERROR(INDEX(F:F,SMALL(IF(E:E=$I$2,ROW(E:E)),ROW(22:22))),"")</f>
        <v>0</v>
      </c>
      <c r="K89" s="31">
        <f t="shared" si="7"/>
        <v>0</v>
      </c>
      <c r="L89" s="31">
        <f>K89-AVERAGEIF($H$68:$H$91,$H$2,$K$68:$K$91)</f>
        <v>0</v>
      </c>
      <c r="M89" s="31">
        <f t="shared" si="6"/>
        <v>1</v>
      </c>
      <c r="U89" s="45"/>
      <c r="V89" s="45"/>
      <c r="W89" s="45"/>
      <c r="X89" s="4"/>
      <c r="Z89" s="4"/>
    </row>
    <row r="90" spans="1:26">
      <c r="A90" s="7"/>
      <c r="B90" s="7"/>
      <c r="C90" s="7"/>
      <c r="D90" s="47">
        <v>0</v>
      </c>
      <c r="E90" s="47">
        <v>0</v>
      </c>
      <c r="F90" s="47">
        <v>0</v>
      </c>
      <c r="H90" s="11">
        <f t="array" ref="H90">IFERROR(INDEX(D:D,SMALL(IF(E:E=$L$2,ROW(E:E)),ROW(23:23))),"")</f>
        <v>0</v>
      </c>
      <c r="I90" s="21">
        <f t="array" ref="I90">IFERROR(INDEX(F:F,SMALL(IF(E:E=$L$2,ROW(E:E)),ROW(23:23))),"")</f>
        <v>0</v>
      </c>
      <c r="J90" s="21" cm="1">
        <f t="array" ref="J90">IFERROR(INDEX(F:F,SMALL(IF(E:E=$I$2,ROW(E:E)),ROW(23:23))),"")</f>
        <v>0</v>
      </c>
      <c r="K90" s="31">
        <f t="shared" si="7"/>
        <v>0</v>
      </c>
      <c r="L90" s="31">
        <f>K90-AVERAGEIF($H$68:$H$91,$H$2,$K$68:$K$91)</f>
        <v>0</v>
      </c>
      <c r="M90" s="31">
        <f t="shared" si="6"/>
        <v>1</v>
      </c>
      <c r="U90" s="45"/>
      <c r="V90" s="45"/>
      <c r="W90" s="45"/>
      <c r="X90" s="4"/>
      <c r="Z90" s="4"/>
    </row>
    <row r="91" spans="1:26">
      <c r="A91" s="7"/>
      <c r="B91" s="7"/>
      <c r="C91" s="7"/>
      <c r="D91" s="47">
        <v>0</v>
      </c>
      <c r="E91" s="47">
        <v>0</v>
      </c>
      <c r="F91" s="47">
        <v>0</v>
      </c>
      <c r="H91" s="11" cm="1">
        <f t="array" ref="H91">IFERROR(INDEX(D:D,SMALL(IF(E:E=$L$2,ROW(E:E)),ROW(24:24))),"")</f>
        <v>0</v>
      </c>
      <c r="I91" s="21" cm="1">
        <f t="array" ref="I91">IFERROR(INDEX(F:F,SMALL(IF(E:E=$L$2,ROW(E:E)),ROW(24:24))),"")</f>
        <v>0</v>
      </c>
      <c r="J91" s="21" cm="1">
        <f t="array" ref="J91">IFERROR(INDEX(F:F,SMALL(IF(E:E=$I$2,ROW(E:E)),ROW(24:24))),"")</f>
        <v>0</v>
      </c>
      <c r="K91" s="31">
        <f t="shared" si="7"/>
        <v>0</v>
      </c>
      <c r="L91" s="31">
        <f>K91-AVERAGEIF($H$68:$H$91,$H$2,$K$68:$K$91)</f>
        <v>0</v>
      </c>
      <c r="M91" s="31">
        <f t="shared" si="6"/>
        <v>1</v>
      </c>
      <c r="U91" s="45"/>
      <c r="V91" s="45"/>
      <c r="W91" s="45"/>
      <c r="X91" s="4"/>
      <c r="Z91" s="4"/>
    </row>
    <row r="92" spans="1:26">
      <c r="A92" s="7"/>
      <c r="B92" s="7"/>
      <c r="C92" s="7"/>
      <c r="D92" s="47">
        <v>0</v>
      </c>
      <c r="E92" s="47">
        <v>0</v>
      </c>
      <c r="F92" s="47">
        <v>0</v>
      </c>
      <c r="U92" s="45"/>
      <c r="V92" s="45"/>
      <c r="W92" s="45"/>
      <c r="X92" s="4"/>
      <c r="Z92" s="4"/>
    </row>
    <row r="93" spans="1:26">
      <c r="A93" s="7"/>
      <c r="B93" s="7"/>
      <c r="C93" s="7"/>
      <c r="D93" s="47">
        <v>0</v>
      </c>
      <c r="E93" s="47">
        <v>0</v>
      </c>
      <c r="F93" s="47">
        <v>0</v>
      </c>
      <c r="H93" s="10" t="s">
        <v>11</v>
      </c>
      <c r="I93" s="10" t="str">
        <f>$M$2&amp;"_Cq"</f>
        <v>0_Cq</v>
      </c>
      <c r="J93" s="10" t="str">
        <f>$I$2&amp;"_Cq"</f>
        <v>0_Cq</v>
      </c>
      <c r="K93" s="10" t="s">
        <v>12</v>
      </c>
      <c r="L93" s="10" t="s">
        <v>13</v>
      </c>
      <c r="M93" s="10" t="s">
        <v>14</v>
      </c>
      <c r="U93" s="45"/>
      <c r="V93" s="45"/>
      <c r="W93" s="45"/>
      <c r="X93" s="4"/>
      <c r="Z93" s="4"/>
    </row>
    <row r="94" spans="1:13">
      <c r="A94" s="7"/>
      <c r="B94" s="7"/>
      <c r="C94" s="7"/>
      <c r="D94" s="47">
        <v>0</v>
      </c>
      <c r="E94" s="47">
        <v>0</v>
      </c>
      <c r="F94" s="47">
        <v>0</v>
      </c>
      <c r="H94" s="10"/>
      <c r="I94" s="10"/>
      <c r="J94" s="10"/>
      <c r="K94" s="10"/>
      <c r="L94" s="10"/>
      <c r="M94" s="10"/>
    </row>
    <row r="95" spans="1:13">
      <c r="A95" s="7"/>
      <c r="B95" s="7"/>
      <c r="C95" s="7"/>
      <c r="D95" s="47">
        <v>0</v>
      </c>
      <c r="E95" s="47">
        <v>0</v>
      </c>
      <c r="F95" s="47">
        <v>0</v>
      </c>
      <c r="H95" s="11">
        <f t="array" ref="H95">IFERROR(INDEX(D:D,SMALL(IF(E:E=$M$2,ROW(E:E)),ROW(1:1))),"")</f>
        <v>0</v>
      </c>
      <c r="I95" s="21">
        <f t="array" ref="I95">IFERROR(INDEX(F:F,SMALL(IF(E:E=$M$2,ROW(E:E)),ROW(1:1))),"")</f>
        <v>0</v>
      </c>
      <c r="J95" s="21">
        <f t="shared" ref="J95:J118" si="8">J12</f>
        <v>0</v>
      </c>
      <c r="K95" s="31">
        <f t="shared" ref="K95:K118" si="9">I95-J95</f>
        <v>0</v>
      </c>
      <c r="L95" s="31">
        <f t="array" ref="L95">K95-AVERAGEIF($H$95:$H$118,$H$2,$K$95:$K$118)</f>
        <v>0</v>
      </c>
      <c r="M95" s="31">
        <f t="shared" ref="M95:M118" si="10">POWER(2,-L95)</f>
        <v>1</v>
      </c>
    </row>
    <row r="96" spans="1:13">
      <c r="A96" s="7"/>
      <c r="B96" s="7"/>
      <c r="C96" s="7"/>
      <c r="D96" s="47">
        <v>0</v>
      </c>
      <c r="E96" s="47">
        <v>0</v>
      </c>
      <c r="F96" s="47">
        <v>0</v>
      </c>
      <c r="H96" s="11">
        <f t="array" ref="H96">IFERROR(INDEX(D:D,SMALL(IF(E:E=$M$2,ROW(E:E)),ROW(2:2))),"")</f>
        <v>0</v>
      </c>
      <c r="I96" s="21">
        <f t="array" ref="I96">IFERROR(INDEX(F:F,SMALL(IF(E:E=$M$2,ROW(E:E)),ROW(2:2))),"")</f>
        <v>0</v>
      </c>
      <c r="J96" s="21">
        <f t="shared" si="8"/>
        <v>0</v>
      </c>
      <c r="K96" s="31">
        <f t="shared" si="9"/>
        <v>0</v>
      </c>
      <c r="L96" s="31">
        <f t="array" ref="L96">K96-AVERAGEIF($H$95:$H$118,$H$2,$K$95:$K$118)</f>
        <v>0</v>
      </c>
      <c r="M96" s="31">
        <f t="shared" si="10"/>
        <v>1</v>
      </c>
    </row>
    <row r="97" spans="1:13">
      <c r="A97" s="48"/>
      <c r="B97" s="48"/>
      <c r="C97" s="48"/>
      <c r="D97" s="47">
        <v>0</v>
      </c>
      <c r="E97" s="47">
        <v>0</v>
      </c>
      <c r="F97" s="47">
        <v>0</v>
      </c>
      <c r="H97" s="11">
        <f t="array" ref="H97">IFERROR(INDEX(D:D,SMALL(IF(E:E=$M$2,ROW(E:E)),ROW(3:3))),"")</f>
        <v>0</v>
      </c>
      <c r="I97" s="21">
        <f t="array" ref="I97">IFERROR(INDEX(F:F,SMALL(IF(E:E=$M$2,ROW(E:E)),ROW(3:3))),"")</f>
        <v>0</v>
      </c>
      <c r="J97" s="21">
        <f t="shared" si="8"/>
        <v>0</v>
      </c>
      <c r="K97" s="31">
        <f t="shared" si="9"/>
        <v>0</v>
      </c>
      <c r="L97" s="31">
        <f t="array" ref="L97">K97-AVERAGEIF($H$95:$H$118,$H$2,$K$95:$K$118)</f>
        <v>0</v>
      </c>
      <c r="M97" s="31">
        <f t="shared" si="10"/>
        <v>1</v>
      </c>
    </row>
    <row r="98" spans="4:13">
      <c r="D98" s="47"/>
      <c r="E98" s="47"/>
      <c r="F98" s="47"/>
      <c r="H98" s="11">
        <f t="array" ref="H98">IFERROR(INDEX(D:D,SMALL(IF(E:E=$M$2,ROW(E:E)),ROW(4:4))),"")</f>
        <v>0</v>
      </c>
      <c r="I98" s="21">
        <f t="array" ref="I98">IFERROR(INDEX(F:F,SMALL(IF(E:E=$M$2,ROW(E:E)),ROW(4:4))),"")</f>
        <v>0</v>
      </c>
      <c r="J98" s="21">
        <f t="shared" si="8"/>
        <v>0</v>
      </c>
      <c r="K98" s="31">
        <f t="shared" si="9"/>
        <v>0</v>
      </c>
      <c r="L98" s="31">
        <f t="array" ref="L98">K98-AVERAGEIF($H$95:$H$118,$H$2,$K$95:$K$118)</f>
        <v>0</v>
      </c>
      <c r="M98" s="31">
        <f t="shared" si="10"/>
        <v>1</v>
      </c>
    </row>
    <row r="99" spans="4:13">
      <c r="D99" s="47"/>
      <c r="E99" s="47"/>
      <c r="F99" s="47"/>
      <c r="H99" s="11">
        <f t="array" ref="H99">IFERROR(INDEX(D:D,SMALL(IF(E:E=$M$2,ROW(E:E)),ROW(5:5))),"")</f>
        <v>0</v>
      </c>
      <c r="I99" s="21">
        <f t="array" ref="I99">IFERROR(INDEX(F:F,SMALL(IF(E:E=$M$2,ROW(E:E)),ROW(5:5))),"")</f>
        <v>0</v>
      </c>
      <c r="J99" s="21">
        <f t="shared" si="8"/>
        <v>0</v>
      </c>
      <c r="K99" s="31">
        <f t="shared" si="9"/>
        <v>0</v>
      </c>
      <c r="L99" s="31">
        <f t="array" ref="L99">K99-AVERAGEIF($H$95:$H$118,$H$2,$K$95:$K$118)</f>
        <v>0</v>
      </c>
      <c r="M99" s="31">
        <f t="shared" si="10"/>
        <v>1</v>
      </c>
    </row>
    <row r="100" spans="8:13">
      <c r="H100" s="11">
        <f t="array" ref="H100">IFERROR(INDEX(D:D,SMALL(IF(E:E=$M$2,ROW(E:E)),ROW(6:6))),"")</f>
        <v>0</v>
      </c>
      <c r="I100" s="21">
        <f t="array" ref="I100">IFERROR(INDEX(F:F,SMALL(IF(E:E=$M$2,ROW(E:E)),ROW(6:6))),"")</f>
        <v>0</v>
      </c>
      <c r="J100" s="21">
        <f t="shared" si="8"/>
        <v>0</v>
      </c>
      <c r="K100" s="31">
        <f t="shared" si="9"/>
        <v>0</v>
      </c>
      <c r="L100" s="31">
        <f t="array" ref="L100">K100-AVERAGEIF($H$95:$H$118,$H$2,$K$95:$K$118)</f>
        <v>0</v>
      </c>
      <c r="M100" s="31">
        <f t="shared" si="10"/>
        <v>1</v>
      </c>
    </row>
    <row r="101" spans="8:13">
      <c r="H101" s="11">
        <f t="array" ref="H101">IFERROR(INDEX(D:D,SMALL(IF(E:E=$M$2,ROW(E:E)),ROW(7:7))),"")</f>
        <v>0</v>
      </c>
      <c r="I101" s="21">
        <f t="array" ref="I101">IFERROR(INDEX(F:F,SMALL(IF(E:E=$M$2,ROW(E:E)),ROW(7:7))),"")</f>
        <v>0</v>
      </c>
      <c r="J101" s="21">
        <f t="shared" si="8"/>
        <v>0</v>
      </c>
      <c r="K101" s="31">
        <f t="shared" si="9"/>
        <v>0</v>
      </c>
      <c r="L101" s="31">
        <f t="array" ref="L101">K101-AVERAGEIF($H$95:$H$118,$H$2,$K$95:$K$118)</f>
        <v>0</v>
      </c>
      <c r="M101" s="31">
        <f t="shared" si="10"/>
        <v>1</v>
      </c>
    </row>
    <row r="102" spans="8:13">
      <c r="H102" s="11">
        <f t="array" ref="H102">IFERROR(INDEX(D:D,SMALL(IF(E:E=$M$2,ROW(E:E)),ROW(8:8))),"")</f>
        <v>0</v>
      </c>
      <c r="I102" s="21">
        <f t="array" ref="I102">IFERROR(INDEX(F:F,SMALL(IF(E:E=$M$2,ROW(E:E)),ROW(8:8))),"")</f>
        <v>0</v>
      </c>
      <c r="J102" s="21">
        <f t="shared" si="8"/>
        <v>0</v>
      </c>
      <c r="K102" s="31">
        <f t="shared" si="9"/>
        <v>0</v>
      </c>
      <c r="L102" s="31">
        <f t="array" ref="L102">K102-AVERAGEIF($H$95:$H$118,$H$2,$K$95:$K$118)</f>
        <v>0</v>
      </c>
      <c r="M102" s="31">
        <f t="shared" si="10"/>
        <v>1</v>
      </c>
    </row>
    <row r="103" spans="8:13">
      <c r="H103" s="11">
        <f t="array" ref="H103">IFERROR(INDEX(D:D,SMALL(IF(E:E=$M$2,ROW(E:E)),ROW(9:9))),"")</f>
        <v>0</v>
      </c>
      <c r="I103" s="21">
        <f t="array" ref="I103">IFERROR(INDEX(F:F,SMALL(IF(E:E=$M$2,ROW(E:E)),ROW(9:9))),"")</f>
        <v>0</v>
      </c>
      <c r="J103" s="21">
        <f t="shared" si="8"/>
        <v>0</v>
      </c>
      <c r="K103" s="31">
        <f t="shared" si="9"/>
        <v>0</v>
      </c>
      <c r="L103" s="31">
        <f t="array" ref="L103">K103-AVERAGEIF($H$95:$H$118,$H$2,$K$95:$K$118)</f>
        <v>0</v>
      </c>
      <c r="M103" s="31">
        <f t="shared" si="10"/>
        <v>1</v>
      </c>
    </row>
    <row r="104" spans="8:13">
      <c r="H104" s="11">
        <f t="array" ref="H104">IFERROR(INDEX(D:D,SMALL(IF(E:E=$M$2,ROW(E:E)),ROW(10:10))),"")</f>
        <v>0</v>
      </c>
      <c r="I104" s="21">
        <f t="array" ref="I104">IFERROR(INDEX(F:F,SMALL(IF(E:E=$M$2,ROW(E:E)),ROW(10:10))),"")</f>
        <v>0</v>
      </c>
      <c r="J104" s="21">
        <f t="shared" si="8"/>
        <v>0</v>
      </c>
      <c r="K104" s="31">
        <f t="shared" si="9"/>
        <v>0</v>
      </c>
      <c r="L104" s="31">
        <f t="array" ref="L104">K104-AVERAGEIF($H$95:$H$118,$H$2,$K$95:$K$118)</f>
        <v>0</v>
      </c>
      <c r="M104" s="31">
        <f t="shared" si="10"/>
        <v>1</v>
      </c>
    </row>
    <row r="105" spans="8:13">
      <c r="H105" s="11">
        <f t="array" ref="H105">IFERROR(INDEX(D:D,SMALL(IF(E:E=$M$2,ROW(E:E)),ROW(11:11))),"")</f>
        <v>0</v>
      </c>
      <c r="I105" s="21">
        <f t="array" ref="I105">IFERROR(INDEX(F:F,SMALL(IF(E:E=$M$2,ROW(E:E)),ROW(11:11))),"")</f>
        <v>0</v>
      </c>
      <c r="J105" s="21">
        <f t="shared" si="8"/>
        <v>0</v>
      </c>
      <c r="K105" s="31">
        <f t="shared" si="9"/>
        <v>0</v>
      </c>
      <c r="L105" s="31">
        <f t="array" ref="L105">K105-AVERAGEIF($H$95:$H$118,$H$2,$K$95:$K$118)</f>
        <v>0</v>
      </c>
      <c r="M105" s="31">
        <f t="shared" si="10"/>
        <v>1</v>
      </c>
    </row>
    <row r="106" spans="8:13">
      <c r="H106" s="11">
        <f t="array" ref="H106">IFERROR(INDEX(D:D,SMALL(IF(E:E=$M$2,ROW(E:E)),ROW(12:12))),"")</f>
        <v>0</v>
      </c>
      <c r="I106" s="21">
        <f t="array" ref="I106">IFERROR(INDEX(F:F,SMALL(IF(E:E=$M$2,ROW(E:E)),ROW(12:12))),"")</f>
        <v>0</v>
      </c>
      <c r="J106" s="21">
        <f t="shared" si="8"/>
        <v>0</v>
      </c>
      <c r="K106" s="31">
        <f t="shared" si="9"/>
        <v>0</v>
      </c>
      <c r="L106" s="31">
        <f t="array" ref="L106">K106-AVERAGEIF($H$95:$H$118,$H$2,$K$95:$K$118)</f>
        <v>0</v>
      </c>
      <c r="M106" s="31">
        <f t="shared" si="10"/>
        <v>1</v>
      </c>
    </row>
    <row r="107" spans="8:13">
      <c r="H107" s="11">
        <f t="array" ref="H107">IFERROR(INDEX(D:D,SMALL(IF(E:E=$M$2,ROW(E:E)),ROW(13:13))),"")</f>
        <v>0</v>
      </c>
      <c r="I107" s="21">
        <f t="array" ref="I107">IFERROR(INDEX(F:F,SMALL(IF(E:E=$M$2,ROW(E:E)),ROW(13:13))),"")</f>
        <v>0</v>
      </c>
      <c r="J107" s="21">
        <f t="shared" si="8"/>
        <v>0</v>
      </c>
      <c r="K107" s="31">
        <f t="shared" si="9"/>
        <v>0</v>
      </c>
      <c r="L107" s="31">
        <f t="array" ref="L107">K107-AVERAGEIF($H$95:$H$118,$H$2,$K$95:$K$118)</f>
        <v>0</v>
      </c>
      <c r="M107" s="31">
        <f t="shared" si="10"/>
        <v>1</v>
      </c>
    </row>
    <row r="108" spans="8:13">
      <c r="H108" s="11">
        <f t="array" ref="H108">IFERROR(INDEX(D:D,SMALL(IF(E:E=$M$2,ROW(E:E)),ROW(14:14))),"")</f>
        <v>0</v>
      </c>
      <c r="I108" s="21">
        <f t="array" ref="I108">IFERROR(INDEX(F:F,SMALL(IF(E:E=$M$2,ROW(E:E)),ROW(14:14))),"")</f>
        <v>0</v>
      </c>
      <c r="J108" s="21">
        <f t="shared" si="8"/>
        <v>0</v>
      </c>
      <c r="K108" s="31">
        <f t="shared" si="9"/>
        <v>0</v>
      </c>
      <c r="L108" s="31">
        <f t="array" ref="L108">K108-AVERAGEIF($H$95:$H$118,$H$2,$K$95:$K$118)</f>
        <v>0</v>
      </c>
      <c r="M108" s="31">
        <f t="shared" si="10"/>
        <v>1</v>
      </c>
    </row>
    <row r="109" spans="8:13">
      <c r="H109" s="11">
        <f t="array" ref="H109">IFERROR(INDEX(D:D,SMALL(IF(E:E=$M$2,ROW(E:E)),ROW(15:15))),"")</f>
        <v>0</v>
      </c>
      <c r="I109" s="21">
        <f t="array" ref="I109">IFERROR(INDEX(F:F,SMALL(IF(E:E=$M$2,ROW(E:E)),ROW(15:15))),"")</f>
        <v>0</v>
      </c>
      <c r="J109" s="21">
        <f t="shared" si="8"/>
        <v>0</v>
      </c>
      <c r="K109" s="31">
        <f t="shared" si="9"/>
        <v>0</v>
      </c>
      <c r="L109" s="31">
        <f t="array" ref="L109">K109-AVERAGEIF($H$95:$H$118,$H$2,$K$95:$K$118)</f>
        <v>0</v>
      </c>
      <c r="M109" s="31">
        <f t="shared" si="10"/>
        <v>1</v>
      </c>
    </row>
    <row r="110" spans="8:13">
      <c r="H110" s="11">
        <f t="array" ref="H110">IFERROR(INDEX(D:D,SMALL(IF(E:E=$M$2,ROW(E:E)),ROW(16:16))),"")</f>
        <v>0</v>
      </c>
      <c r="I110" s="21">
        <f t="array" ref="I110">IFERROR(INDEX(F:F,SMALL(IF(E:E=$M$2,ROW(E:E)),ROW(16:16))),"")</f>
        <v>0</v>
      </c>
      <c r="J110" s="21">
        <f t="shared" si="8"/>
        <v>0</v>
      </c>
      <c r="K110" s="31">
        <f t="shared" si="9"/>
        <v>0</v>
      </c>
      <c r="L110" s="31">
        <f t="array" ref="L110">K110-AVERAGEIF($H$95:$H$118,$H$2,$K$95:$K$118)</f>
        <v>0</v>
      </c>
      <c r="M110" s="31">
        <f t="shared" si="10"/>
        <v>1</v>
      </c>
    </row>
    <row r="111" spans="8:13">
      <c r="H111" s="11">
        <f t="array" ref="H111">IFERROR(INDEX(D:D,SMALL(IF(E:E=$M$2,ROW(E:E)),ROW(17:17))),"")</f>
        <v>0</v>
      </c>
      <c r="I111" s="21">
        <f t="array" ref="I111">IFERROR(INDEX(F:F,SMALL(IF(E:E=$M$2,ROW(E:E)),ROW(17:17))),"")</f>
        <v>0</v>
      </c>
      <c r="J111" s="21">
        <f t="shared" si="8"/>
        <v>0</v>
      </c>
      <c r="K111" s="31">
        <f t="shared" si="9"/>
        <v>0</v>
      </c>
      <c r="L111" s="31">
        <f t="array" ref="L111">K111-AVERAGEIF($H$95:$H$118,$H$2,$K$95:$K$118)</f>
        <v>0</v>
      </c>
      <c r="M111" s="31">
        <f t="shared" si="10"/>
        <v>1</v>
      </c>
    </row>
    <row r="112" spans="8:13">
      <c r="H112" s="11">
        <f t="array" ref="H112">IFERROR(INDEX(D:D,SMALL(IF(E:E=$M$2,ROW(E:E)),ROW(18:18))),"")</f>
        <v>0</v>
      </c>
      <c r="I112" s="21">
        <f t="array" ref="I112">IFERROR(INDEX(F:F,SMALL(IF(E:E=$M$2,ROW(E:E)),ROW(18:18))),"")</f>
        <v>0</v>
      </c>
      <c r="J112" s="21">
        <f t="shared" si="8"/>
        <v>0</v>
      </c>
      <c r="K112" s="31">
        <f t="shared" si="9"/>
        <v>0</v>
      </c>
      <c r="L112" s="31">
        <f t="array" ref="L112">K112-AVERAGEIF($H$95:$H$118,$H$2,$K$95:$K$118)</f>
        <v>0</v>
      </c>
      <c r="M112" s="31">
        <f t="shared" si="10"/>
        <v>1</v>
      </c>
    </row>
    <row r="113" spans="8:13">
      <c r="H113" s="11">
        <f t="array" ref="H113">IFERROR(INDEX(D:D,SMALL(IF(E:E=$M$2,ROW(E:E)),ROW(19:19))),"")</f>
        <v>0</v>
      </c>
      <c r="I113" s="21">
        <f t="array" ref="I113">IFERROR(INDEX(F:F,SMALL(IF(E:E=$M$2,ROW(E:E)),ROW(19:19))),"")</f>
        <v>0</v>
      </c>
      <c r="J113" s="21">
        <f t="shared" si="8"/>
        <v>0</v>
      </c>
      <c r="K113" s="31">
        <f t="shared" si="9"/>
        <v>0</v>
      </c>
      <c r="L113" s="31">
        <f t="array" ref="L113">K113-AVERAGEIF($H$95:$H$118,$H$2,$K$95:$K$118)</f>
        <v>0</v>
      </c>
      <c r="M113" s="31">
        <f t="shared" si="10"/>
        <v>1</v>
      </c>
    </row>
    <row r="114" spans="8:13">
      <c r="H114" s="11">
        <f t="array" ref="H114">IFERROR(INDEX(D:D,SMALL(IF(E:E=$M$2,ROW(E:E)),ROW(20:20))),"")</f>
        <v>0</v>
      </c>
      <c r="I114" s="21">
        <f t="array" ref="I114">IFERROR(INDEX(F:F,SMALL(IF(E:E=$M$2,ROW(E:E)),ROW(20:20))),"")</f>
        <v>0</v>
      </c>
      <c r="J114" s="21">
        <f t="shared" si="8"/>
        <v>0</v>
      </c>
      <c r="K114" s="31">
        <f t="shared" si="9"/>
        <v>0</v>
      </c>
      <c r="L114" s="31">
        <f t="array" ref="L114">K114-AVERAGEIF($H$95:$H$118,$H$2,$K$95:$K$118)</f>
        <v>0</v>
      </c>
      <c r="M114" s="31">
        <f t="shared" si="10"/>
        <v>1</v>
      </c>
    </row>
    <row r="115" spans="8:13">
      <c r="H115">
        <f t="array" ref="H115">IFERROR(INDEX(D:D,SMALL(IF(E:E=$M$2,ROW(E:E)),ROW(21:21))),"")</f>
        <v>0</v>
      </c>
      <c r="I115" s="21">
        <f t="array" ref="I115">IFERROR(INDEX(F:F,SMALL(IF(E:E=$M$2,ROW(E:E)),ROW(21:21))),"")</f>
        <v>0</v>
      </c>
      <c r="J115" s="21">
        <f t="shared" si="8"/>
        <v>0</v>
      </c>
      <c r="K115" s="31">
        <f t="shared" si="9"/>
        <v>0</v>
      </c>
      <c r="L115" s="31">
        <f t="array" ref="L115">K115-AVERAGEIF($H$95:$H$118,$H$2,$K$95:$K$118)</f>
        <v>0</v>
      </c>
      <c r="M115" s="31">
        <f t="shared" si="10"/>
        <v>1</v>
      </c>
    </row>
    <row r="116" spans="8:13">
      <c r="H116">
        <f t="array" ref="H116">IFERROR(INDEX(D:D,SMALL(IF(E:E=$M$2,ROW(E:E)),ROW(22:22))),"")</f>
        <v>0</v>
      </c>
      <c r="I116" s="21">
        <f t="array" ref="I116">IFERROR(INDEX(F:F,SMALL(IF(E:E=$M$2,ROW(E:E)),ROW(22:22))),"")</f>
        <v>0</v>
      </c>
      <c r="J116" s="21">
        <f t="shared" si="8"/>
        <v>0</v>
      </c>
      <c r="K116" s="31">
        <f t="shared" si="9"/>
        <v>0</v>
      </c>
      <c r="L116" s="31">
        <f t="array" ref="L116">K116-AVERAGEIF($H$95:$H$118,$H$2,$K$95:$K$118)</f>
        <v>0</v>
      </c>
      <c r="M116" s="31">
        <f t="shared" si="10"/>
        <v>1</v>
      </c>
    </row>
    <row r="117" spans="8:13">
      <c r="H117">
        <f t="array" ref="H117">IFERROR(INDEX(D:D,SMALL(IF(E:E=$M$2,ROW(E:E)),ROW(23:23))),"")</f>
        <v>0</v>
      </c>
      <c r="I117" s="21">
        <f t="array" ref="I117">IFERROR(INDEX(F:F,SMALL(IF(E:E=$M$2,ROW(E:E)),ROW(23:23))),"")</f>
        <v>0</v>
      </c>
      <c r="J117" s="21">
        <f t="shared" si="8"/>
        <v>0</v>
      </c>
      <c r="K117" s="31">
        <f t="shared" si="9"/>
        <v>0</v>
      </c>
      <c r="L117" s="31">
        <f t="array" ref="L117">K117-AVERAGEIF($H$95:$H$118,$H$2,$K$95:$K$118)</f>
        <v>0</v>
      </c>
      <c r="M117" s="31">
        <f t="shared" si="10"/>
        <v>1</v>
      </c>
    </row>
    <row r="118" spans="8:13">
      <c r="H118">
        <f t="array" ref="H118">IFERROR(INDEX(D:D,SMALL(IF(E:E=$M$2,ROW(E:E)),ROW(24:24))),"")</f>
        <v>0</v>
      </c>
      <c r="I118" s="21">
        <f t="array" ref="I118">IFERROR(INDEX(F:F,SMALL(IF(E:E=$M$2,ROW(E:E)),ROW(24:24))),"")</f>
        <v>0</v>
      </c>
      <c r="J118" s="21">
        <f t="shared" si="8"/>
        <v>0</v>
      </c>
      <c r="K118" s="31">
        <f t="shared" si="9"/>
        <v>0</v>
      </c>
      <c r="L118" s="31">
        <f t="array" ref="L118">K118-AVERAGEIF($H$95:$H$118,$H$2,$K$95:$K$118)</f>
        <v>0</v>
      </c>
      <c r="M118" s="31">
        <f t="shared" si="10"/>
        <v>1</v>
      </c>
    </row>
  </sheetData>
  <sheetProtection algorithmName="SHA-512" hashValue="ucPmPuN4SIqu8AQqLxXMBFxvhFAHCxRNrYGSHNZRqvW5WFxEeL0DhJ7yjCZpe90id+9d1F0CEE7M72X0Oatcbg==" saltValue="3w2wicOG5Go6LgrWoYkGug==" spinCount="100000" sheet="1" formatCells="0" sort="0" autoFilter="0" pivotTables="0" objects="1"/>
  <protectedRanges>
    <protectedRange sqref="A2:C100" name="数据源"/>
    <protectedRange sqref="P2:U2" name="区域3"/>
    <protectedRange sqref="P6:U6" name="区域4"/>
  </protectedRanges>
  <mergeCells count="28">
    <mergeCell ref="P5:U5"/>
    <mergeCell ref="P13:U13"/>
    <mergeCell ref="P21:U21"/>
    <mergeCell ref="P29:U29"/>
    <mergeCell ref="H10:H11"/>
    <mergeCell ref="H38:H39"/>
    <mergeCell ref="H66:H67"/>
    <mergeCell ref="H93:H94"/>
    <mergeCell ref="I10:I11"/>
    <mergeCell ref="I38:I39"/>
    <mergeCell ref="I66:I67"/>
    <mergeCell ref="I93:I94"/>
    <mergeCell ref="J10:J11"/>
    <mergeCell ref="J38:J39"/>
    <mergeCell ref="J66:J67"/>
    <mergeCell ref="J93:J94"/>
    <mergeCell ref="K10:K11"/>
    <mergeCell ref="K38:K39"/>
    <mergeCell ref="K66:K67"/>
    <mergeCell ref="K93:K94"/>
    <mergeCell ref="L10:L11"/>
    <mergeCell ref="L38:L39"/>
    <mergeCell ref="L66:L67"/>
    <mergeCell ref="L93:L94"/>
    <mergeCell ref="M10:M11"/>
    <mergeCell ref="M38:M39"/>
    <mergeCell ref="M66:M67"/>
    <mergeCell ref="M93:M94"/>
  </mergeCells>
  <dataValidations count="4">
    <dataValidation allowBlank="1" showInputMessage="1" showErrorMessage="1" sqref="K1 S1 H2:O2 P14:U14 P22:U22 P30:U30 K66 K93 K3:K10 K12:K35 K36:K38 K40:K64 K68:K91 K95:K1048576"/>
    <dataValidation type="list" allowBlank="1" showInputMessage="1" showErrorMessage="1" sqref="P2">
      <formula1>$A2:$A100</formula1>
    </dataValidation>
    <dataValidation type="list" allowBlank="1" showInputMessage="1" showErrorMessage="1" sqref="Q2:U2">
      <formula1>$B2:$B100</formula1>
    </dataValidation>
    <dataValidation type="list" allowBlank="1" showInputMessage="1" showErrorMessage="1" sqref="P6:U6">
      <formula1>$A$2:$A$100</formula1>
    </dataValidation>
  </dataValidations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数据源" rangeCreator="" othersAccessPermission="edit"/>
    <arrUserId title="区域3" rangeCreator="" othersAccessPermission="edit"/>
    <arrUserId title="区域4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</dc:creator>
  <cp:lastModifiedBy>孙昌明</cp:lastModifiedBy>
  <dcterms:created xsi:type="dcterms:W3CDTF">2025-05-02T10:23:00Z</dcterms:created>
  <dcterms:modified xsi:type="dcterms:W3CDTF">2025-05-02T13:28:53Z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68D2810A94904A9B8B46748FC9282332_11</vt:lpwstr>
  </property>
  <property fmtid="{D5CDD505-2E9C-101B-9397-08002B2CF9AE}" pid="3" name="KSOProductBuildVer">
    <vt:lpwstr>2052-12.1.0.20784</vt:lpwstr>
  </property>
</Properties>
</file>