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ell\Desktop\jewellery\"/>
    </mc:Choice>
  </mc:AlternateContent>
  <xr:revisionPtr revIDLastSave="0" documentId="8_{022AEA7D-B5F8-4217-BBAF-2B3595D78685}" xr6:coauthVersionLast="47" xr6:coauthVersionMax="47" xr10:uidLastSave="{00000000-0000-0000-0000-000000000000}"/>
  <bookViews>
    <workbookView xWindow="828" yWindow="-108" windowWidth="15600" windowHeight="9432" xr2:uid="{553BF83E-5E2E-429C-A4FB-09DC2DFCAF4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1" l="1"/>
  <c r="G21" i="1"/>
  <c r="G22" i="1" s="1"/>
  <c r="G23" i="1" s="1"/>
  <c r="H33" i="1"/>
  <c r="H22" i="1"/>
  <c r="H28" i="1"/>
  <c r="H36" i="1"/>
  <c r="H27" i="1"/>
  <c r="H31" i="1"/>
  <c r="H38" i="1"/>
  <c r="H30" i="1"/>
  <c r="H32" i="1"/>
  <c r="H23" i="1"/>
  <c r="H37" i="1"/>
  <c r="H34" i="1"/>
  <c r="C28" i="1"/>
  <c r="H39" i="1"/>
  <c r="H25" i="1"/>
  <c r="H40" i="1"/>
  <c r="H26" i="1"/>
  <c r="H35" i="1"/>
  <c r="H24" i="1"/>
  <c r="H29" i="1"/>
  <c r="G24" i="1" l="1"/>
  <c r="G25" i="1" s="1"/>
  <c r="G26" i="1" s="1"/>
  <c r="G27" i="1" s="1"/>
  <c r="G28" i="1" s="1"/>
  <c r="G29" i="1" s="1"/>
  <c r="G30" i="1" s="1"/>
  <c r="G31" i="1" s="1"/>
  <c r="G32" i="1" s="1"/>
  <c r="G33" i="1" s="1"/>
  <c r="G34" i="1" s="1"/>
  <c r="G35" i="1" s="1"/>
  <c r="G36" i="1" s="1"/>
  <c r="G37" i="1" s="1"/>
  <c r="G38" i="1" s="1"/>
  <c r="G39" i="1" s="1"/>
  <c r="G40" i="1" s="1"/>
  <c r="B28" i="1" l="1"/>
  <c r="B31" i="1" s="1"/>
</calcChain>
</file>

<file path=xl/sharedStrings.xml><?xml version="1.0" encoding="utf-8"?>
<sst xmlns="http://schemas.openxmlformats.org/spreadsheetml/2006/main" count="18" uniqueCount="16">
  <si>
    <t>Gopher Drugs</t>
  </si>
  <si>
    <t>Development cost:</t>
  </si>
  <si>
    <t>millions</t>
  </si>
  <si>
    <t>Lifetime :</t>
  </si>
  <si>
    <t>years</t>
  </si>
  <si>
    <t>Year 1 margin:</t>
  </si>
  <si>
    <t>Rate of increase:</t>
  </si>
  <si>
    <t>Rate of decrease:</t>
  </si>
  <si>
    <t>Discount rate:</t>
  </si>
  <si>
    <t>Cash flow</t>
  </si>
  <si>
    <t>End of year</t>
  </si>
  <si>
    <t>Gross Margin($M)</t>
  </si>
  <si>
    <t>increase through year</t>
  </si>
  <si>
    <t>(Net ) present value</t>
  </si>
  <si>
    <t>true net present value</t>
  </si>
  <si>
    <t>Gropher Drugs: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</si>
</sst>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quot;$&quot;#,##0.0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0" fontId="3" fillId="0" borderId="0" xfId="0" applyFont="1"/>
    <xf numFmtId="0" fontId="0" fillId="0" borderId="0" xfId="0" applyAlignment="1">
      <alignment horizontal="center"/>
    </xf>
    <xf numFmtId="8" fontId="0" fillId="0" borderId="0" xfId="0" applyNumberFormat="1" applyAlignment="1">
      <alignment horizontal="center"/>
    </xf>
    <xf numFmtId="164" fontId="0" fillId="0" borderId="0" xfId="1" applyNumberFormat="1" applyFont="1" applyAlignment="1">
      <alignment horizontal="center"/>
    </xf>
    <xf numFmtId="0" fontId="0" fillId="0" borderId="1" xfId="0" applyBorder="1"/>
    <xf numFmtId="8" fontId="0" fillId="0" borderId="1" xfId="0" applyNumberFormat="1" applyBorder="1" applyAlignment="1">
      <alignment horizontal="center"/>
    </xf>
    <xf numFmtId="0" fontId="2" fillId="0" borderId="1" xfId="0" applyFont="1" applyBorder="1"/>
    <xf numFmtId="164" fontId="0" fillId="0" borderId="1" xfId="1" applyNumberFormat="1" applyFont="1" applyBorder="1" applyAlignment="1">
      <alignment horizontal="center"/>
    </xf>
    <xf numFmtId="0" fontId="0" fillId="0" borderId="1" xfId="0" applyBorder="1" applyAlignment="1">
      <alignment horizontal="center"/>
    </xf>
    <xf numFmtId="9" fontId="0" fillId="0" borderId="1" xfId="2" applyFont="1" applyBorder="1" applyAlignment="1">
      <alignment horizontal="center"/>
    </xf>
    <xf numFmtId="9" fontId="0" fillId="0" borderId="1" xfId="0" applyNumberFormat="1" applyBorder="1" applyAlignment="1">
      <alignment horizontal="center"/>
    </xf>
    <xf numFmtId="8" fontId="2" fillId="0" borderId="1" xfId="0" applyNumberFormat="1" applyFont="1" applyBorder="1" applyAlignment="1">
      <alignment horizontal="center"/>
    </xf>
    <xf numFmtId="0" fontId="2" fillId="0" borderId="1" xfId="0" applyFont="1" applyBorder="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17928</xdr:rowOff>
    </xdr:from>
    <xdr:to>
      <xdr:col>17</xdr:col>
      <xdr:colOff>8965</xdr:colOff>
      <xdr:row>12</xdr:row>
      <xdr:rowOff>53787</xdr:rowOff>
    </xdr:to>
    <xdr:sp macro="" textlink="">
      <xdr:nvSpPr>
        <xdr:cNvPr id="2" name="TextBox 1">
          <a:extLst>
            <a:ext uri="{FF2B5EF4-FFF2-40B4-BE49-F238E27FC236}">
              <a16:creationId xmlns:a16="http://schemas.microsoft.com/office/drawing/2014/main" id="{99BC7561-305D-F131-E6A6-10DA9C2A4CFD}"/>
            </a:ext>
          </a:extLst>
        </xdr:cNvPr>
        <xdr:cNvSpPr txBox="1"/>
      </xdr:nvSpPr>
      <xdr:spPr>
        <a:xfrm>
          <a:off x="0" y="17928"/>
          <a:ext cx="14020800" cy="2779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Gopher Drugs</a:t>
          </a:r>
        </a:p>
        <a:p>
          <a:r>
            <a:rPr lang="en-US" sz="1100" b="0" i="0">
              <a:solidFill>
                <a:schemeClr val="dk1"/>
              </a:solidFill>
              <a:effectLst/>
              <a:latin typeface="+mn-lt"/>
              <a:ea typeface="+mn-ea"/>
              <a:cs typeface="+mn-cs"/>
            </a:rPr>
            <a:t>In this lesson, we will use Excel to model future cash flows and make decisions based on net present value (NPV). Read the problem below carefully. If you’d like, take notes and start setting up a spreadsheet model of your own. Then, watch the next video in the course to see a solution.</a:t>
          </a:r>
        </a:p>
        <a:p>
          <a:r>
            <a:rPr lang="en-US" sz="1100" b="1" i="0">
              <a:solidFill>
                <a:schemeClr val="dk1"/>
              </a:solidFill>
              <a:effectLst/>
              <a:latin typeface="+mn-lt"/>
              <a:ea typeface="+mn-ea"/>
              <a:cs typeface="+mn-cs"/>
            </a:rPr>
            <a:t>Scenario</a:t>
          </a:r>
        </a:p>
        <a:p>
          <a:r>
            <a:rPr lang="en-US" sz="1100" b="0" i="0">
              <a:solidFill>
                <a:schemeClr val="dk1"/>
              </a:solidFill>
              <a:effectLst/>
              <a:latin typeface="+mn-lt"/>
              <a:ea typeface="+mn-ea"/>
              <a:cs typeface="+mn-cs"/>
            </a:rPr>
            <a:t>A large drug company, Gopher Drugs, is deciding whether one of its new drugs, Iguazu, is worth pursuing.  Iguazu is in the final stages of development and will be ready to enter the market one year from now.  The final cost of development, to be incurred at the beginning of year 1, is $9.3M.  The company estimates that the demand for Iguazu will gradually grow and then decline over its useful lifetime of 20 years.  Specifically the company expects its gross margins (revenue minus cost) to be $1.2M in year 1, then to increase at an annual rate of 10% through year 8, and finally to decrease at an annual rate of 5% through year 20.  Gopher Drugs wants to develop a spreadsheet model of its 20-year cash flows, assuming its cash flows, other than the initial development cost, are incurred at the </a:t>
          </a:r>
          <a:r>
            <a:rPr lang="en-US" sz="1100" b="0" i="1">
              <a:solidFill>
                <a:schemeClr val="dk1"/>
              </a:solidFill>
              <a:effectLst/>
              <a:latin typeface="+mn-lt"/>
              <a:ea typeface="+mn-ea"/>
              <a:cs typeface="+mn-cs"/>
            </a:rPr>
            <a:t>end </a:t>
          </a:r>
          <a:r>
            <a:rPr lang="en-US" sz="1100" b="0" i="0">
              <a:solidFill>
                <a:schemeClr val="dk1"/>
              </a:solidFill>
              <a:effectLst/>
              <a:latin typeface="+mn-lt"/>
              <a:ea typeface="+mn-ea"/>
              <a:cs typeface="+mn-cs"/>
            </a:rPr>
            <a:t>of the respective years.  Using an annual discount rate of 12% for purposes of calculating net present value (NPV), the drug company wants to answer the following questions: </a:t>
          </a:r>
        </a:p>
        <a:p>
          <a:r>
            <a:rPr lang="en-US" sz="1100" b="0" i="0">
              <a:solidFill>
                <a:schemeClr val="dk1"/>
              </a:solidFill>
              <a:effectLst/>
              <a:latin typeface="+mn-lt"/>
              <a:ea typeface="+mn-ea"/>
              <a:cs typeface="+mn-cs"/>
            </a:rPr>
            <a:t>1)Is the drug worth pursuing, or should Gopher Drugs abandon it now and not incur the $9.3M development cost?</a:t>
          </a:r>
        </a:p>
        <a:p>
          <a:r>
            <a:rPr lang="en-US" sz="1100" b="0" i="0">
              <a:solidFill>
                <a:schemeClr val="dk1"/>
              </a:solidFill>
              <a:effectLst/>
              <a:latin typeface="+mn-lt"/>
              <a:ea typeface="+mn-ea"/>
              <a:cs typeface="+mn-cs"/>
            </a:rPr>
            <a:t>answer:</a:t>
          </a:r>
          <a:r>
            <a:rPr lang="en-US" sz="1100" b="0" i="0" baseline="0">
              <a:solidFill>
                <a:schemeClr val="dk1"/>
              </a:solidFill>
              <a:effectLst/>
              <a:latin typeface="+mn-lt"/>
              <a:ea typeface="+mn-ea"/>
              <a:cs typeface="+mn-cs"/>
            </a:rPr>
            <a:t> Here the value of true  NPV is positive and therefore the drug is worth purchasing and Gropher drugs should not abandon the drug. </a:t>
          </a:r>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2)How do changes in the model change the answer to the prior question? .</a:t>
          </a:r>
        </a:p>
        <a:p>
          <a:r>
            <a:rPr lang="en-US" sz="1100" b="0" i="0">
              <a:solidFill>
                <a:schemeClr val="dk1"/>
              </a:solidFill>
              <a:effectLst/>
              <a:latin typeface="+mn-lt"/>
              <a:ea typeface="+mn-ea"/>
              <a:cs typeface="+mn-cs"/>
            </a:rPr>
            <a:t>changes such as the change</a:t>
          </a:r>
          <a:r>
            <a:rPr lang="en-US" sz="1100" b="0" i="0" baseline="0">
              <a:solidFill>
                <a:schemeClr val="dk1"/>
              </a:solidFill>
              <a:effectLst/>
              <a:latin typeface="+mn-lt"/>
              <a:ea typeface="+mn-ea"/>
              <a:cs typeface="+mn-cs"/>
            </a:rPr>
            <a:t> in the discount rate ,the rate of increase and decrease and the increase throungh the year changes the answer to the prior question.</a:t>
          </a:r>
        </a:p>
        <a:p>
          <a:r>
            <a:rPr lang="en-US" sz="1100" b="0" i="0" baseline="0">
              <a:solidFill>
                <a:schemeClr val="dk1"/>
              </a:solidFill>
              <a:effectLst/>
              <a:latin typeface="+mn-lt"/>
              <a:ea typeface="+mn-ea"/>
              <a:cs typeface="+mn-cs"/>
            </a:rPr>
            <a:t> </a:t>
          </a:r>
          <a:endParaRPr lang="en-US" sz="1100" b="0" i="0">
            <a:solidFill>
              <a:schemeClr val="dk1"/>
            </a:solidFill>
            <a:effectLst/>
            <a:latin typeface="+mn-lt"/>
            <a:ea typeface="+mn-ea"/>
            <a:cs typeface="+mn-cs"/>
          </a:endParaRPr>
        </a:p>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51E08-1EB6-4E5C-BA9F-97C746CD1256}">
  <dimension ref="A1:H41"/>
  <sheetViews>
    <sheetView tabSelected="1" zoomScaleNormal="100" workbookViewId="0">
      <selection activeCell="F14" sqref="F14"/>
    </sheetView>
  </sheetViews>
  <sheetFormatPr defaultRowHeight="14.4" x14ac:dyDescent="0.3"/>
  <cols>
    <col min="1" max="1" width="21.109375" bestFit="1" customWidth="1"/>
    <col min="2" max="2" width="9.33203125" style="2" customWidth="1"/>
    <col min="6" max="6" width="10.21875" bestFit="1" customWidth="1"/>
    <col min="7" max="7" width="17" bestFit="1" customWidth="1"/>
    <col min="8" max="8" width="40" bestFit="1" customWidth="1"/>
  </cols>
  <sheetData>
    <row r="1" spans="1:4" ht="18" x14ac:dyDescent="0.35">
      <c r="A1" s="1" t="s">
        <v>0</v>
      </c>
    </row>
    <row r="3" spans="1:4" ht="18" x14ac:dyDescent="0.35">
      <c r="A3" s="1"/>
      <c r="D3" s="1"/>
    </row>
    <row r="4" spans="1:4" ht="18" x14ac:dyDescent="0.35">
      <c r="A4" s="1"/>
    </row>
    <row r="5" spans="1:4" ht="18" x14ac:dyDescent="0.35">
      <c r="A5" s="1"/>
    </row>
    <row r="6" spans="1:4" ht="18" x14ac:dyDescent="0.35">
      <c r="A6" s="1"/>
    </row>
    <row r="7" spans="1:4" ht="18" x14ac:dyDescent="0.35">
      <c r="A7" s="1"/>
    </row>
    <row r="8" spans="1:4" ht="18" x14ac:dyDescent="0.35">
      <c r="A8" s="1"/>
    </row>
    <row r="9" spans="1:4" ht="18" x14ac:dyDescent="0.35">
      <c r="A9" s="1"/>
    </row>
    <row r="10" spans="1:4" ht="18" x14ac:dyDescent="0.35">
      <c r="A10" s="1"/>
    </row>
    <row r="11" spans="1:4" ht="18" x14ac:dyDescent="0.35">
      <c r="A11" s="1"/>
    </row>
    <row r="12" spans="1:4" ht="18" x14ac:dyDescent="0.35">
      <c r="A12" s="1"/>
    </row>
    <row r="13" spans="1:4" ht="18" x14ac:dyDescent="0.35">
      <c r="A13" s="1"/>
    </row>
    <row r="14" spans="1:4" ht="18" x14ac:dyDescent="0.35">
      <c r="A14" s="1"/>
    </row>
    <row r="15" spans="1:4" ht="18" x14ac:dyDescent="0.35">
      <c r="A15" s="1"/>
    </row>
    <row r="16" spans="1:4" ht="18" x14ac:dyDescent="0.35">
      <c r="A16" s="1" t="s">
        <v>15</v>
      </c>
    </row>
    <row r="18" spans="1:8" ht="15" thickBot="1" x14ac:dyDescent="0.35"/>
    <row r="19" spans="1:8" ht="15" thickBot="1" x14ac:dyDescent="0.35">
      <c r="A19" s="5" t="s">
        <v>1</v>
      </c>
      <c r="B19" s="9">
        <v>9.3000000000000007</v>
      </c>
      <c r="C19" s="5" t="s">
        <v>2</v>
      </c>
      <c r="F19" s="13" t="s">
        <v>9</v>
      </c>
      <c r="G19" s="13"/>
    </row>
    <row r="20" spans="1:8" ht="15" thickBot="1" x14ac:dyDescent="0.35">
      <c r="A20" s="5" t="s">
        <v>3</v>
      </c>
      <c r="B20" s="9">
        <v>20</v>
      </c>
      <c r="C20" s="5" t="s">
        <v>4</v>
      </c>
      <c r="F20" s="7" t="s">
        <v>10</v>
      </c>
      <c r="G20" s="7" t="s">
        <v>11</v>
      </c>
    </row>
    <row r="21" spans="1:8" ht="15" thickBot="1" x14ac:dyDescent="0.35">
      <c r="A21" s="5" t="s">
        <v>5</v>
      </c>
      <c r="B21" s="9">
        <v>1.3</v>
      </c>
      <c r="C21" s="5" t="s">
        <v>2</v>
      </c>
      <c r="F21" s="5">
        <v>1</v>
      </c>
      <c r="G21" s="8">
        <f>B21</f>
        <v>1.3</v>
      </c>
    </row>
    <row r="22" spans="1:8" ht="15" thickBot="1" x14ac:dyDescent="0.35">
      <c r="A22" s="5" t="s">
        <v>6</v>
      </c>
      <c r="B22" s="10">
        <v>0.1</v>
      </c>
      <c r="C22" s="5"/>
      <c r="F22" s="5">
        <v>2</v>
      </c>
      <c r="G22" s="8">
        <f>IF(F22&lt;$B$25,G21+G21*$B$22,G21-G21*$B$23)</f>
        <v>1.4300000000000002</v>
      </c>
      <c r="H22" t="str">
        <f ca="1">_xlfn.FORMULATEXT(G22)</f>
        <v>=IF(F22&lt;$B$25,G21+G21*$B$22,G21-G21*$B$23)</v>
      </c>
    </row>
    <row r="23" spans="1:8" ht="15" thickBot="1" x14ac:dyDescent="0.35">
      <c r="A23" s="5" t="s">
        <v>7</v>
      </c>
      <c r="B23" s="11">
        <v>0.05</v>
      </c>
      <c r="C23" s="5"/>
      <c r="F23" s="5">
        <v>3</v>
      </c>
      <c r="G23" s="8">
        <f t="shared" ref="G23:G40" si="0">IF(F23&lt;$B$25,G22+G22*$B$22,G22-G22*$B$23)</f>
        <v>1.5730000000000002</v>
      </c>
      <c r="H23" t="str">
        <f t="shared" ref="H23:H40" ca="1" si="1">_xlfn.FORMULATEXT(G23)</f>
        <v>=IF(F23&lt;$B$25,G22+G22*$B$22,G22-G22*$B$23)</v>
      </c>
    </row>
    <row r="24" spans="1:8" ht="15" thickBot="1" x14ac:dyDescent="0.35">
      <c r="A24" s="5" t="s">
        <v>8</v>
      </c>
      <c r="B24" s="11">
        <v>0.12</v>
      </c>
      <c r="C24" s="5"/>
      <c r="F24" s="5">
        <v>4</v>
      </c>
      <c r="G24" s="8">
        <f t="shared" si="0"/>
        <v>1.7303000000000002</v>
      </c>
      <c r="H24" t="str">
        <f t="shared" ca="1" si="1"/>
        <v>=IF(F24&lt;$B$25,G23+G23*$B$22,G23-G23*$B$23)</v>
      </c>
    </row>
    <row r="25" spans="1:8" ht="15" thickBot="1" x14ac:dyDescent="0.35">
      <c r="A25" s="5" t="s">
        <v>12</v>
      </c>
      <c r="B25" s="9">
        <v>8</v>
      </c>
      <c r="C25" s="5"/>
      <c r="F25" s="5">
        <v>5</v>
      </c>
      <c r="G25" s="8">
        <f t="shared" si="0"/>
        <v>1.9033300000000002</v>
      </c>
      <c r="H25" t="str">
        <f t="shared" ca="1" si="1"/>
        <v>=IF(F25&lt;$B$25,G24+G24*$B$22,G24-G24*$B$23)</v>
      </c>
    </row>
    <row r="26" spans="1:8" ht="15" thickBot="1" x14ac:dyDescent="0.35">
      <c r="F26" s="5">
        <v>6</v>
      </c>
      <c r="G26" s="8">
        <f t="shared" si="0"/>
        <v>2.0936630000000003</v>
      </c>
      <c r="H26" t="str">
        <f t="shared" ca="1" si="1"/>
        <v>=IF(F26&lt;$B$25,G25+G25*$B$22,G25-G25*$B$23)</v>
      </c>
    </row>
    <row r="27" spans="1:8" ht="15" thickBot="1" x14ac:dyDescent="0.35">
      <c r="F27" s="5">
        <v>7</v>
      </c>
      <c r="G27" s="8">
        <f>IF(F27&lt;$B$25,G26+G26*$B$22,G26-G26*$B$23)</f>
        <v>2.3030293000000004</v>
      </c>
      <c r="H27" t="str">
        <f t="shared" ca="1" si="1"/>
        <v>=IF(F27&lt;$B$25,G26+G26*$B$22,G26-G26*$B$23)</v>
      </c>
    </row>
    <row r="28" spans="1:8" ht="15" thickBot="1" x14ac:dyDescent="0.35">
      <c r="A28" t="s">
        <v>13</v>
      </c>
      <c r="B28" s="3">
        <f>NPV(B24,G21:G40)</f>
        <v>12.839243515832976</v>
      </c>
      <c r="C28" t="str">
        <f ca="1">_xlfn.FORMULATEXT(B28)</f>
        <v>=NPV(B24,G21:G40)</v>
      </c>
      <c r="F28" s="5">
        <v>8</v>
      </c>
      <c r="G28" s="8">
        <f>IF(F28&lt;$B$25,G27+G27*$B$22,G27-G27*$B$23)</f>
        <v>2.1878778350000005</v>
      </c>
      <c r="H28" t="str">
        <f t="shared" ca="1" si="1"/>
        <v>=IF(F28&lt;$B$25,G27+G27*$B$22,G27-G27*$B$23)</v>
      </c>
    </row>
    <row r="29" spans="1:8" ht="15" thickBot="1" x14ac:dyDescent="0.35">
      <c r="A29" t="s">
        <v>1</v>
      </c>
      <c r="B29" s="4">
        <f>B19</f>
        <v>9.3000000000000007</v>
      </c>
      <c r="F29" s="5">
        <v>9</v>
      </c>
      <c r="G29" s="8">
        <f t="shared" si="0"/>
        <v>2.0784839432500006</v>
      </c>
      <c r="H29" t="str">
        <f t="shared" ca="1" si="1"/>
        <v>=IF(F29&lt;$B$25,G28+G28*$B$22,G28-G28*$B$23)</v>
      </c>
    </row>
    <row r="30" spans="1:8" ht="15" thickBot="1" x14ac:dyDescent="0.35">
      <c r="B30" s="3"/>
      <c r="F30" s="5">
        <v>10</v>
      </c>
      <c r="G30" s="8">
        <f t="shared" si="0"/>
        <v>1.9745597460875006</v>
      </c>
      <c r="H30" t="str">
        <f t="shared" ca="1" si="1"/>
        <v>=IF(F30&lt;$B$25,G29+G29*$B$22,G29-G29*$B$23)</v>
      </c>
    </row>
    <row r="31" spans="1:8" ht="15" thickBot="1" x14ac:dyDescent="0.35">
      <c r="A31" s="7" t="s">
        <v>14</v>
      </c>
      <c r="B31" s="12">
        <f>B28-B29</f>
        <v>3.5392435158329754</v>
      </c>
      <c r="F31" s="5">
        <v>11</v>
      </c>
      <c r="G31" s="8">
        <f t="shared" si="0"/>
        <v>1.8758317587831255</v>
      </c>
      <c r="H31" t="str">
        <f t="shared" ca="1" si="1"/>
        <v>=IF(F31&lt;$B$25,G30+G30*$B$22,G30-G30*$B$23)</v>
      </c>
    </row>
    <row r="32" spans="1:8" ht="15" thickBot="1" x14ac:dyDescent="0.35">
      <c r="F32" s="5">
        <v>12</v>
      </c>
      <c r="G32" s="8">
        <f t="shared" si="0"/>
        <v>1.7820401708439693</v>
      </c>
      <c r="H32" t="str">
        <f t="shared" ca="1" si="1"/>
        <v>=IF(F32&lt;$B$25,G31+G31*$B$22,G31-G31*$B$23)</v>
      </c>
    </row>
    <row r="33" spans="6:8" ht="15" thickBot="1" x14ac:dyDescent="0.35">
      <c r="F33" s="5">
        <v>13</v>
      </c>
      <c r="G33" s="8">
        <f t="shared" si="0"/>
        <v>1.6929381623017707</v>
      </c>
      <c r="H33" t="str">
        <f t="shared" ca="1" si="1"/>
        <v>=IF(F33&lt;$B$25,G32+G32*$B$22,G32-G32*$B$23)</v>
      </c>
    </row>
    <row r="34" spans="6:8" ht="15" thickBot="1" x14ac:dyDescent="0.35">
      <c r="F34" s="5">
        <v>14</v>
      </c>
      <c r="G34" s="8">
        <f t="shared" si="0"/>
        <v>1.6082912541866823</v>
      </c>
      <c r="H34" t="str">
        <f t="shared" ca="1" si="1"/>
        <v>=IF(F34&lt;$B$25,G33+G33*$B$22,G33-G33*$B$23)</v>
      </c>
    </row>
    <row r="35" spans="6:8" ht="15" thickBot="1" x14ac:dyDescent="0.35">
      <c r="F35" s="5">
        <v>15</v>
      </c>
      <c r="G35" s="8">
        <f t="shared" si="0"/>
        <v>1.5278766914773483</v>
      </c>
      <c r="H35" t="str">
        <f t="shared" ca="1" si="1"/>
        <v>=IF(F35&lt;$B$25,G34+G34*$B$22,G34-G34*$B$23)</v>
      </c>
    </row>
    <row r="36" spans="6:8" ht="15" thickBot="1" x14ac:dyDescent="0.35">
      <c r="F36" s="5">
        <v>16</v>
      </c>
      <c r="G36" s="8">
        <f t="shared" si="0"/>
        <v>1.4514828569034808</v>
      </c>
      <c r="H36" t="str">
        <f t="shared" ca="1" si="1"/>
        <v>=IF(F36&lt;$B$25,G35+G35*$B$22,G35-G35*$B$23)</v>
      </c>
    </row>
    <row r="37" spans="6:8" ht="15" thickBot="1" x14ac:dyDescent="0.35">
      <c r="F37" s="5">
        <v>17</v>
      </c>
      <c r="G37" s="8">
        <f t="shared" si="0"/>
        <v>1.3789087140583067</v>
      </c>
      <c r="H37" t="str">
        <f t="shared" ca="1" si="1"/>
        <v>=IF(F37&lt;$B$25,G36+G36*$B$22,G36-G36*$B$23)</v>
      </c>
    </row>
    <row r="38" spans="6:8" ht="15" thickBot="1" x14ac:dyDescent="0.35">
      <c r="F38" s="5">
        <v>18</v>
      </c>
      <c r="G38" s="8">
        <f t="shared" si="0"/>
        <v>1.3099632783553914</v>
      </c>
      <c r="H38" t="str">
        <f t="shared" ca="1" si="1"/>
        <v>=IF(F38&lt;$B$25,G37+G37*$B$22,G37-G37*$B$23)</v>
      </c>
    </row>
    <row r="39" spans="6:8" ht="15" thickBot="1" x14ac:dyDescent="0.35">
      <c r="F39" s="5">
        <v>19</v>
      </c>
      <c r="G39" s="8">
        <f t="shared" si="0"/>
        <v>1.2444651144376218</v>
      </c>
      <c r="H39" t="str">
        <f t="shared" ca="1" si="1"/>
        <v>=IF(F39&lt;$B$25,G38+G38*$B$22,G38-G38*$B$23)</v>
      </c>
    </row>
    <row r="40" spans="6:8" ht="15" thickBot="1" x14ac:dyDescent="0.35">
      <c r="F40" s="5">
        <v>20</v>
      </c>
      <c r="G40" s="8">
        <f t="shared" si="0"/>
        <v>1.1822418587157406</v>
      </c>
      <c r="H40" t="str">
        <f t="shared" ca="1" si="1"/>
        <v>=IF(F40&lt;$B$25,G39+G39*$B$22,G39-G39*$B$23)</v>
      </c>
    </row>
    <row r="41" spans="6:8" ht="15" thickBot="1" x14ac:dyDescent="0.35">
      <c r="F41" s="5"/>
      <c r="G41" s="6"/>
    </row>
  </sheetData>
  <mergeCells count="1">
    <mergeCell ref="F19:G1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Jangid</dc:creator>
  <cp:lastModifiedBy>Priya Jangid</cp:lastModifiedBy>
  <cp:lastPrinted>2023-10-07T16:35:47Z</cp:lastPrinted>
  <dcterms:created xsi:type="dcterms:W3CDTF">2023-10-06T03:19:10Z</dcterms:created>
  <dcterms:modified xsi:type="dcterms:W3CDTF">2023-10-07T16:36:55Z</dcterms:modified>
</cp:coreProperties>
</file>