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bmgf-my.sharepoint.com/personal/corey_peak_gatesfoundation_org/Documents/Documents/GitHub/polio/"/>
    </mc:Choice>
  </mc:AlternateContent>
  <xr:revisionPtr revIDLastSave="25" documentId="8_{B0E95C09-6D1F-41E2-9D67-737F0928DF6E}" xr6:coauthVersionLast="47" xr6:coauthVersionMax="47" xr10:uidLastSave="{8230A165-A73C-482B-97A3-626D12B0B930}"/>
  <bookViews>
    <workbookView xWindow="19200" yWindow="0" windowWidth="19200" windowHeight="21000" tabRatio="860" xr2:uid="{B2B55A51-C73D-4933-8939-63261ED94091}"/>
  </bookViews>
  <sheets>
    <sheet name="Campaigns data info" sheetId="1" r:id="rId1"/>
    <sheet name="Calculated administered doses " sheetId="2" r:id="rId2"/>
    <sheet name="Admin doses by region" sheetId="7" r:id="rId3"/>
    <sheet name="Admin doses by country" sheetId="6" r:id="rId4"/>
    <sheet name="Admin doses count per year " sheetId="8" r:id="rId5"/>
  </sheets>
  <definedNames>
    <definedName name="_xlnm._FilterDatabase" localSheetId="1" hidden="1">'Calculated administered doses '!$A$1:$E$225</definedName>
    <definedName name="_xlnm._FilterDatabase" localSheetId="0" hidden="1">'Campaigns data info'!$A$1:$U$220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3" i="8" l="1"/>
  <c r="D84" i="8"/>
  <c r="D85" i="8"/>
  <c r="D86" i="8"/>
  <c r="D35" i="8"/>
  <c r="D34" i="8"/>
  <c r="D212" i="8"/>
  <c r="J207" i="2"/>
  <c r="E206" i="2"/>
  <c r="J77" i="2"/>
  <c r="D121" i="8"/>
  <c r="E111" i="2"/>
  <c r="D87" i="8"/>
  <c r="E76" i="2"/>
  <c r="E75" i="2"/>
  <c r="D144" i="8"/>
  <c r="D143" i="8"/>
  <c r="D55" i="8"/>
  <c r="D56" i="8" s="1"/>
  <c r="D163" i="8"/>
  <c r="D162" i="8"/>
  <c r="S230" i="1"/>
  <c r="E172" i="2"/>
  <c r="E164" i="2"/>
  <c r="D233" i="2"/>
  <c r="E221" i="2"/>
  <c r="E230" i="2"/>
  <c r="E204" i="2"/>
  <c r="E205" i="2"/>
  <c r="E178" i="2"/>
  <c r="E177" i="2"/>
  <c r="E176" i="2"/>
  <c r="E115" i="2"/>
  <c r="E114" i="2"/>
  <c r="E113" i="2"/>
  <c r="E103" i="2"/>
  <c r="E102" i="2"/>
  <c r="D104" i="2" s="1"/>
  <c r="E74" i="2"/>
  <c r="E49" i="2"/>
  <c r="E64" i="2"/>
  <c r="E29" i="2"/>
  <c r="E30" i="2"/>
  <c r="E55" i="2"/>
  <c r="E40" i="2"/>
  <c r="E39" i="2"/>
  <c r="E123" i="2"/>
  <c r="E122" i="2"/>
  <c r="E190" i="2"/>
  <c r="E189" i="2"/>
  <c r="J124" i="2"/>
  <c r="D188" i="8"/>
  <c r="D50" i="8"/>
  <c r="D236" i="8"/>
  <c r="D235" i="8"/>
  <c r="D234" i="8"/>
  <c r="D233" i="8"/>
  <c r="G258" i="8"/>
  <c r="E258" i="8"/>
  <c r="J82" i="2"/>
  <c r="D77" i="8"/>
  <c r="D211" i="8"/>
  <c r="D49" i="8"/>
  <c r="D210" i="8"/>
  <c r="D127" i="8"/>
  <c r="J116" i="2"/>
  <c r="J31" i="2"/>
  <c r="D187" i="8"/>
  <c r="J222" i="2"/>
  <c r="D112" i="8"/>
  <c r="D62" i="8"/>
  <c r="D61" i="8"/>
  <c r="D254" i="8"/>
  <c r="D27" i="8"/>
  <c r="J104" i="2"/>
  <c r="J231" i="2"/>
  <c r="E220" i="2"/>
  <c r="J22" i="2"/>
  <c r="E20" i="2"/>
  <c r="E21" i="2"/>
  <c r="B128" i="8"/>
  <c r="C128" i="8"/>
  <c r="D126" i="8"/>
  <c r="D186" i="8"/>
  <c r="E73" i="2"/>
  <c r="D76" i="8"/>
  <c r="E63" i="2"/>
  <c r="D21" i="8"/>
  <c r="J18" i="2"/>
  <c r="E17" i="2"/>
  <c r="E203" i="2"/>
  <c r="E202" i="2"/>
  <c r="E54" i="2"/>
  <c r="E219" i="2"/>
  <c r="E218" i="2"/>
  <c r="E72" i="2"/>
  <c r="D193" i="8"/>
  <c r="C194" i="8"/>
  <c r="B194" i="8"/>
  <c r="J194" i="2"/>
  <c r="E192" i="2"/>
  <c r="E193" i="2"/>
  <c r="D110" i="8"/>
  <c r="B113" i="8"/>
  <c r="D40" i="8"/>
  <c r="J46" i="2"/>
  <c r="E45" i="2"/>
  <c r="D253" i="8"/>
  <c r="D252" i="8"/>
  <c r="E229" i="2"/>
  <c r="E228" i="2"/>
  <c r="D48" i="8"/>
  <c r="D47" i="8"/>
  <c r="J41" i="2"/>
  <c r="E37" i="2"/>
  <c r="E38" i="2"/>
  <c r="E71" i="2"/>
  <c r="D125" i="8"/>
  <c r="D142" i="8"/>
  <c r="E121" i="2"/>
  <c r="D25" i="8"/>
  <c r="D26" i="8"/>
  <c r="D192" i="8"/>
  <c r="E188" i="2"/>
  <c r="D209" i="8"/>
  <c r="D46" i="8"/>
  <c r="D160" i="8"/>
  <c r="D15" i="8"/>
  <c r="D20" i="8"/>
  <c r="D170" i="8"/>
  <c r="E175" i="2"/>
  <c r="E16" i="2"/>
  <c r="D59" i="8"/>
  <c r="E53" i="2"/>
  <c r="D33" i="8"/>
  <c r="E28" i="2"/>
  <c r="E36" i="2"/>
  <c r="D159" i="8"/>
  <c r="J191" i="2"/>
  <c r="J14" i="2"/>
  <c r="E19" i="2"/>
  <c r="D251" i="8"/>
  <c r="D250" i="8"/>
  <c r="D141" i="8"/>
  <c r="E120" i="2"/>
  <c r="D75" i="8"/>
  <c r="E62" i="2"/>
  <c r="D120" i="8"/>
  <c r="C184" i="8"/>
  <c r="C185" i="8"/>
  <c r="C177" i="8"/>
  <c r="C179" i="8"/>
  <c r="B167" i="8"/>
  <c r="E171" i="2"/>
  <c r="E44" i="2"/>
  <c r="E43" i="2"/>
  <c r="E42" i="2"/>
  <c r="D46" i="2" s="1"/>
  <c r="E187" i="2"/>
  <c r="J119" i="2"/>
  <c r="E110" i="2"/>
  <c r="J200" i="2"/>
  <c r="C201" i="2"/>
  <c r="E200" i="2"/>
  <c r="B223" i="8"/>
  <c r="B222" i="8"/>
  <c r="B221" i="8"/>
  <c r="C176" i="8"/>
  <c r="C174" i="8"/>
  <c r="D169" i="8"/>
  <c r="D168" i="8"/>
  <c r="D167" i="8"/>
  <c r="C183" i="8"/>
  <c r="C182" i="8"/>
  <c r="C180" i="8"/>
  <c r="C181" i="8"/>
  <c r="C178" i="8"/>
  <c r="C173" i="8"/>
  <c r="C172" i="8"/>
  <c r="C171" i="8"/>
  <c r="C170" i="8"/>
  <c r="C169" i="8"/>
  <c r="C168" i="8"/>
  <c r="C167" i="8"/>
  <c r="B185" i="8"/>
  <c r="B183" i="8"/>
  <c r="B182" i="8"/>
  <c r="B180" i="8"/>
  <c r="B181" i="8"/>
  <c r="B179" i="8"/>
  <c r="B178" i="8"/>
  <c r="B177" i="8"/>
  <c r="B176" i="8"/>
  <c r="B175" i="8"/>
  <c r="B174" i="8"/>
  <c r="B173" i="8"/>
  <c r="B172" i="8"/>
  <c r="B171" i="8"/>
  <c r="B170" i="8"/>
  <c r="B169" i="8"/>
  <c r="B168" i="8"/>
  <c r="D3" i="8"/>
  <c r="D2" i="8"/>
  <c r="D5" i="8" s="1"/>
  <c r="C2" i="8"/>
  <c r="C8" i="8"/>
  <c r="C11" i="8" s="1"/>
  <c r="B10" i="8"/>
  <c r="B9" i="8"/>
  <c r="B8" i="8"/>
  <c r="D14" i="8"/>
  <c r="D16" i="8" s="1"/>
  <c r="B17" i="8" s="1"/>
  <c r="D19" i="8"/>
  <c r="C33" i="8"/>
  <c r="C32" i="8"/>
  <c r="C113" i="8"/>
  <c r="C31" i="8"/>
  <c r="D31" i="8"/>
  <c r="D32" i="8"/>
  <c r="D39" i="8"/>
  <c r="C40" i="8"/>
  <c r="C39" i="8"/>
  <c r="D45" i="8"/>
  <c r="D44" i="8"/>
  <c r="C45" i="8"/>
  <c r="C44" i="8"/>
  <c r="C51" i="8" s="1"/>
  <c r="B55" i="8"/>
  <c r="B54" i="8"/>
  <c r="C60" i="8"/>
  <c r="C59" i="8"/>
  <c r="C69" i="8"/>
  <c r="C68" i="8"/>
  <c r="C67" i="8"/>
  <c r="C66" i="8"/>
  <c r="D74" i="8"/>
  <c r="D73" i="8"/>
  <c r="C75" i="8"/>
  <c r="C74" i="8"/>
  <c r="C73" i="8"/>
  <c r="C84" i="8"/>
  <c r="C83" i="8"/>
  <c r="C82" i="8"/>
  <c r="C81" i="8"/>
  <c r="B81" i="8"/>
  <c r="B88" i="8" s="1"/>
  <c r="C94" i="8"/>
  <c r="C95" i="8"/>
  <c r="C93" i="8"/>
  <c r="C92" i="8"/>
  <c r="C91" i="8"/>
  <c r="B93" i="8"/>
  <c r="B92" i="8"/>
  <c r="B91" i="8"/>
  <c r="C101" i="8"/>
  <c r="C100" i="8"/>
  <c r="C99" i="8"/>
  <c r="C106" i="8"/>
  <c r="C105" i="8"/>
  <c r="D119" i="8"/>
  <c r="D118" i="8"/>
  <c r="D117" i="8"/>
  <c r="D116" i="8"/>
  <c r="C116" i="8"/>
  <c r="B131" i="8"/>
  <c r="B132" i="8"/>
  <c r="C149" i="8"/>
  <c r="C148" i="8"/>
  <c r="B148" i="8"/>
  <c r="B150" i="8" s="1"/>
  <c r="D153" i="8"/>
  <c r="D156" i="8" s="1"/>
  <c r="C154" i="8"/>
  <c r="C153" i="8"/>
  <c r="C161" i="8"/>
  <c r="C160" i="8"/>
  <c r="C159" i="8"/>
  <c r="B163" i="8"/>
  <c r="B161" i="8"/>
  <c r="B160" i="8"/>
  <c r="B159" i="8"/>
  <c r="C197" i="8"/>
  <c r="B197" i="8"/>
  <c r="B204" i="8"/>
  <c r="B203" i="8"/>
  <c r="B202" i="8"/>
  <c r="B228" i="8"/>
  <c r="B227" i="8"/>
  <c r="C241" i="8"/>
  <c r="C240" i="8"/>
  <c r="C242" i="8" s="1"/>
  <c r="B243" i="8" s="1"/>
  <c r="C246" i="8"/>
  <c r="C245" i="8"/>
  <c r="E154" i="2"/>
  <c r="B237" i="8"/>
  <c r="C237" i="8"/>
  <c r="B156" i="8"/>
  <c r="C145" i="8"/>
  <c r="B41" i="8"/>
  <c r="B36" i="8"/>
  <c r="C28" i="8"/>
  <c r="B28" i="8"/>
  <c r="C16" i="8"/>
  <c r="B16" i="8"/>
  <c r="D11" i="8"/>
  <c r="E27" i="2"/>
  <c r="E35" i="2"/>
  <c r="E109" i="2"/>
  <c r="E174" i="2"/>
  <c r="E108" i="2"/>
  <c r="E227" i="2"/>
  <c r="J135" i="2"/>
  <c r="E134" i="2"/>
  <c r="E133" i="2"/>
  <c r="J112" i="2"/>
  <c r="E61" i="2"/>
  <c r="E13" i="2"/>
  <c r="E12" i="2"/>
  <c r="D14" i="2" s="1"/>
  <c r="J6" i="2"/>
  <c r="E5" i="2"/>
  <c r="E4" i="2"/>
  <c r="J179" i="2"/>
  <c r="E173" i="2"/>
  <c r="E107" i="2"/>
  <c r="E226" i="2"/>
  <c r="E224" i="2"/>
  <c r="E59" i="2"/>
  <c r="E106" i="2"/>
  <c r="E3" i="2"/>
  <c r="E130" i="2"/>
  <c r="E105" i="2"/>
  <c r="E34" i="2"/>
  <c r="E58" i="2"/>
  <c r="E57" i="2"/>
  <c r="E60" i="2"/>
  <c r="E52" i="2"/>
  <c r="E26" i="2"/>
  <c r="J98" i="2"/>
  <c r="E97" i="2"/>
  <c r="E96" i="2"/>
  <c r="E81" i="2"/>
  <c r="E70" i="2"/>
  <c r="E9" i="2"/>
  <c r="E15" i="2"/>
  <c r="E7" i="2"/>
  <c r="E186" i="2"/>
  <c r="J225" i="2"/>
  <c r="E170" i="2"/>
  <c r="E169" i="2"/>
  <c r="E158" i="2"/>
  <c r="E25" i="2"/>
  <c r="E141" i="2"/>
  <c r="E162" i="2"/>
  <c r="J11" i="2"/>
  <c r="E216" i="2"/>
  <c r="J217" i="2"/>
  <c r="E10" i="2"/>
  <c r="B11" i="7"/>
  <c r="B12" i="7"/>
  <c r="B13" i="7"/>
  <c r="B14" i="7"/>
  <c r="B15" i="7"/>
  <c r="B16" i="7"/>
  <c r="B17" i="7"/>
  <c r="B18" i="7"/>
  <c r="B19" i="7"/>
  <c r="B20" i="7"/>
  <c r="B21" i="7"/>
  <c r="B22" i="7"/>
  <c r="B23" i="7"/>
  <c r="B24" i="7"/>
  <c r="B25" i="7"/>
  <c r="B26" i="7"/>
  <c r="B27" i="7"/>
  <c r="B28" i="7"/>
  <c r="B29" i="7"/>
  <c r="B30" i="7"/>
  <c r="B31" i="7"/>
  <c r="B32" i="7"/>
  <c r="B33" i="7"/>
  <c r="B34" i="7"/>
  <c r="B35" i="7"/>
  <c r="B36" i="7"/>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A2" i="7" a="1"/>
  <c r="B3" i="7" s="1"/>
  <c r="A2" i="6" a="1"/>
  <c r="B8" i="6" s="1"/>
  <c r="E80" i="2"/>
  <c r="E69" i="2"/>
  <c r="E168" i="2"/>
  <c r="J94" i="2"/>
  <c r="E95" i="2"/>
  <c r="E89" i="2"/>
  <c r="E88" i="2"/>
  <c r="E90" i="2"/>
  <c r="E93" i="2"/>
  <c r="E92" i="2"/>
  <c r="E91" i="2"/>
  <c r="E87" i="2"/>
  <c r="E85" i="2"/>
  <c r="E86" i="2"/>
  <c r="E129" i="2"/>
  <c r="D131" i="2"/>
  <c r="E127" i="2"/>
  <c r="E184" i="2"/>
  <c r="E183" i="2"/>
  <c r="E136" i="2"/>
  <c r="E167" i="2"/>
  <c r="E180" i="2"/>
  <c r="E223" i="2"/>
  <c r="D225" i="2"/>
  <c r="E215" i="2"/>
  <c r="D217" i="2" s="1"/>
  <c r="E212" i="2"/>
  <c r="E213" i="2"/>
  <c r="E211" i="2"/>
  <c r="D214" i="2" s="1"/>
  <c r="E209" i="2"/>
  <c r="E208" i="2"/>
  <c r="D210" i="2"/>
  <c r="E199" i="2"/>
  <c r="E198" i="2"/>
  <c r="E195" i="2"/>
  <c r="E196" i="2"/>
  <c r="E185" i="2"/>
  <c r="E181" i="2"/>
  <c r="E182" i="2"/>
  <c r="E161" i="2"/>
  <c r="E163" i="2"/>
  <c r="E165" i="2"/>
  <c r="E166" i="2"/>
  <c r="E137" i="2"/>
  <c r="E138" i="2"/>
  <c r="E139" i="2"/>
  <c r="E140" i="2"/>
  <c r="E142" i="2"/>
  <c r="E143" i="2"/>
  <c r="E144" i="2"/>
  <c r="E145" i="2"/>
  <c r="E146" i="2"/>
  <c r="E147" i="2"/>
  <c r="E148" i="2"/>
  <c r="E149" i="2"/>
  <c r="E150" i="2"/>
  <c r="E151" i="2"/>
  <c r="E152" i="2"/>
  <c r="E153" i="2"/>
  <c r="E155" i="2"/>
  <c r="E156" i="2"/>
  <c r="E157" i="2"/>
  <c r="E159" i="2"/>
  <c r="E160" i="2"/>
  <c r="E132" i="2"/>
  <c r="D135" i="2" s="1"/>
  <c r="E126" i="2"/>
  <c r="E125" i="2"/>
  <c r="E117" i="2"/>
  <c r="E118" i="2"/>
  <c r="E100" i="2"/>
  <c r="E99" i="2"/>
  <c r="E84" i="2"/>
  <c r="E83" i="2"/>
  <c r="E78" i="2"/>
  <c r="E79" i="2"/>
  <c r="E66" i="2"/>
  <c r="E67" i="2"/>
  <c r="E68" i="2"/>
  <c r="E51" i="2"/>
  <c r="D56" i="2" s="1"/>
  <c r="E48" i="2"/>
  <c r="E47" i="2"/>
  <c r="E33" i="2"/>
  <c r="E32" i="2"/>
  <c r="E24" i="2"/>
  <c r="E23" i="2"/>
  <c r="E8" i="2"/>
  <c r="J210" i="2"/>
  <c r="J56" i="2"/>
  <c r="J214" i="2"/>
  <c r="J197" i="2"/>
  <c r="J128" i="2"/>
  <c r="J101" i="2"/>
  <c r="J65" i="2"/>
  <c r="J50" i="2"/>
  <c r="C66" i="2"/>
  <c r="C146" i="2"/>
  <c r="C145" i="2"/>
  <c r="C135" i="2"/>
  <c r="C99" i="2"/>
  <c r="C86" i="2"/>
  <c r="C82" i="2"/>
  <c r="C161" i="2"/>
  <c r="C195" i="2"/>
  <c r="C210" i="2"/>
  <c r="C160" i="2"/>
  <c r="C197" i="2"/>
  <c r="C225" i="2"/>
  <c r="C78" i="2"/>
  <c r="C50" i="2"/>
  <c r="C47" i="2"/>
  <c r="C83" i="2"/>
  <c r="C125" i="2"/>
  <c r="C157" i="2"/>
  <c r="C155" i="2"/>
  <c r="C154" i="2"/>
  <c r="C138" i="2"/>
  <c r="C84" i="2"/>
  <c r="C214" i="2"/>
  <c r="C213" i="2"/>
  <c r="C211" i="2"/>
  <c r="C199" i="2"/>
  <c r="C208" i="2"/>
  <c r="C191" i="2"/>
  <c r="C182" i="2"/>
  <c r="C181" i="2"/>
  <c r="C180" i="2"/>
  <c r="C153" i="2"/>
  <c r="C152" i="2"/>
  <c r="C151" i="2"/>
  <c r="C150" i="2"/>
  <c r="C149" i="2"/>
  <c r="C148" i="2"/>
  <c r="C147" i="2"/>
  <c r="C144" i="2"/>
  <c r="C143" i="2"/>
  <c r="C142" i="2"/>
  <c r="C141" i="2"/>
  <c r="C140" i="2"/>
  <c r="C139" i="2"/>
  <c r="C137" i="2"/>
  <c r="C136" i="2"/>
  <c r="C119" i="2"/>
  <c r="C117" i="2"/>
  <c r="C85" i="2"/>
  <c r="C96" i="8"/>
  <c r="C107" i="8"/>
  <c r="C138" i="8"/>
  <c r="C70" i="8"/>
  <c r="B71" i="8" s="1"/>
  <c r="C102" i="8"/>
  <c r="B103" i="8" s="1"/>
  <c r="C133" i="8"/>
  <c r="C150" i="8"/>
  <c r="D70" i="8"/>
  <c r="D102" i="8"/>
  <c r="D133" i="8"/>
  <c r="D150" i="8"/>
  <c r="D96" i="8"/>
  <c r="D107" i="8"/>
  <c r="D138" i="8"/>
  <c r="B70" i="8"/>
  <c r="B102" i="8"/>
  <c r="C199" i="8"/>
  <c r="C164" i="8"/>
  <c r="C122" i="8"/>
  <c r="C22" i="8"/>
  <c r="D128" i="8"/>
  <c r="B129" i="8" s="1"/>
  <c r="D113" i="8"/>
  <c r="B114" i="8" s="1"/>
  <c r="D237" i="8"/>
  <c r="B238" i="8" s="1"/>
  <c r="D194" i="2"/>
  <c r="J232" i="2"/>
  <c r="B44" i="6"/>
  <c r="B43" i="6"/>
  <c r="B9" i="7"/>
  <c r="B10" i="7"/>
  <c r="B8" i="7"/>
  <c r="B7" i="7"/>
  <c r="C56" i="8"/>
  <c r="C5" i="8"/>
  <c r="B5" i="8"/>
  <c r="C213" i="8"/>
  <c r="C63" i="8"/>
  <c r="B213" i="8"/>
  <c r="B122" i="8"/>
  <c r="B63" i="8"/>
  <c r="C224" i="8"/>
  <c r="C218" i="8"/>
  <c r="C229" i="8"/>
  <c r="C247" i="8"/>
  <c r="B248" i="8" s="1"/>
  <c r="B133" i="8"/>
  <c r="B134" i="8" s="1"/>
  <c r="D205" i="8"/>
  <c r="D199" i="8"/>
  <c r="D224" i="8"/>
  <c r="D242" i="8"/>
  <c r="D218" i="8"/>
  <c r="D229" i="8"/>
  <c r="D247" i="8"/>
  <c r="B199" i="8"/>
  <c r="B205" i="8"/>
  <c r="B22" i="8"/>
  <c r="B51" i="8"/>
  <c r="B78" i="8"/>
  <c r="B255" i="8"/>
  <c r="C255" i="8"/>
  <c r="B224" i="8"/>
  <c r="B225" i="8" s="1"/>
  <c r="B218" i="8"/>
  <c r="B229" i="8"/>
  <c r="B230" i="8" s="1"/>
  <c r="B219" i="8"/>
  <c r="B242" i="8"/>
  <c r="B247" i="8"/>
  <c r="D22" i="8"/>
  <c r="B23" i="8" s="1"/>
  <c r="D189" i="8"/>
  <c r="B138" i="8"/>
  <c r="B139" i="8"/>
  <c r="C88" i="8" l="1"/>
  <c r="D51" i="8"/>
  <c r="D194" i="8"/>
  <c r="B195" i="8" s="1"/>
  <c r="D94" i="2"/>
  <c r="D164" i="8"/>
  <c r="D6" i="2"/>
  <c r="D28" i="8"/>
  <c r="B29" i="8" s="1"/>
  <c r="D65" i="2"/>
  <c r="B96" i="8"/>
  <c r="B56" i="8"/>
  <c r="B57" i="8" s="1"/>
  <c r="D11" i="2"/>
  <c r="D41" i="8"/>
  <c r="D63" i="8"/>
  <c r="B64" i="8" s="1"/>
  <c r="D78" i="8"/>
  <c r="B164" i="8"/>
  <c r="B165" i="8" s="1"/>
  <c r="B11" i="8"/>
  <c r="B12" i="8" s="1"/>
  <c r="D255" i="8"/>
  <c r="B256" i="8" s="1"/>
  <c r="D231" i="2"/>
  <c r="D31" i="2"/>
  <c r="B6" i="8"/>
  <c r="D41" i="2"/>
  <c r="B151" i="8"/>
  <c r="B97" i="8"/>
  <c r="B189" i="8"/>
  <c r="C189" i="8"/>
  <c r="B200" i="8"/>
  <c r="D50" i="2"/>
  <c r="D112" i="2"/>
  <c r="D119" i="2"/>
  <c r="D22" i="2"/>
  <c r="D222" i="2"/>
  <c r="D98" i="2"/>
  <c r="D197" i="2"/>
  <c r="D128" i="2"/>
  <c r="D201" i="2"/>
  <c r="D191" i="2"/>
  <c r="C78" i="8"/>
  <c r="C156" i="8"/>
  <c r="B157" i="8" s="1"/>
  <c r="C41" i="8"/>
  <c r="D207" i="2"/>
  <c r="D213" i="8"/>
  <c r="B214" i="8" s="1"/>
  <c r="D77" i="2"/>
  <c r="D36" i="8"/>
  <c r="C36" i="8"/>
  <c r="B37" i="8" s="1"/>
  <c r="D82" i="2"/>
  <c r="B52" i="8"/>
  <c r="D179" i="2"/>
  <c r="D18" i="2"/>
  <c r="D116" i="2"/>
  <c r="D122" i="8"/>
  <c r="B123" i="8" s="1"/>
  <c r="D124" i="2"/>
  <c r="D88" i="8"/>
  <c r="D101" i="2"/>
  <c r="D145" i="8"/>
  <c r="B146" i="8" s="1"/>
  <c r="B28" i="6"/>
  <c r="A2" i="6"/>
  <c r="B2" i="6" s="1"/>
  <c r="B17" i="6"/>
  <c r="B36" i="6"/>
  <c r="B40" i="6"/>
  <c r="B32" i="6"/>
  <c r="B16" i="6"/>
  <c r="B38" i="6"/>
  <c r="B30" i="6"/>
  <c r="B15" i="6"/>
  <c r="B3" i="6"/>
  <c r="B42" i="6"/>
  <c r="B5" i="6"/>
  <c r="B11" i="6"/>
  <c r="B5" i="7"/>
  <c r="B6" i="7"/>
  <c r="B4" i="6"/>
  <c r="B10" i="6"/>
  <c r="B4" i="7"/>
  <c r="B27" i="6"/>
  <c r="B33" i="6"/>
  <c r="B24" i="6"/>
  <c r="B9" i="6"/>
  <c r="B39" i="6"/>
  <c r="A2" i="7"/>
  <c r="B2" i="7" s="1"/>
  <c r="B22" i="6"/>
  <c r="B35" i="6"/>
  <c r="B26" i="6"/>
  <c r="B19" i="6"/>
  <c r="B34" i="6"/>
  <c r="B18" i="6"/>
  <c r="B37" i="6"/>
  <c r="B41" i="6"/>
  <c r="B14" i="6"/>
  <c r="B13" i="6"/>
  <c r="B6" i="6"/>
  <c r="B12" i="6"/>
  <c r="B29" i="6"/>
  <c r="B20" i="6"/>
  <c r="B25" i="6"/>
  <c r="B23" i="6"/>
  <c r="B7" i="6"/>
  <c r="B21" i="6"/>
  <c r="B31" i="6"/>
  <c r="B42" i="8" l="1"/>
  <c r="B89" i="8"/>
  <c r="B79" i="8"/>
  <c r="B190" i="8"/>
  <c r="D232" i="2"/>
  <c r="B37" i="7"/>
  <c r="E2" i="7"/>
  <c r="E2" i="6"/>
  <c r="B107" i="8"/>
  <c r="C205" i="8"/>
  <c r="B14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<sst xmlns="http://schemas.openxmlformats.org/spreadsheetml/2006/main" count="3468" uniqueCount="1136">
  <si>
    <t>SIA CODE as Per POLIS</t>
  </si>
  <si>
    <t>SIA Sub-Activity Code as per POLIS</t>
  </si>
  <si>
    <t>Region</t>
  </si>
  <si>
    <t>Country</t>
  </si>
  <si>
    <t>Admin 1 -Regional level as per POLIS</t>
  </si>
  <si>
    <t>RVT Final Approval Date</t>
  </si>
  <si>
    <t>Vaccine Type</t>
  </si>
  <si>
    <t>Round number</t>
  </si>
  <si>
    <t>Campaign Status</t>
  </si>
  <si>
    <t>Activity Initial Planned Date</t>
  </si>
  <si>
    <t>Sub-Activity Start Date</t>
  </si>
  <si>
    <t>Sub-Activity End Date</t>
  </si>
  <si>
    <t>Campaign Start Date 'History'</t>
  </si>
  <si>
    <t>Target Pop. as per POLIS</t>
  </si>
  <si>
    <t>Target Pop. as per other Sources</t>
  </si>
  <si>
    <t>Age group as per POLIS</t>
  </si>
  <si>
    <t>Immunized Population/ Vaccinated Children as per POLIS</t>
  </si>
  <si>
    <t>Comments (reasons for delayed OBR from release approval date)</t>
  </si>
  <si>
    <t>Number of administered doses calculated from target pop.</t>
  </si>
  <si>
    <t>Number of administered doses calculated from actual numbers of vaccinated children</t>
  </si>
  <si>
    <t>Date and source of info on actual number of vaccinated children</t>
  </si>
  <si>
    <t>BEN-2021-001</t>
  </si>
  <si>
    <t>BEN-2021-001-1</t>
  </si>
  <si>
    <t>AFRO</t>
  </si>
  <si>
    <t>Benin</t>
  </si>
  <si>
    <t>ATLANTIQUE, COLLINES, COUFFO, LITTORAL, MONO, OUEME, ZOU</t>
  </si>
  <si>
    <t xml:space="preserve">nOPV2 </t>
  </si>
  <si>
    <t>R1</t>
  </si>
  <si>
    <t>Done</t>
  </si>
  <si>
    <t>19/03/2021
07/05/2021</t>
  </si>
  <si>
    <t>0 to 5 years</t>
  </si>
  <si>
    <t xml:space="preserve"> Presedential elections in March 2021</t>
  </si>
  <si>
    <t>POLIS</t>
  </si>
  <si>
    <t>BEN-2021-003</t>
  </si>
  <si>
    <t>BEN-2021-003-1</t>
  </si>
  <si>
    <t>R2</t>
  </si>
  <si>
    <t>19/03/2021</t>
  </si>
  <si>
    <t>19/03/2021
28/05/2021</t>
  </si>
  <si>
    <t>Shared by AFRO on 8/11/2021</t>
  </si>
  <si>
    <t>BEN-2021-004</t>
  </si>
  <si>
    <t>BEN-2021-004-1</t>
  </si>
  <si>
    <t>R3</t>
  </si>
  <si>
    <t>22/09/2021</t>
  </si>
  <si>
    <t>BEN-2022-001</t>
  </si>
  <si>
    <t>BEN-2022-001-1</t>
  </si>
  <si>
    <t>ALIBORI, ATACORA, ATLANTIQUE, BORGOU, COLLINES, COUFFO, DONGA, LITTORAL, MONO, OUEME, PLATEAU, ZOU</t>
  </si>
  <si>
    <t>26/08/2022
14/10/2022</t>
  </si>
  <si>
    <t>Synchronized with R2 in TOGO</t>
  </si>
  <si>
    <t>Campaign was suspended due to safety related
 events</t>
  </si>
  <si>
    <t>BEN-2023-003</t>
  </si>
  <si>
    <t>BEN-2023-003-1</t>
  </si>
  <si>
    <t>ATLANTIQUE, BORGOU, DONGA, LITTORAL, OUEME</t>
  </si>
  <si>
    <t xml:space="preserve">R2 </t>
  </si>
  <si>
    <t>Foircasted</t>
  </si>
  <si>
    <t>BEN-2024-001</t>
  </si>
  <si>
    <t>BEN-2024-001-1</t>
  </si>
  <si>
    <t xml:space="preserve">R1 </t>
  </si>
  <si>
    <t>BWA-2023-002</t>
  </si>
  <si>
    <t>BWA-2023-002-1</t>
  </si>
  <si>
    <t>Botswana</t>
  </si>
  <si>
    <t>BOBIRWA, BOTETI, CHOBE, FRANCISTOWN, GABORONE, GANTSI, GOODHOPE, HUKUNTSI, JWANENG, KANYE/MOSHUPA, KGALAGADI SOUTH, KGATLENG, KWENENG EAST, KWENENG WEST, LOBATSE, MABUTSANE, MAHALAPYE, NGAMI, NORTH EAST, OKAVANGO, SELIBE PHIKWE, SEROWE/PALAPYE, SOUTH EAST, TUTUME</t>
  </si>
  <si>
    <t xml:space="preserve">Done </t>
  </si>
  <si>
    <t>27/02/2023
15/03/2023
30/03/2023</t>
  </si>
  <si>
    <t>AS per what is in POLIS</t>
  </si>
  <si>
    <t>BWA-2023-001</t>
  </si>
  <si>
    <t>BWA-2023-001-1</t>
  </si>
  <si>
    <t>16/01/2023
23/02/2023
16/02/2023
23/02/2023</t>
  </si>
  <si>
    <t>0 to 7 years</t>
  </si>
  <si>
    <t>BFA-2022-001</t>
  </si>
  <si>
    <t>BFA-2022-001-1</t>
  </si>
  <si>
    <t>Burkina Faso</t>
  </si>
  <si>
    <t>BANFORA, BOBO, DEDOUGOU, DORI, FADA, GAOUA, KAYA, KOUDOUGOU, MANGA, OUAGADOUGOU, OUAHIGOUYA, TENKODOGO, ZINIARE</t>
  </si>
  <si>
    <t>19/08/2022
12/09/2022
10/10/2022</t>
  </si>
  <si>
    <t>BFA-2022-002</t>
  </si>
  <si>
    <t>BFA-2022-002-1</t>
  </si>
  <si>
    <t>nOPV2</t>
  </si>
  <si>
    <t xml:space="preserve">16/09/2022
01/11/2022
01/12/2022
16/12/2022
01/04/2023
26 /05/2023
09/06/2023
28/07/2023
14/07/2023
</t>
  </si>
  <si>
    <t>BFA-2023-001</t>
  </si>
  <si>
    <t>BFA-2023-001-1</t>
  </si>
  <si>
    <t>Kampti et Gaoua</t>
  </si>
  <si>
    <t>R0</t>
  </si>
  <si>
    <t>22/09/2023</t>
  </si>
  <si>
    <t>BFA-2024-001</t>
  </si>
  <si>
    <t>BFA-2024-001-1</t>
  </si>
  <si>
    <t>Planned</t>
  </si>
  <si>
    <t>BDI-2023-001</t>
  </si>
  <si>
    <t>BDI-2023-001-1</t>
  </si>
  <si>
    <t>Burundi</t>
  </si>
  <si>
    <t>BUBANZA, BUJUMBURA MAIRIE, BUJUMBURA RURAL, BURURI, CANKUZO, CIBITOKE, GITEGA, KARUSI, KAYANZA, KIRUNDO, MAKAMBA, MURAMVYA, MUYINGA, MWARO, NGOZI, RUMONGE, RUTANA, RUYIGI</t>
  </si>
  <si>
    <t>01/05/2023
18/05/2023
27/05/2023
09/06/2023
10/06/2023</t>
  </si>
  <si>
    <t>BDI-2023-002</t>
  </si>
  <si>
    <t>BDI-2023-002-1</t>
  </si>
  <si>
    <t>13/07/2023</t>
  </si>
  <si>
    <t>13/07/2023
27/07/2023
17/08/2023
26/10/2023</t>
  </si>
  <si>
    <t>BDI-2023-003</t>
  </si>
  <si>
    <t>BDI-2023-003-1</t>
  </si>
  <si>
    <t>17/08/2023</t>
  </si>
  <si>
    <t>17/08/2023
17/09/2023
05/10/2023
23/10/2023</t>
  </si>
  <si>
    <t>CAF-2022-001</t>
  </si>
  <si>
    <t>CAF-2022-001-1</t>
  </si>
  <si>
    <t>Central African Republic</t>
  </si>
  <si>
    <t>RS1, RS2, RS3, RS4, RS5, RS6, RS7</t>
  </si>
  <si>
    <t>29/04/2022
13/05/2022
20 /05/2022 
03 /06/2022</t>
  </si>
  <si>
    <t>CAF-2022-002</t>
  </si>
  <si>
    <t>CAF-2022-002-1</t>
  </si>
  <si>
    <t>27/05/2022
02/06/2022
02/07/2022
22/07/2022
04/08/2022</t>
  </si>
  <si>
    <t>As shared by AFRO on 13/09 2022: 1,536,194 
a diferent number is shared by POLIS : 1,611,187</t>
  </si>
  <si>
    <t>CAF-2023-001</t>
  </si>
  <si>
    <t>CAF-2023-001-1</t>
  </si>
  <si>
    <t>30/04/2023</t>
  </si>
  <si>
    <t>30/04/2023
05/05/2023
26/05/2023
02/06/2023</t>
  </si>
  <si>
    <t xml:space="preserve">1,730,720
</t>
  </si>
  <si>
    <t>CAF-2023-002</t>
  </si>
  <si>
    <t>CAF-2023-002-1</t>
  </si>
  <si>
    <t>CAF-2023-003</t>
  </si>
  <si>
    <t>CAF-2023-003-1</t>
  </si>
  <si>
    <t>11/3/2023
01/01/2024
01/03/2024</t>
  </si>
  <si>
    <t>CAF-2024-001</t>
  </si>
  <si>
    <t>CAF-2024-001-1</t>
  </si>
  <si>
    <t xml:space="preserve">Planned </t>
  </si>
  <si>
    <t>28/03/2024</t>
  </si>
  <si>
    <t>CIV-2022-001</t>
  </si>
  <si>
    <t>CIV-2022-001-1</t>
  </si>
  <si>
    <t>Cote D'Ivoire</t>
  </si>
  <si>
    <t>ABIDJAN 1, ABIDJAN 2, AGNEBY-TIASSA, GBOKLE, GRANDS PONTS, LOH-DJIBOUA, ME, MORONOU, SUD-COMOE</t>
  </si>
  <si>
    <t>13/05/2022
10/06/2022
17/06/2022</t>
  </si>
  <si>
    <t>CIV-2022-002</t>
  </si>
  <si>
    <t>CIV-2022-002-1</t>
  </si>
  <si>
    <t>10/06/2022
15/07/2022
17/07/2022
08/08/2022
11/08/2022
23 /09/2022</t>
  </si>
  <si>
    <t>CIV-2023-001</t>
  </si>
  <si>
    <t>CIV-2023-001-1</t>
  </si>
  <si>
    <t>BOUNKANI</t>
  </si>
  <si>
    <t>20/06/2023</t>
  </si>
  <si>
    <t>3/6/2023
14/07/2023</t>
  </si>
  <si>
    <t>CIV-2023-002</t>
  </si>
  <si>
    <t>CIV-2023-002-1</t>
  </si>
  <si>
    <t>ABIDJAN 1, ABIDJAN 2, AGNEBY-TIASSA, BAFING, BAGOUE, BELIER, BERE, BOUNKANI, CAVALLY, FOLON, GBEKE, GBOKLE, GOH, GONTOUGO, GRANDS PONTS, GUEMON, HAMBOL, HAUT-SASSANDRA, IFOU, INDENIE-DJUABLIN, KABADOUGOU, LOH-DJIBOUA, MARAHOUE, ME, MORONOU, NAWA, NZI, PORO, SAN-PEDRO, SUD-COMOE, TCHOLOGO, TONKPI, WORODOUGOU</t>
  </si>
  <si>
    <t>CIV-2023-003</t>
  </si>
  <si>
    <t>CIV-2023-003-1</t>
  </si>
  <si>
    <t>20/10/2023</t>
  </si>
  <si>
    <t>20/10/2023
27/10/2023</t>
  </si>
  <si>
    <t>CMR-2023-002</t>
  </si>
  <si>
    <t>CMR-2023-002-1</t>
  </si>
  <si>
    <t>Cameroon</t>
  </si>
  <si>
    <t>ADAMAOUA, EST, EXTREME NORD, NORD</t>
  </si>
  <si>
    <t>26/05/2023</t>
  </si>
  <si>
    <t xml:space="preserve">3,436,902
</t>
  </si>
  <si>
    <t>CMR-2023-003</t>
  </si>
  <si>
    <t>CMR-2023-003-1</t>
  </si>
  <si>
    <t>16/06/2023</t>
  </si>
  <si>
    <t>16/06/2023
23/06/2023</t>
  </si>
  <si>
    <t>CMR-2022-001</t>
  </si>
  <si>
    <t>CMR-2022-001-1</t>
  </si>
  <si>
    <t xml:space="preserve">ADAMAOUA, CENTRE, EST, EXTREME NORD, LITTORAL, NORD, NORD OUEST, OUEST, SUD, SUD OUEST
</t>
  </si>
  <si>
    <t>22/04/2022
15/05/202</t>
  </si>
  <si>
    <t>AS communicated by OBRG on 03 March , given that the holy month of
Ramadan will be from 03 April and
 end on 02 May, the campaign dates may be delayed to the first half of May and a second round anticipated a month later.</t>
  </si>
  <si>
    <t>CMR-2022-002</t>
  </si>
  <si>
    <t>CMR-2022-002-1</t>
  </si>
  <si>
    <t>ADAMAOUA, CENTRE, EST, EXTREME NORD, LITTORAL, NORD, NORD OUEST, OUEST, SUD, SUD OUEST</t>
  </si>
  <si>
    <t>01/05/2022
10/06/2022
01/07/2022</t>
  </si>
  <si>
    <t>AS shared by AFRO on 
15/07/2022</t>
  </si>
  <si>
    <t>CMR-2022-003</t>
  </si>
  <si>
    <t>CMR-2022-003-1</t>
  </si>
  <si>
    <t>EST, EXTREME NORD, LITTORAL, OUEST</t>
  </si>
  <si>
    <t>Mop- up</t>
  </si>
  <si>
    <t>28/10/2022
04/11/2022</t>
  </si>
  <si>
    <t>CMR-2023-001</t>
  </si>
  <si>
    <t>CMR-2023-001-1</t>
  </si>
  <si>
    <t xml:space="preserve">EXTREME NORD (BOURHA, GAZAWA, GUERE, GUIDIGUIS, HINA, KAR HAY, KOLOFATA, KOZA, MERI, MOGODE, MOKOLO, MORA, ROUA, VELE, YAGOUA)
</t>
  </si>
  <si>
    <t xml:space="preserve">As in POLIS </t>
  </si>
  <si>
    <t>CMR-2023-004</t>
  </si>
  <si>
    <t>CMR-2023-004-1</t>
  </si>
  <si>
    <t>CENTRE, LITTORAL, NORD OUEST, OUEST, SUD, SUD OUEST</t>
  </si>
  <si>
    <t>28/07/2023</t>
  </si>
  <si>
    <t>28/07/2023
04/08/2023
24/08/2023
15/09/2023
22 /09/2023</t>
  </si>
  <si>
    <t>CMR-2024-001</t>
  </si>
  <si>
    <t>CMR-2024-001-1</t>
  </si>
  <si>
    <t>CMR-2023-005</t>
  </si>
  <si>
    <t>CMR-2023-005-1</t>
  </si>
  <si>
    <t>27/10/2023</t>
  </si>
  <si>
    <t>27/10/2023
03/11/2023</t>
  </si>
  <si>
    <t>COD-2022-001</t>
  </si>
  <si>
    <t>COD-2022-001-1</t>
  </si>
  <si>
    <t>Democratic Republic of the Congo</t>
  </si>
  <si>
    <t>LOMAMI, MANIEMA, NORD KIVU, SANKURU, SUD-KIVU, TANGANYIKA, TSHOPO</t>
  </si>
  <si>
    <t>26/05/2022</t>
  </si>
  <si>
    <t>COD-2022-002</t>
  </si>
  <si>
    <t>COD-2022-002-1</t>
  </si>
  <si>
    <t>01/05/2022
26/05/2022
30/06/2022
21/07/2022</t>
  </si>
  <si>
    <t>AS shared by AFRO on 
13/09/2022</t>
  </si>
  <si>
    <t>COD-2022-003</t>
  </si>
  <si>
    <t>COD-2022-003-1</t>
  </si>
  <si>
    <t xml:space="preserve">BAS UELE, EQUATEUR, HAUT KATANGA, HAUT LOMAMI, HAUT UELE, ITURI, LUALABA, MONGALA, NORD UBANGI, SUD-UBANGI, TSHUAPA
</t>
  </si>
  <si>
    <t>28/07/2022</t>
  </si>
  <si>
    <t>28/07/2022
27/10/2022
10/11/2022</t>
  </si>
  <si>
    <t>COD-2023-001</t>
  </si>
  <si>
    <t>COD-2023-001-1</t>
  </si>
  <si>
    <t>Tanganyika</t>
  </si>
  <si>
    <t>0 to13 years</t>
  </si>
  <si>
    <t>COD-2023-002</t>
  </si>
  <si>
    <t>COD-2023-002-1</t>
  </si>
  <si>
    <t xml:space="preserve">BAS UELE, EQUATEUR, HAUT KATANGA, HAUT LOMAMI, HAUT UELE, ITURI, KASAI CENTRAL, KASAI ORIENTAL, LOMAMI, LUALABA, MANIEMA, MONGALA, NORD KIVU, NORD UBANGI, SANKURU, SUD-KIVU, SUD-UBANGI, TANGANYIKA, TSHOPO, TSHUAPA
</t>
  </si>
  <si>
    <t>09/03/2023
26/05/2023
18/05/2023
01/06/2023</t>
  </si>
  <si>
    <t xml:space="preserve">17,048,517
</t>
  </si>
  <si>
    <t>COD-2022-006</t>
  </si>
  <si>
    <t>COD-2022-006-2</t>
  </si>
  <si>
    <t>BAS UELE and HAUT UELE</t>
  </si>
  <si>
    <t>27/03/2023</t>
  </si>
  <si>
    <t>COD-2023-003</t>
  </si>
  <si>
    <t>COD-2023-003-1</t>
  </si>
  <si>
    <t>KINSHASA</t>
  </si>
  <si>
    <t>01/09/2023
28/09/2023</t>
  </si>
  <si>
    <t>COD-2023-005</t>
  </si>
  <si>
    <t>COD-2023-005-1</t>
  </si>
  <si>
    <t xml:space="preserve">BAS UELE, EQUATEUR, HAUT KATANGA, HAUT LOMAMI, HAUT UELE, ITURI, KASAI, KASAI CENTRAL, KASAI ORIENTAL, KINSHASA, KONGO CENTRAL, KWANGO, KWILU, LOMAMI, LUALABA, MAINDOMBE, MANIEMA, MONGALA, NORD KIVU, NORD UBANGI, SANKURU, SUD-KIVU, SUD-UBANGI, TANGANYIKA, TSHOPO, TSHUAPA
</t>
  </si>
  <si>
    <t>26/10/2023</t>
  </si>
  <si>
    <t xml:space="preserve">26/10/2023
24/11/2023
17/11/2023
24/11/2023
</t>
  </si>
  <si>
    <t>COD-2024-001</t>
  </si>
  <si>
    <t>COD-2024-001-1</t>
  </si>
  <si>
    <t>BAS UELE, EQUATEUR, HAUT KATANGA, HAUT LOMAMI, HAUT UELE, ITURI, KASAI, KASAI CENTRAL, KASAI ORIENTAL, KINSHASA, KONGO CENTRAL, KWANGO, KWILU, LOMAMI, LUALABA, MAINDOMBE, MANIEMA, MONGALA, NORD KIVU, NORD UBANGI, SANKURU, SUD-KIVU, SUD-UBANGI, TANGANYIKA, TSHOPO, TSHUAPA</t>
  </si>
  <si>
    <t>COG-2020-001</t>
  </si>
  <si>
    <t>COG-2020-001-1</t>
  </si>
  <si>
    <t>Congo</t>
  </si>
  <si>
    <t>BOUENZA, BRAZZAVILLE, CUVETTE, CUVETTE OUEST, KOUILOU, LEKOUMOU, LIKOUALA, NIARI, PLATEAUX, POINTE NOIRE, POOL, SANGHA</t>
  </si>
  <si>
    <t>Shared by AFRO on 08/11/2021</t>
  </si>
  <si>
    <t>COG-2020-002</t>
  </si>
  <si>
    <t>COG-2020-002-1</t>
  </si>
  <si>
    <t>26/09/2020</t>
  </si>
  <si>
    <t>COG-2023-003</t>
  </si>
  <si>
    <t>COG-2023-003-1</t>
  </si>
  <si>
    <t>10/06/2023
12/8/2023</t>
  </si>
  <si>
    <t>COG-2023-004</t>
  </si>
  <si>
    <t>COG-2023-004-1</t>
  </si>
  <si>
    <t>24/11/2023</t>
  </si>
  <si>
    <t>24/11/2023
16/02/2024</t>
  </si>
  <si>
    <t>DJI-2022-001</t>
  </si>
  <si>
    <t>DJI-2022-001-1</t>
  </si>
  <si>
    <t>EMRO</t>
  </si>
  <si>
    <t>Djibouti</t>
  </si>
  <si>
    <t>ALI-SABIEH, ARTA, DIKHIL, DJIBOUTI, OBOCK, TADJOURAH</t>
  </si>
  <si>
    <t>Shared by EMRO on 
11/ 03/2022</t>
  </si>
  <si>
    <t>DJI-2022-002</t>
  </si>
  <si>
    <t>DJI-2022-002-1</t>
  </si>
  <si>
    <t>20/03/2022
27/03/2022</t>
  </si>
  <si>
    <t>Sahred by EMRO on 
06/04/2022</t>
  </si>
  <si>
    <t>DJI-2022-003</t>
  </si>
  <si>
    <t>DJI-2022-003-1</t>
  </si>
  <si>
    <t>26/09/2022
11/09/2022
10/10/2022</t>
  </si>
  <si>
    <t xml:space="preserve">156,194
</t>
  </si>
  <si>
    <t>DJI-2022-004</t>
  </si>
  <si>
    <t>DJI-2022-004-1</t>
  </si>
  <si>
    <t xml:space="preserve">23/10/2022
10/11/2022
28/11/2022
03/12/2022
</t>
  </si>
  <si>
    <t>From POLIS</t>
  </si>
  <si>
    <t>DZA-2022-001</t>
  </si>
  <si>
    <t>DZA-2022-001-1</t>
  </si>
  <si>
    <t>Algeria</t>
  </si>
  <si>
    <t>ADRAR, BECHAR, EL BAYADH, EL OUED, GHARDAIA, ILISII, NAAMA, OUARGLA, TAMANGHASSET, TINDOUF</t>
  </si>
  <si>
    <t xml:space="preserve">01/11/2022
01/12/2022
04/12/2022
</t>
  </si>
  <si>
    <t>hhh</t>
  </si>
  <si>
    <t>DZA-2022-002</t>
  </si>
  <si>
    <t>DZA-2022-002-1</t>
  </si>
  <si>
    <t>01/12/2022
15/01/2023</t>
  </si>
  <si>
    <t>DZA-2023-003</t>
  </si>
  <si>
    <t>DZA-2023-003-1</t>
  </si>
  <si>
    <t>ADRAR, BECHAR, EL BAYADH, EL OUED, GHARDAIA, OUARGLA, TAMANGHASSET</t>
  </si>
  <si>
    <t>DZA-2023-004</t>
  </si>
  <si>
    <t>DZA-2023-004-1</t>
  </si>
  <si>
    <t xml:space="preserve">22/09/2023 </t>
  </si>
  <si>
    <t>22/09/2023
19/11/2023
10/12/2023
01/02/2024</t>
  </si>
  <si>
    <t>DZA-2023-005</t>
  </si>
  <si>
    <t>DZA-2023-005-1</t>
  </si>
  <si>
    <t>20/10/2023
20/11/2023
10/12/2023
01/03/2024</t>
  </si>
  <si>
    <t>EGY-2021-004</t>
  </si>
  <si>
    <t>EGY-2021-004-1</t>
  </si>
  <si>
    <t>Egypt</t>
  </si>
  <si>
    <t>ALEXANDRIA, ASSIUT, ASWAN, BEHEIRA, BENI SUEF, CAIRO, DAKAHLIA, DAMIETTA, FAYOUM, GHARBIA, GIZA, ISMAILIA, KAFR EL SHEIKH, KALIOUBIA, LUXOR, MATROUH, MENIA, MENOUFIA, N. SINAI, NEW VALLEY, PORT SAID, QENA, RED SEA, S. SINAI, SHARKIA, SOHAG, SUEZ</t>
  </si>
  <si>
    <t>01/09/2021
04/12/2021
19/12/2021</t>
  </si>
  <si>
    <t>Shared by EMRO on 11/01/2022</t>
  </si>
  <si>
    <t>EGY-2022-007</t>
  </si>
  <si>
    <t>EGY-2022-007-1</t>
  </si>
  <si>
    <t>LUXOR, QENA</t>
  </si>
  <si>
    <t xml:space="preserve">775,179
</t>
  </si>
  <si>
    <t>As per upadtes shared by EMRO on 16 Frebruary- The decision
 on R2 response expected 3 months post R1. ( End of March)</t>
  </si>
  <si>
    <t>As shared by EMRO on 
12/05/2022</t>
  </si>
  <si>
    <t>EGY-2022-008</t>
  </si>
  <si>
    <t>EGY-2022-008-1</t>
  </si>
  <si>
    <t xml:space="preserve">Number of vaccinated children( Administered doses) As shared by EMRO on 
21/06/2022 is 
Qena  573,782
Luxor 188,235
</t>
  </si>
  <si>
    <t>EGY-2022-009</t>
  </si>
  <si>
    <t>EGY-2022-009-1</t>
  </si>
  <si>
    <t>CAIRO, GIZA</t>
  </si>
  <si>
    <t>31/07/2022
23/10/2022
09/10/2022</t>
  </si>
  <si>
    <t>As shared by Salah from EMRO on 12 January 2023</t>
  </si>
  <si>
    <t>EGY-2022-011</t>
  </si>
  <si>
    <t>EGY-2022-011-1</t>
  </si>
  <si>
    <t>20/11/2022
11/12/2022</t>
  </si>
  <si>
    <t>EGY-2023-002</t>
  </si>
  <si>
    <t>EGY-2023-002-1</t>
  </si>
  <si>
    <t>ISMAILIA, N. SINAI</t>
  </si>
  <si>
    <t>9/27/2023
01/10/2023</t>
  </si>
  <si>
    <t xml:space="preserve">0 to 9 years </t>
  </si>
  <si>
    <t>EGY-2023-003</t>
  </si>
  <si>
    <t>EGY-2023-003-1</t>
  </si>
  <si>
    <t>ISMAILIA</t>
  </si>
  <si>
    <t>EGY-2023-001</t>
  </si>
  <si>
    <t>EGY-2023-001-1</t>
  </si>
  <si>
    <t>20/08/2023</t>
  </si>
  <si>
    <t xml:space="preserve">20/08/2023 </t>
  </si>
  <si>
    <t>ETH-2021-002</t>
  </si>
  <si>
    <t>ETH-2021-002-1</t>
  </si>
  <si>
    <t>Ethiopia</t>
  </si>
  <si>
    <t>ADDIS ABABA, AMHARA, BENESHANGUL GUMUZ, DIRE DAWA, HARARI, OROMIYA, SNNP</t>
  </si>
  <si>
    <t xml:space="preserve"> Done</t>
  </si>
  <si>
    <t xml:space="preserve">24/09/2021
</t>
  </si>
  <si>
    <t>9/24/2021
01/11/2022</t>
  </si>
  <si>
    <t xml:space="preserve">The campaign lasted for 4 days </t>
  </si>
  <si>
    <t>ETH-2021-002-2</t>
  </si>
  <si>
    <t>GAMBELLA</t>
  </si>
  <si>
    <t>29/10/2021</t>
  </si>
  <si>
    <t>Shared by AFRO on 23/11/2021</t>
  </si>
  <si>
    <t>ETH-2021-002-3</t>
  </si>
  <si>
    <t>AFAR</t>
  </si>
  <si>
    <t>24/09/2021
22/03/2022
11/04/2022</t>
  </si>
  <si>
    <t xml:space="preserve">The whole poulation is 959,351
 as per ORPG as of 
12November 2021. To be corrected once we have updates . West zone of Tigray was covered by R1. Target pop.  for the areas not covered in R1 should be less for these areas </t>
  </si>
  <si>
    <t>The campaign was delayed for security reasons .</t>
  </si>
  <si>
    <t xml:space="preserve">Number of  vaccinated chlidren 
communicated by Abdalla on 03 June </t>
  </si>
  <si>
    <t xml:space="preserve">ETH-2021-002
</t>
  </si>
  <si>
    <t>ETH-2021-002-4</t>
  </si>
  <si>
    <t xml:space="preserve">SOMALI </t>
  </si>
  <si>
    <t>ETH-2021-002-5</t>
  </si>
  <si>
    <t>TIGRAY</t>
  </si>
  <si>
    <t>Delayed</t>
  </si>
  <si>
    <t xml:space="preserve">01/05/2022
</t>
  </si>
  <si>
    <t>The campaign were delayed for security reasons and vaccine suply.</t>
  </si>
  <si>
    <t>ETH-2021-003</t>
  </si>
  <si>
    <t>ETH-2021-003-1</t>
  </si>
  <si>
    <t xml:space="preserve">AFAR, AMHARA, BENESHANGUL GUMUZ, DIRE DAWA, GAMBELLA, HARARI, OROMIYA, SNNP, SOMALI, TIGRAY
</t>
  </si>
  <si>
    <t xml:space="preserve">24/09/2021
10/12/2021
18/03/2022
15/ April/2022 </t>
  </si>
  <si>
    <t xml:space="preserve">To be confirmed - pending vaccine availability.
On 16 February, ORBG communicated 3d week of March as the date for R2 </t>
  </si>
  <si>
    <t>As shared by Afro on 13/09/2022</t>
  </si>
  <si>
    <t>ETH-2021-003-2</t>
  </si>
  <si>
    <t>ADDIS ABABA</t>
  </si>
  <si>
    <t>No info in POLIS about neitehr target pop 
nor number of vaccinated children</t>
  </si>
  <si>
    <t>ETH-2022-004</t>
  </si>
  <si>
    <t>ETH-2022-004-1</t>
  </si>
  <si>
    <t xml:space="preserve">AFAR, AMHARA
</t>
  </si>
  <si>
    <t>01/08/2022
12/08/2022
30/09/2022</t>
  </si>
  <si>
    <t xml:space="preserve">439,107
</t>
  </si>
  <si>
    <t>8 woredas of Amhara, 6 woredas
 of Oromia and the entire Tigray
 region (combined estimated
target population of 1.1 million
 children) are currently insecure 
to access (fully or partially 
inaccessible due to the ongoing
 conflict).
National EOC agreed to conduct nOPV2 campaign as woreda is accessible in these areas.</t>
  </si>
  <si>
    <t>ETH-2022-004-2</t>
  </si>
  <si>
    <t xml:space="preserve">BENESHANGUL, GUMUZ
</t>
  </si>
  <si>
    <t>01/09/2022
23/09/2022
30/09/2022</t>
  </si>
  <si>
    <t>R1 response dates in previously 
missed kebeles of 6 woredas in 
Assosa and Metekel zones are
 now fixed for 30 September. 
Kemashi and Mao Komo zones
 with estimated target pop. of 50,000 are not yet accessible. The programme will continue to monitor security to set tentative dates.</t>
  </si>
  <si>
    <t>ETH-2022-004-3</t>
  </si>
  <si>
    <t>AMHARA,OROMIYA</t>
  </si>
  <si>
    <t>ETH-2022-005</t>
  </si>
  <si>
    <t>ETH-2022-005-1</t>
  </si>
  <si>
    <t xml:space="preserve">AFAR, AMHARA, OROMIYA, TIGRAY
</t>
  </si>
  <si>
    <t xml:space="preserve">Canceled </t>
  </si>
  <si>
    <t xml:space="preserve">01/08/2022
21/09/2022 </t>
  </si>
  <si>
    <t xml:space="preserve">2,046,775
</t>
  </si>
  <si>
    <t>campaign postponed for security reasons</t>
  </si>
  <si>
    <t>ETH-2022-005-2</t>
  </si>
  <si>
    <t>BENISHANGUL, GUMZ</t>
  </si>
  <si>
    <t>01/09/2022
21/10/2022</t>
  </si>
  <si>
    <t>EGY-2023-004</t>
  </si>
  <si>
    <t>EGY-2023-004-1</t>
  </si>
  <si>
    <t>24/12/2023</t>
  </si>
  <si>
    <t>EGY-2024-001</t>
  </si>
  <si>
    <t>EGY-2024-001-1</t>
  </si>
  <si>
    <t>14/01/2024</t>
  </si>
  <si>
    <t>14/01/2024
18/01/2024</t>
  </si>
  <si>
    <t>ETH-2022-006</t>
  </si>
  <si>
    <t>ETH-2022-006-1</t>
  </si>
  <si>
    <t>AMHARA, BENESHANGUL GUMUZ</t>
  </si>
  <si>
    <t>Canceled</t>
  </si>
  <si>
    <t>22/12/2022
16/02/2023 
03/03/2023</t>
  </si>
  <si>
    <t>GHA-2022-001</t>
  </si>
  <si>
    <t>GHA-2022-001-1</t>
  </si>
  <si>
    <t>Ghana</t>
  </si>
  <si>
    <t xml:space="preserve">AHAFO, BONO, BONO EAST, NORTH EAST, NORTHERN, OTI, SAVANNAH, UPPER EAST, UPPER WEST
</t>
  </si>
  <si>
    <t>07/07/2022
21/07/2022
28/07/2022
11/08/2022
25/08/2022
01/09/2022</t>
  </si>
  <si>
    <t>GHA-2022-002</t>
  </si>
  <si>
    <t>GHA-2022-002-1</t>
  </si>
  <si>
    <t>AHAFO, ASHANTI, BONO, BONO EAST, CENTRAL, EASTERN, GREATER ACCRA, NORTH EAST, NORTHERN, OTI, SAVANNAH, UPPER EAST, UPPER WEST, VOLTA, WESTERN, WESTERN NORTH</t>
  </si>
  <si>
    <t>11/08/2022
25/08/2022
03/09/2022
06/10/2022</t>
  </si>
  <si>
    <t xml:space="preserve">6,298,330
</t>
  </si>
  <si>
    <t>GHA-2022-003</t>
  </si>
  <si>
    <t>GHA-2022-003-1</t>
  </si>
  <si>
    <t>ASHANTI, CENTRAL, EASTERN, GREATER ACCRA, VOLTA</t>
  </si>
  <si>
    <t>GMB-2021-001</t>
  </si>
  <si>
    <t>GMB-2021-001-1</t>
  </si>
  <si>
    <t>The Gambia</t>
  </si>
  <si>
    <t xml:space="preserve">CENTRAL RIVER REGION, LOWER RIVER REGION, NORTH BANK EAST REGION, NORTH BANK WEST REGION, UPPER RIVER REGION, WESTERN REGION 1, WESTERN REGION 2
</t>
  </si>
  <si>
    <t>29/10/2021
20/11/2021</t>
  </si>
  <si>
    <t xml:space="preserve"> 0 to 5 years</t>
  </si>
  <si>
    <t>GMB-2021-002</t>
  </si>
  <si>
    <t>GMB-2021-002-1</t>
  </si>
  <si>
    <t xml:space="preserve">29/10/2021 
</t>
  </si>
  <si>
    <t>29/10/2021
22/02/2022
25/02/2022
12/03/2022
19/03/2022</t>
  </si>
  <si>
    <t>GNB-2022-001</t>
  </si>
  <si>
    <t>GNB-2022-001-1</t>
  </si>
  <si>
    <t>Guinea-Bissau</t>
  </si>
  <si>
    <t>BAFATA, BIJAGOS, BIOMBO, BISSAU, BOLAMA, CACHEU, FARIM, GABU, OIO, QUINARA, TOMBALI</t>
  </si>
  <si>
    <t xml:space="preserve">25/03/2022
</t>
  </si>
  <si>
    <t>25/03/2022
01/04/2022
08/04/2022
22/04/2022
28/04/2022</t>
  </si>
  <si>
    <t>GNB-2022-002</t>
  </si>
  <si>
    <t>GNB-2022-002-1</t>
  </si>
  <si>
    <t>10 /06/2022
22/06/2022</t>
  </si>
  <si>
    <t>GIN-2023-001</t>
  </si>
  <si>
    <t>GIN-2023-001-1</t>
  </si>
  <si>
    <t>Guinea</t>
  </si>
  <si>
    <t>FARANAH, KANKAN</t>
  </si>
  <si>
    <t>31/08/2023</t>
  </si>
  <si>
    <t>31/08/2023
08/09/2023</t>
  </si>
  <si>
    <t>GIN-2023-002</t>
  </si>
  <si>
    <t>GIN-2023-002-1</t>
  </si>
  <si>
    <t>BOKE, CONAKRY, FARANAH, KANKAN, KINDIA, LABE, MAMOU, NZEREKORE</t>
  </si>
  <si>
    <t>25/09/2023
22/10/2023
27/10/2023</t>
  </si>
  <si>
    <t>GIN-2023-003</t>
  </si>
  <si>
    <t>GIN-2023-003-1</t>
  </si>
  <si>
    <t xml:space="preserve">20/10/2023 </t>
  </si>
  <si>
    <t>24/11/2023
15/02/2024</t>
  </si>
  <si>
    <t>IDN-2022-001</t>
  </si>
  <si>
    <t>IDN-2022-001-1</t>
  </si>
  <si>
    <t>SEARO</t>
  </si>
  <si>
    <t>Indonesia</t>
  </si>
  <si>
    <t>ACEH</t>
  </si>
  <si>
    <t>0 to12 years</t>
  </si>
  <si>
    <t>Dr. Pankaj by Email on 07/02/2023</t>
  </si>
  <si>
    <t>IDN-2023-001</t>
  </si>
  <si>
    <t>IDN-2023-001-1</t>
  </si>
  <si>
    <t>02/01/2023
13/02/2023</t>
  </si>
  <si>
    <t xml:space="preserve">The round is still ongoing . The number of 
vaccinated children is as per what Sudhir 
shared on 05 April 2023. Numbers will raise with time </t>
  </si>
  <si>
    <t>IDN-2023-002</t>
  </si>
  <si>
    <t>IDN-2023-002-1</t>
  </si>
  <si>
    <t>SUMATERA_UTARA</t>
  </si>
  <si>
    <t>13/02/2023</t>
  </si>
  <si>
    <t xml:space="preserve">0 to 59 Months </t>
  </si>
  <si>
    <t xml:space="preserve">The round is still ongoing . The number of 
vaccinated children is as per what Sudhir 
shared on 02 June  2023. Numbers will raise with time </t>
  </si>
  <si>
    <t>IDN-2023-004</t>
  </si>
  <si>
    <t>IDN-2023-004-1</t>
  </si>
  <si>
    <t xml:space="preserve">JAWA_BARAT
</t>
  </si>
  <si>
    <t>28/11/2023</t>
  </si>
  <si>
    <t xml:space="preserve"> The round will continue in 4 districts beyond 05 May </t>
  </si>
  <si>
    <t>IDN-2023-005</t>
  </si>
  <si>
    <t>IDN-2023-005-1</t>
  </si>
  <si>
    <t>22/05/2023</t>
  </si>
  <si>
    <t xml:space="preserve">5,103,453
</t>
  </si>
  <si>
    <t>IDN-2023-003</t>
  </si>
  <si>
    <t>IDN-2023-003-1</t>
  </si>
  <si>
    <t>01/05/2023
15/05/2023</t>
  </si>
  <si>
    <t>IDN-2024-001</t>
  </si>
  <si>
    <t>IDN-2024-001-1</t>
  </si>
  <si>
    <t>JAWA_TENGAH, JAWA_TIMUR, YOGYAKARTA</t>
  </si>
  <si>
    <t>15/01/2024</t>
  </si>
  <si>
    <t xml:space="preserve">0 to 7 years </t>
  </si>
  <si>
    <t>19/02/2024</t>
  </si>
  <si>
    <t>KEN-2023-001</t>
  </si>
  <si>
    <t>KEN-2023-001-1</t>
  </si>
  <si>
    <t>Kenya</t>
  </si>
  <si>
    <t>GARISSA, KAJIADO, KIAMBU, NAIROBI</t>
  </si>
  <si>
    <t>17/08/2023
24/08/2023</t>
  </si>
  <si>
    <t>KEN-2023-003</t>
  </si>
  <si>
    <t>KEN-2023-003-2</t>
  </si>
  <si>
    <t>GARISSA, KAJIADO, KIAMBU, KITUI, MACHAKOS, MANDERA, NAIROBI, TANA RIVER, WAJIR</t>
  </si>
  <si>
    <t>01/11/2023
11/11/2023</t>
  </si>
  <si>
    <t>KEN-2023-002</t>
  </si>
  <si>
    <t>KEN-2023-002-1</t>
  </si>
  <si>
    <t>27/09/2023</t>
  </si>
  <si>
    <t>LBR-2020-001</t>
  </si>
  <si>
    <t>LBR-2020-001-1</t>
  </si>
  <si>
    <t>Liberia</t>
  </si>
  <si>
    <t>BOMI, BONG, GBARPOLU, GRAND BASSA, GRAND CAPE MOUNT, GRAND GEDEH, GRAND KRU, LOFA, MARGIBI, MARYLAND, MONTSERRADO, NIMBA, RIVER GEE, RIVERCESS, SINOE</t>
  </si>
  <si>
    <t>03/10/2020
26/03/2021</t>
  </si>
  <si>
    <t>LBR-2020-002</t>
  </si>
  <si>
    <t>LBR-2020-002-1</t>
  </si>
  <si>
    <t>03/10/2020
28/05/2021</t>
  </si>
  <si>
    <t>MLI-2023-001</t>
  </si>
  <si>
    <t>MLI-2023-001-1</t>
  </si>
  <si>
    <t>Mali</t>
  </si>
  <si>
    <t xml:space="preserve">GAO, KIDAL, MENAKA, MOPTI, TAOUDENIT, TOMBOUCTOU
</t>
  </si>
  <si>
    <t>26/05/2023
18/06/2023</t>
  </si>
  <si>
    <t xml:space="preserve">1,425,537
</t>
  </si>
  <si>
    <t>MLI-2023-002</t>
  </si>
  <si>
    <t>MLI-2023-002-1</t>
  </si>
  <si>
    <t>BAMAKO, GAO, KAYES, KIDAL, KOULIKORO, MENAKA, MOPTI, SÉGOU, SIKASSO, TAOUDENIT, TOMBOUCTOU</t>
  </si>
  <si>
    <t>23/06/2023</t>
  </si>
  <si>
    <t>23/06/2023
21/07/2023
28/07/2023
04/08/2023
18/08/2023</t>
  </si>
  <si>
    <t xml:space="preserve">2,612,388
</t>
  </si>
  <si>
    <t>MLI-2023-004</t>
  </si>
  <si>
    <t>MLI-2023-004-1</t>
  </si>
  <si>
    <t>BAMAKO, KAYES, KOULIKORO, SÉGOU, SIKASSO</t>
  </si>
  <si>
    <t>31/11/2023</t>
  </si>
  <si>
    <t>MLI-2023-003</t>
  </si>
  <si>
    <t>MLI-2023-003-1</t>
  </si>
  <si>
    <t xml:space="preserve">27/10/2023
03/11/2023 </t>
  </si>
  <si>
    <t>MLI-2024-001</t>
  </si>
  <si>
    <t>MLI-2024-001-1</t>
  </si>
  <si>
    <t>23/02/2024
01/04/2024</t>
  </si>
  <si>
    <t>MOZ-2022-003</t>
  </si>
  <si>
    <t>MOZ-2022-004-1</t>
  </si>
  <si>
    <t>Mozambique</t>
  </si>
  <si>
    <t>CABO DELGADO, NAMPULA</t>
  </si>
  <si>
    <t>MOZ-2022-007</t>
  </si>
  <si>
    <t>MOZ-2022-007-1</t>
  </si>
  <si>
    <t>CABO Delgado, NAMPULA, MANICA</t>
  </si>
  <si>
    <t>01/09/2022
21/11/2022
10/12/2022</t>
  </si>
  <si>
    <t xml:space="preserve">R1 in Capo Delago and Nampula &amp; R2 in Manica </t>
  </si>
  <si>
    <t xml:space="preserve">MOZ-2022-008
</t>
  </si>
  <si>
    <t>MOZ-2022-008-1</t>
  </si>
  <si>
    <t xml:space="preserve">CABO DELGADO, CIDADE DE MAPUTO, GAZA, INHAMBANE, MANICA, MAPUTO PROVINCIA, NAMPULA, NIASSA, SOFALA, TETE, ZAMBEZIA
</t>
  </si>
  <si>
    <t xml:space="preserve">Delayed </t>
  </si>
  <si>
    <t>01/10/2022
01/12/2022
22/01/2023
16/02/2023 
01/08/2023</t>
  </si>
  <si>
    <t>MOZ-2022-009</t>
  </si>
  <si>
    <t>MOZ-2022-009-1</t>
  </si>
  <si>
    <t>MANICA</t>
  </si>
  <si>
    <t>30/03/2023</t>
  </si>
  <si>
    <t>30/03/2023
12/04/2023</t>
  </si>
  <si>
    <t>MWI-2023-001</t>
  </si>
  <si>
    <t>MWI-2023-001-1</t>
  </si>
  <si>
    <t>Malawi</t>
  </si>
  <si>
    <t xml:space="preserve">CENTRAL, NORTHERN, SOUTHERN
</t>
  </si>
  <si>
    <t>Forcasted</t>
  </si>
  <si>
    <t>17/11/2023</t>
  </si>
  <si>
    <t>MWI-2022-006</t>
  </si>
  <si>
    <t>MWI-2022-006-1</t>
  </si>
  <si>
    <t>CENTRAL, NORTHERN, SOUTHERN</t>
  </si>
  <si>
    <t>13/10/2023</t>
  </si>
  <si>
    <t>MRT-2021-001</t>
  </si>
  <si>
    <t>MRT-2021-001-1</t>
  </si>
  <si>
    <t>Mauritania</t>
  </si>
  <si>
    <t>ADRAR, ASSABA, BRAKNA, DAKHLET NOUADHIBOU, GORGOL, GUIODIMAKHA, HODH ECHARGUI, HODH EL GHARBI, INCHIRI, NOUAKCHOTT NORD, NOUAKCHOTT OUEST, NOUAKCHOTT SUD, TAGANT, TIRIS ZEMMOUR, TRARZA</t>
  </si>
  <si>
    <t xml:space="preserve">11/11/2021 10/12/2021 
12/12/2021 </t>
  </si>
  <si>
    <t>Target pop. as shared by ORPG is 718,794 . The numebr is different from target pop. in POLIS</t>
  </si>
  <si>
    <r>
      <t>AS per ORPG , R1 response</t>
    </r>
    <r>
      <rPr>
        <b/>
        <sz val="11"/>
        <color theme="1"/>
        <rFont val="Calibri"/>
        <family val="2"/>
        <scheme val="minor"/>
      </rPr>
      <t xml:space="preserve"> </t>
    </r>
    <r>
      <rPr>
        <sz val="11"/>
        <color theme="1"/>
        <rFont val="Calibri"/>
        <family val="2"/>
        <scheme val="minor"/>
      </rPr>
      <t>campaign</t>
    </r>
    <r>
      <rPr>
        <b/>
        <sz val="11"/>
        <color theme="1"/>
        <rFont val="Calibri"/>
        <family val="2"/>
        <scheme val="minor"/>
      </rPr>
      <t xml:space="preserve"> </t>
    </r>
    <r>
      <rPr>
        <sz val="11"/>
        <color theme="1"/>
        <rFont val="Calibri"/>
        <family val="2"/>
        <scheme val="minor"/>
      </rPr>
      <t xml:space="preserve">began on December 12th insted of 10th . 
</t>
    </r>
  </si>
  <si>
    <t>MRT-2021-002</t>
  </si>
  <si>
    <t>MRT-2021-002-1</t>
  </si>
  <si>
    <t>02/12/2021
22/02/2022
25/02/2022</t>
  </si>
  <si>
    <t>MRT-2022-003</t>
  </si>
  <si>
    <t>MRT-2022-003-1</t>
  </si>
  <si>
    <t>NOUAKCHOTT NORD, NOUAKCHOTT OUEST, NOUAKCHOTT SUD, TRARZA</t>
  </si>
  <si>
    <t>30 /06/2022</t>
  </si>
  <si>
    <t>30/06/2022
03/07/2022</t>
  </si>
  <si>
    <t>MRT-2024-002</t>
  </si>
  <si>
    <t>MRT-2024-002-1</t>
  </si>
  <si>
    <t>2/24/2024
01/03/2024</t>
  </si>
  <si>
    <t>MRT-2024-001</t>
  </si>
  <si>
    <t>MRT-2024-001-1</t>
  </si>
  <si>
    <t>26/01/2024
2/2/2024</t>
  </si>
  <si>
    <t>NER-2021-002</t>
  </si>
  <si>
    <t>NER-2021-002-1</t>
  </si>
  <si>
    <t>Niger</t>
  </si>
  <si>
    <t xml:space="preserve">MARADI, TAHOUA, ZINDER
</t>
  </si>
  <si>
    <t>14/05/2021
11/06/2021</t>
  </si>
  <si>
    <t>NER-2021-003</t>
  </si>
  <si>
    <t>NER-2021-003-1</t>
  </si>
  <si>
    <t>14/05/2021
11/07/2021</t>
  </si>
  <si>
    <t>NER-2021-004</t>
  </si>
  <si>
    <t>NER-2021-004-1</t>
  </si>
  <si>
    <t>ZINDER</t>
  </si>
  <si>
    <t xml:space="preserve">27/08/2021
</t>
  </si>
  <si>
    <t>NER-2021-005</t>
  </si>
  <si>
    <t>NER-2021-005-1</t>
  </si>
  <si>
    <t>27/08/2021
17/09/2021</t>
  </si>
  <si>
    <t>NER-2022-001</t>
  </si>
  <si>
    <t>NER-2022-001-1</t>
  </si>
  <si>
    <t>AGADEZ, DIFFA, DOSSO, MARADI, NIAMEY, TAHOUA, TILLABERI, ZINDER</t>
  </si>
  <si>
    <t xml:space="preserve">22 /04/2022
</t>
  </si>
  <si>
    <t>22/04/2022
13/05/2022
20/05/2022
02/06/2022</t>
  </si>
  <si>
    <t>NER-2022-002</t>
  </si>
  <si>
    <t>NER-2022-002-1</t>
  </si>
  <si>
    <t xml:space="preserve">01/07/2022
</t>
  </si>
  <si>
    <t>01/05/2022
01/07/2022
29/06/22</t>
  </si>
  <si>
    <t>Shared by AFRO on 15 /07/2022</t>
  </si>
  <si>
    <t>NER-2022-003</t>
  </si>
  <si>
    <t>NER-2022-003-1</t>
  </si>
  <si>
    <t>MARADI, NIAMEY</t>
  </si>
  <si>
    <t>28/10/2022
10/11/2022
15/11/2022</t>
  </si>
  <si>
    <t>NER-2022-004</t>
  </si>
  <si>
    <t>NER-2022-004-1</t>
  </si>
  <si>
    <t>22/12/2022
05/12/2022
08/12/2022
13/12/2022
01/01/2023
01/04/2023
05/05/2023
26/05/2023</t>
  </si>
  <si>
    <t>NER-2023-005</t>
  </si>
  <si>
    <t>NER-2023-005-1</t>
  </si>
  <si>
    <t>NER-2023-006</t>
  </si>
  <si>
    <t>NER-2023-006-1</t>
  </si>
  <si>
    <t>AGADEZ, NIAMEY, ZINDER</t>
  </si>
  <si>
    <t>21/12/2023</t>
  </si>
  <si>
    <t>NER-2024-001</t>
  </si>
  <si>
    <t>NER-2024-001-1</t>
  </si>
  <si>
    <t xml:space="preserve">Niger </t>
  </si>
  <si>
    <t>24/02/2024</t>
  </si>
  <si>
    <t>NGA-2021-008</t>
  </si>
  <si>
    <t>NGA-2021-008-1</t>
  </si>
  <si>
    <t>Nigeria</t>
  </si>
  <si>
    <t xml:space="preserve">BAYELSA, DELTA, NIGER, SOKOTO, ZAMFARA
</t>
  </si>
  <si>
    <t>06/03/2021
24/04/2021</t>
  </si>
  <si>
    <t>NGA-2021-011</t>
  </si>
  <si>
    <t>NGA-2021-011-1</t>
  </si>
  <si>
    <t>KEBBI</t>
  </si>
  <si>
    <t>NGA-2021-012</t>
  </si>
  <si>
    <t>NGA-2021-012-1</t>
  </si>
  <si>
    <t>10/04/2021
22/05/2021</t>
  </si>
  <si>
    <t>NGA-2021-013</t>
  </si>
  <si>
    <t>NGA-2021-013-1</t>
  </si>
  <si>
    <t>06/03/2021
13/03/2021</t>
  </si>
  <si>
    <t>NGA-2021-014</t>
  </si>
  <si>
    <t>NGA-2021-014-1</t>
  </si>
  <si>
    <t>BAUCHI, BORNO, GOMBE, JIGAWA, KANO, KATSINA, YOBE</t>
  </si>
  <si>
    <t>NGA-2021-015</t>
  </si>
  <si>
    <t>NGA-2021-015-1</t>
  </si>
  <si>
    <t>26/06/2021
31/07/2021</t>
  </si>
  <si>
    <t>NGA-2021-016</t>
  </si>
  <si>
    <t>NGA-2021-016-1</t>
  </si>
  <si>
    <t>ABIA, AKWA IBOM, IMO, RIVERS</t>
  </si>
  <si>
    <t>NGA-2021-017</t>
  </si>
  <si>
    <t>NGA-2021-017-1</t>
  </si>
  <si>
    <t>19/06/2021
17/07/2021</t>
  </si>
  <si>
    <t>NGA-2021-018</t>
  </si>
  <si>
    <t>NGA-2021-018-1</t>
  </si>
  <si>
    <t>ADAMAWA, BENUE, FCT, KADUNA, NASARAWA, PLATEAU, TARABA, ZAMFARA</t>
  </si>
  <si>
    <t>07/08/2021
25/09/2021</t>
  </si>
  <si>
    <t>NGA-2021-019</t>
  </si>
  <si>
    <t>NGA-2021-019-1</t>
  </si>
  <si>
    <t>NGA-2021-020</t>
  </si>
  <si>
    <t>NGA-2021-020-1</t>
  </si>
  <si>
    <t>KEBBI, KWARA, OGUN, OSUN</t>
  </si>
  <si>
    <t>21/08/2021
11/09/2021</t>
  </si>
  <si>
    <t>NGA-2021-020-2</t>
  </si>
  <si>
    <t>OYO, SOKOTO</t>
  </si>
  <si>
    <t>07/08/2021
04/09/2021</t>
  </si>
  <si>
    <t>NGA-2021-020-3</t>
  </si>
  <si>
    <t>ANAMBRA, CROSS RIVER, EBONYI, EDO, ENUGU, KOGI</t>
  </si>
  <si>
    <t>11/09/2021
09/10/2021</t>
  </si>
  <si>
    <t>NGA-2021-020-4</t>
  </si>
  <si>
    <t>LAGOS</t>
  </si>
  <si>
    <t>21/08/2021
18/09/2021</t>
  </si>
  <si>
    <t>NGA-2021-021</t>
  </si>
  <si>
    <t>NGA-2021-021-1</t>
  </si>
  <si>
    <t>NGA-2021-021-2</t>
  </si>
  <si>
    <t>18/09/2021
16/10/2021</t>
  </si>
  <si>
    <t>NGA-2021-021-3</t>
  </si>
  <si>
    <r>
      <t>ANAMBRA, CROSS RIVER, EBONYI, EDO, EKITI, ENUGU, KOGI,</t>
    </r>
    <r>
      <rPr>
        <sz val="11"/>
        <rFont val="Calibri"/>
        <family val="2"/>
        <scheme val="minor"/>
      </rPr>
      <t xml:space="preserve"> ONDO</t>
    </r>
  </si>
  <si>
    <t>09/10/2021
30/10/2021</t>
  </si>
  <si>
    <t>NGA-2021-021-4</t>
  </si>
  <si>
    <t>18/09/2021
09/10/2021</t>
  </si>
  <si>
    <t>NGA-2021-022</t>
  </si>
  <si>
    <t>NGA-2021-022-1</t>
  </si>
  <si>
    <t xml:space="preserve">BAUCHI, BAYELSA, BORNO, CROSS RIVER, EKITI, GOMBE, JIGAWA, KANO, KATSINA, KEBBI, KOGI, KWARA, LAGOS, OGUN, ONDO, OSUN, OYO, SOKOTO, YOBE, ZAMFARA
</t>
  </si>
  <si>
    <t>27/11/2021
08/12/2022</t>
  </si>
  <si>
    <t>27/11/2021 
11/12/2021
08/12/2022</t>
  </si>
  <si>
    <t xml:space="preserve">Nigeria R1 for the 7 breakthrough States is now scheduled for 22 January 2022. The first shipment of vaccine arrived on December 11th, with the second shipment expected December 19th .
</t>
  </si>
  <si>
    <t>NGA-2022-023</t>
  </si>
  <si>
    <t>NGA-2022-023-1</t>
  </si>
  <si>
    <t xml:space="preserve">ADAMAWA, ANAMBRA, BAUCHI, BAYELSA, BENUE, BORNO, CROSS RIVER, EBONYI, EDO, EKITI, FCT, GOMBE, JIGAWA, KADUNA, KANO, KATSINA, KOGI, KWARA, NASARAWA, NIGER, ONDO, PLATEAU, TARABA, YOBE
</t>
  </si>
  <si>
    <t xml:space="preserve">28,849,521
</t>
  </si>
  <si>
    <t xml:space="preserve">While planning for Breakthrough response vaccination in in the 11 states, we confirmed breakthrough transmission in the mid-northern states due to delayed access to nOPV2. Therefore the breakthrough transmission was spreading further south with the seasonal movements that come with the dry season that started in November. Due to further delays in accessing vaccines, we were unable to synchronize the responses as it was planned before.
1.	OBR1: 22nd to 25th January will cover  Adamawa, Taraba, Benue, Nasarawa, Plateau, Kogi, FCT  and Kwara. Please note that FCT was brought down into this lot of states for epidemiological reasons. IN this week Bayelsa will be conducting their OBR2 as follow up to their OBR1 conducted in December. 
2.	OBR2: 19th to 22nd February 22  covering  Adamawa, Taraba, Benue, Nasarawa, Plateau, Kogi, FCT  and Kwara
</t>
  </si>
  <si>
    <t>NGA-2022-024</t>
  </si>
  <si>
    <t xml:space="preserve">NGA-2022-024-2 </t>
  </si>
  <si>
    <t>TARABA</t>
  </si>
  <si>
    <t xml:space="preserve">NGA-2022-024-3 </t>
  </si>
  <si>
    <t xml:space="preserve">KWARA </t>
  </si>
  <si>
    <t xml:space="preserve">503,078
</t>
  </si>
  <si>
    <t>NGA-2022-024-4</t>
  </si>
  <si>
    <t>FCT</t>
  </si>
  <si>
    <t>NGA-2022-025</t>
  </si>
  <si>
    <t>NGA-2022-025-1</t>
  </si>
  <si>
    <t xml:space="preserve">ADAMAWA, BAUCHI, BENUE, BORNO, ENUGU, GOMBE, JIGAWA, KADUNA, KANO, KATSINA, KOGI, KWARA, NASARAWA, NIGER, PLATEAU, SOKOTO, TARABA, YOBE, ZAMFARA
</t>
  </si>
  <si>
    <t xml:space="preserve">08/01/2022
</t>
  </si>
  <si>
    <t>08/01/2022
05/02/2022
15/02/2022</t>
  </si>
  <si>
    <t>NGA-2022-025-2</t>
  </si>
  <si>
    <t xml:space="preserve"> BAYELSA</t>
  </si>
  <si>
    <t xml:space="preserve">05/01/2022
12/01/2022
25/01/2022
</t>
  </si>
  <si>
    <t xml:space="preserve">151,692
</t>
  </si>
  <si>
    <t>NGA-2022-026</t>
  </si>
  <si>
    <t>NGA-2022-026-1</t>
  </si>
  <si>
    <t xml:space="preserve">ABIA, AKWA IBOM, ANAMBRA, BAYELSA, CROSS RIVER, DELTA, EBONYI, EDO, EKITI, ENUGU, IMO, LAGOS, OGUN, ONDO, OSUN, OYO, RIVERS
 </t>
  </si>
  <si>
    <t xml:space="preserve">26/03/2022
</t>
  </si>
  <si>
    <t xml:space="preserve">26/03/2022
09/04/2022
</t>
  </si>
  <si>
    <t xml:space="preserve">24,996,513
</t>
  </si>
  <si>
    <t>NGA-2022-026-2</t>
  </si>
  <si>
    <t>KEBBI, SOKOTO, ZAMFARA</t>
  </si>
  <si>
    <t>NGA-2022-028</t>
  </si>
  <si>
    <t>NGA-2022-028-1</t>
  </si>
  <si>
    <t xml:space="preserve">ABIA, AKWA IBOM, ANAMBRA, BAYELSA, CROSS RIVER, DELTA, EBONYI, EDO, EKITI, ENUGU, IMO, LAGOS, OGUN, ONDO, OSUN, OYO, RIVERS
</t>
  </si>
  <si>
    <t>07/05/2022
18/05/2022</t>
  </si>
  <si>
    <t>NGA-2022-028-2</t>
  </si>
  <si>
    <t>07/05/2022
14/05/2022</t>
  </si>
  <si>
    <t>NGA-2022-029</t>
  </si>
  <si>
    <t>NGA-2022-029-1</t>
  </si>
  <si>
    <t xml:space="preserve">25/06/2022
</t>
  </si>
  <si>
    <t xml:space="preserve">25/06/2022
02/07/2022
</t>
  </si>
  <si>
    <t>Shared by AFRO on 27/07/2022</t>
  </si>
  <si>
    <t>NGA-2022-030</t>
  </si>
  <si>
    <t>NGA-2022-030-1</t>
  </si>
  <si>
    <t xml:space="preserve">BAUCHI, BORNO, KADUNA, KATSINA, KWARA, NIGER
</t>
  </si>
  <si>
    <t>21/07/2022
28/07/2022
30/07/2022</t>
  </si>
  <si>
    <t>NGA-2022-031</t>
  </si>
  <si>
    <t>NGA-2022-031-1</t>
  </si>
  <si>
    <t>ADAMAWA, BENUE, GOMBE, PLATEAU, TARABA, YOBE</t>
  </si>
  <si>
    <t>20/08/2022
03/09/2022</t>
  </si>
  <si>
    <t>NGA-2022-032</t>
  </si>
  <si>
    <t>NGA-2022-032-1</t>
  </si>
  <si>
    <t>24/09/2022
01/10/2022
08/10/2022</t>
  </si>
  <si>
    <t>Operation started in , GOMBE, PLATEAU, 
TARABA, YOBE on 01 October. Campaigns in Adamawa and Benue started on 08/10/2022 as per William confirmation on 10/10/2022</t>
  </si>
  <si>
    <t>NGA-2022-033</t>
  </si>
  <si>
    <t>NGA-2022-033-1</t>
  </si>
  <si>
    <t xml:space="preserve">KADUNA, KATSINA, KEBBI, NIGER, SOKOTO, ZAMFARA
</t>
  </si>
  <si>
    <t>NGA-2022-034</t>
  </si>
  <si>
    <t>NGA-2022-034-1</t>
  </si>
  <si>
    <t xml:space="preserve">KEBBI, SOKOTO, ZAMFARA
</t>
  </si>
  <si>
    <t>22/10/2022
29/10/2022
05/11/2022</t>
  </si>
  <si>
    <t>NGA-2022-036</t>
  </si>
  <si>
    <t>NGA-2022-036-1</t>
  </si>
  <si>
    <t xml:space="preserve">EDO, EKITI, KOGI, KWARA, LAGOS, OGUN, ONDO, OSUN, OYO
</t>
  </si>
  <si>
    <t>17/11/2022
14/01/2023
20/01/2023</t>
  </si>
  <si>
    <t>NGA-2023-037</t>
  </si>
  <si>
    <t>NGA-2023-037-1</t>
  </si>
  <si>
    <t xml:space="preserve">Zamfara </t>
  </si>
  <si>
    <t>18/02/2023</t>
  </si>
  <si>
    <t xml:space="preserve">18/02/2023 </t>
  </si>
  <si>
    <t>NGA-2022-035</t>
  </si>
  <si>
    <t>NGA-2022-035-1</t>
  </si>
  <si>
    <t>EDO, EKITI, KOGI, KWARA, LAGOS, OGUN, ONDO, OSUN, OYO</t>
  </si>
  <si>
    <t>NGA-2023-038</t>
  </si>
  <si>
    <t>NGA-2023-038-1</t>
  </si>
  <si>
    <t>KATSINA, KEBBI, SOKOTO, ZAMFARA</t>
  </si>
  <si>
    <t>27/04/2023</t>
  </si>
  <si>
    <t>27/04/2023
11/05/2023
13/05/2023</t>
  </si>
  <si>
    <t>NGA-2023-039</t>
  </si>
  <si>
    <t>NGA-2023-039-1</t>
  </si>
  <si>
    <t xml:space="preserve">BAUCHI, BORNO, FCT, JIGAWA, KADUNA, KANO, KATSINA, KEBBI, KOGI, KWARA, LAGOS, NIGER, SOKOTO, YOBE, ZAMFARA
</t>
  </si>
  <si>
    <t>29/05/2023</t>
  </si>
  <si>
    <t>29/05/2023
05/07/2023
13 /07/2023</t>
  </si>
  <si>
    <t xml:space="preserve">36,345,872
</t>
  </si>
  <si>
    <t>NGA-2023-040</t>
  </si>
  <si>
    <t>NGA-2023-040-1</t>
  </si>
  <si>
    <t>NGA-2023-041</t>
  </si>
  <si>
    <t>NGA-2023-041-1</t>
  </si>
  <si>
    <t>ABIA, ADAMAWA, AKWA IBOM, ANAMBRA, BAUCHI, BAYELSA, BENUE, BORNO, CROSS RIVER, DELTA, EBONYI, EDO, EKITI, ENUGU, FCT, GOMBE, IMO, JIGAWA, KADUNA, KANO, KATSINA, KEBBI, KOGI, KWARA, LAGOS, NASARAWA, NIGER, OGUN, ONDO, OSUN, OYO, PLATEAU, RIVERS, SOKOTO, TARABA, YOBE, ZAMFARA</t>
  </si>
  <si>
    <t xml:space="preserve">17/07/2023 </t>
  </si>
  <si>
    <t>17/07/2023
09/09/2023
30/09/2023
16/09/2023</t>
  </si>
  <si>
    <t>NGA-2023-043</t>
  </si>
  <si>
    <t>NGA-2023-043-1</t>
  </si>
  <si>
    <t>14/10/2023</t>
  </si>
  <si>
    <t>14/10/2023
04/11/2023
11/11/2023</t>
  </si>
  <si>
    <t xml:space="preserve">NGA-2023-044
</t>
  </si>
  <si>
    <t>NGA-2023-044-1</t>
  </si>
  <si>
    <t>R5</t>
  </si>
  <si>
    <t>09/12/2023
16/12/2023</t>
  </si>
  <si>
    <t>NGA-2024-001</t>
  </si>
  <si>
    <t>NGA-2024-001-1</t>
  </si>
  <si>
    <t>RWA-2023-001</t>
  </si>
  <si>
    <t>RWA-2023-001-1</t>
  </si>
  <si>
    <t>Rwanda</t>
  </si>
  <si>
    <t>EST, MVK, NOR, OUE, SUD</t>
  </si>
  <si>
    <t>13/07/2023
24/07/2023</t>
  </si>
  <si>
    <t>RWA-2023-002</t>
  </si>
  <si>
    <t>RWA-2023-002-1</t>
  </si>
  <si>
    <t>27/07/2023</t>
  </si>
  <si>
    <t>17/08/2023
24/08/2023
11/09/2023</t>
  </si>
  <si>
    <t>SEN-2021-001</t>
  </si>
  <si>
    <t>SEN-2021-001-1</t>
  </si>
  <si>
    <t>Senegal</t>
  </si>
  <si>
    <t>DAKAR, DIOURBEL, FATICK, KAFFRINE, KAOLACK, KEDOUGOU, KOLDA, LOUGA, MATAM, SAINT LOUIS, SEDHIOU, TAMBACOUNDA, THIES, ZIGUINCHOR</t>
  </si>
  <si>
    <t>12/10/2021
17/12/2021</t>
  </si>
  <si>
    <t>SEN-2021-002</t>
  </si>
  <si>
    <t>SEN-2021-002-1</t>
  </si>
  <si>
    <t>01/01/2022
22/02/2022
25/02/2022</t>
  </si>
  <si>
    <t>SLE-2021-001</t>
  </si>
  <si>
    <t>SLE-2021-001-1</t>
  </si>
  <si>
    <t>Sierra Leone</t>
  </si>
  <si>
    <t>EASTERN, NORTH WESTERN, NORTHERN, SOUTHERN, WESTERN AREA</t>
  </si>
  <si>
    <t>30/04/2021
28/05/2021</t>
  </si>
  <si>
    <t>SLE-2021-002</t>
  </si>
  <si>
    <t>SLE-2021-002-1</t>
  </si>
  <si>
    <t>30/04/2021
07/07/2021</t>
  </si>
  <si>
    <t>SLE-2021-003</t>
  </si>
  <si>
    <t>SLE-2021-003-1</t>
  </si>
  <si>
    <t>NORTHERN, WESTERN AREA</t>
  </si>
  <si>
    <t>TCD-2022-001</t>
  </si>
  <si>
    <t>TCD-2022-001-1</t>
  </si>
  <si>
    <t>Chad</t>
  </si>
  <si>
    <t xml:space="preserve">BAHR ELGHAZAL, BATHA, BORKOU, CHARI BAGUIRMI, DAR SILA, ENNEDI EST, ENNEDI OUEST, GUERA, HADJER LAMIS, KANEM, LAC, LOGONE OCCIDENTAL, LOGONE ORIENTAL, MANDOUL, MAYO KEBBI EST, MAYO KEBBI OUEST, MOYEN CHARI, N'DJAMENA, OUADDAI, SALAMAT, TANDJILE, TIBESTI, WADI FIRA
</t>
  </si>
  <si>
    <t>TCD-2022-002</t>
  </si>
  <si>
    <t>TCD-2022-002-1</t>
  </si>
  <si>
    <t>01/06/2022
10/06/2022</t>
  </si>
  <si>
    <t>TCD-2023-003</t>
  </si>
  <si>
    <t>TCD-2023-003-1</t>
  </si>
  <si>
    <t>BAHR ELGHAZAL, BATHA, BORKOU, CHARI BAGUIRMI, DAR SILA, ENNEDI EST, ENNEDI OUEST, GUERA, HADJER LAMIS, KANEM, LAC, LOGONE OCCIDENTAL, LOGONE ORIENTAL, MANDOUL, MAYO KEBBI EST, MAYO KEBBI OUEST, MOYEN CHARI, N'DJAMENA, OUADDAI, SALAMAT, TANDJILE, TIBESTI, WADI FIRA</t>
  </si>
  <si>
    <t>28/04/2023
05/05/2023
26/05/2023</t>
  </si>
  <si>
    <t xml:space="preserve">5,099,760
</t>
  </si>
  <si>
    <t>TCD-2023-004</t>
  </si>
  <si>
    <t>TCD-2023-004-1</t>
  </si>
  <si>
    <t>TCD-2023-001</t>
  </si>
  <si>
    <t>TCD-2023-001-1</t>
  </si>
  <si>
    <t>CHARI BAGUIRMI, HADJER LAMIS, MAYO KEBBI EST, N'DJAMENA</t>
  </si>
  <si>
    <t>26/01/2023</t>
  </si>
  <si>
    <t>Sudanese refugee camp</t>
  </si>
  <si>
    <t>19/08/2023</t>
  </si>
  <si>
    <t>25/08/2023</t>
  </si>
  <si>
    <t>TCD-2023-006</t>
  </si>
  <si>
    <t>TCD-2023-006-1</t>
  </si>
  <si>
    <t>23/11/2023
13/12/2023</t>
  </si>
  <si>
    <t>TCD-2023-005</t>
  </si>
  <si>
    <t>TCD-2023-005-1</t>
  </si>
  <si>
    <t>11/1/2023
11/11/2023</t>
  </si>
  <si>
    <t>TCD-2024-001</t>
  </si>
  <si>
    <t>TCD-2024-001-1</t>
  </si>
  <si>
    <t>SOM-2023-002</t>
  </si>
  <si>
    <t>SOM-2023-002-1</t>
  </si>
  <si>
    <t>Somalia</t>
  </si>
  <si>
    <t>BAKOL, BANADIR, BAY, GALGADUD, GEDO, HIRAN, LOWER JUBA, LOWER SHABELLE, MIDDLE JUBA, MIDDLE SHABELLE, MUDUG GM</t>
  </si>
  <si>
    <t>5/8/2023
14/05/2023
27/05/2023</t>
  </si>
  <si>
    <t>SOM-2023-003</t>
  </si>
  <si>
    <t>SOM-2023-003-1</t>
  </si>
  <si>
    <t>2/07/2023
22/06/2023</t>
  </si>
  <si>
    <t>SOM-2023-004</t>
  </si>
  <si>
    <t>SOM-2023-004-1</t>
  </si>
  <si>
    <t>AWDAL, BAKOL, BANADIR, BARI, BAY, GALBEED, GALGADUD, GEDO, HIRAN, KARKAR, LOWER JUBA, LOWER SHABELLE, MIDDLE JUBA, MIDDLE SHABELLE, MUDUG GM, MUDUG PL, NUGAL, SAHIL, SANAG, SOOL, TOGDHER</t>
  </si>
  <si>
    <t>24/08/2023
23/09/2023</t>
  </si>
  <si>
    <t xml:space="preserve">4,125,006
</t>
  </si>
  <si>
    <t>SOM-2023-005</t>
  </si>
  <si>
    <t>SOM-2023-005-1</t>
  </si>
  <si>
    <t>SOM-2024-002</t>
  </si>
  <si>
    <t>SOM-2024-002-1</t>
  </si>
  <si>
    <t>BAKOL, BANADIR, BAY, GALGADUD, GEDO, HIRAN, LOWER JUBA, LOWER SHABELLE, MIDDLE JUBA, MIDDLE SHABELLE, MUDUG GM, MUDUG PL</t>
  </si>
  <si>
    <t>29/02/2024</t>
  </si>
  <si>
    <t>SOM-2024-001</t>
  </si>
  <si>
    <t>SOM-2024-001-1</t>
  </si>
  <si>
    <t>21/01/2024</t>
  </si>
  <si>
    <t>SDN-2023-002</t>
  </si>
  <si>
    <t>SDN-2023-002-1</t>
  </si>
  <si>
    <t>Sudan</t>
  </si>
  <si>
    <t xml:space="preserve">BLUE NILE, CENTRAL DARFUR, EAST DARFUR, GEDARIF, GEZIRA, KASSALA, KHARTOUM, NORTH DARFUR, NORTH KORDOFAN, NORTHERN, RED SEA, RIVER NILE, SENNAR, SOUTH DARFUR, SOUTH KORDOFAN, WEST DARFUR, WEST KORDOFAN, WHITE NILE
</t>
  </si>
  <si>
    <t>TZA-2023-001</t>
  </si>
  <si>
    <t>TZA-2023-001-1</t>
  </si>
  <si>
    <t>Tanzania</t>
  </si>
  <si>
    <t>KAGERA, KIGOMA</t>
  </si>
  <si>
    <t>06/08/2023
06/07/2023
17/08/2023
24/08/2023
14/09/2023
21 /09/2023</t>
  </si>
  <si>
    <t xml:space="preserve">0 to 8 years </t>
  </si>
  <si>
    <t>TZA-2023-002</t>
  </si>
  <si>
    <t>TZA-2023-002-1</t>
  </si>
  <si>
    <t>17/08/2023
01/09/2023
07/10/2023
26/10/2023</t>
  </si>
  <si>
    <t>TZA-2023-003</t>
  </si>
  <si>
    <t>TZA-2023-003-1</t>
  </si>
  <si>
    <t>KATAVI, MBEYA, RUKWA, SONGWE</t>
  </si>
  <si>
    <t>30/07/2023</t>
  </si>
  <si>
    <t>30/07/2023
24/08/2023
14/09/2023
21/09/2023</t>
  </si>
  <si>
    <t>TZA-2023-004</t>
  </si>
  <si>
    <t>TZA-2023-004-1</t>
  </si>
  <si>
    <t>KAGERA, KATAVI, KIGOMA, MBEYA, RUKWA, SONGWE</t>
  </si>
  <si>
    <t>TGO-2022-001</t>
  </si>
  <si>
    <t>TGO-2022-001-1</t>
  </si>
  <si>
    <t>Togo</t>
  </si>
  <si>
    <t xml:space="preserve">CENTRALE, KARA, LOMÉ-COMMUNE, MARITIME, PLATEAUX, SAVANES
</t>
  </si>
  <si>
    <t>07/07/2022
21/07/2022
15/08/2022</t>
  </si>
  <si>
    <t>Shared by AFRO on 13/09/2021</t>
  </si>
  <si>
    <t>TGO-2022-002</t>
  </si>
  <si>
    <t>TGO-2022-002-1</t>
  </si>
  <si>
    <t>04 /08/2022
21/08/2022
21/04/2022
13/10/2022</t>
  </si>
  <si>
    <t>TJK-2021-001</t>
  </si>
  <si>
    <t>TJK-2021-001-1</t>
  </si>
  <si>
    <t>EURO</t>
  </si>
  <si>
    <t>Tajikistan</t>
  </si>
  <si>
    <t xml:space="preserve">DRS, DUSHANBE, GBAO, KHATLON, SUGD
</t>
  </si>
  <si>
    <t>17/05/2021
31/05/2021</t>
  </si>
  <si>
    <t>Shared by EURO on 27/08/2021</t>
  </si>
  <si>
    <t>TJK-2021-002</t>
  </si>
  <si>
    <t>TJK-2021-002-1</t>
  </si>
  <si>
    <t>17/05/2021
29/06/2021</t>
  </si>
  <si>
    <t>TJK-2021-003</t>
  </si>
  <si>
    <t>TJK-2021-003-1</t>
  </si>
  <si>
    <t>DRS, KHATLON</t>
  </si>
  <si>
    <t>1 to 4 years</t>
  </si>
  <si>
    <t>Shared by EURO on 24/09/2021</t>
  </si>
  <si>
    <t>UGA-2021-001</t>
  </si>
  <si>
    <t>UGA-2021-001-1</t>
  </si>
  <si>
    <t>Uganda</t>
  </si>
  <si>
    <t>ACHOLI, ANKOLE, BUKEDI, BUNYORO, BUSOGA, ELGON, KAMPALA, KARAMOJA, KIGEZI, LANGO, NORTH BUGANDA, SOUTH BUGANDA, TESO, TORO, WEST NILE</t>
  </si>
  <si>
    <t xml:space="preserve">10/9/2021
05/11/2021
14/01/2022
</t>
  </si>
  <si>
    <t xml:space="preserve">Given the challenges related to preparations over the Christmas holidays and the prioritization of Covid-19 response (given the 6.5m doses about the expire), the possibility of delay for Uganda nOPV2 campaigns planned for 14 -16 January 2022 remains high. </t>
  </si>
  <si>
    <t>UGA-2021-002</t>
  </si>
  <si>
    <t>UGA-2021-002-1</t>
  </si>
  <si>
    <t>13/01/2022
01/04/2022
26/08/2022
23/09/2022
28/10/2022
04/11/2022</t>
  </si>
  <si>
    <t xml:space="preserve">As of 16 February 2022 .Pending quality improvement plan
implementation. Target is set for
 April. On 16 February ORBG communicated that R2 is pending quality improvement plan implementation with a target start date for end of April .
On 23 September 2022 RRT communicated that .
Possible dely for implementation of campaign at end of October due to Ebola outbreak.
The campaign satrted on 04 November will not be implemented in 5 districts </t>
  </si>
  <si>
    <t>YEM-2023-003</t>
  </si>
  <si>
    <t>YEM-2023-003-1</t>
  </si>
  <si>
    <t xml:space="preserve">Yemen </t>
  </si>
  <si>
    <t>ABYAN, ADEN, ALDHALE, ALHUDAIDAH, ALMAHARA, HADRAMOAT ALMUKLLAA, HADRAMOAT SAYEUN, LAHAJ, MARIB, SHABWAH, SOUQATRA, TAIZ</t>
  </si>
  <si>
    <t>15/12/2023 
24/02/2024</t>
  </si>
  <si>
    <t>15/12/2023
24/02/2024</t>
  </si>
  <si>
    <t>ZMB-2023-001</t>
  </si>
  <si>
    <t>ZMB-2023-001-1</t>
  </si>
  <si>
    <t>Zambia</t>
  </si>
  <si>
    <t>CENTRAL, COPPERBELT, LUAPULA, NORTH WESTERN</t>
  </si>
  <si>
    <t>ZMB-2023-002</t>
  </si>
  <si>
    <t>ZMB-2023-002-1</t>
  </si>
  <si>
    <t>01/03/2023
07/04/2023
13/04/2023
20/04/2023</t>
  </si>
  <si>
    <t xml:space="preserve">2,297,034
</t>
  </si>
  <si>
    <t>ZMB-2023-006</t>
  </si>
  <si>
    <t>ZMB-2023-006-1</t>
  </si>
  <si>
    <t>LUAPULA, MUCHINGA, NORTHERN</t>
  </si>
  <si>
    <t>27/07/2023
17/08/2023
31/08/2023</t>
  </si>
  <si>
    <t>0 to 8 years</t>
  </si>
  <si>
    <t>ZMB-2023-007</t>
  </si>
  <si>
    <t>ZMB-2023-007-1</t>
  </si>
  <si>
    <t xml:space="preserve">EASTERN, LUSAKA, SOUTHERN, WESTERN
</t>
  </si>
  <si>
    <t>17/08/2023
31/08/2023</t>
  </si>
  <si>
    <t>ZMB-2023-008</t>
  </si>
  <si>
    <t>ZMB-2023-008-1</t>
  </si>
  <si>
    <t>EASTERN, LUAPULA, LUSAKA, MUCHINGA, NORTHERN, SOUTHERN</t>
  </si>
  <si>
    <t>12/10/2023
26/10/2023</t>
  </si>
  <si>
    <t>ZWE-2024-001</t>
  </si>
  <si>
    <t>ZWE-2024-001-1</t>
  </si>
  <si>
    <t>Zimbabwe</t>
  </si>
  <si>
    <t>BULAWAYO, HARARE, MANICALAND, MASHONALAND CENTRAL, MASHONALAND EAST, MASHONALAND WEST, MASVINGO, MATABELELAND NORTH, MATABELELAND SOUTH, MIDLANDS</t>
  </si>
  <si>
    <t>ZWE-2024-002</t>
  </si>
  <si>
    <t>ZWE-2024-002-1</t>
  </si>
  <si>
    <t xml:space="preserve">Cells colors legend </t>
  </si>
  <si>
    <t>Columns K&amp;I</t>
  </si>
  <si>
    <t>Dates that need to be corrected/ updates in POLIS</t>
  </si>
  <si>
    <t>Rows &amp;  column I</t>
  </si>
  <si>
    <t xml:space="preserve">Delayed campaigns - Dates postponed </t>
  </si>
  <si>
    <t>Columns Q&amp;T , also not confirmed dates and target pop.</t>
  </si>
  <si>
    <t xml:space="preserve"> Missing number of vaccinated children that needs
 to be completed by regions/ countires ,or data not confirmed / not available</t>
  </si>
  <si>
    <t xml:space="preserve">Rows </t>
  </si>
  <si>
    <t xml:space="preserve"> Planned campaigns </t>
  </si>
  <si>
    <t>column I</t>
  </si>
  <si>
    <t xml:space="preserve">For campaigns that are started and still ongoing </t>
  </si>
  <si>
    <t xml:space="preserve">Canceled campaigns </t>
  </si>
  <si>
    <t xml:space="preserve">Country </t>
  </si>
  <si>
    <t xml:space="preserve">Nigeria </t>
  </si>
  <si>
    <t> </t>
  </si>
  <si>
    <t xml:space="preserve">Ethiopia </t>
  </si>
  <si>
    <t xml:space="preserve">AFAR </t>
  </si>
  <si>
    <t xml:space="preserve">Ghana </t>
  </si>
  <si>
    <t xml:space="preserve">Uganda </t>
  </si>
  <si>
    <t xml:space="preserve">Algeria </t>
  </si>
  <si>
    <t xml:space="preserve">Zambia </t>
  </si>
  <si>
    <t xml:space="preserve">Mozambique </t>
  </si>
  <si>
    <t xml:space="preserve">Chad </t>
  </si>
  <si>
    <t xml:space="preserve">Somalia </t>
  </si>
  <si>
    <t>CAR</t>
  </si>
  <si>
    <t xml:space="preserve">Mali </t>
  </si>
  <si>
    <t xml:space="preserve">Tanzania </t>
  </si>
  <si>
    <t xml:space="preserve">Egypt </t>
  </si>
  <si>
    <t xml:space="preserve">Guinea </t>
  </si>
  <si>
    <t>Last updated</t>
  </si>
  <si>
    <t xml:space="preserve">Maunual table- Back up </t>
  </si>
  <si>
    <t xml:space="preserve">Calculated number of Administered doses </t>
  </si>
  <si>
    <t xml:space="preserve">Total of administered doses  per Country </t>
  </si>
  <si>
    <t xml:space="preserve">Calculation per camaign </t>
  </si>
  <si>
    <t>Comments</t>
  </si>
  <si>
    <t xml:space="preserve">Total </t>
  </si>
  <si>
    <t xml:space="preserve">Target pop. / administered doses per campaign round </t>
  </si>
  <si>
    <t xml:space="preserve">Benin </t>
  </si>
  <si>
    <t xml:space="preserve">AFRO </t>
  </si>
  <si>
    <t xml:space="preserve"> </t>
  </si>
  <si>
    <t>Cote d'Ivoire</t>
  </si>
  <si>
    <t>Cote D'Ivoir</t>
  </si>
  <si>
    <t>DRC</t>
  </si>
  <si>
    <t>R2 in (LOMAMI, MANIEMA, 
NORD KIVU, SANKURU, SUD-KIVU,
 TANGANYIKA, TSHOPO)</t>
  </si>
  <si>
    <t xml:space="preserve">R1 in 2 Provinces Qena and Luxor </t>
  </si>
  <si>
    <t>R2 in 2 provinces ( Luxor , Quena )</t>
  </si>
  <si>
    <t xml:space="preserve">5 zones in AFAR </t>
  </si>
  <si>
    <t>Guinea Bissau</t>
  </si>
  <si>
    <t xml:space="preserve">Guinia </t>
  </si>
  <si>
    <t xml:space="preserve">SEARO </t>
  </si>
  <si>
    <t xml:space="preserve">Indonesia </t>
  </si>
  <si>
    <t xml:space="preserve">Liberia </t>
  </si>
  <si>
    <t xml:space="preserve">Malawi </t>
  </si>
  <si>
    <t xml:space="preserve">Sierra Leone </t>
  </si>
  <si>
    <t xml:space="preserve">The Gambia </t>
  </si>
  <si>
    <t>Total of nOPV2 adminsitered doses
(from the totals by countries)</t>
  </si>
  <si>
    <t>Total</t>
  </si>
  <si>
    <t>Total of nOPV2 adminsitered doses
(from tab 'Campaigns data info')</t>
  </si>
  <si>
    <t>COUNTRY</t>
  </si>
  <si>
    <t>ADMINISTRATED DOSES
(OR TARGET POP) FOR ACTIVITIES DONE</t>
  </si>
  <si>
    <t>TOTAL FOR ALL REGIONS</t>
  </si>
  <si>
    <t>TOTAL FOR ALL COUNTRIES</t>
  </si>
  <si>
    <t>Difference for 2 rounds with no SIA codes for campaigns in Sudanese refugee camps</t>
  </si>
  <si>
    <t xml:space="preserve">Algeria 2021 </t>
  </si>
  <si>
    <t>Algeria 2022</t>
  </si>
  <si>
    <t>Algeria  2023</t>
  </si>
  <si>
    <t xml:space="preserve">2023 doses </t>
  </si>
  <si>
    <t xml:space="preserve">Number of countires </t>
  </si>
  <si>
    <t xml:space="preserve">2022 doses </t>
  </si>
  <si>
    <t>0,000,000</t>
  </si>
  <si>
    <t xml:space="preserve">Total per year </t>
  </si>
  <si>
    <r>
      <rPr>
        <b/>
        <sz val="11"/>
        <color rgb="FF000000"/>
        <rFont val="Calibri"/>
      </rPr>
      <t xml:space="preserve">Total used  in </t>
    </r>
    <r>
      <rPr>
        <b/>
        <sz val="11"/>
        <color rgb="FF4472C4"/>
        <rFont val="Calibri"/>
      </rPr>
      <t>Algeria</t>
    </r>
    <r>
      <rPr>
        <b/>
        <sz val="11"/>
        <color rgb="FF000000"/>
        <rFont val="Calibri"/>
      </rPr>
      <t xml:space="preserve"> from 2021- 29 May 2023 </t>
    </r>
  </si>
  <si>
    <t xml:space="preserve">Benin 2021 </t>
  </si>
  <si>
    <t>Benin 2022</t>
  </si>
  <si>
    <t>Benin 2023</t>
  </si>
  <si>
    <r>
      <rPr>
        <b/>
        <sz val="11"/>
        <color rgb="FF000000"/>
        <rFont val="Calibri"/>
      </rPr>
      <t xml:space="preserve">Total used  in </t>
    </r>
    <r>
      <rPr>
        <b/>
        <sz val="11"/>
        <color rgb="FF4472C4"/>
        <rFont val="Calibri"/>
      </rPr>
      <t>Benin</t>
    </r>
    <r>
      <rPr>
        <b/>
        <sz val="11"/>
        <color rgb="FF000000"/>
        <rFont val="Calibri"/>
      </rPr>
      <t xml:space="preserve"> from 01 Jan 2021- 29 May 2023 </t>
    </r>
  </si>
  <si>
    <t xml:space="preserve">Botswana 2021 </t>
  </si>
  <si>
    <t>Botswana 2022</t>
  </si>
  <si>
    <t>Botswana 2023</t>
  </si>
  <si>
    <r>
      <rPr>
        <b/>
        <sz val="11"/>
        <color rgb="FF000000"/>
        <rFont val="Calibri"/>
      </rPr>
      <t xml:space="preserve">Total used  in </t>
    </r>
    <r>
      <rPr>
        <b/>
        <sz val="11"/>
        <color rgb="FF4472C4"/>
        <rFont val="Calibri"/>
      </rPr>
      <t>Botswana</t>
    </r>
    <r>
      <rPr>
        <b/>
        <sz val="11"/>
        <color rgb="FF000000"/>
        <rFont val="Calibri"/>
      </rPr>
      <t xml:space="preserve"> 01 Jan  from 2021- 29 May 2023 </t>
    </r>
  </si>
  <si>
    <t xml:space="preserve">Burkina Faso 2021 </t>
  </si>
  <si>
    <t>Burkina Faso 2022</t>
  </si>
  <si>
    <t>Burkina Faso 2023</t>
  </si>
  <si>
    <r>
      <rPr>
        <b/>
        <sz val="11"/>
        <color rgb="FF000000"/>
        <rFont val="Calibri"/>
      </rPr>
      <t xml:space="preserve">Total used  in </t>
    </r>
    <r>
      <rPr>
        <b/>
        <sz val="11"/>
        <color rgb="FF4472C4"/>
        <rFont val="Calibri"/>
      </rPr>
      <t>Burkina Faso</t>
    </r>
    <r>
      <rPr>
        <b/>
        <sz val="11"/>
        <color rgb="FF000000"/>
        <rFont val="Calibri"/>
      </rPr>
      <t xml:space="preserve"> from 01 Jan 2021- 24 September 2023 </t>
    </r>
  </si>
  <si>
    <t xml:space="preserve">Burundi 2021 </t>
  </si>
  <si>
    <t>Burundi 2022</t>
  </si>
  <si>
    <t>Burundi 2023</t>
  </si>
  <si>
    <r>
      <rPr>
        <b/>
        <sz val="11"/>
        <color rgb="FF000000"/>
        <rFont val="Calibri"/>
      </rPr>
      <t xml:space="preserve">Total used  in </t>
    </r>
    <r>
      <rPr>
        <b/>
        <sz val="11"/>
        <color rgb="FF4472C4"/>
        <rFont val="Calibri"/>
      </rPr>
      <t>Burundi</t>
    </r>
    <r>
      <rPr>
        <b/>
        <sz val="11"/>
        <color rgb="FF000000"/>
        <rFont val="Calibri"/>
      </rPr>
      <t xml:space="preserve"> from 01 Jan 2021- 28 August 2023 </t>
    </r>
  </si>
  <si>
    <t xml:space="preserve">Cameroon 2021 </t>
  </si>
  <si>
    <t>Cameroon  2022</t>
  </si>
  <si>
    <t>Cameroon 2023</t>
  </si>
  <si>
    <r>
      <rPr>
        <b/>
        <sz val="11"/>
        <color rgb="FF000000"/>
        <rFont val="Calibri"/>
      </rPr>
      <t xml:space="preserve">Total used  in </t>
    </r>
    <r>
      <rPr>
        <b/>
        <sz val="11"/>
        <color rgb="FF4472C4"/>
        <rFont val="Calibri"/>
      </rPr>
      <t>Cameroon</t>
    </r>
    <r>
      <rPr>
        <b/>
        <sz val="11"/>
        <color rgb="FF000000"/>
        <rFont val="Calibri"/>
      </rPr>
      <t xml:space="preserve"> from 01 Jan 2021- 18 June 2023 </t>
    </r>
  </si>
  <si>
    <t xml:space="preserve">CAR 2021 </t>
  </si>
  <si>
    <t>CAR 2022</t>
  </si>
  <si>
    <t>CAR 2023</t>
  </si>
  <si>
    <r>
      <rPr>
        <b/>
        <sz val="11"/>
        <color rgb="FF000000"/>
        <rFont val="Calibri"/>
      </rPr>
      <t xml:space="preserve">Total used  in </t>
    </r>
    <r>
      <rPr>
        <b/>
        <sz val="11"/>
        <color rgb="FF4472C4"/>
        <rFont val="Calibri"/>
      </rPr>
      <t>CAR</t>
    </r>
    <r>
      <rPr>
        <b/>
        <sz val="11"/>
        <color rgb="FF000000"/>
        <rFont val="Calibri"/>
      </rPr>
      <t xml:space="preserve"> from 01 Jan 2021- 09 September 2023 </t>
    </r>
  </si>
  <si>
    <t xml:space="preserve">Chad 2021 </t>
  </si>
  <si>
    <t>Chad  2022</t>
  </si>
  <si>
    <t>Chad 2023</t>
  </si>
  <si>
    <r>
      <rPr>
        <b/>
        <sz val="11"/>
        <color rgb="FF000000"/>
        <rFont val="Calibri"/>
      </rPr>
      <t xml:space="preserve">Total used  in </t>
    </r>
    <r>
      <rPr>
        <b/>
        <sz val="11"/>
        <color rgb="FF4472C4"/>
        <rFont val="Calibri"/>
      </rPr>
      <t xml:space="preserve">Chad </t>
    </r>
    <r>
      <rPr>
        <b/>
        <sz val="11"/>
        <color rgb="FF000000"/>
        <rFont val="Calibri"/>
      </rPr>
      <t xml:space="preserve">from 01 Jan 2021- 15 December 2023 </t>
    </r>
  </si>
  <si>
    <t xml:space="preserve">Congo 2021 </t>
  </si>
  <si>
    <t>Congo  2022</t>
  </si>
  <si>
    <t>Congo 2023</t>
  </si>
  <si>
    <r>
      <rPr>
        <b/>
        <sz val="11"/>
        <color rgb="FF000000"/>
        <rFont val="Calibri"/>
      </rPr>
      <t xml:space="preserve">Total used  in </t>
    </r>
    <r>
      <rPr>
        <b/>
        <sz val="11"/>
        <color rgb="FF4472C4"/>
        <rFont val="Calibri"/>
      </rPr>
      <t>Congo</t>
    </r>
    <r>
      <rPr>
        <b/>
        <sz val="11"/>
        <color rgb="FF000000"/>
        <rFont val="Calibri"/>
      </rPr>
      <t xml:space="preserve"> from 01 Jan 2021- 10 December 2023 </t>
    </r>
  </si>
  <si>
    <t xml:space="preserve">Cote d'Ivoire 2021 </t>
  </si>
  <si>
    <t>Cote d'Ivoire  2022</t>
  </si>
  <si>
    <t>Cote d'Ivoire 2023</t>
  </si>
  <si>
    <r>
      <rPr>
        <b/>
        <sz val="11"/>
        <color rgb="FF000000"/>
        <rFont val="Calibri"/>
      </rPr>
      <t xml:space="preserve">Total used  in </t>
    </r>
    <r>
      <rPr>
        <b/>
        <sz val="11"/>
        <color rgb="FF4472C4"/>
        <rFont val="Calibri"/>
      </rPr>
      <t>Cote d'Ivoire</t>
    </r>
    <r>
      <rPr>
        <b/>
        <sz val="11"/>
        <color rgb="FF000000"/>
        <rFont val="Calibri"/>
      </rPr>
      <t xml:space="preserve"> from 01 Jan 2021- 29 October 2023 </t>
    </r>
  </si>
  <si>
    <t xml:space="preserve">Djibouti 2021 </t>
  </si>
  <si>
    <t>Djibouti 2022</t>
  </si>
  <si>
    <t>Djibouti 2023</t>
  </si>
  <si>
    <r>
      <rPr>
        <b/>
        <sz val="11"/>
        <color rgb="FF000000"/>
        <rFont val="Calibri"/>
      </rPr>
      <t>Total used  in</t>
    </r>
    <r>
      <rPr>
        <b/>
        <sz val="11"/>
        <color rgb="FFED7D31"/>
        <rFont val="Calibri"/>
      </rPr>
      <t xml:space="preserve"> Djibouti </t>
    </r>
    <r>
      <rPr>
        <b/>
        <sz val="11"/>
        <color rgb="FF000000"/>
        <rFont val="Calibri"/>
      </rPr>
      <t xml:space="preserve">from 01 Jan 2021- 29 May 2023 </t>
    </r>
  </si>
  <si>
    <t xml:space="preserve">DRC 2021 </t>
  </si>
  <si>
    <t>DRC 2022</t>
  </si>
  <si>
    <t>DRC 2023</t>
  </si>
  <si>
    <r>
      <rPr>
        <b/>
        <sz val="11"/>
        <color rgb="FF000000"/>
        <rFont val="Calibri"/>
      </rPr>
      <t xml:space="preserve">Total used  in </t>
    </r>
    <r>
      <rPr>
        <b/>
        <sz val="11"/>
        <color rgb="FF4472C4"/>
        <rFont val="Calibri"/>
      </rPr>
      <t xml:space="preserve">DRC </t>
    </r>
    <r>
      <rPr>
        <b/>
        <sz val="11"/>
        <color rgb="FF000000"/>
        <rFont val="Calibri"/>
      </rPr>
      <t xml:space="preserve">from 01 Jan 2021- 26 November 2023 </t>
    </r>
  </si>
  <si>
    <t xml:space="preserve">Egypt 2021 </t>
  </si>
  <si>
    <t>Egypt 2022</t>
  </si>
  <si>
    <t>Egypt  2023</t>
  </si>
  <si>
    <r>
      <rPr>
        <b/>
        <sz val="11"/>
        <color rgb="FF000000"/>
        <rFont val="Calibri"/>
      </rPr>
      <t xml:space="preserve">Total used  in </t>
    </r>
    <r>
      <rPr>
        <b/>
        <sz val="11"/>
        <color rgb="FFED7D31"/>
        <rFont val="Calibri"/>
      </rPr>
      <t xml:space="preserve">Egypt </t>
    </r>
    <r>
      <rPr>
        <b/>
        <sz val="11"/>
        <color rgb="FF000000"/>
        <rFont val="Calibri"/>
      </rPr>
      <t>from 01 Jan 2021- 23 January 2024</t>
    </r>
  </si>
  <si>
    <t xml:space="preserve">Ethiopia  2021 </t>
  </si>
  <si>
    <t>Ethiopia  2022</t>
  </si>
  <si>
    <t>Ethiopia 2023</t>
  </si>
  <si>
    <r>
      <rPr>
        <b/>
        <sz val="11"/>
        <color rgb="FF000000"/>
        <rFont val="Calibri"/>
      </rPr>
      <t xml:space="preserve">Total used  in </t>
    </r>
    <r>
      <rPr>
        <b/>
        <sz val="11"/>
        <color rgb="FF4472C4"/>
        <rFont val="Calibri"/>
      </rPr>
      <t>Ethiopia</t>
    </r>
    <r>
      <rPr>
        <b/>
        <sz val="11"/>
        <color rgb="FF000000"/>
        <rFont val="Calibri"/>
      </rPr>
      <t xml:space="preserve">  from 01 Jan 2021- 29 May 2023 </t>
    </r>
  </si>
  <si>
    <t xml:space="preserve">Ghana 2021 </t>
  </si>
  <si>
    <t>Ghana  2022</t>
  </si>
  <si>
    <t>Ghana 2023</t>
  </si>
  <si>
    <r>
      <rPr>
        <b/>
        <sz val="11"/>
        <color rgb="FF000000"/>
        <rFont val="Calibri"/>
      </rPr>
      <t xml:space="preserve">Total used  in </t>
    </r>
    <r>
      <rPr>
        <b/>
        <sz val="11"/>
        <color rgb="FF4472C4"/>
        <rFont val="Calibri"/>
      </rPr>
      <t>Ghana</t>
    </r>
    <r>
      <rPr>
        <b/>
        <sz val="11"/>
        <color rgb="FF000000"/>
        <rFont val="Calibri"/>
      </rPr>
      <t xml:space="preserve"> from 01 Jan 2021- 29 May 2023 </t>
    </r>
  </si>
  <si>
    <t xml:space="preserve">Guinea Bissau 2021 </t>
  </si>
  <si>
    <t>Guinea Bissau 2022</t>
  </si>
  <si>
    <t>Guinea Bissau 2023</t>
  </si>
  <si>
    <r>
      <rPr>
        <b/>
        <sz val="11"/>
        <color rgb="FF000000"/>
        <rFont val="Calibri"/>
      </rPr>
      <t xml:space="preserve">Total used  in </t>
    </r>
    <r>
      <rPr>
        <b/>
        <sz val="11"/>
        <color rgb="FF4472C4"/>
        <rFont val="Calibri"/>
      </rPr>
      <t>Guinea Bissau</t>
    </r>
    <r>
      <rPr>
        <b/>
        <sz val="11"/>
        <color rgb="FF000000"/>
        <rFont val="Calibri"/>
      </rPr>
      <t xml:space="preserve"> from 01 Jan 2021- 29 May 2023 </t>
    </r>
  </si>
  <si>
    <t>Guinea 2021</t>
  </si>
  <si>
    <t>Guinea 2022</t>
  </si>
  <si>
    <t>Guinea  2023</t>
  </si>
  <si>
    <r>
      <rPr>
        <b/>
        <sz val="11"/>
        <color rgb="FF000000"/>
        <rFont val="Calibri"/>
      </rPr>
      <t xml:space="preserve">Total used  in </t>
    </r>
    <r>
      <rPr>
        <b/>
        <sz val="11"/>
        <color rgb="FF4472C4"/>
        <rFont val="Calibri"/>
      </rPr>
      <t xml:space="preserve">Guinea </t>
    </r>
    <r>
      <rPr>
        <b/>
        <sz val="11"/>
        <color rgb="FF000000"/>
        <rFont val="Calibri"/>
      </rPr>
      <t xml:space="preserve"> from 01 Jan 2021- 29 October 2023 </t>
    </r>
  </si>
  <si>
    <t xml:space="preserve">Indonesia 2021 </t>
  </si>
  <si>
    <t>Indonesia 2022</t>
  </si>
  <si>
    <t>Indonesia  2023</t>
  </si>
  <si>
    <r>
      <rPr>
        <b/>
        <sz val="11"/>
        <color rgb="FF000000"/>
        <rFont val="Calibri"/>
      </rPr>
      <t xml:space="preserve">Total used  in </t>
    </r>
    <r>
      <rPr>
        <b/>
        <sz val="11"/>
        <color rgb="FF00B050"/>
        <rFont val="Calibri"/>
      </rPr>
      <t>Indonesia</t>
    </r>
    <r>
      <rPr>
        <b/>
        <sz val="11"/>
        <color rgb="FF000000"/>
        <rFont val="Calibri"/>
      </rPr>
      <t xml:space="preserve"> from 01 Jan 2021- 02 February 2024</t>
    </r>
  </si>
  <si>
    <t xml:space="preserve">Kenya 2021 </t>
  </si>
  <si>
    <t>Kenya 2022</t>
  </si>
  <si>
    <t>Kenya  2023</t>
  </si>
  <si>
    <r>
      <rPr>
        <b/>
        <sz val="11"/>
        <color rgb="FF000000"/>
        <rFont val="Calibri"/>
      </rPr>
      <t xml:space="preserve">Total used  in </t>
    </r>
    <r>
      <rPr>
        <b/>
        <sz val="11"/>
        <color rgb="FF4472C4"/>
        <rFont val="Calibri"/>
      </rPr>
      <t xml:space="preserve">Kenya </t>
    </r>
    <r>
      <rPr>
        <b/>
        <sz val="11"/>
        <color rgb="FF000000"/>
        <rFont val="Calibri"/>
      </rPr>
      <t xml:space="preserve">from 01 Jan 2021- 13 November 2023 </t>
    </r>
  </si>
  <si>
    <t xml:space="preserve">Liberia 2021 </t>
  </si>
  <si>
    <t>Liberia  2022</t>
  </si>
  <si>
    <t>Liberia 2023</t>
  </si>
  <si>
    <r>
      <rPr>
        <b/>
        <sz val="11"/>
        <color rgb="FF000000"/>
        <rFont val="Calibri"/>
      </rPr>
      <t xml:space="preserve">Total used  in </t>
    </r>
    <r>
      <rPr>
        <b/>
        <sz val="11"/>
        <color rgb="FF4472C4"/>
        <rFont val="Calibri"/>
      </rPr>
      <t>Liberia</t>
    </r>
    <r>
      <rPr>
        <b/>
        <sz val="11"/>
        <color rgb="FF000000"/>
        <rFont val="Calibri"/>
      </rPr>
      <t xml:space="preserve"> from 01 Jan 2021- 29 May 2023 </t>
    </r>
  </si>
  <si>
    <t xml:space="preserve">Malawi  2021 </t>
  </si>
  <si>
    <t>Malawi 2022</t>
  </si>
  <si>
    <t>Malawi 2023</t>
  </si>
  <si>
    <r>
      <rPr>
        <b/>
        <sz val="11"/>
        <color rgb="FF000000"/>
        <rFont val="Calibri"/>
      </rPr>
      <t xml:space="preserve">Total used  in </t>
    </r>
    <r>
      <rPr>
        <b/>
        <sz val="11"/>
        <color rgb="FF4472C4"/>
        <rFont val="Calibri"/>
      </rPr>
      <t>Malawi</t>
    </r>
    <r>
      <rPr>
        <b/>
        <sz val="11"/>
        <color rgb="FF000000"/>
        <rFont val="Calibri"/>
      </rPr>
      <t xml:space="preserve"> from 01 Jan 2021- 29 May2023 </t>
    </r>
  </si>
  <si>
    <t xml:space="preserve">Mali  2021 </t>
  </si>
  <si>
    <t>Mali 2022</t>
  </si>
  <si>
    <t>Mali 2023</t>
  </si>
  <si>
    <r>
      <rPr>
        <b/>
        <sz val="11"/>
        <color rgb="FF000000"/>
        <rFont val="Calibri"/>
      </rPr>
      <t xml:space="preserve">Total used  in </t>
    </r>
    <r>
      <rPr>
        <b/>
        <sz val="11"/>
        <color rgb="FF4472C4"/>
        <rFont val="Calibri"/>
      </rPr>
      <t>Mali</t>
    </r>
    <r>
      <rPr>
        <b/>
        <sz val="11"/>
        <color rgb="FF000000"/>
        <rFont val="Calibri"/>
      </rPr>
      <t xml:space="preserve"> from 01 Jan 2021- 20 December2023 </t>
    </r>
  </si>
  <si>
    <t xml:space="preserve">Mauritania  2021 </t>
  </si>
  <si>
    <t>Mauritania 2022</t>
  </si>
  <si>
    <r>
      <rPr>
        <b/>
        <sz val="11"/>
        <color rgb="FF000000"/>
        <rFont val="Calibri"/>
      </rPr>
      <t xml:space="preserve">Total used  in </t>
    </r>
    <r>
      <rPr>
        <b/>
        <sz val="11"/>
        <color rgb="FF4472C4"/>
        <rFont val="Calibri"/>
      </rPr>
      <t>Mauritania</t>
    </r>
    <r>
      <rPr>
        <b/>
        <sz val="11"/>
        <color rgb="FF000000"/>
        <rFont val="Calibri"/>
      </rPr>
      <t xml:space="preserve"> from 01 Jan 2021- 29 May 2023 </t>
    </r>
  </si>
  <si>
    <t xml:space="preserve">Mozambique 2021 </t>
  </si>
  <si>
    <t>Mozambique 2022</t>
  </si>
  <si>
    <t>Mozambique  2023</t>
  </si>
  <si>
    <r>
      <rPr>
        <b/>
        <sz val="11"/>
        <color rgb="FF000000"/>
        <rFont val="Calibri"/>
      </rPr>
      <t>Total used  in</t>
    </r>
    <r>
      <rPr>
        <b/>
        <sz val="11"/>
        <color rgb="FF4472C4"/>
        <rFont val="Calibri"/>
      </rPr>
      <t xml:space="preserve"> Mozambique</t>
    </r>
    <r>
      <rPr>
        <b/>
        <sz val="11"/>
        <color rgb="FF000000"/>
        <rFont val="Calibri"/>
      </rPr>
      <t xml:space="preserve"> from 01 Jan 2021- 29 May 2023 </t>
    </r>
  </si>
  <si>
    <t xml:space="preserve">Niger 2021 </t>
  </si>
  <si>
    <t>Niger 2022</t>
  </si>
  <si>
    <t>Niger  2023</t>
  </si>
  <si>
    <r>
      <rPr>
        <b/>
        <sz val="11"/>
        <color rgb="FF000000"/>
        <rFont val="Calibri"/>
      </rPr>
      <t xml:space="preserve">Total used  in </t>
    </r>
    <r>
      <rPr>
        <b/>
        <sz val="11"/>
        <color rgb="FF4472C4"/>
        <rFont val="Calibri"/>
      </rPr>
      <t>Niger</t>
    </r>
    <r>
      <rPr>
        <b/>
        <sz val="11"/>
        <color rgb="FF000000"/>
        <rFont val="Calibri"/>
      </rPr>
      <t xml:space="preserve"> from 01 Jan 2021- 18 June 2023 </t>
    </r>
  </si>
  <si>
    <t xml:space="preserve">Nigeria 2021 </t>
  </si>
  <si>
    <t>Nigeria 2022</t>
  </si>
  <si>
    <t>Nigeria  2023</t>
  </si>
  <si>
    <r>
      <rPr>
        <b/>
        <sz val="11"/>
        <color rgb="FF000000"/>
        <rFont val="Calibri"/>
      </rPr>
      <t xml:space="preserve">Total used  in </t>
    </r>
    <r>
      <rPr>
        <b/>
        <sz val="11"/>
        <color rgb="FF4472C4"/>
        <rFont val="Calibri"/>
      </rPr>
      <t>Nigeria</t>
    </r>
    <r>
      <rPr>
        <b/>
        <sz val="11"/>
        <color rgb="FF000000"/>
        <rFont val="Calibri"/>
      </rPr>
      <t xml:space="preserve"> from 01 Jan 2021- 16 December 2023 </t>
    </r>
  </si>
  <si>
    <t xml:space="preserve">Rwanda 2021 </t>
  </si>
  <si>
    <t>Rwanda  2022</t>
  </si>
  <si>
    <t>Rwanda 2023</t>
  </si>
  <si>
    <r>
      <rPr>
        <b/>
        <sz val="11"/>
        <color rgb="FF000000"/>
        <rFont val="Calibri"/>
      </rPr>
      <t xml:space="preserve">Total used  in </t>
    </r>
    <r>
      <rPr>
        <b/>
        <sz val="11"/>
        <color rgb="FF4472C4"/>
        <rFont val="Calibri"/>
      </rPr>
      <t>Rwanda</t>
    </r>
    <r>
      <rPr>
        <b/>
        <sz val="11"/>
        <color rgb="FF000000"/>
        <rFont val="Calibri"/>
      </rPr>
      <t xml:space="preserve"> from 01 Jan 2021- 15 September 2023 </t>
    </r>
  </si>
  <si>
    <t xml:space="preserve">Senegal 2021 </t>
  </si>
  <si>
    <t>Senegal  2022</t>
  </si>
  <si>
    <t>Senegal  2023</t>
  </si>
  <si>
    <r>
      <rPr>
        <b/>
        <sz val="11"/>
        <color rgb="FF000000"/>
        <rFont val="Calibri"/>
      </rPr>
      <t xml:space="preserve">Total used  in </t>
    </r>
    <r>
      <rPr>
        <b/>
        <sz val="11"/>
        <color rgb="FF4472C4"/>
        <rFont val="Calibri"/>
      </rPr>
      <t>Senegal</t>
    </r>
    <r>
      <rPr>
        <b/>
        <sz val="11"/>
        <color rgb="FF000000"/>
        <rFont val="Calibri"/>
      </rPr>
      <t xml:space="preserve"> from 01 Jan 2021- 29 May 2023 </t>
    </r>
  </si>
  <si>
    <t xml:space="preserve">Sierra Leone  2021 </t>
  </si>
  <si>
    <t>Sierra Leone   2022</t>
  </si>
  <si>
    <t>Searra Leone 2023</t>
  </si>
  <si>
    <r>
      <rPr>
        <b/>
        <sz val="11"/>
        <color rgb="FF000000"/>
        <rFont val="Calibri"/>
      </rPr>
      <t xml:space="preserve">Total used  in </t>
    </r>
    <r>
      <rPr>
        <b/>
        <sz val="11"/>
        <color rgb="FF4472C4"/>
        <rFont val="Calibri"/>
      </rPr>
      <t>Sierra Leone</t>
    </r>
    <r>
      <rPr>
        <b/>
        <sz val="11"/>
        <color rgb="FF000000"/>
        <rFont val="Calibri"/>
      </rPr>
      <t xml:space="preserve"> from 2021- 29 May 2023 </t>
    </r>
  </si>
  <si>
    <t xml:space="preserve">Somalia   2021 </t>
  </si>
  <si>
    <t>Somalia   2022</t>
  </si>
  <si>
    <t>Somalia 2023</t>
  </si>
  <si>
    <r>
      <rPr>
        <b/>
        <sz val="11"/>
        <color rgb="FF000000"/>
        <rFont val="Calibri"/>
      </rPr>
      <t>Total used  in</t>
    </r>
    <r>
      <rPr>
        <b/>
        <sz val="11"/>
        <color rgb="FFED7D31"/>
        <rFont val="Calibri"/>
      </rPr>
      <t xml:space="preserve"> Somalia</t>
    </r>
    <r>
      <rPr>
        <b/>
        <sz val="11"/>
        <color rgb="FF000000"/>
        <rFont val="Calibri"/>
      </rPr>
      <t xml:space="preserve"> from  01 Jan 2021- 27 January 2024</t>
    </r>
  </si>
  <si>
    <t xml:space="preserve">Sudan  2021 </t>
  </si>
  <si>
    <t>Sudan   2022</t>
  </si>
  <si>
    <t>Sudan 2023</t>
  </si>
  <si>
    <r>
      <rPr>
        <b/>
        <sz val="11"/>
        <color rgb="FF000000"/>
        <rFont val="Calibri"/>
      </rPr>
      <t xml:space="preserve">Total used  in </t>
    </r>
    <r>
      <rPr>
        <b/>
        <sz val="11"/>
        <color rgb="FFED7D31"/>
        <rFont val="Calibri"/>
      </rPr>
      <t xml:space="preserve">Sudan </t>
    </r>
    <r>
      <rPr>
        <b/>
        <sz val="11"/>
        <color rgb="FF000000"/>
        <rFont val="Calibri"/>
      </rPr>
      <t xml:space="preserve">from 01 Jan 2021- 29 May 2023 </t>
    </r>
  </si>
  <si>
    <t xml:space="preserve">Tajikistan  2021 </t>
  </si>
  <si>
    <t>Tajikistan 2022</t>
  </si>
  <si>
    <t>Tajikistan  2023</t>
  </si>
  <si>
    <r>
      <rPr>
        <b/>
        <sz val="11"/>
        <color rgb="FF000000"/>
        <rFont val="Calibri"/>
      </rPr>
      <t xml:space="preserve">Total used  in </t>
    </r>
    <r>
      <rPr>
        <b/>
        <sz val="11"/>
        <color rgb="FF7030A0"/>
        <rFont val="Calibri"/>
      </rPr>
      <t>Tajikistan</t>
    </r>
    <r>
      <rPr>
        <b/>
        <sz val="11"/>
        <color rgb="FF000000"/>
        <rFont val="Calibri"/>
      </rPr>
      <t xml:space="preserve">  from 01 Jan 2021- 29 May 2023 </t>
    </r>
  </si>
  <si>
    <t xml:space="preserve">The Gambia 2021 </t>
  </si>
  <si>
    <t>Tha Gambia  2022</t>
  </si>
  <si>
    <t>The Gambia 2023</t>
  </si>
  <si>
    <r>
      <rPr>
        <b/>
        <sz val="11"/>
        <color rgb="FF000000"/>
        <rFont val="Calibri"/>
      </rPr>
      <t xml:space="preserve">Total used  in </t>
    </r>
    <r>
      <rPr>
        <b/>
        <sz val="11"/>
        <color rgb="FF4472C4"/>
        <rFont val="Calibri"/>
      </rPr>
      <t xml:space="preserve">The Gambia </t>
    </r>
    <r>
      <rPr>
        <b/>
        <sz val="11"/>
        <color rgb="FF000000"/>
        <rFont val="Calibri"/>
      </rPr>
      <t xml:space="preserve"> from o1 Jan 2021- 29 May 2023 </t>
    </r>
  </si>
  <si>
    <t xml:space="preserve">Tanzania  2021 </t>
  </si>
  <si>
    <t>Tanzania 2022</t>
  </si>
  <si>
    <t>Tanzania 2023</t>
  </si>
  <si>
    <r>
      <rPr>
        <b/>
        <sz val="11"/>
        <color rgb="FF000000"/>
        <rFont val="Calibri"/>
      </rPr>
      <t xml:space="preserve">Total used  in </t>
    </r>
    <r>
      <rPr>
        <b/>
        <sz val="11"/>
        <color rgb="FF4472C4"/>
        <rFont val="Calibri"/>
      </rPr>
      <t>Tanzania</t>
    </r>
    <r>
      <rPr>
        <b/>
        <sz val="11"/>
        <color rgb="FF000000"/>
        <rFont val="Calibri"/>
      </rPr>
      <t xml:space="preserve"> from o1 Jan 2021- 05 November 2023 </t>
    </r>
  </si>
  <si>
    <t xml:space="preserve">Togo 2021 </t>
  </si>
  <si>
    <t>Togo 2022</t>
  </si>
  <si>
    <t>Togo 2023</t>
  </si>
  <si>
    <r>
      <rPr>
        <b/>
        <sz val="11"/>
        <color rgb="FF000000"/>
        <rFont val="Calibri"/>
      </rPr>
      <t xml:space="preserve">Total used  in </t>
    </r>
    <r>
      <rPr>
        <b/>
        <sz val="11"/>
        <color rgb="FF4472C4"/>
        <rFont val="Calibri"/>
      </rPr>
      <t>Togo</t>
    </r>
    <r>
      <rPr>
        <b/>
        <sz val="11"/>
        <color rgb="FF000000"/>
        <rFont val="Calibri"/>
      </rPr>
      <t xml:space="preserve"> from o1 Jan 2021- 29 May 2023 </t>
    </r>
  </si>
  <si>
    <t xml:space="preserve">Uganda 2021 </t>
  </si>
  <si>
    <t>Uganda 2022</t>
  </si>
  <si>
    <t>Uganda 2023</t>
  </si>
  <si>
    <r>
      <rPr>
        <b/>
        <sz val="11"/>
        <color rgb="FF000000"/>
        <rFont val="Calibri"/>
      </rPr>
      <t xml:space="preserve">Total used  in </t>
    </r>
    <r>
      <rPr>
        <b/>
        <sz val="11"/>
        <color rgb="FF4472C4"/>
        <rFont val="Calibri"/>
      </rPr>
      <t xml:space="preserve">Uganda </t>
    </r>
    <r>
      <rPr>
        <b/>
        <sz val="11"/>
        <color rgb="FF000000"/>
        <rFont val="Calibri"/>
      </rPr>
      <t xml:space="preserve">from 01 Jan 2021- 29 May 2023 </t>
    </r>
  </si>
  <si>
    <t xml:space="preserve">Zambia  2021 </t>
  </si>
  <si>
    <t>Zambia 2022</t>
  </si>
  <si>
    <t>Zambia 2023</t>
  </si>
  <si>
    <r>
      <rPr>
        <b/>
        <sz val="11"/>
        <color rgb="FF000000"/>
        <rFont val="Calibri"/>
      </rPr>
      <t xml:space="preserve">Total used  in </t>
    </r>
    <r>
      <rPr>
        <b/>
        <sz val="11"/>
        <color rgb="FF4472C4"/>
        <rFont val="Calibri"/>
      </rPr>
      <t>Zambia</t>
    </r>
    <r>
      <rPr>
        <b/>
        <sz val="11"/>
        <color rgb="FF000000"/>
        <rFont val="Calibri"/>
      </rPr>
      <t xml:space="preserve">  from 01 Jan 2021- 29September 2023 </t>
    </r>
  </si>
  <si>
    <t>Review</t>
  </si>
  <si>
    <t>Good</t>
  </si>
  <si>
    <t>Missing 2023 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</si>
</sst>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
    <numFmt numFmtId="165" formatCode="_(* #,##0_);_(* \(#,##0\);_(* &quot;-&quot;??_);_(@_)"/>
    <numFmt numFmtId="166" formatCode="dd/mm/yyyy;@"/>
    <numFmt numFmtId="167" formatCode="[$-409]d\-mmm\-yy;@"/>
    <numFmt numFmtId="168" formatCode="[$-809]dd\ mmmm\ yyyy;@"/>
    <numFmt numFmtId="169" formatCode="[$-409]d\-mmm\-yyyy;@"/>
    <numFmt numFmtId="170" formatCode="_-* #,##0_-;\-* #,##0_-;_-* &quot;-&quot;??_-;_-@_-"/>
    <numFmt numFmtId="171" formatCode="[$-809]d\ mmmm\ yyyy;@"/>
    <numFmt numFmtId="172" formatCode="#,##0;[Red]#,##0"/>
    <numFmt numFmtId="173" formatCode="d\.m\.yy;@"/>
  </numFmts>
  <fonts count="46">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
      <sz val="11"/>
      <color theme="1"/>
      <name val="Calibri"/>
      <family val="2"/>
      <scheme val="minor"/>
    </font>
    <font>
      <b/>
      <sz val="11"/>
      <color rgb="FF7030A0"/>
      <name val="Calibri"/>
      <family val="2"/>
      <scheme val="minor"/>
    </font>
    <font>
      <sz val="11"/>
      <name val="Calibri"/>
      <family val="2"/>
    </font>
    <font>
      <sz val="11"/>
      <color rgb="FF000000"/>
      <name val="Calibri"/>
      <charset val="1"/>
    </font>
    <font>
      <b/>
      <sz val="11"/>
      <color rgb="FF000000"/>
      <name val="Calibri"/>
      <family val="2"/>
      <scheme val="minor"/>
    </font>
    <font>
      <sz val="11"/>
      <name val="Calibri"/>
    </font>
    <font>
      <sz val="11"/>
      <color rgb="FFFFFFFF"/>
      <name val="Calibri"/>
      <family val="2"/>
      <scheme val="minor"/>
    </font>
    <font>
      <sz val="11"/>
      <color rgb="FF000000"/>
      <name val="Calibri"/>
      <family val="2"/>
      <scheme val="minor"/>
    </font>
    <font>
      <sz val="11"/>
      <color rgb="FF000000"/>
      <name val="Calibri"/>
      <family val="2"/>
      <charset val="1"/>
    </font>
    <font>
      <b/>
      <sz val="11"/>
      <color rgb="FF4472C4"/>
      <name val="Calibri"/>
      <family val="2"/>
      <scheme val="minor"/>
    </font>
    <font>
      <sz val="11"/>
      <color rgb="FF000000"/>
      <name val="Calibri"/>
      <family val="2"/>
    </font>
    <font>
      <b/>
      <sz val="11"/>
      <color rgb="FF000000"/>
      <name val="Calibri"/>
      <family val="2"/>
    </font>
    <font>
      <sz val="11"/>
      <color rgb="FF000000"/>
      <name val="Calibri"/>
    </font>
    <font>
      <sz val="11"/>
      <color theme="1"/>
      <name val="Calibri"/>
      <family val="2"/>
      <charset val="1"/>
    </font>
    <font>
      <b/>
      <sz val="11"/>
      <name val="Calibri"/>
    </font>
    <font>
      <sz val="10"/>
      <color rgb="FF000000"/>
      <name val="Arial"/>
      <charset val="1"/>
    </font>
    <font>
      <b/>
      <sz val="11"/>
      <color rgb="FF7030A0"/>
      <name val="Calibri"/>
      <charset val="1"/>
    </font>
    <font>
      <sz val="11"/>
      <color rgb="FF444444"/>
      <name val="Calibri"/>
      <family val="2"/>
      <charset val="1"/>
    </font>
    <font>
      <sz val="11"/>
      <color rgb="FFFF0000"/>
      <name val="Calibri"/>
      <family val="2"/>
      <scheme val="minor"/>
    </font>
    <font>
      <sz val="11"/>
      <color rgb="FFFF0000"/>
      <name val="Calibri"/>
    </font>
    <font>
      <b/>
      <sz val="11"/>
      <color rgb="FF000000"/>
      <name val="Calibri"/>
    </font>
    <font>
      <b/>
      <sz val="11"/>
      <color rgb="FF4472C4"/>
      <name val="Calibri"/>
    </font>
    <font>
      <b/>
      <sz val="11"/>
      <color rgb="FFC00000"/>
      <name val="Calibri"/>
      <family val="2"/>
      <scheme val="minor"/>
    </font>
    <font>
      <sz val="11"/>
      <color rgb="FFFF0000"/>
      <name val="Calibri"/>
      <family val="2"/>
    </font>
    <font>
      <b/>
      <sz val="11"/>
      <color rgb="FFFFC000"/>
      <name val="Calibri"/>
      <family val="2"/>
      <scheme val="minor"/>
    </font>
    <font>
      <sz val="11"/>
      <color rgb="FFED7D31"/>
      <name val="Calibri"/>
      <family val="2"/>
      <scheme val="minor"/>
    </font>
    <font>
      <b/>
      <sz val="11"/>
      <color rgb="FFFFFFFF"/>
      <name val="Calibri"/>
      <family val="2"/>
      <scheme val="minor"/>
    </font>
    <font>
      <b/>
      <sz val="11"/>
      <color rgb="FF000000"/>
      <name val="Calibri"/>
      <charset val="1"/>
    </font>
    <font>
      <sz val="11"/>
      <color rgb="FF4472C4"/>
      <name val="Calibri"/>
      <family val="2"/>
      <scheme val="minor"/>
    </font>
    <font>
      <sz val="11"/>
      <color rgb="FF7030A0"/>
      <name val="Calibri"/>
      <family val="2"/>
      <scheme val="minor"/>
    </font>
    <font>
      <sz val="12"/>
      <color rgb="FF000000"/>
      <name val="Calibri"/>
    </font>
    <font>
      <sz val="12"/>
      <color rgb="FF000000"/>
      <name val="Calibri"/>
      <charset val="1"/>
    </font>
    <font>
      <b/>
      <sz val="11"/>
      <name val="Calibri"/>
      <family val="2"/>
    </font>
    <font>
      <b/>
      <sz val="11"/>
      <color rgb="FFED7D31"/>
      <name val="Calibri"/>
    </font>
    <font>
      <b/>
      <sz val="11"/>
      <color rgb="FF00B050"/>
      <name val="Calibri"/>
    </font>
    <font>
      <b/>
      <sz val="11"/>
      <color rgb="FF7030A0"/>
      <name val="Calibri"/>
    </font>
    <font>
      <strike/>
      <sz val="11"/>
      <name val="Calibri"/>
      <family val="2"/>
      <scheme val="minor"/>
    </font>
    <font>
      <sz val="11"/>
      <color rgb="FF000000"/>
      <name val="Calibri"/>
      <scheme val="minor"/>
    </font>
    <font>
      <sz val="10"/>
      <color rgb="FF000000"/>
      <name val="Calibri"/>
      <charset val="1"/>
    </font>
    <font>
      <b/>
      <sz val="14"/>
      <color theme="1"/>
      <name val="Calibri"/>
      <family val="2"/>
      <scheme val="minor"/>
    </font>
  </fonts>
  <fills count="61">
    <fill>
      <patternFill patternType="none"/>
    </fill>
    <fill>
      <patternFill patternType="gray125"/>
    </fill>
    <fill>
      <patternFill patternType="solid">
        <fgColor theme="4"/>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5" tint="-0.249977111117893"/>
        <bgColor indexed="64"/>
      </patternFill>
    </fill>
    <fill>
      <patternFill patternType="solid">
        <fgColor rgb="FF7030A0"/>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rgb="FF00B0F0"/>
        <bgColor indexed="64"/>
      </patternFill>
    </fill>
    <fill>
      <patternFill patternType="solid">
        <fgColor theme="5"/>
        <bgColor indexed="64"/>
      </patternFill>
    </fill>
    <fill>
      <patternFill patternType="solid">
        <fgColor theme="9"/>
        <bgColor indexed="64"/>
      </patternFill>
    </fill>
    <fill>
      <patternFill patternType="solid">
        <fgColor theme="7" tint="-0.249977111117893"/>
        <bgColor indexed="64"/>
      </patternFill>
    </fill>
    <fill>
      <patternFill patternType="solid">
        <fgColor theme="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rgb="FFFF33CC"/>
        <bgColor indexed="64"/>
      </patternFill>
    </fill>
    <fill>
      <patternFill patternType="solid">
        <fgColor rgb="FFFF0000"/>
        <bgColor indexed="64"/>
      </patternFill>
    </fill>
    <fill>
      <patternFill patternType="solid">
        <fgColor theme="0"/>
        <bgColor theme="8" tint="0.79998168889431442"/>
      </patternFill>
    </fill>
    <fill>
      <patternFill patternType="solid">
        <fgColor theme="4" tint="-0.249977111117893"/>
        <bgColor indexed="64"/>
      </patternFill>
    </fill>
    <fill>
      <patternFill patternType="solid">
        <fgColor rgb="FFFFFFFF"/>
        <bgColor indexed="64"/>
      </patternFill>
    </fill>
    <fill>
      <patternFill patternType="solid">
        <fgColor rgb="FFF8CBAD"/>
        <bgColor indexed="64"/>
      </patternFill>
    </fill>
    <fill>
      <patternFill patternType="solid">
        <fgColor rgb="FFFFFFFF"/>
        <bgColor rgb="FF000000"/>
      </patternFill>
    </fill>
    <fill>
      <patternFill patternType="solid">
        <fgColor rgb="FF4472C4"/>
        <bgColor indexed="64"/>
      </patternFill>
    </fill>
    <fill>
      <patternFill patternType="solid">
        <fgColor rgb="FF5B9BD5"/>
        <bgColor indexed="64"/>
      </patternFill>
    </fill>
    <fill>
      <patternFill patternType="solid">
        <fgColor rgb="FFF4B084"/>
        <bgColor indexed="64"/>
      </patternFill>
    </fill>
    <fill>
      <patternFill patternType="solid">
        <fgColor rgb="FF808080"/>
        <bgColor indexed="64"/>
      </patternFill>
    </fill>
    <fill>
      <patternFill patternType="solid">
        <fgColor rgb="FFED7D31"/>
        <bgColor indexed="64"/>
      </patternFill>
    </fill>
    <fill>
      <patternFill patternType="solid">
        <fgColor rgb="FFFF3374"/>
        <bgColor indexed="64"/>
      </patternFill>
    </fill>
    <fill>
      <patternFill patternType="solid">
        <fgColor rgb="FFFFFF00"/>
        <bgColor rgb="FF000000"/>
      </patternFill>
    </fill>
    <fill>
      <patternFill patternType="solid">
        <fgColor rgb="FF4472C4"/>
        <bgColor rgb="FF000000"/>
      </patternFill>
    </fill>
    <fill>
      <patternFill patternType="solid">
        <fgColor rgb="FFCFF7AD"/>
        <bgColor indexed="64"/>
      </patternFill>
    </fill>
    <fill>
      <patternFill patternType="solid">
        <fgColor rgb="FFECF7AD"/>
        <bgColor indexed="64"/>
      </patternFill>
    </fill>
    <fill>
      <patternFill patternType="solid">
        <fgColor rgb="FFADC2F7"/>
        <bgColor indexed="64"/>
      </patternFill>
    </fill>
    <fill>
      <patternFill patternType="solid">
        <fgColor rgb="FFADF7EB"/>
        <bgColor indexed="64"/>
      </patternFill>
    </fill>
    <fill>
      <patternFill patternType="solid">
        <fgColor rgb="FFFF00EA"/>
        <bgColor indexed="64"/>
      </patternFill>
    </fill>
    <fill>
      <patternFill patternType="solid">
        <fgColor rgb="FF9BC2E6"/>
        <bgColor indexed="64"/>
      </patternFill>
    </fill>
    <fill>
      <patternFill patternType="solid">
        <fgColor rgb="FF833C0C"/>
        <bgColor indexed="64"/>
      </patternFill>
    </fill>
    <fill>
      <patternFill patternType="solid">
        <fgColor rgb="FFA9D08E"/>
        <bgColor indexed="64"/>
      </patternFill>
    </fill>
    <fill>
      <patternFill patternType="solid">
        <fgColor rgb="FF305496"/>
        <bgColor indexed="64"/>
      </patternFill>
    </fill>
    <fill>
      <patternFill patternType="solid">
        <fgColor rgb="FFB4C6E7"/>
        <bgColor indexed="64"/>
      </patternFill>
    </fill>
    <fill>
      <patternFill patternType="solid">
        <fgColor rgb="FFD0CECE"/>
        <bgColor indexed="64"/>
      </patternFill>
    </fill>
    <fill>
      <patternFill patternType="solid">
        <fgColor rgb="FFD9E1F2"/>
        <bgColor indexed="64"/>
      </patternFill>
    </fill>
    <fill>
      <patternFill patternType="solid">
        <fgColor rgb="FF00B050"/>
        <bgColor indexed="64"/>
      </patternFill>
    </fill>
    <fill>
      <patternFill patternType="solid">
        <fgColor rgb="FFFFE699"/>
        <bgColor indexed="64"/>
      </patternFill>
    </fill>
    <fill>
      <patternFill patternType="solid">
        <fgColor rgb="FFBDD7EE"/>
        <bgColor indexed="64"/>
      </patternFill>
    </fill>
    <fill>
      <patternFill patternType="solid">
        <fgColor rgb="FFDDEBF7"/>
        <bgColor indexed="64"/>
      </patternFill>
    </fill>
    <fill>
      <patternFill patternType="solid">
        <fgColor rgb="FFFFF2CC"/>
        <bgColor indexed="64"/>
      </patternFill>
    </fill>
    <fill>
      <patternFill patternType="solid">
        <fgColor rgb="FF7B7B7B"/>
        <bgColor indexed="64"/>
      </patternFill>
    </fill>
    <fill>
      <patternFill patternType="solid">
        <fgColor rgb="FFECF7AD"/>
        <bgColor rgb="FF000000"/>
      </patternFill>
    </fill>
    <fill>
      <patternFill patternType="solid">
        <fgColor rgb="FFC9C9C9"/>
        <bgColor indexed="64"/>
      </patternFill>
    </fill>
    <fill>
      <patternFill patternType="solid">
        <fgColor rgb="FFAEAAAA"/>
        <bgColor rgb="FF000000"/>
      </patternFill>
    </fill>
    <fill>
      <patternFill patternType="solid">
        <fgColor rgb="FF92D050"/>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2" tint="-0.249977111117893"/>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D0CECE"/>
      </left>
      <right/>
      <top style="thin">
        <color rgb="FF000000"/>
      </top>
      <bottom style="thin">
        <color rgb="FF000000"/>
      </bottom>
      <diagonal/>
    </border>
    <border>
      <left/>
      <right style="thin">
        <color rgb="FFD0CECE"/>
      </right>
      <top style="thin">
        <color rgb="FF000000"/>
      </top>
      <bottom style="thin">
        <color rgb="FF000000"/>
      </bottom>
      <diagonal/>
    </border>
    <border>
      <left style="thin">
        <color rgb="FFD0CECE"/>
      </left>
      <right style="thin">
        <color rgb="FFD0CECE"/>
      </right>
      <top style="thin">
        <color rgb="FF000000"/>
      </top>
      <bottom style="thin">
        <color rgb="FF000000"/>
      </bottom>
      <diagonal/>
    </border>
    <border>
      <left style="thin">
        <color rgb="FFD0CECE"/>
      </left>
      <right style="thin">
        <color rgb="FFD0CECE"/>
      </right>
      <top/>
      <bottom/>
      <diagonal/>
    </border>
    <border>
      <left style="thin">
        <color rgb="FFD0CECE"/>
      </left>
      <right style="thin">
        <color rgb="FFD0CECE"/>
      </right>
      <top style="thin">
        <color rgb="FF000000"/>
      </top>
      <bottom/>
      <diagonal/>
    </border>
    <border>
      <left style="thin">
        <color rgb="FFD0CECE"/>
      </left>
      <right style="thin">
        <color rgb="FFD0CECE"/>
      </right>
      <top/>
      <bottom style="thin">
        <color rgb="FF000000"/>
      </bottom>
      <diagonal/>
    </border>
    <border>
      <left style="thin">
        <color rgb="FFD0CECE"/>
      </left>
      <right/>
      <top style="thin">
        <color rgb="FF000000"/>
      </top>
      <bottom/>
      <diagonal/>
    </border>
    <border>
      <left/>
      <right style="thin">
        <color rgb="FFD0CECE"/>
      </right>
      <top style="thin">
        <color rgb="FF000000"/>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rgb="FFD0CECE"/>
      </left>
      <right/>
      <top/>
      <bottom style="thin">
        <color rgb="FF000000"/>
      </bottom>
      <diagonal/>
    </border>
    <border>
      <left/>
      <right style="thin">
        <color rgb="FFD0CECE"/>
      </right>
      <top/>
      <bottom style="thin">
        <color rgb="FF00000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diagonal/>
    </border>
    <border>
      <left style="thin">
        <color rgb="FFD0CECE"/>
      </left>
      <right/>
      <top/>
      <bottom/>
      <diagonal/>
    </border>
    <border>
      <left/>
      <right style="thin">
        <color rgb="FFD0CECE"/>
      </right>
      <top/>
      <bottom/>
      <diagonal/>
    </border>
  </borders>
  <cellStyleXfs count="3">
    <xf numFmtId="0" fontId="0" fillId="0" borderId="0"/>
    <xf numFmtId="43" fontId="6" fillId="0" borderId="0" applyFont="0" applyFill="0" applyBorder="0" applyAlignment="0" applyProtection="0"/>
    <xf numFmtId="0" fontId="8" fillId="0" borderId="0"/>
  </cellStyleXfs>
  <cellXfs count="2112">
    <xf numFmtId="0" fontId="0" fillId="0" borderId="0" xfId="0"/>
    <xf numFmtId="0" fontId="0" fillId="2" borderId="0" xfId="0" applyFill="1"/>
    <xf numFmtId="0" fontId="3" fillId="15" borderId="0" xfId="0" applyFont="1" applyFill="1"/>
    <xf numFmtId="3" fontId="0" fillId="0" borderId="0" xfId="0" applyNumberFormat="1"/>
    <xf numFmtId="0" fontId="0" fillId="15" borderId="0" xfId="0" applyFill="1"/>
    <xf numFmtId="164" fontId="0" fillId="0" borderId="1" xfId="0" applyNumberFormat="1" applyBorder="1" applyAlignment="1">
      <alignment horizontal="left" vertical="top" wrapText="1"/>
    </xf>
    <xf numFmtId="0" fontId="2" fillId="15" borderId="1" xfId="0" applyFont="1" applyFill="1" applyBorder="1" applyAlignment="1">
      <alignment vertical="top"/>
    </xf>
    <xf numFmtId="0" fontId="2" fillId="0" borderId="1" xfId="0" applyFont="1" applyBorder="1" applyAlignment="1">
      <alignment vertical="top"/>
    </xf>
    <xf numFmtId="0" fontId="0" fillId="0" borderId="1" xfId="0" applyBorder="1" applyAlignment="1">
      <alignment vertical="top" wrapText="1"/>
    </xf>
    <xf numFmtId="14" fontId="0" fillId="0" borderId="1" xfId="0" applyNumberFormat="1" applyBorder="1" applyAlignment="1">
      <alignment horizontal="left" vertical="top" wrapText="1"/>
    </xf>
    <xf numFmtId="15" fontId="4" fillId="21" borderId="1" xfId="0" applyNumberFormat="1" applyFont="1" applyFill="1" applyBorder="1" applyAlignment="1">
      <alignment horizontal="left" vertical="top"/>
    </xf>
    <xf numFmtId="0" fontId="0" fillId="0" borderId="1" xfId="0" applyBorder="1"/>
    <xf numFmtId="0" fontId="0" fillId="0" borderId="1" xfId="0" applyBorder="1" applyAlignment="1">
      <alignment vertical="top"/>
    </xf>
    <xf numFmtId="15" fontId="4" fillId="0" borderId="1" xfId="0" applyNumberFormat="1" applyFont="1" applyBorder="1" applyAlignment="1">
      <alignment horizontal="left" vertical="top"/>
    </xf>
    <xf numFmtId="0" fontId="0" fillId="23" borderId="1" xfId="0" applyFill="1" applyBorder="1"/>
    <xf numFmtId="0" fontId="0" fillId="5" borderId="1" xfId="0" applyFill="1" applyBorder="1" applyAlignment="1">
      <alignment vertical="top" wrapText="1"/>
    </xf>
    <xf numFmtId="3" fontId="11" fillId="0" borderId="1" xfId="0" applyNumberFormat="1" applyFont="1" applyBorder="1" applyAlignment="1">
      <alignment horizontal="left" vertical="top" wrapText="1"/>
    </xf>
    <xf numFmtId="0" fontId="0" fillId="23" borderId="1" xfId="0" applyFill="1" applyBorder="1" applyAlignment="1">
      <alignment vertical="top" wrapText="1"/>
    </xf>
    <xf numFmtId="0" fontId="0" fillId="0" borderId="1" xfId="0" applyBorder="1" applyAlignment="1">
      <alignment horizontal="left" vertical="top"/>
    </xf>
    <xf numFmtId="0" fontId="0" fillId="4" borderId="1" xfId="0" applyFill="1" applyBorder="1"/>
    <xf numFmtId="0" fontId="2" fillId="0" borderId="0" xfId="0" applyFont="1"/>
    <xf numFmtId="0" fontId="2" fillId="23" borderId="1" xfId="0" applyFont="1" applyFill="1" applyBorder="1" applyAlignment="1">
      <alignment vertical="top"/>
    </xf>
    <xf numFmtId="0" fontId="0" fillId="23" borderId="1" xfId="0" applyFill="1" applyBorder="1" applyAlignment="1">
      <alignment vertical="top"/>
    </xf>
    <xf numFmtId="0" fontId="0" fillId="23" borderId="3" xfId="0" applyFill="1" applyBorder="1" applyAlignment="1">
      <alignment vertical="top"/>
    </xf>
    <xf numFmtId="0" fontId="2" fillId="23" borderId="2" xfId="0" applyFont="1" applyFill="1" applyBorder="1" applyAlignment="1">
      <alignment vertical="top"/>
    </xf>
    <xf numFmtId="0" fontId="13" fillId="23" borderId="1" xfId="0" applyFont="1" applyFill="1" applyBorder="1" applyAlignment="1">
      <alignment vertical="top"/>
    </xf>
    <xf numFmtId="0" fontId="0" fillId="0" borderId="3" xfId="0" applyBorder="1" applyAlignment="1">
      <alignment horizontal="left" vertical="top"/>
    </xf>
    <xf numFmtId="0" fontId="0" fillId="0" borderId="3" xfId="0" applyBorder="1" applyAlignment="1">
      <alignment vertical="top"/>
    </xf>
    <xf numFmtId="0" fontId="0" fillId="24" borderId="1" xfId="0" applyFill="1" applyBorder="1" applyAlignment="1">
      <alignment vertical="top"/>
    </xf>
    <xf numFmtId="0" fontId="0" fillId="24" borderId="1" xfId="0" applyFill="1" applyBorder="1" applyAlignment="1">
      <alignment vertical="top" wrapText="1"/>
    </xf>
    <xf numFmtId="0" fontId="0" fillId="0" borderId="3" xfId="0" applyBorder="1" applyAlignment="1">
      <alignment vertical="top" wrapText="1"/>
    </xf>
    <xf numFmtId="14" fontId="0" fillId="0" borderId="3" xfId="0" applyNumberFormat="1" applyBorder="1" applyAlignment="1">
      <alignment horizontal="left" vertical="top" wrapText="1"/>
    </xf>
    <xf numFmtId="0" fontId="0" fillId="23" borderId="1" xfId="0" applyFill="1" applyBorder="1" applyAlignment="1">
      <alignment horizontal="left" vertical="top"/>
    </xf>
    <xf numFmtId="166" fontId="0" fillId="23" borderId="1" xfId="0" applyNumberFormat="1" applyFill="1" applyBorder="1" applyAlignment="1">
      <alignment horizontal="left" vertical="top" wrapText="1"/>
    </xf>
    <xf numFmtId="3" fontId="0" fillId="23" borderId="1" xfId="0" applyNumberFormat="1" applyFill="1" applyBorder="1" applyAlignment="1">
      <alignment horizontal="left" vertical="top"/>
    </xf>
    <xf numFmtId="0" fontId="2" fillId="0" borderId="1" xfId="0" applyFont="1" applyBorder="1"/>
    <xf numFmtId="14" fontId="0" fillId="23" borderId="1" xfId="0" applyNumberFormat="1" applyFill="1" applyBorder="1" applyAlignment="1">
      <alignment horizontal="left" vertical="top" wrapText="1"/>
    </xf>
    <xf numFmtId="166" fontId="0" fillId="0" borderId="1" xfId="0" applyNumberFormat="1" applyBorder="1" applyAlignment="1">
      <alignment horizontal="left" vertical="top" wrapText="1"/>
    </xf>
    <xf numFmtId="15" fontId="4" fillId="23" borderId="1" xfId="0" applyNumberFormat="1" applyFont="1" applyFill="1" applyBorder="1" applyAlignment="1">
      <alignment horizontal="left" vertical="top"/>
    </xf>
    <xf numFmtId="164" fontId="0" fillId="23" borderId="1" xfId="0" applyNumberFormat="1" applyFill="1" applyBorder="1" applyAlignment="1">
      <alignment horizontal="left" vertical="top" wrapText="1"/>
    </xf>
    <xf numFmtId="0" fontId="11" fillId="0" borderId="1" xfId="0" applyFont="1" applyBorder="1" applyAlignment="1">
      <alignment vertical="top" wrapText="1"/>
    </xf>
    <xf numFmtId="0" fontId="0" fillId="23" borderId="0" xfId="0" applyFill="1" applyAlignment="1">
      <alignment horizontal="left" vertical="top"/>
    </xf>
    <xf numFmtId="166" fontId="0" fillId="23" borderId="0" xfId="0" applyNumberFormat="1" applyFill="1" applyAlignment="1">
      <alignment horizontal="left" vertical="top"/>
    </xf>
    <xf numFmtId="0" fontId="0" fillId="23" borderId="0" xfId="0" applyFill="1" applyAlignment="1">
      <alignment vertical="top" wrapText="1"/>
    </xf>
    <xf numFmtId="0" fontId="0" fillId="23" borderId="0" xfId="0" applyFill="1" applyAlignment="1">
      <alignment vertical="top"/>
    </xf>
    <xf numFmtId="0" fontId="13" fillId="23" borderId="1" xfId="0" applyFont="1" applyFill="1" applyBorder="1" applyAlignment="1">
      <alignment vertical="top" wrapText="1"/>
    </xf>
    <xf numFmtId="3" fontId="11" fillId="23" borderId="2" xfId="0" applyNumberFormat="1" applyFont="1" applyFill="1" applyBorder="1" applyAlignment="1">
      <alignment horizontal="left" vertical="top" wrapText="1"/>
    </xf>
    <xf numFmtId="0" fontId="0" fillId="23" borderId="2" xfId="0" applyFill="1" applyBorder="1"/>
    <xf numFmtId="0" fontId="11" fillId="23" borderId="1" xfId="0" applyFont="1" applyFill="1" applyBorder="1" applyAlignment="1">
      <alignment vertical="top" wrapText="1"/>
    </xf>
    <xf numFmtId="0" fontId="11" fillId="0" borderId="3" xfId="0" applyFont="1" applyBorder="1" applyAlignment="1">
      <alignment vertical="top" wrapText="1"/>
    </xf>
    <xf numFmtId="0" fontId="0" fillId="0" borderId="3" xfId="0" applyBorder="1"/>
    <xf numFmtId="0" fontId="0" fillId="4" borderId="3" xfId="0" applyFill="1" applyBorder="1"/>
    <xf numFmtId="3" fontId="11" fillId="23" borderId="1" xfId="0" applyNumberFormat="1" applyFont="1" applyFill="1" applyBorder="1" applyAlignment="1">
      <alignment horizontal="left" vertical="top" wrapText="1"/>
    </xf>
    <xf numFmtId="0" fontId="2" fillId="0" borderId="9" xfId="0" applyFont="1" applyBorder="1"/>
    <xf numFmtId="0" fontId="2" fillId="0" borderId="3" xfId="0" applyFont="1" applyBorder="1" applyAlignment="1">
      <alignment vertical="top"/>
    </xf>
    <xf numFmtId="0" fontId="11" fillId="23" borderId="4" xfId="0" applyFont="1" applyFill="1" applyBorder="1" applyAlignment="1">
      <alignment horizontal="left" vertical="top" wrapText="1"/>
    </xf>
    <xf numFmtId="164" fontId="0" fillId="23" borderId="3" xfId="0" applyNumberFormat="1" applyFill="1" applyBorder="1" applyAlignment="1">
      <alignment horizontal="left" vertical="top" wrapText="1"/>
    </xf>
    <xf numFmtId="0" fontId="0" fillId="0" borderId="8" xfId="0" applyBorder="1"/>
    <xf numFmtId="0" fontId="0" fillId="0" borderId="2" xfId="0" applyBorder="1"/>
    <xf numFmtId="0" fontId="11" fillId="23" borderId="1" xfId="0" applyFont="1" applyFill="1" applyBorder="1" applyAlignment="1">
      <alignment horizontal="left" vertical="top" wrapText="1"/>
    </xf>
    <xf numFmtId="0" fontId="11" fillId="23" borderId="3" xfId="0" applyFont="1" applyFill="1" applyBorder="1" applyAlignment="1">
      <alignment horizontal="left" vertical="top" wrapText="1"/>
    </xf>
    <xf numFmtId="0" fontId="2" fillId="24" borderId="1" xfId="0" applyFont="1" applyFill="1" applyBorder="1" applyAlignment="1">
      <alignment vertical="top" wrapText="1"/>
    </xf>
    <xf numFmtId="0" fontId="2" fillId="0" borderId="1" xfId="0" applyFont="1" applyBorder="1" applyAlignment="1">
      <alignment vertical="top" wrapText="1"/>
    </xf>
    <xf numFmtId="0" fontId="2" fillId="23" borderId="1" xfId="0" applyFont="1" applyFill="1" applyBorder="1" applyAlignment="1">
      <alignment vertical="top" wrapText="1"/>
    </xf>
    <xf numFmtId="0" fontId="10" fillId="23" borderId="1" xfId="0" applyFont="1" applyFill="1" applyBorder="1" applyAlignment="1">
      <alignment vertical="top" wrapText="1"/>
    </xf>
    <xf numFmtId="0" fontId="0" fillId="0" borderId="3" xfId="0" applyBorder="1" applyAlignment="1">
      <alignment wrapText="1"/>
    </xf>
    <xf numFmtId="0" fontId="11" fillId="23" borderId="6" xfId="0" applyFont="1" applyFill="1" applyBorder="1" applyAlignment="1">
      <alignment vertical="top" wrapText="1"/>
    </xf>
    <xf numFmtId="0" fontId="11" fillId="23" borderId="3" xfId="0" applyFont="1" applyFill="1" applyBorder="1" applyAlignment="1">
      <alignment vertical="top" wrapText="1"/>
    </xf>
    <xf numFmtId="0" fontId="3" fillId="23" borderId="1" xfId="0" applyFont="1" applyFill="1" applyBorder="1"/>
    <xf numFmtId="0" fontId="0" fillId="19" borderId="1" xfId="0" applyFill="1" applyBorder="1" applyAlignment="1">
      <alignment vertical="top" wrapText="1"/>
    </xf>
    <xf numFmtId="15" fontId="0" fillId="0" borderId="1" xfId="0" applyNumberFormat="1" applyBorder="1" applyAlignment="1">
      <alignment horizontal="left" vertical="top" wrapText="1"/>
    </xf>
    <xf numFmtId="0" fontId="0" fillId="0" borderId="10" xfId="0" applyBorder="1"/>
    <xf numFmtId="0" fontId="13" fillId="23" borderId="2" xfId="0" applyFont="1" applyFill="1" applyBorder="1" applyAlignment="1">
      <alignment vertical="top" wrapText="1"/>
    </xf>
    <xf numFmtId="0" fontId="10" fillId="23" borderId="2" xfId="0" applyFont="1" applyFill="1" applyBorder="1" applyAlignment="1">
      <alignment vertical="top" wrapText="1"/>
    </xf>
    <xf numFmtId="0" fontId="2" fillId="23" borderId="3" xfId="0" applyFont="1" applyFill="1" applyBorder="1" applyAlignment="1">
      <alignment vertical="top"/>
    </xf>
    <xf numFmtId="0" fontId="18" fillId="23" borderId="6" xfId="0" applyFont="1" applyFill="1" applyBorder="1" applyAlignment="1">
      <alignment vertical="top" wrapText="1"/>
    </xf>
    <xf numFmtId="0" fontId="0" fillId="0" borderId="12" xfId="0" applyBorder="1" applyAlignment="1">
      <alignment horizontal="left" vertical="top"/>
    </xf>
    <xf numFmtId="0" fontId="0" fillId="23" borderId="3" xfId="0" applyFill="1" applyBorder="1"/>
    <xf numFmtId="0" fontId="0" fillId="0" borderId="5" xfId="0" applyBorder="1"/>
    <xf numFmtId="0" fontId="13" fillId="23" borderId="2" xfId="0" applyFont="1" applyFill="1" applyBorder="1" applyAlignment="1">
      <alignment vertical="top"/>
    </xf>
    <xf numFmtId="0" fontId="2" fillId="0" borderId="3" xfId="0" applyFont="1" applyBorder="1" applyAlignment="1">
      <alignment vertical="top" wrapText="1"/>
    </xf>
    <xf numFmtId="0" fontId="0" fillId="18" borderId="1" xfId="0" applyFill="1" applyBorder="1" applyAlignment="1">
      <alignment vertical="top" wrapText="1"/>
    </xf>
    <xf numFmtId="0" fontId="13" fillId="0" borderId="1" xfId="0" applyFont="1" applyBorder="1" applyAlignment="1">
      <alignment vertical="top" wrapText="1"/>
    </xf>
    <xf numFmtId="164" fontId="13" fillId="0" borderId="1" xfId="0" applyNumberFormat="1" applyFont="1" applyBorder="1" applyAlignment="1">
      <alignment horizontal="left" vertical="top" wrapText="1"/>
    </xf>
    <xf numFmtId="15" fontId="13" fillId="23" borderId="2" xfId="0" applyNumberFormat="1" applyFont="1" applyFill="1" applyBorder="1" applyAlignment="1">
      <alignment horizontal="left" vertical="top"/>
    </xf>
    <xf numFmtId="166" fontId="0" fillId="0" borderId="3" xfId="0" applyNumberFormat="1" applyBorder="1" applyAlignment="1">
      <alignment horizontal="left" vertical="top" wrapText="1"/>
    </xf>
    <xf numFmtId="164" fontId="13" fillId="23" borderId="1" xfId="0" applyNumberFormat="1" applyFont="1" applyFill="1" applyBorder="1" applyAlignment="1">
      <alignment horizontal="left" vertical="top" wrapText="1"/>
    </xf>
    <xf numFmtId="0" fontId="11" fillId="0" borderId="1" xfId="0" applyFont="1" applyBorder="1" applyAlignment="1">
      <alignment horizontal="left" vertical="top" wrapText="1"/>
    </xf>
    <xf numFmtId="0" fontId="0" fillId="23" borderId="1" xfId="0" applyFill="1" applyBorder="1" applyAlignment="1">
      <alignment horizontal="left" vertical="top" wrapText="1"/>
    </xf>
    <xf numFmtId="0" fontId="0" fillId="11" borderId="1" xfId="0" applyFill="1" applyBorder="1" applyAlignment="1">
      <alignment vertical="top" wrapText="1"/>
    </xf>
    <xf numFmtId="0" fontId="0" fillId="6" borderId="1" xfId="0" applyFill="1" applyBorder="1" applyAlignment="1">
      <alignment vertical="top" wrapText="1"/>
    </xf>
    <xf numFmtId="0" fontId="11" fillId="36" borderId="1" xfId="0" applyFont="1" applyFill="1" applyBorder="1" applyAlignment="1">
      <alignment vertical="top" wrapText="1"/>
    </xf>
    <xf numFmtId="0" fontId="2" fillId="0" borderId="12" xfId="0" applyFont="1" applyBorder="1" applyAlignment="1">
      <alignment wrapText="1"/>
    </xf>
    <xf numFmtId="167" fontId="4" fillId="24" borderId="1" xfId="0" applyNumberFormat="1" applyFont="1" applyFill="1" applyBorder="1" applyAlignment="1">
      <alignment horizontal="left" vertical="top"/>
    </xf>
    <xf numFmtId="0" fontId="4" fillId="24" borderId="1" xfId="0" applyFont="1" applyFill="1" applyBorder="1" applyAlignment="1">
      <alignment wrapText="1"/>
    </xf>
    <xf numFmtId="0" fontId="2" fillId="24" borderId="1" xfId="0" applyFont="1" applyFill="1" applyBorder="1" applyAlignment="1">
      <alignment vertical="top"/>
    </xf>
    <xf numFmtId="164" fontId="0" fillId="0" borderId="3" xfId="0" applyNumberFormat="1" applyBorder="1" applyAlignment="1">
      <alignment horizontal="left" vertical="top" wrapText="1"/>
    </xf>
    <xf numFmtId="0" fontId="0" fillId="23" borderId="3" xfId="0" applyFill="1" applyBorder="1" applyAlignment="1">
      <alignment vertical="top" wrapText="1"/>
    </xf>
    <xf numFmtId="15" fontId="4" fillId="23" borderId="3" xfId="0" applyNumberFormat="1" applyFont="1" applyFill="1" applyBorder="1" applyAlignment="1">
      <alignment horizontal="left" vertical="top"/>
    </xf>
    <xf numFmtId="0" fontId="2" fillId="23" borderId="3" xfId="0" applyFont="1" applyFill="1" applyBorder="1" applyAlignment="1">
      <alignment vertical="top" wrapText="1"/>
    </xf>
    <xf numFmtId="0" fontId="0" fillId="23" borderId="4" xfId="0" applyFill="1" applyBorder="1" applyAlignment="1">
      <alignment vertical="top" wrapText="1"/>
    </xf>
    <xf numFmtId="15" fontId="4" fillId="23" borderId="4" xfId="0" applyNumberFormat="1" applyFont="1" applyFill="1" applyBorder="1" applyAlignment="1">
      <alignment horizontal="left" vertical="top"/>
    </xf>
    <xf numFmtId="0" fontId="2" fillId="23" borderId="4" xfId="0" applyFont="1" applyFill="1" applyBorder="1" applyAlignment="1">
      <alignment vertical="top" wrapText="1"/>
    </xf>
    <xf numFmtId="14" fontId="0" fillId="23" borderId="4" xfId="0" applyNumberFormat="1" applyFill="1" applyBorder="1" applyAlignment="1">
      <alignment horizontal="left" vertical="top" wrapText="1"/>
    </xf>
    <xf numFmtId="0" fontId="0" fillId="23" borderId="4" xfId="0" applyFill="1" applyBorder="1" applyAlignment="1">
      <alignment horizontal="left" vertical="top"/>
    </xf>
    <xf numFmtId="15" fontId="4" fillId="23" borderId="2" xfId="0" applyNumberFormat="1" applyFont="1" applyFill="1" applyBorder="1" applyAlignment="1">
      <alignment horizontal="left" vertical="top"/>
    </xf>
    <xf numFmtId="0" fontId="0" fillId="23" borderId="2" xfId="0" applyFill="1" applyBorder="1" applyAlignment="1">
      <alignment vertical="top" wrapText="1"/>
    </xf>
    <xf numFmtId="0" fontId="2" fillId="23" borderId="2" xfId="0" applyFont="1" applyFill="1" applyBorder="1" applyAlignment="1">
      <alignment vertical="top" wrapText="1"/>
    </xf>
    <xf numFmtId="14" fontId="0" fillId="23" borderId="2" xfId="0" applyNumberFormat="1" applyFill="1" applyBorder="1" applyAlignment="1">
      <alignment horizontal="left" vertical="top" wrapText="1"/>
    </xf>
    <xf numFmtId="164" fontId="0" fillId="23" borderId="2" xfId="0" applyNumberFormat="1" applyFill="1" applyBorder="1" applyAlignment="1">
      <alignment horizontal="left" vertical="top" wrapText="1"/>
    </xf>
    <xf numFmtId="166" fontId="0" fillId="23" borderId="2" xfId="0" applyNumberFormat="1" applyFill="1" applyBorder="1" applyAlignment="1">
      <alignment horizontal="left" vertical="top" wrapText="1"/>
    </xf>
    <xf numFmtId="0" fontId="13" fillId="23" borderId="2" xfId="0" applyFont="1" applyFill="1" applyBorder="1"/>
    <xf numFmtId="15" fontId="4" fillId="21" borderId="2" xfId="0" applyNumberFormat="1" applyFont="1" applyFill="1" applyBorder="1" applyAlignment="1">
      <alignment horizontal="left" vertical="top"/>
    </xf>
    <xf numFmtId="0" fontId="0" fillId="15" borderId="2" xfId="0" applyFill="1" applyBorder="1" applyAlignment="1">
      <alignment vertical="top" wrapText="1"/>
    </xf>
    <xf numFmtId="0" fontId="2" fillId="23" borderId="4" xfId="0" applyFont="1" applyFill="1" applyBorder="1" applyAlignment="1">
      <alignment vertical="top"/>
    </xf>
    <xf numFmtId="0" fontId="11" fillId="23" borderId="2" xfId="0" applyFont="1" applyFill="1" applyBorder="1" applyAlignment="1">
      <alignment vertical="top" wrapText="1"/>
    </xf>
    <xf numFmtId="0" fontId="11" fillId="0" borderId="2" xfId="0" applyFont="1" applyBorder="1" applyAlignment="1">
      <alignment vertical="top" wrapText="1"/>
    </xf>
    <xf numFmtId="0" fontId="7" fillId="23" borderId="2" xfId="0" applyFont="1" applyFill="1" applyBorder="1" applyAlignment="1">
      <alignment vertical="top"/>
    </xf>
    <xf numFmtId="0" fontId="11" fillId="0" borderId="4" xfId="0" applyFont="1" applyBorder="1" applyAlignment="1">
      <alignment vertical="top" wrapText="1"/>
    </xf>
    <xf numFmtId="0" fontId="11" fillId="0" borderId="6" xfId="0" applyFont="1" applyBorder="1" applyAlignment="1">
      <alignment vertical="top" wrapText="1"/>
    </xf>
    <xf numFmtId="166" fontId="0" fillId="23" borderId="1" xfId="0" applyNumberFormat="1" applyFill="1" applyBorder="1" applyAlignment="1">
      <alignment vertical="top" wrapText="1"/>
    </xf>
    <xf numFmtId="166" fontId="0" fillId="0" borderId="1" xfId="0" applyNumberFormat="1" applyBorder="1" applyAlignment="1">
      <alignment vertical="top" wrapText="1"/>
    </xf>
    <xf numFmtId="166" fontId="0" fillId="0" borderId="3" xfId="0" applyNumberFormat="1" applyBorder="1" applyAlignment="1">
      <alignment vertical="top" wrapText="1"/>
    </xf>
    <xf numFmtId="166" fontId="0" fillId="23" borderId="1" xfId="0" applyNumberFormat="1" applyFill="1" applyBorder="1" applyAlignment="1">
      <alignment vertical="top"/>
    </xf>
    <xf numFmtId="166" fontId="0" fillId="0" borderId="1" xfId="0" applyNumberFormat="1" applyBorder="1" applyAlignment="1">
      <alignment vertical="top"/>
    </xf>
    <xf numFmtId="15" fontId="13" fillId="23" borderId="1" xfId="0" applyNumberFormat="1" applyFont="1" applyFill="1" applyBorder="1" applyAlignment="1">
      <alignment horizontal="left" vertical="top"/>
    </xf>
    <xf numFmtId="15" fontId="4" fillId="0" borderId="2" xfId="0" applyNumberFormat="1" applyFont="1" applyBorder="1" applyAlignment="1">
      <alignment horizontal="left" vertical="top"/>
    </xf>
    <xf numFmtId="0" fontId="0" fillId="0" borderId="2" xfId="0" applyBorder="1" applyAlignment="1">
      <alignment vertical="top" wrapText="1"/>
    </xf>
    <xf numFmtId="0" fontId="2" fillId="0" borderId="2" xfId="0" applyFont="1" applyBorder="1" applyAlignment="1">
      <alignment vertical="top" wrapText="1"/>
    </xf>
    <xf numFmtId="166" fontId="0" fillId="0" borderId="2" xfId="0" applyNumberFormat="1" applyBorder="1" applyAlignment="1">
      <alignment horizontal="left" vertical="top" wrapText="1"/>
    </xf>
    <xf numFmtId="0" fontId="2" fillId="0" borderId="2" xfId="0" applyFont="1" applyBorder="1" applyAlignment="1">
      <alignment vertical="top"/>
    </xf>
    <xf numFmtId="164" fontId="0" fillId="0" borderId="2" xfId="0" applyNumberFormat="1" applyBorder="1" applyAlignment="1">
      <alignment horizontal="left" vertical="top" wrapText="1"/>
    </xf>
    <xf numFmtId="0" fontId="11" fillId="23" borderId="8" xfId="0" applyFont="1" applyFill="1" applyBorder="1" applyAlignment="1">
      <alignment horizontal="left" vertical="top" wrapText="1"/>
    </xf>
    <xf numFmtId="0" fontId="13" fillId="23" borderId="3" xfId="0" applyFont="1" applyFill="1" applyBorder="1" applyAlignment="1">
      <alignment vertical="top" wrapText="1"/>
    </xf>
    <xf numFmtId="3" fontId="0" fillId="4" borderId="1" xfId="0" applyNumberFormat="1" applyFill="1" applyBorder="1"/>
    <xf numFmtId="0" fontId="0" fillId="0" borderId="2" xfId="0" applyBorder="1" applyAlignment="1">
      <alignment horizontal="left" vertical="top"/>
    </xf>
    <xf numFmtId="166" fontId="0" fillId="0" borderId="2" xfId="0" applyNumberFormat="1" applyBorder="1" applyAlignment="1">
      <alignment vertical="top" wrapText="1"/>
    </xf>
    <xf numFmtId="0" fontId="18" fillId="23" borderId="1" xfId="0" applyFont="1" applyFill="1" applyBorder="1" applyAlignment="1">
      <alignment vertical="top" wrapText="1"/>
    </xf>
    <xf numFmtId="0" fontId="13" fillId="0" borderId="1" xfId="0" applyFont="1" applyBorder="1"/>
    <xf numFmtId="0" fontId="1" fillId="3" borderId="3" xfId="0" applyFont="1" applyFill="1" applyBorder="1" applyAlignment="1">
      <alignment horizontal="left" wrapText="1"/>
    </xf>
    <xf numFmtId="0" fontId="3" fillId="15" borderId="0" xfId="0" applyFont="1" applyFill="1" applyAlignment="1">
      <alignment horizontal="left" wrapText="1"/>
    </xf>
    <xf numFmtId="0" fontId="0" fillId="15" borderId="0" xfId="0" applyFill="1" applyAlignment="1">
      <alignment horizontal="left" wrapText="1"/>
    </xf>
    <xf numFmtId="0" fontId="0" fillId="2" borderId="0" xfId="0" applyFill="1" applyAlignment="1">
      <alignment horizontal="left" wrapText="1"/>
    </xf>
    <xf numFmtId="3" fontId="0" fillId="0" borderId="0" xfId="0" applyNumberFormat="1" applyAlignment="1">
      <alignment horizontal="left"/>
    </xf>
    <xf numFmtId="0" fontId="0" fillId="0" borderId="12" xfId="0" applyBorder="1" applyAlignment="1">
      <alignment vertical="top"/>
    </xf>
    <xf numFmtId="0" fontId="11" fillId="0" borderId="5" xfId="0" applyFont="1" applyBorder="1" applyAlignment="1">
      <alignment vertical="top" wrapText="1"/>
    </xf>
    <xf numFmtId="0" fontId="2" fillId="0" borderId="9" xfId="0" applyFont="1" applyBorder="1" applyAlignment="1">
      <alignment vertical="top"/>
    </xf>
    <xf numFmtId="14" fontId="0" fillId="0" borderId="0" xfId="0" applyNumberFormat="1"/>
    <xf numFmtId="168" fontId="0" fillId="0" borderId="1" xfId="0" applyNumberFormat="1" applyBorder="1" applyAlignment="1">
      <alignment horizontal="left" vertical="top" wrapText="1"/>
    </xf>
    <xf numFmtId="168" fontId="0" fillId="0" borderId="3" xfId="0" applyNumberFormat="1" applyBorder="1" applyAlignment="1">
      <alignment horizontal="left" vertical="top" wrapText="1"/>
    </xf>
    <xf numFmtId="168" fontId="0" fillId="23" borderId="3" xfId="0" applyNumberFormat="1" applyFill="1" applyBorder="1" applyAlignment="1">
      <alignment horizontal="left" vertical="top" wrapText="1"/>
    </xf>
    <xf numFmtId="168" fontId="0" fillId="23" borderId="1" xfId="0" applyNumberFormat="1" applyFill="1" applyBorder="1" applyAlignment="1">
      <alignment horizontal="left" vertical="top" wrapText="1"/>
    </xf>
    <xf numFmtId="168" fontId="0" fillId="23" borderId="4" xfId="0" applyNumberFormat="1" applyFill="1" applyBorder="1" applyAlignment="1">
      <alignment horizontal="left" vertical="top" wrapText="1"/>
    </xf>
    <xf numFmtId="168" fontId="11" fillId="23" borderId="4" xfId="0" applyNumberFormat="1" applyFont="1" applyFill="1" applyBorder="1" applyAlignment="1">
      <alignment horizontal="left" vertical="top" wrapText="1"/>
    </xf>
    <xf numFmtId="168" fontId="0" fillId="23" borderId="2" xfId="0" applyNumberFormat="1" applyFill="1" applyBorder="1" applyAlignment="1">
      <alignment horizontal="left" vertical="top" wrapText="1"/>
    </xf>
    <xf numFmtId="168" fontId="13" fillId="23" borderId="1" xfId="0" applyNumberFormat="1" applyFont="1" applyFill="1" applyBorder="1" applyAlignment="1">
      <alignment horizontal="left" vertical="top" wrapText="1"/>
    </xf>
    <xf numFmtId="168" fontId="13" fillId="23" borderId="2" xfId="0" applyNumberFormat="1" applyFont="1" applyFill="1" applyBorder="1" applyAlignment="1">
      <alignment horizontal="left" vertical="top" wrapText="1"/>
    </xf>
    <xf numFmtId="168" fontId="0" fillId="0" borderId="2" xfId="0" applyNumberFormat="1" applyBorder="1" applyAlignment="1">
      <alignment horizontal="left" vertical="top" wrapText="1"/>
    </xf>
    <xf numFmtId="166" fontId="15" fillId="0" borderId="1" xfId="0" applyNumberFormat="1" applyFont="1" applyBorder="1" applyAlignment="1">
      <alignment horizontal="left" vertical="top" wrapText="1"/>
    </xf>
    <xf numFmtId="166" fontId="15" fillId="0" borderId="3" xfId="0" applyNumberFormat="1" applyFont="1" applyBorder="1" applyAlignment="1">
      <alignment horizontal="left" vertical="top" wrapText="1"/>
    </xf>
    <xf numFmtId="166" fontId="15" fillId="23" borderId="3" xfId="0" applyNumberFormat="1" applyFont="1" applyFill="1" applyBorder="1" applyAlignment="1">
      <alignment horizontal="left" vertical="top" wrapText="1"/>
    </xf>
    <xf numFmtId="166" fontId="15" fillId="23" borderId="4" xfId="0" applyNumberFormat="1" applyFont="1" applyFill="1" applyBorder="1" applyAlignment="1">
      <alignment horizontal="left" vertical="top" wrapText="1"/>
    </xf>
    <xf numFmtId="166" fontId="15" fillId="23" borderId="1" xfId="0" applyNumberFormat="1" applyFont="1" applyFill="1" applyBorder="1" applyAlignment="1">
      <alignment horizontal="left" vertical="top" wrapText="1"/>
    </xf>
    <xf numFmtId="166" fontId="27" fillId="23" borderId="1" xfId="0" applyNumberFormat="1" applyFont="1" applyFill="1" applyBorder="1" applyAlignment="1">
      <alignment horizontal="left" vertical="top" wrapText="1"/>
    </xf>
    <xf numFmtId="166" fontId="15" fillId="23" borderId="2" xfId="0" applyNumberFormat="1" applyFont="1" applyFill="1" applyBorder="1" applyAlignment="1">
      <alignment horizontal="left" vertical="top" wrapText="1"/>
    </xf>
    <xf numFmtId="166" fontId="15" fillId="24" borderId="1" xfId="0" applyNumberFormat="1" applyFont="1" applyFill="1" applyBorder="1" applyAlignment="1">
      <alignment horizontal="left" vertical="top" wrapText="1"/>
    </xf>
    <xf numFmtId="166" fontId="15" fillId="0" borderId="2" xfId="0" applyNumberFormat="1" applyFont="1" applyBorder="1" applyAlignment="1">
      <alignment horizontal="left" vertical="top" wrapText="1"/>
    </xf>
    <xf numFmtId="0" fontId="3" fillId="15" borderId="3" xfId="0" applyFont="1" applyFill="1" applyBorder="1"/>
    <xf numFmtId="0" fontId="3" fillId="23" borderId="4" xfId="0" applyFont="1" applyFill="1" applyBorder="1"/>
    <xf numFmtId="0" fontId="11" fillId="0" borderId="7" xfId="0" applyFont="1" applyBorder="1" applyAlignment="1">
      <alignment vertical="top" wrapText="1"/>
    </xf>
    <xf numFmtId="165" fontId="0" fillId="0" borderId="1" xfId="0" applyNumberFormat="1" applyBorder="1" applyAlignment="1">
      <alignment horizontal="left" vertical="top" wrapText="1"/>
    </xf>
    <xf numFmtId="165" fontId="0" fillId="0" borderId="3" xfId="0" applyNumberFormat="1" applyBorder="1" applyAlignment="1">
      <alignment horizontal="left" vertical="top" wrapText="1"/>
    </xf>
    <xf numFmtId="165" fontId="11" fillId="0" borderId="3" xfId="0" applyNumberFormat="1" applyFont="1" applyBorder="1" applyAlignment="1">
      <alignment horizontal="left" vertical="top" wrapText="1"/>
    </xf>
    <xf numFmtId="165" fontId="11" fillId="0" borderId="1" xfId="0" applyNumberFormat="1" applyFont="1" applyBorder="1" applyAlignment="1">
      <alignment horizontal="left" vertical="top" wrapText="1"/>
    </xf>
    <xf numFmtId="165" fontId="11" fillId="23" borderId="4" xfId="0" applyNumberFormat="1" applyFont="1" applyFill="1" applyBorder="1" applyAlignment="1">
      <alignment horizontal="left" vertical="top" wrapText="1"/>
    </xf>
    <xf numFmtId="165" fontId="11" fillId="23" borderId="1" xfId="0" applyNumberFormat="1" applyFont="1" applyFill="1" applyBorder="1" applyAlignment="1">
      <alignment horizontal="left" vertical="top" wrapText="1"/>
    </xf>
    <xf numFmtId="165" fontId="11" fillId="23" borderId="2" xfId="0" applyNumberFormat="1" applyFont="1" applyFill="1" applyBorder="1" applyAlignment="1">
      <alignment horizontal="left" vertical="top" wrapText="1"/>
    </xf>
    <xf numFmtId="165" fontId="11" fillId="23" borderId="3" xfId="0" applyNumberFormat="1" applyFont="1" applyFill="1" applyBorder="1" applyAlignment="1">
      <alignment horizontal="left" vertical="top" wrapText="1"/>
    </xf>
    <xf numFmtId="165" fontId="13" fillId="23" borderId="1" xfId="0" applyNumberFormat="1" applyFont="1" applyFill="1" applyBorder="1" applyAlignment="1">
      <alignment horizontal="left" vertical="top" wrapText="1"/>
    </xf>
    <xf numFmtId="165" fontId="13" fillId="0" borderId="1" xfId="0" applyNumberFormat="1" applyFont="1" applyBorder="1" applyAlignment="1">
      <alignment horizontal="left" vertical="top" wrapText="1"/>
    </xf>
    <xf numFmtId="165" fontId="0" fillId="0" borderId="2" xfId="0" applyNumberFormat="1" applyBorder="1" applyAlignment="1">
      <alignment horizontal="left" vertical="top" wrapText="1"/>
    </xf>
    <xf numFmtId="165" fontId="0" fillId="23" borderId="1" xfId="0" applyNumberFormat="1" applyFill="1" applyBorder="1" applyAlignment="1">
      <alignment horizontal="left" vertical="top" wrapText="1"/>
    </xf>
    <xf numFmtId="165" fontId="0" fillId="0" borderId="0" xfId="0" applyNumberFormat="1"/>
    <xf numFmtId="169" fontId="0" fillId="0" borderId="0" xfId="0" applyNumberFormat="1" applyAlignment="1">
      <alignment horizontal="left"/>
    </xf>
    <xf numFmtId="165" fontId="11" fillId="23" borderId="1" xfId="0" applyNumberFormat="1" applyFont="1" applyFill="1" applyBorder="1" applyAlignment="1">
      <alignment horizontal="right" vertical="top" wrapText="1"/>
    </xf>
    <xf numFmtId="165" fontId="0" fillId="23" borderId="1" xfId="0" applyNumberFormat="1" applyFill="1" applyBorder="1" applyAlignment="1">
      <alignment horizontal="right" vertical="top" wrapText="1"/>
    </xf>
    <xf numFmtId="165" fontId="4" fillId="0" borderId="1" xfId="0" applyNumberFormat="1" applyFont="1" applyBorder="1" applyAlignment="1">
      <alignment horizontal="right" vertical="top"/>
    </xf>
    <xf numFmtId="165" fontId="11" fillId="0" borderId="1" xfId="0" applyNumberFormat="1" applyFont="1" applyBorder="1" applyAlignment="1">
      <alignment horizontal="right" vertical="top" wrapText="1"/>
    </xf>
    <xf numFmtId="165" fontId="11" fillId="0" borderId="2" xfId="0" applyNumberFormat="1" applyFont="1" applyBorder="1" applyAlignment="1">
      <alignment horizontal="right" vertical="top" wrapText="1"/>
    </xf>
    <xf numFmtId="165" fontId="16" fillId="23" borderId="1" xfId="0" applyNumberFormat="1" applyFont="1" applyFill="1" applyBorder="1" applyAlignment="1">
      <alignment horizontal="right" vertical="top"/>
    </xf>
    <xf numFmtId="165" fontId="0" fillId="4" borderId="1" xfId="0" applyNumberFormat="1" applyFill="1" applyBorder="1" applyAlignment="1">
      <alignment horizontal="right" vertical="top" wrapText="1"/>
    </xf>
    <xf numFmtId="165" fontId="0" fillId="0" borderId="1" xfId="0" applyNumberFormat="1" applyBorder="1" applyAlignment="1">
      <alignment horizontal="right" vertical="top" wrapText="1"/>
    </xf>
    <xf numFmtId="165" fontId="0" fillId="4" borderId="3" xfId="0" applyNumberFormat="1" applyFill="1" applyBorder="1" applyAlignment="1">
      <alignment horizontal="right" vertical="top" wrapText="1"/>
    </xf>
    <xf numFmtId="165" fontId="13" fillId="4" borderId="2" xfId="0" applyNumberFormat="1" applyFont="1" applyFill="1" applyBorder="1" applyAlignment="1">
      <alignment horizontal="right" vertical="top" wrapText="1"/>
    </xf>
    <xf numFmtId="165" fontId="13" fillId="23" borderId="1" xfId="0" applyNumberFormat="1" applyFont="1" applyFill="1" applyBorder="1" applyAlignment="1">
      <alignment horizontal="right" vertical="top" wrapText="1"/>
    </xf>
    <xf numFmtId="165" fontId="13" fillId="4" borderId="1" xfId="0" applyNumberFormat="1" applyFont="1" applyFill="1" applyBorder="1" applyAlignment="1">
      <alignment horizontal="right" vertical="top" wrapText="1"/>
    </xf>
    <xf numFmtId="165" fontId="4" fillId="15" borderId="1" xfId="0" applyNumberFormat="1" applyFont="1" applyFill="1" applyBorder="1" applyAlignment="1">
      <alignment horizontal="right" vertical="top" wrapText="1"/>
    </xf>
    <xf numFmtId="165" fontId="0" fillId="15" borderId="1" xfId="0" applyNumberFormat="1" applyFill="1" applyBorder="1" applyAlignment="1">
      <alignment horizontal="right" vertical="top" wrapText="1"/>
    </xf>
    <xf numFmtId="165" fontId="11" fillId="4" borderId="1" xfId="0" applyNumberFormat="1" applyFont="1" applyFill="1" applyBorder="1" applyAlignment="1">
      <alignment horizontal="right" vertical="top" wrapText="1"/>
    </xf>
    <xf numFmtId="165" fontId="0" fillId="23" borderId="1" xfId="0" applyNumberFormat="1" applyFill="1" applyBorder="1" applyAlignment="1">
      <alignment horizontal="right" vertical="top"/>
    </xf>
    <xf numFmtId="165" fontId="16" fillId="0" borderId="2" xfId="0" applyNumberFormat="1" applyFont="1" applyBorder="1" applyAlignment="1">
      <alignment horizontal="right" vertical="top"/>
    </xf>
    <xf numFmtId="165" fontId="0" fillId="15" borderId="1" xfId="0" applyNumberFormat="1" applyFill="1" applyBorder="1" applyAlignment="1">
      <alignment horizontal="right" vertical="top"/>
    </xf>
    <xf numFmtId="165" fontId="0" fillId="0" borderId="0" xfId="0" applyNumberFormat="1" applyAlignment="1">
      <alignment horizontal="right"/>
    </xf>
    <xf numFmtId="3" fontId="11" fillId="0" borderId="1" xfId="0" applyNumberFormat="1" applyFont="1" applyBorder="1" applyAlignment="1">
      <alignment horizontal="right" vertical="top" wrapText="1"/>
    </xf>
    <xf numFmtId="3" fontId="11" fillId="23" borderId="4" xfId="0" applyNumberFormat="1" applyFont="1" applyFill="1" applyBorder="1" applyAlignment="1">
      <alignment horizontal="right" vertical="top" wrapText="1"/>
    </xf>
    <xf numFmtId="3" fontId="11" fillId="23" borderId="3" xfId="0" applyNumberFormat="1" applyFont="1" applyFill="1" applyBorder="1" applyAlignment="1">
      <alignment horizontal="right" vertical="top" wrapText="1"/>
    </xf>
    <xf numFmtId="3" fontId="11" fillId="23" borderId="1" xfId="0" applyNumberFormat="1" applyFont="1" applyFill="1" applyBorder="1" applyAlignment="1">
      <alignment horizontal="right" vertical="top" wrapText="1"/>
    </xf>
    <xf numFmtId="3" fontId="11" fillId="23" borderId="2" xfId="0" applyNumberFormat="1" applyFont="1" applyFill="1" applyBorder="1" applyAlignment="1">
      <alignment horizontal="right" vertical="top" wrapText="1"/>
    </xf>
    <xf numFmtId="3" fontId="4" fillId="24" borderId="1" xfId="0" applyNumberFormat="1" applyFont="1" applyFill="1" applyBorder="1" applyAlignment="1">
      <alignment horizontal="right" vertical="top"/>
    </xf>
    <xf numFmtId="3" fontId="11" fillId="0" borderId="3" xfId="0" applyNumberFormat="1" applyFont="1" applyBorder="1" applyAlignment="1">
      <alignment horizontal="right" vertical="top" wrapText="1"/>
    </xf>
    <xf numFmtId="3" fontId="13" fillId="23" borderId="2" xfId="0" applyNumberFormat="1" applyFont="1" applyFill="1" applyBorder="1" applyAlignment="1">
      <alignment horizontal="right" vertical="top"/>
    </xf>
    <xf numFmtId="3" fontId="13" fillId="23" borderId="1" xfId="0" applyNumberFormat="1" applyFont="1" applyFill="1" applyBorder="1" applyAlignment="1">
      <alignment horizontal="right" vertical="top"/>
    </xf>
    <xf numFmtId="3" fontId="0" fillId="0" borderId="1" xfId="0" applyNumberFormat="1" applyBorder="1" applyAlignment="1">
      <alignment horizontal="right" vertical="top" wrapText="1"/>
    </xf>
    <xf numFmtId="0" fontId="0" fillId="0" borderId="0" xfId="0" applyAlignment="1">
      <alignment horizontal="right"/>
    </xf>
    <xf numFmtId="165" fontId="16" fillId="0" borderId="1" xfId="0" applyNumberFormat="1" applyFont="1" applyBorder="1" applyAlignment="1">
      <alignment horizontal="right" vertical="top"/>
    </xf>
    <xf numFmtId="165" fontId="16" fillId="0" borderId="1" xfId="0" applyNumberFormat="1" applyFont="1" applyBorder="1" applyAlignment="1">
      <alignment horizontal="right" vertical="top" wrapText="1"/>
    </xf>
    <xf numFmtId="3" fontId="9" fillId="23" borderId="1" xfId="0" applyNumberFormat="1" applyFont="1" applyFill="1" applyBorder="1" applyAlignment="1">
      <alignment horizontal="right" vertical="top"/>
    </xf>
    <xf numFmtId="3" fontId="22" fillId="0" borderId="1" xfId="0" applyNumberFormat="1" applyFont="1" applyBorder="1" applyAlignment="1">
      <alignment horizontal="right" vertical="top"/>
    </xf>
    <xf numFmtId="3" fontId="9" fillId="0" borderId="1" xfId="0" applyNumberFormat="1" applyFont="1" applyBorder="1" applyAlignment="1">
      <alignment horizontal="right" vertical="top"/>
    </xf>
    <xf numFmtId="3" fontId="0" fillId="23" borderId="1" xfId="0" applyNumberFormat="1" applyFill="1" applyBorder="1" applyAlignment="1">
      <alignment horizontal="right" vertical="top"/>
    </xf>
    <xf numFmtId="3" fontId="0" fillId="15" borderId="1" xfId="0" applyNumberFormat="1" applyFill="1" applyBorder="1" applyAlignment="1">
      <alignment horizontal="right" vertical="top" wrapText="1"/>
    </xf>
    <xf numFmtId="3" fontId="0" fillId="0" borderId="5" xfId="0" applyNumberFormat="1" applyBorder="1" applyAlignment="1">
      <alignment horizontal="right" vertical="top" wrapText="1"/>
    </xf>
    <xf numFmtId="3" fontId="4" fillId="0" borderId="1" xfId="0" applyNumberFormat="1" applyFont="1" applyBorder="1" applyAlignment="1">
      <alignment horizontal="right"/>
    </xf>
    <xf numFmtId="3" fontId="16" fillId="0" borderId="2" xfId="0" applyNumberFormat="1" applyFont="1" applyBorder="1" applyAlignment="1">
      <alignment horizontal="right" vertical="top"/>
    </xf>
    <xf numFmtId="3" fontId="0" fillId="15" borderId="1" xfId="0" applyNumberFormat="1" applyFill="1" applyBorder="1" applyAlignment="1">
      <alignment horizontal="right" vertical="top"/>
    </xf>
    <xf numFmtId="3" fontId="0" fillId="0" borderId="0" xfId="0" applyNumberFormat="1" applyAlignment="1">
      <alignment horizontal="right"/>
    </xf>
    <xf numFmtId="3" fontId="4" fillId="15" borderId="0" xfId="0" applyNumberFormat="1" applyFont="1" applyFill="1" applyAlignment="1">
      <alignment horizontal="right" vertical="top"/>
    </xf>
    <xf numFmtId="165" fontId="0" fillId="4" borderId="2" xfId="0" applyNumberFormat="1" applyFill="1" applyBorder="1" applyAlignment="1">
      <alignment horizontal="right" vertical="top" wrapText="1"/>
    </xf>
    <xf numFmtId="166" fontId="0" fillId="23" borderId="7" xfId="0" applyNumberFormat="1" applyFill="1" applyBorder="1" applyAlignment="1">
      <alignment horizontal="left" vertical="top" wrapText="1"/>
    </xf>
    <xf numFmtId="0" fontId="11" fillId="0" borderId="3" xfId="0" applyFont="1" applyBorder="1" applyAlignment="1">
      <alignment horizontal="left" vertical="top" wrapText="1"/>
    </xf>
    <xf numFmtId="0" fontId="2" fillId="0" borderId="6" xfId="0" applyFont="1" applyBorder="1" applyAlignment="1">
      <alignment vertical="top"/>
    </xf>
    <xf numFmtId="165" fontId="11" fillId="23" borderId="3" xfId="0" applyNumberFormat="1" applyFont="1" applyFill="1" applyBorder="1" applyAlignment="1">
      <alignment horizontal="right" vertical="top" wrapText="1"/>
    </xf>
    <xf numFmtId="3" fontId="2" fillId="0" borderId="0" xfId="0" applyNumberFormat="1" applyFont="1"/>
    <xf numFmtId="168" fontId="11" fillId="23" borderId="1" xfId="0" applyNumberFormat="1" applyFont="1" applyFill="1" applyBorder="1" applyAlignment="1">
      <alignment horizontal="left" vertical="top" wrapText="1"/>
    </xf>
    <xf numFmtId="168" fontId="0" fillId="0" borderId="0" xfId="0" applyNumberFormat="1"/>
    <xf numFmtId="168" fontId="1" fillId="3" borderId="3" xfId="0" applyNumberFormat="1" applyFont="1" applyFill="1" applyBorder="1" applyAlignment="1">
      <alignment horizontal="left" wrapText="1"/>
    </xf>
    <xf numFmtId="169" fontId="1" fillId="3" borderId="3" xfId="0" applyNumberFormat="1" applyFont="1" applyFill="1" applyBorder="1" applyAlignment="1">
      <alignment horizontal="left" wrapText="1"/>
    </xf>
    <xf numFmtId="165" fontId="1" fillId="3" borderId="3" xfId="0" applyNumberFormat="1" applyFont="1" applyFill="1" applyBorder="1" applyAlignment="1">
      <alignment horizontal="left" wrapText="1"/>
    </xf>
    <xf numFmtId="0" fontId="3" fillId="15" borderId="2" xfId="0" applyFont="1" applyFill="1" applyBorder="1"/>
    <xf numFmtId="15" fontId="4" fillId="0" borderId="3" xfId="0" applyNumberFormat="1" applyFont="1" applyBorder="1" applyAlignment="1">
      <alignment horizontal="left" vertical="top"/>
    </xf>
    <xf numFmtId="165" fontId="0" fillId="0" borderId="5" xfId="0" applyNumberFormat="1" applyBorder="1" applyAlignment="1">
      <alignment horizontal="left" vertical="top" wrapText="1"/>
    </xf>
    <xf numFmtId="0" fontId="4" fillId="23" borderId="1" xfId="0" applyFont="1" applyFill="1" applyBorder="1" applyAlignment="1">
      <alignment horizontal="left" vertical="top" wrapText="1"/>
    </xf>
    <xf numFmtId="0" fontId="10" fillId="23" borderId="2" xfId="0" applyFont="1" applyFill="1" applyBorder="1" applyAlignment="1">
      <alignment horizontal="left" vertical="top"/>
    </xf>
    <xf numFmtId="3" fontId="0" fillId="0" borderId="3" xfId="0" applyNumberFormat="1" applyBorder="1" applyAlignment="1">
      <alignment horizontal="right" vertical="top" wrapText="1"/>
    </xf>
    <xf numFmtId="0" fontId="4" fillId="5" borderId="1" xfId="0" applyFont="1" applyFill="1" applyBorder="1" applyAlignment="1">
      <alignment vertical="top" wrapText="1"/>
    </xf>
    <xf numFmtId="15" fontId="13" fillId="15" borderId="1" xfId="0" applyNumberFormat="1" applyFont="1" applyFill="1" applyBorder="1" applyAlignment="1">
      <alignment horizontal="left" vertical="top"/>
    </xf>
    <xf numFmtId="0" fontId="10" fillId="0" borderId="1" xfId="0" applyFont="1" applyBorder="1" applyAlignment="1">
      <alignment vertical="top" wrapText="1"/>
    </xf>
    <xf numFmtId="166" fontId="0" fillId="15" borderId="1" xfId="0" applyNumberFormat="1" applyFill="1" applyBorder="1" applyAlignment="1">
      <alignment horizontal="left" vertical="top" wrapText="1"/>
    </xf>
    <xf numFmtId="0" fontId="3" fillId="15" borderId="1" xfId="0" applyFont="1" applyFill="1" applyBorder="1"/>
    <xf numFmtId="168" fontId="13" fillId="15" borderId="1" xfId="0" applyNumberFormat="1" applyFont="1" applyFill="1" applyBorder="1" applyAlignment="1">
      <alignment horizontal="left" vertical="top" wrapText="1"/>
    </xf>
    <xf numFmtId="165" fontId="13" fillId="0" borderId="1" xfId="0" applyNumberFormat="1" applyFont="1" applyBorder="1" applyAlignment="1">
      <alignment horizontal="right" vertical="top" wrapText="1"/>
    </xf>
    <xf numFmtId="165" fontId="0" fillId="4" borderId="4" xfId="0" applyNumberFormat="1" applyFill="1" applyBorder="1" applyAlignment="1">
      <alignment horizontal="right" vertical="top" wrapText="1"/>
    </xf>
    <xf numFmtId="0" fontId="10" fillId="23" borderId="3" xfId="0" applyFont="1" applyFill="1" applyBorder="1" applyAlignment="1">
      <alignment vertical="top"/>
    </xf>
    <xf numFmtId="0" fontId="13" fillId="0" borderId="5" xfId="0" applyFont="1" applyBorder="1" applyAlignment="1">
      <alignment vertical="top"/>
    </xf>
    <xf numFmtId="0" fontId="9" fillId="0" borderId="1" xfId="0" applyFont="1" applyBorder="1" applyAlignment="1">
      <alignment vertical="top"/>
    </xf>
    <xf numFmtId="0" fontId="0" fillId="12" borderId="2" xfId="0" applyFill="1" applyBorder="1" applyAlignment="1">
      <alignment vertical="top" wrapText="1"/>
    </xf>
    <xf numFmtId="0" fontId="4" fillId="14" borderId="1" xfId="0" applyFont="1" applyFill="1" applyBorder="1" applyAlignment="1">
      <alignment vertical="top" wrapText="1"/>
    </xf>
    <xf numFmtId="0" fontId="0" fillId="30" borderId="1" xfId="0" applyFill="1" applyBorder="1" applyAlignment="1">
      <alignment vertical="top" wrapText="1"/>
    </xf>
    <xf numFmtId="0" fontId="0" fillId="10" borderId="1" xfId="0" applyFill="1" applyBorder="1" applyAlignment="1">
      <alignment vertical="top" wrapText="1"/>
    </xf>
    <xf numFmtId="0" fontId="0" fillId="7" borderId="1" xfId="0" applyFill="1" applyBorder="1" applyAlignment="1">
      <alignment vertical="top" wrapText="1"/>
    </xf>
    <xf numFmtId="14" fontId="0" fillId="0" borderId="2" xfId="0" applyNumberFormat="1" applyBorder="1" applyAlignment="1">
      <alignment horizontal="left" vertical="top" wrapText="1"/>
    </xf>
    <xf numFmtId="0" fontId="0" fillId="0" borderId="7" xfId="0" applyBorder="1" applyAlignment="1">
      <alignment vertical="top" wrapText="1"/>
    </xf>
    <xf numFmtId="0" fontId="13" fillId="0" borderId="1" xfId="0" applyFont="1" applyBorder="1" applyAlignment="1">
      <alignment horizontal="left" vertical="top"/>
    </xf>
    <xf numFmtId="165" fontId="16" fillId="0" borderId="7" xfId="0" applyNumberFormat="1" applyFont="1" applyBorder="1" applyAlignment="1">
      <alignment horizontal="right" vertical="top"/>
    </xf>
    <xf numFmtId="165" fontId="0" fillId="0" borderId="2" xfId="0" applyNumberFormat="1" applyBorder="1" applyAlignment="1">
      <alignment horizontal="right" vertical="top" wrapText="1"/>
    </xf>
    <xf numFmtId="165" fontId="0" fillId="23" borderId="4" xfId="0" applyNumberFormat="1" applyFill="1" applyBorder="1" applyAlignment="1">
      <alignment horizontal="right" vertical="top" wrapText="1"/>
    </xf>
    <xf numFmtId="3" fontId="0" fillId="0" borderId="1" xfId="0" applyNumberFormat="1" applyBorder="1"/>
    <xf numFmtId="3" fontId="2" fillId="0" borderId="1" xfId="0" applyNumberFormat="1" applyFont="1" applyBorder="1"/>
    <xf numFmtId="3" fontId="0" fillId="0" borderId="3" xfId="0" applyNumberFormat="1" applyBorder="1"/>
    <xf numFmtId="3" fontId="2" fillId="0" borderId="3" xfId="0" applyNumberFormat="1" applyFont="1" applyBorder="1"/>
    <xf numFmtId="3" fontId="0" fillId="0" borderId="3" xfId="0" applyNumberFormat="1" applyBorder="1" applyAlignment="1">
      <alignment horizontal="right"/>
    </xf>
    <xf numFmtId="3" fontId="7" fillId="0" borderId="1" xfId="0" applyNumberFormat="1" applyFont="1" applyBorder="1" applyAlignment="1">
      <alignment horizontal="left" vertical="top"/>
    </xf>
    <xf numFmtId="3" fontId="0" fillId="23" borderId="1" xfId="0" applyNumberFormat="1" applyFill="1" applyBorder="1" applyAlignment="1">
      <alignment horizontal="right"/>
    </xf>
    <xf numFmtId="3" fontId="10" fillId="0" borderId="3" xfId="0" applyNumberFormat="1" applyFont="1" applyBorder="1" applyAlignment="1">
      <alignment horizontal="right" vertical="top"/>
    </xf>
    <xf numFmtId="3" fontId="30" fillId="0" borderId="1" xfId="0" applyNumberFormat="1" applyFont="1" applyBorder="1"/>
    <xf numFmtId="3" fontId="0" fillId="23" borderId="3" xfId="0" applyNumberFormat="1" applyFill="1" applyBorder="1" applyAlignment="1">
      <alignment horizontal="right"/>
    </xf>
    <xf numFmtId="3" fontId="31" fillId="0" borderId="1" xfId="0" applyNumberFormat="1" applyFont="1" applyBorder="1"/>
    <xf numFmtId="0" fontId="0" fillId="23" borderId="2" xfId="0" applyFill="1" applyBorder="1" applyAlignment="1">
      <alignment vertical="top"/>
    </xf>
    <xf numFmtId="0" fontId="0" fillId="0" borderId="2" xfId="0" applyBorder="1" applyAlignment="1">
      <alignment vertical="top"/>
    </xf>
    <xf numFmtId="0" fontId="28" fillId="0" borderId="12" xfId="0" applyFont="1" applyBorder="1" applyAlignment="1">
      <alignment vertical="top"/>
    </xf>
    <xf numFmtId="0" fontId="0" fillId="12" borderId="1" xfId="0" applyFill="1" applyBorder="1" applyAlignment="1">
      <alignment vertical="top" wrapText="1"/>
    </xf>
    <xf numFmtId="0" fontId="0" fillId="19" borderId="3" xfId="0" applyFill="1" applyBorder="1" applyAlignment="1">
      <alignment vertical="top" wrapText="1"/>
    </xf>
    <xf numFmtId="15" fontId="0" fillId="0" borderId="3" xfId="0" applyNumberFormat="1" applyBorder="1" applyAlignment="1">
      <alignment horizontal="left" vertical="top" wrapText="1"/>
    </xf>
    <xf numFmtId="166" fontId="0" fillId="0" borderId="3" xfId="0" applyNumberFormat="1" applyBorder="1" applyAlignment="1">
      <alignment vertical="top"/>
    </xf>
    <xf numFmtId="165" fontId="0" fillId="23" borderId="2" xfId="0" applyNumberFormat="1" applyFill="1" applyBorder="1" applyAlignment="1">
      <alignment horizontal="left" vertical="top" wrapText="1"/>
    </xf>
    <xf numFmtId="165" fontId="0" fillId="0" borderId="3" xfId="0" applyNumberFormat="1" applyBorder="1" applyAlignment="1">
      <alignment horizontal="right" vertical="top" wrapText="1"/>
    </xf>
    <xf numFmtId="0" fontId="18" fillId="39" borderId="1" xfId="0" applyFont="1" applyFill="1" applyBorder="1" applyAlignment="1">
      <alignment vertical="top" wrapText="1"/>
    </xf>
    <xf numFmtId="15" fontId="4" fillId="23" borderId="8" xfId="0" applyNumberFormat="1" applyFont="1" applyFill="1" applyBorder="1" applyAlignment="1">
      <alignment horizontal="left" vertical="top"/>
    </xf>
    <xf numFmtId="166" fontId="0" fillId="23" borderId="2" xfId="0" applyNumberFormat="1" applyFill="1" applyBorder="1" applyAlignment="1">
      <alignment vertical="top" wrapText="1"/>
    </xf>
    <xf numFmtId="14" fontId="0" fillId="23" borderId="3" xfId="0" applyNumberFormat="1" applyFill="1" applyBorder="1" applyAlignment="1">
      <alignment horizontal="left" vertical="top" wrapText="1"/>
    </xf>
    <xf numFmtId="0" fontId="0" fillId="0" borderId="4" xfId="0" applyBorder="1" applyAlignment="1">
      <alignment vertical="top" wrapText="1"/>
    </xf>
    <xf numFmtId="3" fontId="0" fillId="23" borderId="2" xfId="0" applyNumberFormat="1" applyFill="1" applyBorder="1" applyAlignment="1">
      <alignment horizontal="right" vertical="top" wrapText="1"/>
    </xf>
    <xf numFmtId="3" fontId="0" fillId="23" borderId="1" xfId="0" applyNumberFormat="1" applyFill="1" applyBorder="1" applyAlignment="1">
      <alignment horizontal="right" vertical="top" wrapText="1"/>
    </xf>
    <xf numFmtId="0" fontId="16" fillId="23" borderId="3" xfId="0" applyFont="1" applyFill="1" applyBorder="1" applyAlignment="1">
      <alignment vertical="top" wrapText="1"/>
    </xf>
    <xf numFmtId="0" fontId="13" fillId="0" borderId="7" xfId="0" applyFont="1" applyBorder="1" applyAlignment="1">
      <alignment vertical="top"/>
    </xf>
    <xf numFmtId="0" fontId="11" fillId="0" borderId="6" xfId="0" applyFont="1" applyBorder="1" applyAlignment="1">
      <alignment horizontal="left" vertical="top" wrapText="1"/>
    </xf>
    <xf numFmtId="0" fontId="11" fillId="23" borderId="5" xfId="0" applyFont="1" applyFill="1" applyBorder="1" applyAlignment="1">
      <alignment horizontal="left" vertical="top" wrapText="1"/>
    </xf>
    <xf numFmtId="0" fontId="2" fillId="23" borderId="9" xfId="0" applyFont="1" applyFill="1" applyBorder="1" applyAlignment="1">
      <alignment vertical="top"/>
    </xf>
    <xf numFmtId="0" fontId="20" fillId="0" borderId="1" xfId="0" applyFont="1" applyBorder="1" applyAlignment="1">
      <alignment vertical="top" wrapText="1"/>
    </xf>
    <xf numFmtId="0" fontId="2" fillId="23" borderId="6" xfId="0" applyFont="1" applyFill="1" applyBorder="1" applyAlignment="1">
      <alignment vertical="top"/>
    </xf>
    <xf numFmtId="0" fontId="2" fillId="0" borderId="4" xfId="0" applyFont="1" applyBorder="1" applyAlignment="1">
      <alignment vertical="top"/>
    </xf>
    <xf numFmtId="0" fontId="28" fillId="0" borderId="1" xfId="0" applyFont="1" applyBorder="1" applyAlignment="1">
      <alignment vertical="top"/>
    </xf>
    <xf numFmtId="0" fontId="11" fillId="29" borderId="3" xfId="0" applyFont="1" applyFill="1" applyBorder="1" applyAlignment="1">
      <alignment vertical="top" wrapText="1"/>
    </xf>
    <xf numFmtId="167" fontId="4" fillId="23" borderId="1" xfId="0" applyNumberFormat="1" applyFont="1" applyFill="1" applyBorder="1" applyAlignment="1">
      <alignment horizontal="left" vertical="top"/>
    </xf>
    <xf numFmtId="15" fontId="4" fillId="23" borderId="12" xfId="0" applyNumberFormat="1" applyFont="1" applyFill="1" applyBorder="1" applyAlignment="1">
      <alignment horizontal="left" vertical="top"/>
    </xf>
    <xf numFmtId="0" fontId="0" fillId="0" borderId="11" xfId="0" applyBorder="1" applyAlignment="1">
      <alignment vertical="top" wrapText="1"/>
    </xf>
    <xf numFmtId="0" fontId="0" fillId="0" borderId="9" xfId="0" applyBorder="1" applyAlignment="1">
      <alignment vertical="top" wrapText="1"/>
    </xf>
    <xf numFmtId="0" fontId="2" fillId="0" borderId="14" xfId="0" applyFont="1" applyBorder="1" applyAlignment="1">
      <alignment vertical="top" wrapText="1"/>
    </xf>
    <xf numFmtId="166" fontId="15" fillId="0" borderId="9" xfId="0" applyNumberFormat="1" applyFont="1" applyBorder="1" applyAlignment="1">
      <alignment horizontal="left" vertical="top" wrapText="1"/>
    </xf>
    <xf numFmtId="168" fontId="13" fillId="23" borderId="12" xfId="0" applyNumberFormat="1" applyFont="1" applyFill="1" applyBorder="1" applyAlignment="1">
      <alignment horizontal="left" vertical="top" wrapText="1"/>
    </xf>
    <xf numFmtId="168" fontId="4" fillId="23" borderId="8" xfId="0" applyNumberFormat="1" applyFont="1" applyFill="1" applyBorder="1" applyAlignment="1">
      <alignment horizontal="left" vertical="top" wrapText="1"/>
    </xf>
    <xf numFmtId="166" fontId="0" fillId="23" borderId="6" xfId="0" applyNumberFormat="1" applyFill="1" applyBorder="1" applyAlignment="1">
      <alignment horizontal="left" vertical="top" wrapText="1"/>
    </xf>
    <xf numFmtId="165" fontId="11" fillId="23" borderId="9" xfId="0" applyNumberFormat="1" applyFont="1" applyFill="1" applyBorder="1" applyAlignment="1">
      <alignment horizontal="left" vertical="top" wrapText="1"/>
    </xf>
    <xf numFmtId="165" fontId="11" fillId="23" borderId="6" xfId="0" applyNumberFormat="1" applyFont="1" applyFill="1" applyBorder="1" applyAlignment="1">
      <alignment horizontal="right" vertical="top" wrapText="1"/>
    </xf>
    <xf numFmtId="3" fontId="11" fillId="23" borderId="12" xfId="0" applyNumberFormat="1" applyFont="1" applyFill="1" applyBorder="1" applyAlignment="1">
      <alignment horizontal="left" vertical="top" wrapText="1"/>
    </xf>
    <xf numFmtId="0" fontId="13" fillId="15" borderId="1" xfId="0" applyFont="1" applyFill="1" applyBorder="1"/>
    <xf numFmtId="0" fontId="0" fillId="23" borderId="10" xfId="0" applyFill="1" applyBorder="1" applyAlignment="1">
      <alignment vertical="top" wrapText="1"/>
    </xf>
    <xf numFmtId="0" fontId="13" fillId="23" borderId="10" xfId="0" applyFont="1" applyFill="1" applyBorder="1" applyAlignment="1">
      <alignment vertical="top" wrapText="1"/>
    </xf>
    <xf numFmtId="3" fontId="0" fillId="24" borderId="1" xfId="0" applyNumberFormat="1" applyFill="1" applyBorder="1" applyAlignment="1">
      <alignment horizontal="right"/>
    </xf>
    <xf numFmtId="3" fontId="11" fillId="0" borderId="2" xfId="0" applyNumberFormat="1" applyFont="1" applyBorder="1" applyAlignment="1">
      <alignment horizontal="right" vertical="top" wrapText="1"/>
    </xf>
    <xf numFmtId="49" fontId="13" fillId="0" borderId="4" xfId="0" applyNumberFormat="1" applyFont="1" applyBorder="1" applyAlignment="1">
      <alignment wrapText="1"/>
    </xf>
    <xf numFmtId="0" fontId="13" fillId="0" borderId="8" xfId="0" applyFont="1" applyBorder="1" applyAlignment="1">
      <alignment horizontal="left" vertical="top"/>
    </xf>
    <xf numFmtId="0" fontId="0" fillId="0" borderId="19" xfId="0" applyBorder="1"/>
    <xf numFmtId="0" fontId="0" fillId="0" borderId="20" xfId="0" applyBorder="1"/>
    <xf numFmtId="0" fontId="32" fillId="26" borderId="19" xfId="0" applyFont="1" applyFill="1" applyBorder="1"/>
    <xf numFmtId="3" fontId="32" fillId="26" borderId="19" xfId="0" applyNumberFormat="1" applyFont="1" applyFill="1" applyBorder="1"/>
    <xf numFmtId="3" fontId="32" fillId="26" borderId="21" xfId="0" applyNumberFormat="1" applyFont="1" applyFill="1" applyBorder="1" applyAlignment="1">
      <alignment wrapText="1"/>
    </xf>
    <xf numFmtId="0" fontId="10" fillId="0" borderId="19" xfId="0" applyFont="1" applyBorder="1"/>
    <xf numFmtId="0" fontId="13" fillId="0" borderId="19" xfId="0" applyFont="1" applyBorder="1"/>
    <xf numFmtId="3" fontId="12" fillId="0" borderId="19" xfId="0" applyNumberFormat="1" applyFont="1" applyBorder="1"/>
    <xf numFmtId="0" fontId="12" fillId="0" borderId="19" xfId="0" applyFont="1" applyBorder="1"/>
    <xf numFmtId="0" fontId="10" fillId="45" borderId="19" xfId="0" applyFont="1" applyFill="1" applyBorder="1"/>
    <xf numFmtId="3" fontId="13" fillId="45" borderId="19" xfId="0" applyNumberFormat="1" applyFont="1" applyFill="1" applyBorder="1" applyAlignment="1">
      <alignment horizontal="left"/>
    </xf>
    <xf numFmtId="3" fontId="13" fillId="45" borderId="19" xfId="0" applyNumberFormat="1" applyFont="1" applyFill="1" applyBorder="1" applyAlignment="1">
      <alignment horizontal="right" vertical="top"/>
    </xf>
    <xf numFmtId="0" fontId="13" fillId="45" borderId="19" xfId="0" applyFont="1" applyFill="1" applyBorder="1"/>
    <xf numFmtId="0" fontId="2" fillId="23" borderId="19" xfId="0" applyFont="1" applyFill="1" applyBorder="1"/>
    <xf numFmtId="0" fontId="0" fillId="23" borderId="19" xfId="0" applyFill="1" applyBorder="1"/>
    <xf numFmtId="3" fontId="0" fillId="23" borderId="19" xfId="0" applyNumberFormat="1" applyFill="1" applyBorder="1" applyAlignment="1">
      <alignment horizontal="left"/>
    </xf>
    <xf numFmtId="3" fontId="9" fillId="23" borderId="19" xfId="0" applyNumberFormat="1" applyFont="1" applyFill="1" applyBorder="1" applyAlignment="1">
      <alignment horizontal="right" readingOrder="1"/>
    </xf>
    <xf numFmtId="3" fontId="0" fillId="23" borderId="22" xfId="0" applyNumberFormat="1" applyFill="1" applyBorder="1" applyAlignment="1">
      <alignment horizontal="left"/>
    </xf>
    <xf numFmtId="0" fontId="0" fillId="23" borderId="22" xfId="0" applyFill="1" applyBorder="1"/>
    <xf numFmtId="0" fontId="10" fillId="45" borderId="22" xfId="0" applyFont="1" applyFill="1" applyBorder="1"/>
    <xf numFmtId="0" fontId="13" fillId="45" borderId="22" xfId="0" applyFont="1" applyFill="1" applyBorder="1"/>
    <xf numFmtId="0" fontId="0" fillId="0" borderId="22" xfId="0" applyBorder="1"/>
    <xf numFmtId="3" fontId="18" fillId="45" borderId="19" xfId="0" applyNumberFormat="1" applyFont="1" applyFill="1" applyBorder="1" applyAlignment="1">
      <alignment horizontal="right" vertical="top" wrapText="1"/>
    </xf>
    <xf numFmtId="0" fontId="2" fillId="0" borderId="22" xfId="0" applyFont="1" applyBorder="1"/>
    <xf numFmtId="0" fontId="2" fillId="23" borderId="22" xfId="0" applyFont="1" applyFill="1" applyBorder="1"/>
    <xf numFmtId="3" fontId="9" fillId="45" borderId="21" xfId="0" applyNumberFormat="1" applyFont="1" applyFill="1" applyBorder="1" applyAlignment="1">
      <alignment horizontal="right" vertical="top"/>
    </xf>
    <xf numFmtId="0" fontId="2" fillId="0" borderId="19" xfId="0" applyFont="1" applyBorder="1"/>
    <xf numFmtId="3" fontId="0" fillId="0" borderId="19" xfId="0" applyNumberFormat="1" applyBorder="1" applyAlignment="1">
      <alignment horizontal="left"/>
    </xf>
    <xf numFmtId="3" fontId="9" fillId="0" borderId="21" xfId="0" applyNumberFormat="1" applyFont="1" applyBorder="1" applyAlignment="1">
      <alignment horizontal="right" vertical="top"/>
    </xf>
    <xf numFmtId="3" fontId="10" fillId="45" borderId="21" xfId="0" applyNumberFormat="1" applyFont="1" applyFill="1" applyBorder="1" applyAlignment="1">
      <alignment horizontal="right" vertical="top"/>
    </xf>
    <xf numFmtId="0" fontId="0" fillId="0" borderId="19" xfId="0" applyBorder="1" applyAlignment="1">
      <alignment wrapText="1"/>
    </xf>
    <xf numFmtId="3" fontId="13" fillId="0" borderId="19" xfId="0" applyNumberFormat="1" applyFont="1" applyBorder="1" applyAlignment="1">
      <alignment horizontal="right" vertical="top"/>
    </xf>
    <xf numFmtId="3" fontId="9" fillId="23" borderId="19" xfId="0" applyNumberFormat="1" applyFont="1" applyFill="1" applyBorder="1" applyAlignment="1">
      <alignment horizontal="right" vertical="top"/>
    </xf>
    <xf numFmtId="3" fontId="8" fillId="25" borderId="19" xfId="0" applyNumberFormat="1" applyFont="1" applyFill="1" applyBorder="1" applyAlignment="1">
      <alignment horizontal="right" vertical="top"/>
    </xf>
    <xf numFmtId="0" fontId="2" fillId="23" borderId="21" xfId="0" applyFont="1" applyFill="1" applyBorder="1"/>
    <xf numFmtId="0" fontId="0" fillId="23" borderId="21" xfId="0" applyFill="1" applyBorder="1"/>
    <xf numFmtId="3" fontId="0" fillId="23" borderId="21" xfId="0" applyNumberFormat="1" applyFill="1" applyBorder="1" applyAlignment="1">
      <alignment horizontal="left" vertical="top"/>
    </xf>
    <xf numFmtId="3" fontId="0" fillId="23" borderId="22" xfId="0" applyNumberFormat="1" applyFill="1" applyBorder="1" applyAlignment="1">
      <alignment horizontal="left" vertical="top"/>
    </xf>
    <xf numFmtId="3" fontId="0" fillId="26" borderId="19" xfId="0" applyNumberFormat="1" applyFill="1" applyBorder="1" applyAlignment="1">
      <alignment horizontal="left"/>
    </xf>
    <xf numFmtId="3" fontId="13" fillId="0" borderId="21" xfId="0" applyNumberFormat="1" applyFont="1" applyBorder="1" applyAlignment="1">
      <alignment horizontal="right" vertical="top"/>
    </xf>
    <xf numFmtId="0" fontId="0" fillId="23" borderId="20" xfId="0" applyFill="1" applyBorder="1"/>
    <xf numFmtId="3" fontId="0" fillId="23" borderId="21" xfId="0" applyNumberFormat="1" applyFill="1" applyBorder="1" applyAlignment="1">
      <alignment horizontal="left"/>
    </xf>
    <xf numFmtId="0" fontId="0" fillId="0" borderId="21" xfId="0" applyBorder="1"/>
    <xf numFmtId="3" fontId="0" fillId="26" borderId="22" xfId="0" applyNumberFormat="1" applyFill="1" applyBorder="1" applyAlignment="1">
      <alignment horizontal="left"/>
    </xf>
    <xf numFmtId="3" fontId="16" fillId="0" borderId="22" xfId="0" applyNumberFormat="1" applyFont="1" applyBorder="1" applyAlignment="1">
      <alignment horizontal="right" vertical="top"/>
    </xf>
    <xf numFmtId="0" fontId="0" fillId="23" borderId="19" xfId="0" applyFill="1" applyBorder="1" applyAlignment="1">
      <alignment vertical="top"/>
    </xf>
    <xf numFmtId="0" fontId="0" fillId="23" borderId="21" xfId="0" applyFill="1" applyBorder="1" applyAlignment="1">
      <alignment vertical="top"/>
    </xf>
    <xf numFmtId="0" fontId="0" fillId="0" borderId="20" xfId="0" applyBorder="1" applyAlignment="1">
      <alignment horizontal="right"/>
    </xf>
    <xf numFmtId="3" fontId="0" fillId="0" borderId="20" xfId="0" applyNumberFormat="1" applyBorder="1"/>
    <xf numFmtId="0" fontId="0" fillId="0" borderId="20" xfId="0" applyBorder="1" applyAlignment="1">
      <alignment vertical="top"/>
    </xf>
    <xf numFmtId="3" fontId="4" fillId="15" borderId="1" xfId="0" applyNumberFormat="1" applyFont="1" applyFill="1" applyBorder="1" applyAlignment="1">
      <alignment horizontal="right" vertical="top" wrapText="1"/>
    </xf>
    <xf numFmtId="3" fontId="13" fillId="23" borderId="2" xfId="0" applyNumberFormat="1" applyFont="1" applyFill="1" applyBorder="1" applyAlignment="1">
      <alignment horizontal="right" vertical="top" wrapText="1"/>
    </xf>
    <xf numFmtId="3" fontId="13" fillId="23" borderId="1" xfId="0" applyNumberFormat="1" applyFont="1" applyFill="1" applyBorder="1" applyAlignment="1">
      <alignment horizontal="right" vertical="top" wrapText="1"/>
    </xf>
    <xf numFmtId="3" fontId="13" fillId="0" borderId="1" xfId="0" applyNumberFormat="1" applyFont="1" applyBorder="1" applyAlignment="1">
      <alignment horizontal="right" vertical="top" wrapText="1"/>
    </xf>
    <xf numFmtId="3" fontId="0" fillId="0" borderId="2" xfId="0" applyNumberFormat="1" applyBorder="1" applyAlignment="1">
      <alignment horizontal="right"/>
    </xf>
    <xf numFmtId="3" fontId="0" fillId="0" borderId="2" xfId="0" applyNumberFormat="1" applyBorder="1" applyAlignment="1">
      <alignment horizontal="right" vertical="top" wrapText="1"/>
    </xf>
    <xf numFmtId="3" fontId="0" fillId="15" borderId="2" xfId="1" applyNumberFormat="1" applyFont="1" applyFill="1" applyBorder="1" applyAlignment="1">
      <alignment horizontal="right" vertical="top"/>
    </xf>
    <xf numFmtId="3" fontId="0" fillId="0" borderId="1" xfId="0" applyNumberFormat="1" applyBorder="1" applyAlignment="1">
      <alignment horizontal="right"/>
    </xf>
    <xf numFmtId="3" fontId="16" fillId="23" borderId="1" xfId="0" applyNumberFormat="1" applyFont="1" applyFill="1" applyBorder="1" applyAlignment="1">
      <alignment horizontal="right" vertical="top"/>
    </xf>
    <xf numFmtId="3" fontId="4" fillId="0" borderId="1" xfId="0" applyNumberFormat="1" applyFont="1" applyBorder="1" applyAlignment="1">
      <alignment horizontal="right" vertical="top"/>
    </xf>
    <xf numFmtId="3" fontId="0" fillId="4" borderId="1" xfId="0" applyNumberFormat="1" applyFill="1" applyBorder="1" applyAlignment="1">
      <alignment horizontal="right"/>
    </xf>
    <xf numFmtId="3" fontId="16" fillId="0" borderId="1" xfId="0" applyNumberFormat="1" applyFont="1" applyBorder="1" applyAlignment="1">
      <alignment horizontal="right" vertical="top" wrapText="1"/>
    </xf>
    <xf numFmtId="3" fontId="13" fillId="4" borderId="1" xfId="0" applyNumberFormat="1" applyFont="1" applyFill="1" applyBorder="1" applyAlignment="1">
      <alignment horizontal="right"/>
    </xf>
    <xf numFmtId="3" fontId="2" fillId="4" borderId="1" xfId="0" applyNumberFormat="1" applyFont="1" applyFill="1" applyBorder="1" applyAlignment="1">
      <alignment horizontal="right" vertical="top"/>
    </xf>
    <xf numFmtId="3" fontId="2" fillId="4" borderId="8" xfId="0" applyNumberFormat="1" applyFont="1" applyFill="1" applyBorder="1" applyAlignment="1">
      <alignment horizontal="right" vertical="top"/>
    </xf>
    <xf numFmtId="3" fontId="13" fillId="4" borderId="2" xfId="0" applyNumberFormat="1" applyFont="1" applyFill="1" applyBorder="1" applyAlignment="1">
      <alignment horizontal="right"/>
    </xf>
    <xf numFmtId="3" fontId="0" fillId="4" borderId="2" xfId="0" applyNumberFormat="1" applyFill="1" applyBorder="1" applyAlignment="1">
      <alignment horizontal="right"/>
    </xf>
    <xf numFmtId="3" fontId="11" fillId="4" borderId="3" xfId="0" applyNumberFormat="1" applyFont="1" applyFill="1" applyBorder="1" applyAlignment="1">
      <alignment horizontal="right" vertical="top" wrapText="1"/>
    </xf>
    <xf numFmtId="0" fontId="9" fillId="0" borderId="0" xfId="0" applyFont="1"/>
    <xf numFmtId="3" fontId="9" fillId="45" borderId="20" xfId="0" applyNumberFormat="1" applyFont="1" applyFill="1" applyBorder="1" applyAlignment="1">
      <alignment horizontal="right" vertical="top"/>
    </xf>
    <xf numFmtId="3" fontId="13" fillId="0" borderId="21" xfId="0" applyNumberFormat="1" applyFont="1" applyBorder="1" applyAlignment="1">
      <alignment horizontal="right"/>
    </xf>
    <xf numFmtId="3" fontId="10" fillId="45" borderId="19" xfId="0" applyNumberFormat="1" applyFont="1" applyFill="1" applyBorder="1" applyAlignment="1">
      <alignment horizontal="right"/>
    </xf>
    <xf numFmtId="3" fontId="9" fillId="0" borderId="10" xfId="0" quotePrefix="1" applyNumberFormat="1" applyFont="1" applyBorder="1"/>
    <xf numFmtId="3" fontId="9" fillId="45" borderId="19" xfId="0" applyNumberFormat="1" applyFont="1" applyFill="1" applyBorder="1" applyAlignment="1">
      <alignment horizontal="right" vertical="top"/>
    </xf>
    <xf numFmtId="3" fontId="16" fillId="45" borderId="19" xfId="0" applyNumberFormat="1" applyFont="1" applyFill="1" applyBorder="1" applyAlignment="1">
      <alignment horizontal="right" vertical="top"/>
    </xf>
    <xf numFmtId="0" fontId="10" fillId="45" borderId="21" xfId="0" applyFont="1" applyFill="1" applyBorder="1"/>
    <xf numFmtId="0" fontId="13" fillId="45" borderId="21" xfId="0" applyFont="1" applyFill="1" applyBorder="1"/>
    <xf numFmtId="3" fontId="13" fillId="45" borderId="21" xfId="0" applyNumberFormat="1" applyFont="1" applyFill="1" applyBorder="1" applyAlignment="1">
      <alignment horizontal="left" vertical="top"/>
    </xf>
    <xf numFmtId="3" fontId="13" fillId="45" borderId="19" xfId="0" applyNumberFormat="1" applyFont="1" applyFill="1" applyBorder="1" applyAlignment="1">
      <alignment horizontal="left" vertical="top"/>
    </xf>
    <xf numFmtId="3" fontId="13" fillId="45" borderId="22" xfId="0" applyNumberFormat="1" applyFont="1" applyFill="1" applyBorder="1" applyAlignment="1">
      <alignment horizontal="left" vertical="top"/>
    </xf>
    <xf numFmtId="3" fontId="13" fillId="45" borderId="22" xfId="0" applyNumberFormat="1" applyFont="1" applyFill="1" applyBorder="1" applyAlignment="1">
      <alignment horizontal="right"/>
    </xf>
    <xf numFmtId="3" fontId="13" fillId="45" borderId="19" xfId="0" applyNumberFormat="1" applyFont="1" applyFill="1" applyBorder="1" applyAlignment="1">
      <alignment horizontal="right" vertical="top" wrapText="1"/>
    </xf>
    <xf numFmtId="3" fontId="13" fillId="45" borderId="19" xfId="0" applyNumberFormat="1" applyFont="1" applyFill="1" applyBorder="1" applyAlignment="1">
      <alignment horizontal="right"/>
    </xf>
    <xf numFmtId="3" fontId="13" fillId="45" borderId="19" xfId="1" applyNumberFormat="1" applyFont="1" applyFill="1" applyBorder="1" applyAlignment="1">
      <alignment horizontal="right" vertical="top"/>
    </xf>
    <xf numFmtId="0" fontId="10" fillId="45" borderId="19" xfId="0" applyFont="1" applyFill="1" applyBorder="1" applyAlignment="1">
      <alignment vertical="top"/>
    </xf>
    <xf numFmtId="3" fontId="13" fillId="45" borderId="21" xfId="0" applyNumberFormat="1" applyFont="1" applyFill="1" applyBorder="1" applyAlignment="1">
      <alignment horizontal="right"/>
    </xf>
    <xf numFmtId="3" fontId="10" fillId="45" borderId="19" xfId="0" applyNumberFormat="1" applyFont="1" applyFill="1" applyBorder="1" applyAlignment="1">
      <alignment horizontal="right" vertical="top"/>
    </xf>
    <xf numFmtId="3" fontId="10" fillId="45" borderId="19" xfId="0" applyNumberFormat="1" applyFont="1" applyFill="1" applyBorder="1" applyAlignment="1">
      <alignment vertical="top"/>
    </xf>
    <xf numFmtId="3" fontId="10" fillId="0" borderId="21" xfId="0" applyNumberFormat="1" applyFont="1" applyBorder="1" applyAlignment="1">
      <alignment horizontal="right" vertical="top"/>
    </xf>
    <xf numFmtId="3" fontId="13" fillId="0" borderId="21" xfId="0" applyNumberFormat="1" applyFont="1" applyBorder="1" applyAlignment="1">
      <alignment horizontal="left" vertical="top"/>
    </xf>
    <xf numFmtId="0" fontId="13" fillId="0" borderId="21" xfId="0" applyFont="1" applyBorder="1"/>
    <xf numFmtId="3" fontId="7" fillId="0" borderId="3" xfId="0" applyNumberFormat="1" applyFont="1" applyBorder="1" applyAlignment="1">
      <alignment horizontal="left" vertical="top"/>
    </xf>
    <xf numFmtId="3" fontId="13" fillId="0" borderId="1" xfId="0" applyNumberFormat="1" applyFont="1" applyBorder="1" applyAlignment="1">
      <alignment horizontal="right" vertical="top"/>
    </xf>
    <xf numFmtId="3" fontId="13" fillId="0" borderId="21" xfId="0" applyNumberFormat="1" applyFont="1" applyBorder="1"/>
    <xf numFmtId="3" fontId="13" fillId="0" borderId="19" xfId="0" applyNumberFormat="1" applyFont="1" applyBorder="1"/>
    <xf numFmtId="3" fontId="13" fillId="0" borderId="22" xfId="0" applyNumberFormat="1" applyFont="1" applyBorder="1"/>
    <xf numFmtId="3" fontId="13" fillId="0" borderId="22" xfId="0" applyNumberFormat="1" applyFont="1" applyBorder="1" applyAlignment="1">
      <alignment horizontal="right"/>
    </xf>
    <xf numFmtId="3" fontId="10" fillId="0" borderId="19" xfId="0" applyNumberFormat="1" applyFont="1" applyBorder="1" applyAlignment="1">
      <alignment horizontal="right"/>
    </xf>
    <xf numFmtId="3" fontId="10" fillId="0" borderId="19" xfId="0" applyNumberFormat="1" applyFont="1" applyBorder="1" applyAlignment="1">
      <alignment horizontal="right" vertical="top"/>
    </xf>
    <xf numFmtId="3" fontId="10" fillId="0" borderId="22" xfId="0" applyNumberFormat="1" applyFont="1" applyBorder="1" applyAlignment="1">
      <alignment horizontal="right" vertical="top"/>
    </xf>
    <xf numFmtId="3" fontId="10" fillId="0" borderId="21" xfId="0" applyNumberFormat="1" applyFont="1" applyBorder="1" applyAlignment="1">
      <alignment horizontal="right"/>
    </xf>
    <xf numFmtId="3" fontId="10" fillId="23" borderId="19" xfId="0" applyNumberFormat="1" applyFont="1" applyFill="1" applyBorder="1" applyAlignment="1">
      <alignment horizontal="right" vertical="top" wrapText="1"/>
    </xf>
    <xf numFmtId="3" fontId="13" fillId="23" borderId="22" xfId="0" applyNumberFormat="1" applyFont="1" applyFill="1" applyBorder="1" applyAlignment="1">
      <alignment horizontal="right" vertical="top" wrapText="1"/>
    </xf>
    <xf numFmtId="3" fontId="26" fillId="23" borderId="19" xfId="0" applyNumberFormat="1" applyFont="1" applyFill="1" applyBorder="1" applyAlignment="1">
      <alignment horizontal="right" vertical="top" wrapText="1"/>
    </xf>
    <xf numFmtId="3" fontId="26" fillId="23" borderId="22" xfId="0" applyNumberFormat="1" applyFont="1" applyFill="1" applyBorder="1" applyAlignment="1">
      <alignment horizontal="right" vertical="top" wrapText="1"/>
    </xf>
    <xf numFmtId="3" fontId="10" fillId="23" borderId="19" xfId="0" applyNumberFormat="1" applyFont="1" applyFill="1" applyBorder="1" applyAlignment="1">
      <alignment horizontal="right" vertical="top"/>
    </xf>
    <xf numFmtId="3" fontId="10" fillId="0" borderId="19" xfId="0" applyNumberFormat="1" applyFont="1" applyBorder="1" applyAlignment="1">
      <alignment horizontal="right" vertical="top" wrapText="1"/>
    </xf>
    <xf numFmtId="3" fontId="10" fillId="15" borderId="19" xfId="0" applyNumberFormat="1" applyFont="1" applyFill="1" applyBorder="1" applyAlignment="1">
      <alignment horizontal="right" vertical="top" wrapText="1"/>
    </xf>
    <xf numFmtId="3" fontId="10" fillId="0" borderId="22" xfId="0" applyNumberFormat="1" applyFont="1" applyBorder="1" applyAlignment="1">
      <alignment horizontal="right"/>
    </xf>
    <xf numFmtId="3" fontId="13" fillId="15" borderId="19" xfId="0" applyNumberFormat="1" applyFont="1" applyFill="1" applyBorder="1" applyAlignment="1">
      <alignment horizontal="right" vertical="top"/>
    </xf>
    <xf numFmtId="3" fontId="13" fillId="0" borderId="19" xfId="0" applyNumberFormat="1" applyFont="1" applyBorder="1" applyAlignment="1">
      <alignment horizontal="right" vertical="top" wrapText="1"/>
    </xf>
    <xf numFmtId="3" fontId="13" fillId="0" borderId="22" xfId="0" applyNumberFormat="1" applyFont="1" applyBorder="1" applyAlignment="1">
      <alignment horizontal="right" vertical="top" wrapText="1"/>
    </xf>
    <xf numFmtId="3" fontId="10" fillId="0" borderId="1" xfId="0" applyNumberFormat="1" applyFont="1" applyBorder="1"/>
    <xf numFmtId="3" fontId="13" fillId="0" borderId="1" xfId="0" applyNumberFormat="1" applyFont="1" applyBorder="1"/>
    <xf numFmtId="3" fontId="10" fillId="0" borderId="1" xfId="0" applyNumberFormat="1" applyFont="1" applyBorder="1" applyAlignment="1">
      <alignment horizontal="right" vertical="top"/>
    </xf>
    <xf numFmtId="3" fontId="13" fillId="0" borderId="3" xfId="0" applyNumberFormat="1" applyFont="1" applyBorder="1"/>
    <xf numFmtId="0" fontId="0" fillId="38" borderId="0" xfId="0" applyFill="1"/>
    <xf numFmtId="3" fontId="10" fillId="45" borderId="22" xfId="0" applyNumberFormat="1" applyFont="1" applyFill="1" applyBorder="1" applyAlignment="1">
      <alignment horizontal="right" vertical="top"/>
    </xf>
    <xf numFmtId="3" fontId="10" fillId="23" borderId="1" xfId="0" applyNumberFormat="1" applyFont="1" applyFill="1" applyBorder="1"/>
    <xf numFmtId="0" fontId="2" fillId="11" borderId="1" xfId="0" applyFont="1" applyFill="1" applyBorder="1"/>
    <xf numFmtId="0" fontId="0" fillId="11" borderId="1" xfId="0" applyFill="1" applyBorder="1"/>
    <xf numFmtId="3" fontId="2" fillId="11" borderId="1" xfId="0" applyNumberFormat="1" applyFont="1" applyFill="1" applyBorder="1"/>
    <xf numFmtId="3" fontId="13" fillId="0" borderId="0" xfId="0" applyNumberFormat="1" applyFont="1"/>
    <xf numFmtId="0" fontId="2" fillId="38" borderId="0" xfId="0" applyFont="1" applyFill="1"/>
    <xf numFmtId="0" fontId="20" fillId="23" borderId="5" xfId="0" applyFont="1" applyFill="1" applyBorder="1" applyAlignment="1">
      <alignment vertical="top" wrapText="1"/>
    </xf>
    <xf numFmtId="0" fontId="20" fillId="23" borderId="1" xfId="0" applyFont="1" applyFill="1" applyBorder="1" applyAlignment="1">
      <alignment vertical="top" wrapText="1"/>
    </xf>
    <xf numFmtId="0" fontId="20" fillId="23" borderId="3" xfId="0" applyFont="1" applyFill="1" applyBorder="1" applyAlignment="1">
      <alignment vertical="top" wrapText="1"/>
    </xf>
    <xf numFmtId="0" fontId="20" fillId="23" borderId="2" xfId="0" applyFont="1" applyFill="1" applyBorder="1" applyAlignment="1">
      <alignment vertical="top" wrapText="1"/>
    </xf>
    <xf numFmtId="0" fontId="20" fillId="23" borderId="6" xfId="0" applyFont="1" applyFill="1" applyBorder="1" applyAlignment="1">
      <alignment vertical="top" wrapText="1"/>
    </xf>
    <xf numFmtId="0" fontId="20" fillId="0" borderId="2" xfId="0" applyFont="1" applyBorder="1" applyAlignment="1">
      <alignment vertical="top" wrapText="1"/>
    </xf>
    <xf numFmtId="0" fontId="20" fillId="0" borderId="3" xfId="0" applyFont="1" applyBorder="1" applyAlignment="1">
      <alignment vertical="top" wrapText="1"/>
    </xf>
    <xf numFmtId="0" fontId="20" fillId="0" borderId="12" xfId="0" applyFont="1" applyBorder="1" applyAlignment="1">
      <alignment vertical="top" wrapText="1"/>
    </xf>
    <xf numFmtId="0" fontId="20" fillId="23" borderId="7" xfId="0" applyFont="1" applyFill="1" applyBorder="1" applyAlignment="1">
      <alignment vertical="top" wrapText="1"/>
    </xf>
    <xf numFmtId="165" fontId="11" fillId="0" borderId="0" xfId="0" applyNumberFormat="1" applyFont="1" applyAlignment="1">
      <alignment horizontal="left" vertical="top" wrapText="1"/>
    </xf>
    <xf numFmtId="15" fontId="4" fillId="21" borderId="9" xfId="0" applyNumberFormat="1" applyFont="1" applyFill="1" applyBorder="1" applyAlignment="1">
      <alignment horizontal="left" vertical="top"/>
    </xf>
    <xf numFmtId="0" fontId="10" fillId="23" borderId="19" xfId="0" applyFont="1" applyFill="1" applyBorder="1"/>
    <xf numFmtId="0" fontId="13" fillId="23" borderId="19" xfId="0" applyFont="1" applyFill="1" applyBorder="1"/>
    <xf numFmtId="3" fontId="10" fillId="23" borderId="21" xfId="0" applyNumberFormat="1" applyFont="1" applyFill="1" applyBorder="1" applyAlignment="1">
      <alignment horizontal="right" vertical="top"/>
    </xf>
    <xf numFmtId="3" fontId="13" fillId="23" borderId="19" xfId="0" applyNumberFormat="1" applyFont="1" applyFill="1" applyBorder="1" applyAlignment="1">
      <alignment horizontal="right" vertical="top"/>
    </xf>
    <xf numFmtId="3" fontId="0" fillId="0" borderId="4" xfId="0" applyNumberFormat="1" applyBorder="1"/>
    <xf numFmtId="166" fontId="0" fillId="23" borderId="3" xfId="0" applyNumberFormat="1" applyFill="1" applyBorder="1" applyAlignment="1">
      <alignment horizontal="left" vertical="top" wrapText="1"/>
    </xf>
    <xf numFmtId="0" fontId="0" fillId="23" borderId="3" xfId="0" applyFill="1" applyBorder="1" applyAlignment="1">
      <alignment horizontal="left" vertical="top"/>
    </xf>
    <xf numFmtId="15" fontId="13" fillId="23" borderId="9" xfId="0" applyNumberFormat="1" applyFont="1" applyFill="1" applyBorder="1" applyAlignment="1">
      <alignment horizontal="left" vertical="top"/>
    </xf>
    <xf numFmtId="0" fontId="0" fillId="23" borderId="2" xfId="0" applyFill="1" applyBorder="1" applyAlignment="1">
      <alignment horizontal="left" vertical="top"/>
    </xf>
    <xf numFmtId="166" fontId="15" fillId="23" borderId="2" xfId="0" applyNumberFormat="1" applyFont="1" applyFill="1" applyBorder="1" applyAlignment="1">
      <alignment horizontal="left" vertical="top"/>
    </xf>
    <xf numFmtId="168" fontId="0" fillId="23" borderId="2" xfId="0" applyNumberFormat="1" applyFill="1" applyBorder="1" applyAlignment="1">
      <alignment horizontal="left" vertical="top"/>
    </xf>
    <xf numFmtId="168" fontId="0" fillId="23" borderId="7" xfId="0" applyNumberFormat="1" applyFill="1" applyBorder="1" applyAlignment="1">
      <alignment horizontal="left" vertical="top"/>
    </xf>
    <xf numFmtId="166" fontId="0" fillId="23" borderId="4" xfId="0" applyNumberFormat="1" applyFill="1" applyBorder="1" applyAlignment="1">
      <alignment horizontal="left" vertical="top" wrapText="1"/>
    </xf>
    <xf numFmtId="0" fontId="0" fillId="23" borderId="4" xfId="0" applyFill="1" applyBorder="1"/>
    <xf numFmtId="165" fontId="0" fillId="23" borderId="4" xfId="0" applyNumberFormat="1" applyFill="1" applyBorder="1" applyAlignment="1">
      <alignment horizontal="right"/>
    </xf>
    <xf numFmtId="15" fontId="13" fillId="23" borderId="3" xfId="0" applyNumberFormat="1" applyFont="1" applyFill="1" applyBorder="1" applyAlignment="1">
      <alignment horizontal="left" vertical="top"/>
    </xf>
    <xf numFmtId="0" fontId="26" fillId="0" borderId="1" xfId="0" applyFont="1" applyBorder="1" applyAlignment="1">
      <alignment vertical="top"/>
    </xf>
    <xf numFmtId="0" fontId="0" fillId="23" borderId="6" xfId="0" applyFill="1" applyBorder="1" applyAlignment="1">
      <alignment vertical="top"/>
    </xf>
    <xf numFmtId="0" fontId="7" fillId="23" borderId="1" xfId="0" applyFont="1" applyFill="1" applyBorder="1" applyAlignment="1">
      <alignment vertical="top"/>
    </xf>
    <xf numFmtId="3" fontId="11" fillId="23" borderId="4" xfId="0" applyNumberFormat="1" applyFont="1" applyFill="1" applyBorder="1" applyAlignment="1">
      <alignment horizontal="left" vertical="top" wrapText="1"/>
    </xf>
    <xf numFmtId="0" fontId="13" fillId="23" borderId="4" xfId="0" applyFont="1" applyFill="1" applyBorder="1" applyAlignment="1">
      <alignment vertical="top" wrapText="1"/>
    </xf>
    <xf numFmtId="0" fontId="13" fillId="23" borderId="4" xfId="0" applyFont="1" applyFill="1" applyBorder="1" applyAlignment="1">
      <alignment horizontal="left" vertical="top" wrapText="1"/>
    </xf>
    <xf numFmtId="3" fontId="0" fillId="0" borderId="1" xfId="0" applyNumberFormat="1" applyBorder="1" applyAlignment="1">
      <alignment wrapText="1"/>
    </xf>
    <xf numFmtId="0" fontId="2" fillId="47" borderId="13" xfId="0" applyFont="1" applyFill="1" applyBorder="1"/>
    <xf numFmtId="3" fontId="0" fillId="0" borderId="0" xfId="0" applyNumberFormat="1" applyAlignment="1">
      <alignment wrapText="1"/>
    </xf>
    <xf numFmtId="0" fontId="2" fillId="48" borderId="13" xfId="0" applyFont="1" applyFill="1" applyBorder="1"/>
    <xf numFmtId="3" fontId="2" fillId="48" borderId="13" xfId="0" applyNumberFormat="1" applyFont="1" applyFill="1" applyBorder="1" applyAlignment="1">
      <alignment wrapText="1"/>
    </xf>
    <xf numFmtId="0" fontId="2" fillId="50" borderId="5" xfId="0" applyFont="1" applyFill="1" applyBorder="1"/>
    <xf numFmtId="3" fontId="2" fillId="50" borderId="8" xfId="0" applyNumberFormat="1" applyFont="1" applyFill="1" applyBorder="1"/>
    <xf numFmtId="0" fontId="2" fillId="47" borderId="0" xfId="0" applyFont="1" applyFill="1"/>
    <xf numFmtId="0" fontId="2" fillId="49" borderId="5" xfId="0" applyFont="1" applyFill="1" applyBorder="1"/>
    <xf numFmtId="3" fontId="2" fillId="49" borderId="8" xfId="0" applyNumberFormat="1" applyFont="1" applyFill="1" applyBorder="1"/>
    <xf numFmtId="0" fontId="2" fillId="48" borderId="0" xfId="0" applyFont="1" applyFill="1"/>
    <xf numFmtId="3" fontId="0" fillId="0" borderId="3" xfId="0" applyNumberFormat="1" applyBorder="1" applyAlignment="1">
      <alignment horizontal="left" vertical="top"/>
    </xf>
    <xf numFmtId="0" fontId="11" fillId="0" borderId="8" xfId="0" applyFont="1" applyBorder="1" applyAlignment="1">
      <alignment vertical="top" wrapText="1"/>
    </xf>
    <xf numFmtId="0" fontId="0" fillId="0" borderId="9" xfId="0" applyBorder="1" applyAlignment="1">
      <alignment horizontal="left" vertical="top"/>
    </xf>
    <xf numFmtId="15" fontId="13" fillId="0" borderId="9" xfId="0" applyNumberFormat="1" applyFont="1" applyBorder="1" applyAlignment="1">
      <alignment horizontal="left" vertical="top"/>
    </xf>
    <xf numFmtId="166" fontId="15" fillId="0" borderId="2" xfId="0" applyNumberFormat="1" applyFont="1" applyBorder="1" applyAlignment="1">
      <alignment horizontal="left" vertical="top"/>
    </xf>
    <xf numFmtId="168" fontId="0" fillId="0" borderId="2" xfId="0" applyNumberFormat="1" applyBorder="1" applyAlignment="1">
      <alignment horizontal="left" vertical="top"/>
    </xf>
    <xf numFmtId="168" fontId="0" fillId="0" borderId="7" xfId="0" applyNumberFormat="1" applyBorder="1" applyAlignment="1">
      <alignment horizontal="left" vertical="top"/>
    </xf>
    <xf numFmtId="3" fontId="11" fillId="0" borderId="1" xfId="0" applyNumberFormat="1" applyFont="1" applyBorder="1" applyAlignment="1">
      <alignment vertical="top" wrapText="1"/>
    </xf>
    <xf numFmtId="165" fontId="0" fillId="0" borderId="1" xfId="0" applyNumberFormat="1" applyBorder="1" applyAlignment="1">
      <alignment horizontal="right"/>
    </xf>
    <xf numFmtId="165" fontId="0" fillId="23" borderId="14" xfId="0" applyNumberFormat="1" applyFill="1" applyBorder="1" applyAlignment="1">
      <alignment horizontal="right" vertical="top" wrapText="1"/>
    </xf>
    <xf numFmtId="0" fontId="11" fillId="43" borderId="3" xfId="0" applyFont="1" applyFill="1" applyBorder="1" applyAlignment="1">
      <alignment vertical="top" wrapText="1"/>
    </xf>
    <xf numFmtId="167" fontId="4" fillId="23" borderId="3" xfId="0" applyNumberFormat="1" applyFont="1" applyFill="1" applyBorder="1" applyAlignment="1">
      <alignment horizontal="left" vertical="top"/>
    </xf>
    <xf numFmtId="165" fontId="0" fillId="23" borderId="3" xfId="0" applyNumberFormat="1" applyFill="1" applyBorder="1" applyAlignment="1">
      <alignment horizontal="right" vertical="top"/>
    </xf>
    <xf numFmtId="0" fontId="2" fillId="0" borderId="3" xfId="0" applyFont="1" applyBorder="1"/>
    <xf numFmtId="3" fontId="0" fillId="4" borderId="1" xfId="0" applyNumberFormat="1" applyFill="1" applyBorder="1" applyAlignment="1">
      <alignment horizontal="right" vertical="top" wrapText="1"/>
    </xf>
    <xf numFmtId="3" fontId="4" fillId="23" borderId="3" xfId="0" applyNumberFormat="1" applyFont="1" applyFill="1" applyBorder="1" applyAlignment="1">
      <alignment horizontal="right" vertical="top"/>
    </xf>
    <xf numFmtId="3" fontId="0" fillId="0" borderId="2" xfId="0" applyNumberFormat="1" applyBorder="1" applyAlignment="1">
      <alignment horizontal="right" vertical="top"/>
    </xf>
    <xf numFmtId="3" fontId="0" fillId="23" borderId="2" xfId="0" applyNumberFormat="1" applyFill="1" applyBorder="1" applyAlignment="1">
      <alignment horizontal="right" vertical="top"/>
    </xf>
    <xf numFmtId="0" fontId="20" fillId="23" borderId="14" xfId="0" applyFont="1" applyFill="1" applyBorder="1" applyAlignment="1">
      <alignment vertical="top" wrapText="1"/>
    </xf>
    <xf numFmtId="168" fontId="13" fillId="23" borderId="11" xfId="0" applyNumberFormat="1" applyFont="1" applyFill="1" applyBorder="1" applyAlignment="1">
      <alignment horizontal="left" vertical="top" wrapText="1"/>
    </xf>
    <xf numFmtId="3" fontId="11" fillId="0" borderId="1" xfId="0" applyNumberFormat="1" applyFont="1" applyBorder="1" applyAlignment="1">
      <alignment wrapText="1"/>
    </xf>
    <xf numFmtId="0" fontId="11" fillId="0" borderId="12" xfId="0" applyFont="1" applyBorder="1" applyAlignment="1">
      <alignment vertical="top" wrapText="1"/>
    </xf>
    <xf numFmtId="0" fontId="9" fillId="0" borderId="2" xfId="0" applyFont="1" applyBorder="1" applyAlignment="1">
      <alignment vertical="top" wrapText="1"/>
    </xf>
    <xf numFmtId="0" fontId="0" fillId="0" borderId="1" xfId="0" applyBorder="1" applyAlignment="1">
      <alignment wrapText="1"/>
    </xf>
    <xf numFmtId="3" fontId="0" fillId="0" borderId="6" xfId="0" applyNumberFormat="1" applyBorder="1" applyAlignment="1">
      <alignment horizontal="right" vertical="top"/>
    </xf>
    <xf numFmtId="0" fontId="20" fillId="23" borderId="4" xfId="0" applyFont="1" applyFill="1" applyBorder="1" applyAlignment="1">
      <alignment vertical="top" wrapText="1"/>
    </xf>
    <xf numFmtId="0" fontId="10" fillId="23" borderId="4" xfId="0" applyFont="1" applyFill="1" applyBorder="1" applyAlignment="1">
      <alignment vertical="top"/>
    </xf>
    <xf numFmtId="0" fontId="20" fillId="0" borderId="4" xfId="0" applyFont="1" applyBorder="1" applyAlignment="1">
      <alignment vertical="top" wrapText="1"/>
    </xf>
    <xf numFmtId="0" fontId="11" fillId="23" borderId="4" xfId="0" applyFont="1" applyFill="1" applyBorder="1" applyAlignment="1">
      <alignment vertical="top" wrapText="1"/>
    </xf>
    <xf numFmtId="0" fontId="20" fillId="0" borderId="9" xfId="0" applyFont="1" applyBorder="1" applyAlignment="1">
      <alignment vertical="top" wrapText="1"/>
    </xf>
    <xf numFmtId="0" fontId="10" fillId="0" borderId="9" xfId="0" applyFont="1" applyBorder="1" applyAlignment="1">
      <alignment vertical="top"/>
    </xf>
    <xf numFmtId="168" fontId="0" fillId="23" borderId="5" xfId="0" applyNumberFormat="1" applyFill="1" applyBorder="1" applyAlignment="1">
      <alignment horizontal="left" vertical="top" wrapText="1"/>
    </xf>
    <xf numFmtId="0" fontId="0" fillId="23" borderId="9" xfId="0" applyFill="1" applyBorder="1" applyAlignment="1">
      <alignment horizontal="left" vertical="top" wrapText="1"/>
    </xf>
    <xf numFmtId="0" fontId="3" fillId="0" borderId="1" xfId="0" applyFont="1" applyBorder="1"/>
    <xf numFmtId="165" fontId="11" fillId="0" borderId="4" xfId="0" applyNumberFormat="1" applyFont="1" applyBorder="1" applyAlignment="1">
      <alignment horizontal="right" vertical="top" wrapText="1"/>
    </xf>
    <xf numFmtId="3" fontId="11" fillId="0" borderId="4" xfId="0" applyNumberFormat="1" applyFont="1" applyBorder="1" applyAlignment="1">
      <alignment horizontal="right" vertical="top" wrapText="1"/>
    </xf>
    <xf numFmtId="0" fontId="7" fillId="23" borderId="4" xfId="0" applyFont="1" applyFill="1" applyBorder="1" applyAlignment="1">
      <alignment vertical="top"/>
    </xf>
    <xf numFmtId="166" fontId="15" fillId="23" borderId="5" xfId="0" applyNumberFormat="1" applyFont="1" applyFill="1" applyBorder="1" applyAlignment="1">
      <alignment horizontal="left" vertical="top" wrapText="1"/>
    </xf>
    <xf numFmtId="168" fontId="13" fillId="23" borderId="9" xfId="0" applyNumberFormat="1" applyFont="1" applyFill="1" applyBorder="1" applyAlignment="1">
      <alignment horizontal="left" vertical="top" wrapText="1"/>
    </xf>
    <xf numFmtId="14" fontId="13" fillId="23" borderId="7" xfId="0" applyNumberFormat="1" applyFont="1" applyFill="1" applyBorder="1" applyAlignment="1">
      <alignment horizontal="left" vertical="top" wrapText="1"/>
    </xf>
    <xf numFmtId="3" fontId="18" fillId="23" borderId="9" xfId="0" applyNumberFormat="1" applyFont="1" applyFill="1" applyBorder="1" applyAlignment="1">
      <alignment horizontal="left" vertical="top" wrapText="1"/>
    </xf>
    <xf numFmtId="168" fontId="4" fillId="23" borderId="9" xfId="0" applyNumberFormat="1" applyFont="1" applyFill="1" applyBorder="1" applyAlignment="1">
      <alignment horizontal="left" vertical="top" wrapText="1"/>
    </xf>
    <xf numFmtId="14" fontId="0" fillId="23" borderId="7" xfId="0" applyNumberFormat="1" applyFill="1" applyBorder="1" applyAlignment="1">
      <alignment horizontal="left" vertical="top" wrapText="1"/>
    </xf>
    <xf numFmtId="3" fontId="11" fillId="23" borderId="9" xfId="0" applyNumberFormat="1" applyFont="1" applyFill="1" applyBorder="1" applyAlignment="1">
      <alignment horizontal="left" vertical="top" wrapText="1"/>
    </xf>
    <xf numFmtId="0" fontId="0" fillId="6" borderId="3" xfId="0" applyFill="1" applyBorder="1" applyAlignment="1">
      <alignment vertical="top" wrapText="1"/>
    </xf>
    <xf numFmtId="3" fontId="2" fillId="4" borderId="3" xfId="0" applyNumberFormat="1" applyFont="1" applyFill="1" applyBorder="1" applyAlignment="1">
      <alignment horizontal="right" vertical="top"/>
    </xf>
    <xf numFmtId="0" fontId="2" fillId="23" borderId="11" xfId="0" applyFont="1" applyFill="1" applyBorder="1" applyAlignment="1">
      <alignment vertical="top"/>
    </xf>
    <xf numFmtId="0" fontId="0" fillId="6" borderId="11" xfId="0" applyFill="1" applyBorder="1" applyAlignment="1">
      <alignment vertical="top" wrapText="1"/>
    </xf>
    <xf numFmtId="165" fontId="11" fillId="0" borderId="4" xfId="0" applyNumberFormat="1" applyFont="1" applyBorder="1" applyAlignment="1">
      <alignment horizontal="left" vertical="top" wrapText="1"/>
    </xf>
    <xf numFmtId="164" fontId="0" fillId="23" borderId="4" xfId="0" applyNumberFormat="1" applyFill="1" applyBorder="1" applyAlignment="1">
      <alignment horizontal="left" vertical="top" wrapText="1"/>
    </xf>
    <xf numFmtId="165" fontId="16" fillId="0" borderId="11" xfId="0" applyNumberFormat="1" applyFont="1" applyBorder="1" applyAlignment="1">
      <alignment horizontal="right" vertical="top" wrapText="1"/>
    </xf>
    <xf numFmtId="3" fontId="0" fillId="23" borderId="4" xfId="0" applyNumberFormat="1" applyFill="1" applyBorder="1" applyAlignment="1">
      <alignment horizontal="right" vertical="top" wrapText="1"/>
    </xf>
    <xf numFmtId="3" fontId="16" fillId="0" borderId="11" xfId="0" applyNumberFormat="1" applyFont="1" applyBorder="1" applyAlignment="1">
      <alignment horizontal="right" vertical="top" wrapText="1"/>
    </xf>
    <xf numFmtId="0" fontId="0" fillId="8" borderId="8" xfId="0" applyFill="1" applyBorder="1" applyAlignment="1">
      <alignment vertical="top" wrapText="1"/>
    </xf>
    <xf numFmtId="0" fontId="20" fillId="23" borderId="11" xfId="0" applyFont="1" applyFill="1" applyBorder="1" applyAlignment="1">
      <alignment vertical="top" wrapText="1"/>
    </xf>
    <xf numFmtId="15" fontId="13" fillId="23" borderId="9" xfId="0" applyNumberFormat="1" applyFont="1" applyFill="1" applyBorder="1" applyAlignment="1">
      <alignment horizontal="left" vertical="top" wrapText="1"/>
    </xf>
    <xf numFmtId="166" fontId="15" fillId="23" borderId="9" xfId="0" applyNumberFormat="1" applyFont="1" applyFill="1" applyBorder="1" applyAlignment="1">
      <alignment horizontal="left" vertical="top" wrapText="1"/>
    </xf>
    <xf numFmtId="0" fontId="2" fillId="23" borderId="2" xfId="0" applyFont="1" applyFill="1" applyBorder="1" applyAlignment="1">
      <alignment horizontal="left" vertical="top"/>
    </xf>
    <xf numFmtId="166" fontId="15" fillId="23" borderId="7" xfId="0" applyNumberFormat="1" applyFont="1" applyFill="1" applyBorder="1" applyAlignment="1">
      <alignment horizontal="left" vertical="top"/>
    </xf>
    <xf numFmtId="15" fontId="4" fillId="23" borderId="9" xfId="0" applyNumberFormat="1" applyFont="1" applyFill="1" applyBorder="1" applyAlignment="1">
      <alignment horizontal="left" vertical="top"/>
    </xf>
    <xf numFmtId="3" fontId="29" fillId="20" borderId="1" xfId="0" applyNumberFormat="1" applyFont="1" applyFill="1" applyBorder="1" applyAlignment="1">
      <alignment horizontal="right" vertical="top"/>
    </xf>
    <xf numFmtId="3" fontId="8" fillId="4" borderId="1" xfId="0" applyNumberFormat="1" applyFont="1" applyFill="1" applyBorder="1" applyAlignment="1">
      <alignment horizontal="right" vertical="top"/>
    </xf>
    <xf numFmtId="49" fontId="13" fillId="0" borderId="1" xfId="0" applyNumberFormat="1" applyFont="1" applyBorder="1" applyAlignment="1">
      <alignment wrapText="1"/>
    </xf>
    <xf numFmtId="165" fontId="13" fillId="23" borderId="4" xfId="0" applyNumberFormat="1" applyFont="1" applyFill="1" applyBorder="1" applyAlignment="1">
      <alignment horizontal="right" vertical="top"/>
    </xf>
    <xf numFmtId="0" fontId="4" fillId="23" borderId="4" xfId="0" applyFont="1" applyFill="1" applyBorder="1" applyAlignment="1">
      <alignment vertical="top" wrapText="1"/>
    </xf>
    <xf numFmtId="3" fontId="13" fillId="23" borderId="14" xfId="0" applyNumberFormat="1" applyFont="1" applyFill="1" applyBorder="1" applyAlignment="1">
      <alignment horizontal="right" vertical="top"/>
    </xf>
    <xf numFmtId="0" fontId="13" fillId="23" borderId="4" xfId="0" applyFont="1" applyFill="1" applyBorder="1" applyAlignment="1">
      <alignment vertical="top"/>
    </xf>
    <xf numFmtId="165" fontId="13" fillId="23" borderId="2" xfId="0" applyNumberFormat="1" applyFont="1" applyFill="1" applyBorder="1" applyAlignment="1">
      <alignment horizontal="right" vertical="top" wrapText="1"/>
    </xf>
    <xf numFmtId="3" fontId="4" fillId="23" borderId="2" xfId="0" applyNumberFormat="1" applyFont="1" applyFill="1" applyBorder="1" applyAlignment="1">
      <alignment horizontal="right" vertical="top"/>
    </xf>
    <xf numFmtId="165" fontId="0" fillId="23" borderId="2" xfId="0" applyNumberFormat="1" applyFill="1" applyBorder="1" applyAlignment="1">
      <alignment horizontal="right"/>
    </xf>
    <xf numFmtId="0" fontId="19" fillId="23" borderId="9" xfId="0" applyFont="1" applyFill="1" applyBorder="1" applyAlignment="1">
      <alignment wrapText="1"/>
    </xf>
    <xf numFmtId="165" fontId="0" fillId="23" borderId="2" xfId="0" applyNumberFormat="1" applyFill="1" applyBorder="1" applyAlignment="1">
      <alignment horizontal="right" vertical="top" wrapText="1"/>
    </xf>
    <xf numFmtId="3" fontId="0" fillId="4" borderId="4" xfId="0" applyNumberFormat="1" applyFill="1" applyBorder="1" applyAlignment="1">
      <alignment horizontal="right"/>
    </xf>
    <xf numFmtId="165" fontId="11" fillId="20" borderId="0" xfId="0" applyNumberFormat="1" applyFont="1" applyFill="1" applyAlignment="1">
      <alignment horizontal="left" vertical="top" wrapText="1"/>
    </xf>
    <xf numFmtId="168" fontId="13" fillId="23" borderId="13" xfId="0" applyNumberFormat="1" applyFont="1" applyFill="1" applyBorder="1" applyAlignment="1">
      <alignment horizontal="left" vertical="top" wrapText="1"/>
    </xf>
    <xf numFmtId="0" fontId="18" fillId="23" borderId="2" xfId="0" applyFont="1" applyFill="1" applyBorder="1" applyAlignment="1">
      <alignment vertical="top" wrapText="1"/>
    </xf>
    <xf numFmtId="0" fontId="26" fillId="23" borderId="2" xfId="0" applyFont="1" applyFill="1" applyBorder="1" applyAlignment="1">
      <alignment vertical="top" wrapText="1"/>
    </xf>
    <xf numFmtId="0" fontId="9" fillId="11" borderId="2" xfId="0" applyFont="1" applyFill="1" applyBorder="1" applyAlignment="1">
      <alignment vertical="top"/>
    </xf>
    <xf numFmtId="0" fontId="18" fillId="23" borderId="7" xfId="0" applyFont="1" applyFill="1" applyBorder="1" applyAlignment="1">
      <alignment vertical="top" wrapText="1"/>
    </xf>
    <xf numFmtId="15" fontId="4" fillId="23" borderId="11" xfId="0" applyNumberFormat="1" applyFont="1" applyFill="1" applyBorder="1" applyAlignment="1">
      <alignment horizontal="left" vertical="top"/>
    </xf>
    <xf numFmtId="0" fontId="0" fillId="23" borderId="11" xfId="0" applyFill="1" applyBorder="1" applyAlignment="1">
      <alignment vertical="top" wrapText="1"/>
    </xf>
    <xf numFmtId="0" fontId="0" fillId="13" borderId="2" xfId="0" applyFill="1" applyBorder="1" applyAlignment="1">
      <alignment vertical="top" wrapText="1"/>
    </xf>
    <xf numFmtId="0" fontId="4" fillId="27" borderId="1" xfId="0" applyFont="1" applyFill="1" applyBorder="1" applyAlignment="1">
      <alignment vertical="top" wrapText="1"/>
    </xf>
    <xf numFmtId="0" fontId="2" fillId="15" borderId="1" xfId="0" applyFont="1" applyFill="1" applyBorder="1" applyAlignment="1">
      <alignment vertical="top" wrapText="1"/>
    </xf>
    <xf numFmtId="0" fontId="0" fillId="15" borderId="1" xfId="0" applyFill="1" applyBorder="1" applyAlignment="1">
      <alignment vertical="top" wrapText="1"/>
    </xf>
    <xf numFmtId="166" fontId="15" fillId="15" borderId="1" xfId="0" applyNumberFormat="1" applyFont="1" applyFill="1" applyBorder="1" applyAlignment="1">
      <alignment horizontal="left" vertical="top" wrapText="1"/>
    </xf>
    <xf numFmtId="168" fontId="0" fillId="15" borderId="1" xfId="0" applyNumberFormat="1" applyFill="1" applyBorder="1" applyAlignment="1">
      <alignment horizontal="left" vertical="top" wrapText="1"/>
    </xf>
    <xf numFmtId="0" fontId="4" fillId="3" borderId="1" xfId="0" applyFont="1" applyFill="1" applyBorder="1" applyAlignment="1">
      <alignment vertical="top" wrapText="1"/>
    </xf>
    <xf numFmtId="3" fontId="11" fillId="23" borderId="11" xfId="0" applyNumberFormat="1" applyFont="1" applyFill="1" applyBorder="1" applyAlignment="1">
      <alignment horizontal="left" vertical="top" wrapText="1"/>
    </xf>
    <xf numFmtId="0" fontId="10" fillId="23" borderId="3" xfId="0" applyFont="1" applyFill="1" applyBorder="1" applyAlignment="1">
      <alignment vertical="top" wrapText="1"/>
    </xf>
    <xf numFmtId="0" fontId="13" fillId="30" borderId="4" xfId="0" applyFont="1" applyFill="1" applyBorder="1" applyAlignment="1">
      <alignment vertical="top" wrapText="1"/>
    </xf>
    <xf numFmtId="0" fontId="4" fillId="0" borderId="2" xfId="0" applyFont="1" applyBorder="1" applyAlignment="1">
      <alignment vertical="top" wrapText="1"/>
    </xf>
    <xf numFmtId="166" fontId="34" fillId="0" borderId="2" xfId="0" applyNumberFormat="1" applyFont="1" applyBorder="1" applyAlignment="1">
      <alignment horizontal="left" vertical="top" wrapText="1"/>
    </xf>
    <xf numFmtId="0" fontId="18" fillId="23" borderId="3" xfId="0" applyFont="1" applyFill="1" applyBorder="1" applyAlignment="1">
      <alignment vertical="top" wrapText="1"/>
    </xf>
    <xf numFmtId="0" fontId="11" fillId="0" borderId="9" xfId="0" applyFont="1" applyBorder="1" applyAlignment="1">
      <alignment vertical="top" wrapText="1"/>
    </xf>
    <xf numFmtId="168" fontId="11" fillId="23" borderId="11" xfId="0" applyNumberFormat="1" applyFont="1" applyFill="1" applyBorder="1" applyAlignment="1">
      <alignment horizontal="left" vertical="top" wrapText="1"/>
    </xf>
    <xf numFmtId="14" fontId="0" fillId="0" borderId="14" xfId="0" applyNumberFormat="1" applyBorder="1" applyAlignment="1">
      <alignment horizontal="left" vertical="top" wrapText="1"/>
    </xf>
    <xf numFmtId="164" fontId="0" fillId="0" borderId="0" xfId="0" applyNumberFormat="1" applyAlignment="1">
      <alignment horizontal="left" vertical="top" wrapText="1"/>
    </xf>
    <xf numFmtId="165" fontId="11" fillId="0" borderId="11" xfId="0" applyNumberFormat="1" applyFont="1" applyBorder="1" applyAlignment="1">
      <alignment horizontal="right" vertical="top" wrapText="1"/>
    </xf>
    <xf numFmtId="0" fontId="0" fillId="0" borderId="4" xfId="0" applyBorder="1" applyAlignment="1">
      <alignment vertical="top"/>
    </xf>
    <xf numFmtId="3" fontId="11" fillId="4" borderId="1" xfId="0" applyNumberFormat="1" applyFont="1" applyFill="1" applyBorder="1" applyAlignment="1">
      <alignment horizontal="right" vertical="top" wrapText="1"/>
    </xf>
    <xf numFmtId="165" fontId="16" fillId="0" borderId="2" xfId="0" applyNumberFormat="1" applyFont="1" applyBorder="1" applyAlignment="1">
      <alignment horizontal="right" vertical="top" wrapText="1"/>
    </xf>
    <xf numFmtId="3" fontId="16" fillId="0" borderId="2" xfId="0" applyNumberFormat="1" applyFont="1" applyBorder="1" applyAlignment="1">
      <alignment horizontal="right" vertical="top" wrapText="1"/>
    </xf>
    <xf numFmtId="0" fontId="13" fillId="6" borderId="2" xfId="0" applyFont="1" applyFill="1" applyBorder="1" applyAlignment="1">
      <alignment vertical="top" wrapText="1"/>
    </xf>
    <xf numFmtId="3" fontId="0" fillId="23" borderId="5" xfId="0" applyNumberFormat="1" applyFill="1" applyBorder="1" applyAlignment="1">
      <alignment horizontal="right" vertical="top" wrapText="1"/>
    </xf>
    <xf numFmtId="0" fontId="13" fillId="23" borderId="8" xfId="0" applyFont="1" applyFill="1" applyBorder="1" applyAlignment="1">
      <alignment horizontal="left" vertical="top"/>
    </xf>
    <xf numFmtId="15" fontId="0" fillId="23" borderId="2" xfId="0" applyNumberFormat="1" applyFill="1" applyBorder="1" applyAlignment="1">
      <alignment horizontal="left" vertical="top" wrapText="1"/>
    </xf>
    <xf numFmtId="0" fontId="11" fillId="23" borderId="14" xfId="0" applyFont="1" applyFill="1" applyBorder="1" applyAlignment="1">
      <alignment vertical="top" wrapText="1"/>
    </xf>
    <xf numFmtId="166" fontId="27" fillId="23" borderId="11" xfId="0" applyNumberFormat="1" applyFont="1" applyFill="1" applyBorder="1" applyAlignment="1">
      <alignment horizontal="left" vertical="top" wrapText="1"/>
    </xf>
    <xf numFmtId="3" fontId="13" fillId="23" borderId="19" xfId="0" applyNumberFormat="1" applyFont="1" applyFill="1" applyBorder="1" applyAlignment="1">
      <alignment horizontal="left"/>
    </xf>
    <xf numFmtId="3" fontId="10" fillId="23" borderId="19" xfId="0" applyNumberFormat="1" applyFont="1" applyFill="1" applyBorder="1" applyAlignment="1">
      <alignment horizontal="right"/>
    </xf>
    <xf numFmtId="3" fontId="13" fillId="23" borderId="21" xfId="0" applyNumberFormat="1" applyFont="1" applyFill="1" applyBorder="1" applyAlignment="1">
      <alignment horizontal="right"/>
    </xf>
    <xf numFmtId="168" fontId="13" fillId="23" borderId="3" xfId="0" applyNumberFormat="1" applyFont="1" applyFill="1" applyBorder="1" applyAlignment="1">
      <alignment horizontal="left" vertical="top" wrapText="1"/>
    </xf>
    <xf numFmtId="166" fontId="9" fillId="23" borderId="3" xfId="0" applyNumberFormat="1" applyFont="1" applyFill="1" applyBorder="1" applyAlignment="1">
      <alignment horizontal="left" vertical="top" wrapText="1"/>
    </xf>
    <xf numFmtId="164" fontId="13" fillId="23" borderId="3" xfId="0" applyNumberFormat="1" applyFont="1" applyFill="1" applyBorder="1" applyAlignment="1">
      <alignment horizontal="left" vertical="top" wrapText="1"/>
    </xf>
    <xf numFmtId="0" fontId="7" fillId="23" borderId="3" xfId="0" applyFont="1" applyFill="1" applyBorder="1" applyAlignment="1">
      <alignment vertical="top"/>
    </xf>
    <xf numFmtId="3" fontId="11" fillId="23" borderId="3" xfId="0" applyNumberFormat="1" applyFont="1" applyFill="1" applyBorder="1" applyAlignment="1">
      <alignment vertical="top" wrapText="1"/>
    </xf>
    <xf numFmtId="15" fontId="0" fillId="0" borderId="4" xfId="0" applyNumberFormat="1" applyBorder="1" applyAlignment="1">
      <alignment horizontal="left" vertical="top" wrapText="1"/>
    </xf>
    <xf numFmtId="166" fontId="0" fillId="0" borderId="4" xfId="0" applyNumberFormat="1" applyBorder="1" applyAlignment="1">
      <alignment horizontal="left" vertical="top" wrapText="1"/>
    </xf>
    <xf numFmtId="0" fontId="32" fillId="45" borderId="19" xfId="0" applyFont="1" applyFill="1" applyBorder="1"/>
    <xf numFmtId="3" fontId="32" fillId="45" borderId="19" xfId="0" applyNumberFormat="1" applyFont="1" applyFill="1" applyBorder="1"/>
    <xf numFmtId="0" fontId="26" fillId="45" borderId="19" xfId="0" applyFont="1" applyFill="1" applyBorder="1"/>
    <xf numFmtId="0" fontId="13" fillId="4" borderId="3" xfId="0" applyFont="1" applyFill="1" applyBorder="1"/>
    <xf numFmtId="3" fontId="10" fillId="45" borderId="21" xfId="0" applyNumberFormat="1" applyFont="1" applyFill="1" applyBorder="1" applyAlignment="1">
      <alignment wrapText="1"/>
    </xf>
    <xf numFmtId="168" fontId="13" fillId="0" borderId="1" xfId="0" applyNumberFormat="1" applyFont="1" applyBorder="1" applyAlignment="1">
      <alignment horizontal="left" vertical="top" wrapText="1"/>
    </xf>
    <xf numFmtId="3" fontId="35" fillId="0" borderId="3" xfId="0" applyNumberFormat="1" applyFont="1" applyBorder="1" applyAlignment="1">
      <alignment horizontal="right" vertical="top"/>
    </xf>
    <xf numFmtId="3" fontId="11" fillId="23" borderId="1" xfId="0" applyNumberFormat="1" applyFont="1" applyFill="1" applyBorder="1" applyAlignment="1">
      <alignment vertical="top" wrapText="1"/>
    </xf>
    <xf numFmtId="0" fontId="36" fillId="23" borderId="19" xfId="0" applyFont="1" applyFill="1" applyBorder="1"/>
    <xf numFmtId="0" fontId="0" fillId="23" borderId="9" xfId="0" applyFill="1" applyBorder="1" applyAlignment="1">
      <alignment vertical="top" wrapText="1"/>
    </xf>
    <xf numFmtId="0" fontId="13" fillId="23" borderId="3" xfId="0" applyFont="1" applyFill="1" applyBorder="1" applyAlignment="1">
      <alignment vertical="top"/>
    </xf>
    <xf numFmtId="165" fontId="0" fillId="23" borderId="0" xfId="0" applyNumberFormat="1" applyFill="1" applyAlignment="1">
      <alignment horizontal="right" vertical="top"/>
    </xf>
    <xf numFmtId="3" fontId="13" fillId="23" borderId="0" xfId="0" applyNumberFormat="1" applyFont="1" applyFill="1" applyAlignment="1">
      <alignment horizontal="right" vertical="top" wrapText="1"/>
    </xf>
    <xf numFmtId="0" fontId="10" fillId="0" borderId="4" xfId="0" applyFont="1" applyBorder="1" applyAlignment="1">
      <alignment horizontal="left" vertical="top"/>
    </xf>
    <xf numFmtId="0" fontId="18" fillId="23" borderId="1" xfId="0" applyFont="1" applyFill="1" applyBorder="1" applyAlignment="1">
      <alignment horizontal="left" vertical="top" wrapText="1"/>
    </xf>
    <xf numFmtId="0" fontId="1" fillId="23" borderId="1" xfId="0" applyFont="1" applyFill="1" applyBorder="1" applyAlignment="1">
      <alignment horizontal="left" wrapText="1"/>
    </xf>
    <xf numFmtId="3" fontId="1" fillId="4" borderId="1" xfId="0" applyNumberFormat="1" applyFont="1" applyFill="1" applyBorder="1" applyAlignment="1">
      <alignment horizontal="left" wrapText="1"/>
    </xf>
    <xf numFmtId="168" fontId="11" fillId="0" borderId="4" xfId="0" applyNumberFormat="1" applyFont="1" applyBorder="1" applyAlignment="1">
      <alignment horizontal="left" vertical="top" wrapText="1"/>
    </xf>
    <xf numFmtId="0" fontId="2" fillId="0" borderId="4" xfId="0" applyFont="1" applyBorder="1" applyAlignment="1">
      <alignment vertical="top" wrapText="1"/>
    </xf>
    <xf numFmtId="0" fontId="10" fillId="0" borderId="22" xfId="0" applyFont="1" applyBorder="1"/>
    <xf numFmtId="3" fontId="13" fillId="0" borderId="22" xfId="0" applyNumberFormat="1" applyFont="1" applyBorder="1" applyAlignment="1">
      <alignment horizontal="left" vertical="top"/>
    </xf>
    <xf numFmtId="3" fontId="10" fillId="0" borderId="19" xfId="0" applyNumberFormat="1" applyFont="1" applyBorder="1" applyAlignment="1">
      <alignment vertical="top"/>
    </xf>
    <xf numFmtId="165" fontId="11" fillId="0" borderId="6" xfId="0" applyNumberFormat="1" applyFont="1" applyBorder="1" applyAlignment="1">
      <alignment horizontal="right" vertical="top" wrapText="1"/>
    </xf>
    <xf numFmtId="3" fontId="11" fillId="4" borderId="1" xfId="0" applyNumberFormat="1" applyFont="1" applyFill="1" applyBorder="1" applyAlignment="1">
      <alignment vertical="top" wrapText="1"/>
    </xf>
    <xf numFmtId="0" fontId="13" fillId="0" borderId="22" xfId="0" applyFont="1" applyBorder="1"/>
    <xf numFmtId="0" fontId="24" fillId="0" borderId="19" xfId="0" applyFont="1" applyBorder="1"/>
    <xf numFmtId="15" fontId="24" fillId="0" borderId="19" xfId="0" applyNumberFormat="1" applyFont="1" applyBorder="1" applyAlignment="1">
      <alignment horizontal="left" vertical="top"/>
    </xf>
    <xf numFmtId="3" fontId="2" fillId="23" borderId="0" xfId="0" applyNumberFormat="1" applyFont="1" applyFill="1"/>
    <xf numFmtId="0" fontId="2" fillId="23" borderId="0" xfId="0" applyFont="1" applyFill="1"/>
    <xf numFmtId="3" fontId="11" fillId="0" borderId="3" xfId="0" applyNumberFormat="1" applyFont="1" applyBorder="1" applyAlignment="1">
      <alignment vertical="top" wrapText="1"/>
    </xf>
    <xf numFmtId="3" fontId="13" fillId="45" borderId="21" xfId="0" applyNumberFormat="1" applyFont="1" applyFill="1" applyBorder="1" applyAlignment="1">
      <alignment horizontal="right" vertical="top"/>
    </xf>
    <xf numFmtId="49" fontId="1" fillId="3" borderId="3" xfId="0" applyNumberFormat="1" applyFont="1" applyFill="1" applyBorder="1" applyAlignment="1">
      <alignment horizontal="left" wrapText="1"/>
    </xf>
    <xf numFmtId="49" fontId="0" fillId="23" borderId="1" xfId="0" applyNumberFormat="1" applyFill="1" applyBorder="1" applyAlignment="1">
      <alignment vertical="top" wrapText="1"/>
    </xf>
    <xf numFmtId="49" fontId="0" fillId="24" borderId="1" xfId="0" applyNumberFormat="1" applyFill="1" applyBorder="1" applyAlignment="1">
      <alignment vertical="top" wrapText="1"/>
    </xf>
    <xf numFmtId="49" fontId="0" fillId="0" borderId="3" xfId="0" applyNumberFormat="1" applyBorder="1" applyAlignment="1">
      <alignment vertical="top" wrapText="1"/>
    </xf>
    <xf numFmtId="49" fontId="0" fillId="23" borderId="4" xfId="0" applyNumberFormat="1" applyFill="1" applyBorder="1" applyAlignment="1">
      <alignment vertical="top" wrapText="1"/>
    </xf>
    <xf numFmtId="49" fontId="0" fillId="0" borderId="1" xfId="0" applyNumberFormat="1" applyBorder="1" applyAlignment="1">
      <alignment vertical="top" wrapText="1"/>
    </xf>
    <xf numFmtId="49" fontId="0" fillId="23" borderId="2" xfId="0" applyNumberFormat="1" applyFill="1" applyBorder="1" applyAlignment="1">
      <alignment vertical="top" wrapText="1"/>
    </xf>
    <xf numFmtId="49" fontId="11" fillId="23"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0" fillId="23" borderId="3" xfId="0" applyNumberFormat="1" applyFill="1" applyBorder="1" applyAlignment="1">
      <alignment vertical="top" wrapText="1"/>
    </xf>
    <xf numFmtId="49" fontId="13" fillId="23" borderId="9" xfId="0" applyNumberFormat="1" applyFont="1" applyFill="1" applyBorder="1" applyAlignment="1">
      <alignment vertical="top" wrapText="1"/>
    </xf>
    <xf numFmtId="49" fontId="0" fillId="23" borderId="4" xfId="0" applyNumberFormat="1" applyFill="1" applyBorder="1" applyAlignment="1">
      <alignment vertical="top"/>
    </xf>
    <xf numFmtId="49" fontId="0" fillId="0" borderId="1" xfId="0" applyNumberFormat="1" applyBorder="1" applyAlignment="1">
      <alignment vertical="top"/>
    </xf>
    <xf numFmtId="49" fontId="13" fillId="23" borderId="3" xfId="0" applyNumberFormat="1" applyFont="1" applyFill="1" applyBorder="1" applyAlignment="1">
      <alignment vertical="top" wrapText="1"/>
    </xf>
    <xf numFmtId="49" fontId="0" fillId="0" borderId="5" xfId="0" applyNumberFormat="1" applyBorder="1" applyAlignment="1">
      <alignment horizontal="left" vertical="top" wrapText="1"/>
    </xf>
    <xf numFmtId="49" fontId="0" fillId="0" borderId="1" xfId="0" applyNumberFormat="1" applyBorder="1" applyAlignment="1">
      <alignment horizontal="left" vertical="top"/>
    </xf>
    <xf numFmtId="49" fontId="13" fillId="0" borderId="1" xfId="0" applyNumberFormat="1" applyFont="1" applyBorder="1" applyAlignment="1">
      <alignment horizontal="left" vertical="top"/>
    </xf>
    <xf numFmtId="49" fontId="0" fillId="23" borderId="1" xfId="0" applyNumberFormat="1" applyFill="1" applyBorder="1" applyAlignment="1">
      <alignment horizontal="left" vertical="top"/>
    </xf>
    <xf numFmtId="49" fontId="0" fillId="23" borderId="3" xfId="0" applyNumberFormat="1" applyFill="1" applyBorder="1" applyAlignment="1">
      <alignment horizontal="left" vertical="top"/>
    </xf>
    <xf numFmtId="49" fontId="0" fillId="23" borderId="4" xfId="0" applyNumberFormat="1" applyFill="1" applyBorder="1" applyAlignment="1">
      <alignment horizontal="left" vertical="top"/>
    </xf>
    <xf numFmtId="49" fontId="13" fillId="23" borderId="7" xfId="0" applyNumberFormat="1" applyFont="1" applyFill="1" applyBorder="1" applyAlignment="1">
      <alignment vertical="top" wrapText="1"/>
    </xf>
    <xf numFmtId="49" fontId="0" fillId="23" borderId="6" xfId="0" applyNumberFormat="1" applyFill="1" applyBorder="1" applyAlignment="1">
      <alignment vertical="top" wrapText="1"/>
    </xf>
    <xf numFmtId="49" fontId="0" fillId="23" borderId="7" xfId="0" applyNumberFormat="1" applyFill="1" applyBorder="1" applyAlignment="1">
      <alignment vertical="top" wrapText="1"/>
    </xf>
    <xf numFmtId="49" fontId="0" fillId="15" borderId="1" xfId="0" applyNumberFormat="1" applyFill="1" applyBorder="1" applyAlignment="1">
      <alignment horizontal="left" vertical="top" wrapText="1"/>
    </xf>
    <xf numFmtId="49" fontId="0" fillId="0" borderId="4" xfId="0" applyNumberFormat="1" applyBorder="1" applyAlignment="1">
      <alignment vertical="top" wrapText="1"/>
    </xf>
    <xf numFmtId="49" fontId="0" fillId="0" borderId="0" xfId="0" applyNumberFormat="1"/>
    <xf numFmtId="0" fontId="0" fillId="0" borderId="12" xfId="0" applyBorder="1"/>
    <xf numFmtId="0" fontId="0" fillId="0" borderId="1" xfId="0" applyBorder="1" applyAlignment="1">
      <alignment horizontal="left" vertical="top" wrapText="1"/>
    </xf>
    <xf numFmtId="165" fontId="11" fillId="0" borderId="2" xfId="0" applyNumberFormat="1" applyFont="1" applyBorder="1" applyAlignment="1">
      <alignment horizontal="left" vertical="top" wrapText="1"/>
    </xf>
    <xf numFmtId="0" fontId="3" fillId="0" borderId="4" xfId="0" applyFont="1" applyBorder="1"/>
    <xf numFmtId="0" fontId="20" fillId="23" borderId="12" xfId="0" applyFont="1" applyFill="1" applyBorder="1" applyAlignment="1">
      <alignment vertical="top" wrapText="1"/>
    </xf>
    <xf numFmtId="0" fontId="0" fillId="0" borderId="6" xfId="0" applyBorder="1"/>
    <xf numFmtId="49" fontId="0" fillId="0" borderId="2" xfId="0" applyNumberFormat="1" applyBorder="1" applyAlignment="1">
      <alignment vertical="top" wrapText="1"/>
    </xf>
    <xf numFmtId="3" fontId="16" fillId="0" borderId="2" xfId="0" applyNumberFormat="1" applyFont="1" applyBorder="1" applyAlignment="1">
      <alignment vertical="top"/>
    </xf>
    <xf numFmtId="0" fontId="2" fillId="23" borderId="16" xfId="0" applyFont="1" applyFill="1" applyBorder="1" applyAlignment="1">
      <alignment vertical="top"/>
    </xf>
    <xf numFmtId="0" fontId="11" fillId="4" borderId="1" xfId="0" applyFont="1" applyFill="1" applyBorder="1" applyAlignment="1">
      <alignment vertical="top" wrapText="1"/>
    </xf>
    <xf numFmtId="164" fontId="0" fillId="0" borderId="4" xfId="0" applyNumberFormat="1" applyBorder="1" applyAlignment="1">
      <alignment horizontal="left" vertical="top" wrapText="1"/>
    </xf>
    <xf numFmtId="3" fontId="0" fillId="23" borderId="2" xfId="0" applyNumberFormat="1" applyFill="1" applyBorder="1" applyAlignment="1">
      <alignment horizontal="left" vertical="top"/>
    </xf>
    <xf numFmtId="168" fontId="4" fillId="0" borderId="1" xfId="0" applyNumberFormat="1" applyFont="1" applyBorder="1" applyAlignment="1">
      <alignment horizontal="left" vertical="top" wrapText="1"/>
    </xf>
    <xf numFmtId="0" fontId="11" fillId="0" borderId="1" xfId="0" applyFont="1" applyBorder="1" applyAlignment="1">
      <alignment wrapText="1"/>
    </xf>
    <xf numFmtId="0" fontId="18" fillId="30" borderId="4" xfId="0" applyFont="1" applyFill="1" applyBorder="1" applyAlignment="1">
      <alignment vertical="top" wrapText="1"/>
    </xf>
    <xf numFmtId="0" fontId="16" fillId="30" borderId="4" xfId="0" applyFont="1" applyFill="1" applyBorder="1" applyAlignment="1">
      <alignment vertical="top" wrapText="1"/>
    </xf>
    <xf numFmtId="0" fontId="20" fillId="30" borderId="4" xfId="0" applyFont="1" applyFill="1" applyBorder="1" applyAlignment="1">
      <alignment vertical="top" wrapText="1"/>
    </xf>
    <xf numFmtId="0" fontId="10" fillId="30" borderId="4" xfId="0" applyFont="1" applyFill="1" applyBorder="1" applyAlignment="1">
      <alignment vertical="top"/>
    </xf>
    <xf numFmtId="15" fontId="13" fillId="30" borderId="4" xfId="0" applyNumberFormat="1" applyFont="1" applyFill="1" applyBorder="1" applyAlignment="1">
      <alignment horizontal="left" vertical="top"/>
    </xf>
    <xf numFmtId="0" fontId="10" fillId="30" borderId="4" xfId="0" applyFont="1" applyFill="1" applyBorder="1" applyAlignment="1">
      <alignment vertical="top" wrapText="1"/>
    </xf>
    <xf numFmtId="166" fontId="15" fillId="30" borderId="14" xfId="0" applyNumberFormat="1" applyFont="1" applyFill="1" applyBorder="1" applyAlignment="1">
      <alignment horizontal="left" vertical="top" wrapText="1"/>
    </xf>
    <xf numFmtId="168" fontId="13" fillId="30" borderId="4" xfId="0" applyNumberFormat="1" applyFont="1" applyFill="1" applyBorder="1" applyAlignment="1">
      <alignment horizontal="left" vertical="top" wrapText="1"/>
    </xf>
    <xf numFmtId="166" fontId="0" fillId="30" borderId="4" xfId="0" applyNumberFormat="1" applyFill="1" applyBorder="1" applyAlignment="1">
      <alignment horizontal="left" vertical="top" wrapText="1"/>
    </xf>
    <xf numFmtId="165" fontId="13" fillId="30" borderId="4" xfId="0" applyNumberFormat="1" applyFont="1" applyFill="1" applyBorder="1" applyAlignment="1">
      <alignment horizontal="left" vertical="top"/>
    </xf>
    <xf numFmtId="0" fontId="11" fillId="44" borderId="7" xfId="0" applyFont="1" applyFill="1" applyBorder="1" applyAlignment="1">
      <alignment vertical="top" wrapText="1"/>
    </xf>
    <xf numFmtId="0" fontId="20" fillId="44" borderId="7" xfId="0" applyFont="1" applyFill="1" applyBorder="1" applyAlignment="1">
      <alignment vertical="top" wrapText="1"/>
    </xf>
    <xf numFmtId="0" fontId="2" fillId="44" borderId="2" xfId="0" applyFont="1" applyFill="1" applyBorder="1" applyAlignment="1">
      <alignment vertical="top"/>
    </xf>
    <xf numFmtId="0" fontId="0" fillId="44" borderId="1" xfId="0" applyFill="1" applyBorder="1" applyAlignment="1">
      <alignment vertical="top" wrapText="1"/>
    </xf>
    <xf numFmtId="15" fontId="13" fillId="44" borderId="9" xfId="0" applyNumberFormat="1" applyFont="1" applyFill="1" applyBorder="1" applyAlignment="1">
      <alignment horizontal="left" vertical="top"/>
    </xf>
    <xf numFmtId="0" fontId="0" fillId="44" borderId="2" xfId="0" applyFill="1" applyBorder="1" applyAlignment="1">
      <alignment vertical="top"/>
    </xf>
    <xf numFmtId="0" fontId="2" fillId="44" borderId="2" xfId="0" applyFont="1" applyFill="1" applyBorder="1" applyAlignment="1">
      <alignment vertical="top" wrapText="1"/>
    </xf>
    <xf numFmtId="0" fontId="0" fillId="44" borderId="2" xfId="0" applyFill="1" applyBorder="1" applyAlignment="1">
      <alignment vertical="top" wrapText="1"/>
    </xf>
    <xf numFmtId="166" fontId="15" fillId="44" borderId="2" xfId="0" applyNumberFormat="1" applyFont="1" applyFill="1" applyBorder="1" applyAlignment="1">
      <alignment horizontal="left" vertical="top"/>
    </xf>
    <xf numFmtId="168" fontId="0" fillId="44" borderId="2" xfId="0" applyNumberFormat="1" applyFill="1" applyBorder="1" applyAlignment="1">
      <alignment horizontal="left" vertical="top"/>
    </xf>
    <xf numFmtId="166" fontId="0" fillId="44" borderId="2" xfId="0" applyNumberFormat="1" applyFill="1" applyBorder="1" applyAlignment="1">
      <alignment horizontal="left" vertical="top" wrapText="1"/>
    </xf>
    <xf numFmtId="165" fontId="0" fillId="44" borderId="2" xfId="0" applyNumberFormat="1" applyFill="1" applyBorder="1" applyAlignment="1">
      <alignment horizontal="right" vertical="top" wrapText="1"/>
    </xf>
    <xf numFmtId="0" fontId="0" fillId="44" borderId="2" xfId="0" applyFill="1" applyBorder="1"/>
    <xf numFmtId="49" fontId="13" fillId="44" borderId="2" xfId="0" applyNumberFormat="1" applyFont="1" applyFill="1" applyBorder="1" applyAlignment="1">
      <alignment vertical="top" wrapText="1"/>
    </xf>
    <xf numFmtId="3" fontId="0" fillId="44" borderId="2" xfId="0" applyNumberFormat="1" applyFill="1" applyBorder="1" applyAlignment="1">
      <alignment horizontal="right"/>
    </xf>
    <xf numFmtId="0" fontId="2" fillId="44" borderId="3" xfId="0" applyFont="1" applyFill="1" applyBorder="1" applyAlignment="1">
      <alignment vertical="top"/>
    </xf>
    <xf numFmtId="0" fontId="0" fillId="44" borderId="3" xfId="0" applyFill="1" applyBorder="1" applyAlignment="1">
      <alignment vertical="top"/>
    </xf>
    <xf numFmtId="15" fontId="13" fillId="44" borderId="12" xfId="0" applyNumberFormat="1" applyFont="1" applyFill="1" applyBorder="1" applyAlignment="1">
      <alignment horizontal="left" vertical="top"/>
    </xf>
    <xf numFmtId="168" fontId="0" fillId="44" borderId="1" xfId="0" applyNumberFormat="1" applyFill="1" applyBorder="1" applyAlignment="1">
      <alignment horizontal="left" vertical="top"/>
    </xf>
    <xf numFmtId="0" fontId="26" fillId="0" borderId="1" xfId="0" applyFont="1" applyBorder="1"/>
    <xf numFmtId="0" fontId="0" fillId="30" borderId="5" xfId="0" applyFill="1" applyBorder="1"/>
    <xf numFmtId="0" fontId="0" fillId="30" borderId="10" xfId="0" applyFill="1" applyBorder="1"/>
    <xf numFmtId="0" fontId="0" fillId="30" borderId="8" xfId="0" applyFill="1" applyBorder="1"/>
    <xf numFmtId="0" fontId="0" fillId="4" borderId="5" xfId="0" applyFill="1" applyBorder="1"/>
    <xf numFmtId="0" fontId="0" fillId="4" borderId="10" xfId="0" applyFill="1" applyBorder="1"/>
    <xf numFmtId="0" fontId="0" fillId="4" borderId="8" xfId="0" applyFill="1" applyBorder="1"/>
    <xf numFmtId="0" fontId="11" fillId="44" borderId="2" xfId="0" applyFont="1" applyFill="1" applyBorder="1" applyAlignment="1">
      <alignment vertical="top" wrapText="1"/>
    </xf>
    <xf numFmtId="3" fontId="13" fillId="23" borderId="1" xfId="0" applyNumberFormat="1" applyFont="1" applyFill="1" applyBorder="1" applyAlignment="1">
      <alignment wrapText="1"/>
    </xf>
    <xf numFmtId="3" fontId="0" fillId="23" borderId="1" xfId="0" applyNumberFormat="1" applyFill="1" applyBorder="1" applyAlignment="1">
      <alignment wrapText="1"/>
    </xf>
    <xf numFmtId="3" fontId="2" fillId="47" borderId="0" xfId="0" applyNumberFormat="1" applyFont="1" applyFill="1" applyAlignment="1">
      <alignment wrapText="1"/>
    </xf>
    <xf numFmtId="0" fontId="10" fillId="23" borderId="1" xfId="0" applyFont="1" applyFill="1" applyBorder="1" applyAlignment="1">
      <alignment vertical="top"/>
    </xf>
    <xf numFmtId="0" fontId="0" fillId="0" borderId="12" xfId="0" applyBorder="1" applyAlignment="1">
      <alignment vertical="top" wrapText="1"/>
    </xf>
    <xf numFmtId="0" fontId="0" fillId="44" borderId="3" xfId="0" applyFill="1" applyBorder="1" applyAlignment="1">
      <alignment horizontal="left" vertical="top"/>
    </xf>
    <xf numFmtId="0" fontId="2" fillId="44" borderId="3" xfId="0" applyFont="1" applyFill="1" applyBorder="1" applyAlignment="1">
      <alignment vertical="top" wrapText="1"/>
    </xf>
    <xf numFmtId="0" fontId="0" fillId="44" borderId="3" xfId="0" applyFill="1" applyBorder="1" applyAlignment="1">
      <alignment vertical="top" wrapText="1"/>
    </xf>
    <xf numFmtId="166" fontId="15" fillId="44" borderId="3" xfId="0" applyNumberFormat="1" applyFont="1" applyFill="1" applyBorder="1" applyAlignment="1">
      <alignment horizontal="left" vertical="top"/>
    </xf>
    <xf numFmtId="0" fontId="13" fillId="0" borderId="2" xfId="0" applyFont="1" applyBorder="1" applyAlignment="1">
      <alignment vertical="top" wrapText="1"/>
    </xf>
    <xf numFmtId="166" fontId="0" fillId="44" borderId="3" xfId="0" applyNumberFormat="1" applyFill="1" applyBorder="1" applyAlignment="1">
      <alignment horizontal="left" vertical="top" wrapText="1"/>
    </xf>
    <xf numFmtId="165" fontId="0" fillId="44" borderId="4" xfId="0" applyNumberFormat="1" applyFill="1" applyBorder="1" applyAlignment="1">
      <alignment horizontal="right" vertical="top" wrapText="1"/>
    </xf>
    <xf numFmtId="0" fontId="0" fillId="44" borderId="3" xfId="0" applyFill="1" applyBorder="1"/>
    <xf numFmtId="3" fontId="11" fillId="4" borderId="3" xfId="0" applyNumberFormat="1" applyFont="1" applyFill="1" applyBorder="1" applyAlignment="1">
      <alignment vertical="top" wrapText="1"/>
    </xf>
    <xf numFmtId="0" fontId="13" fillId="0" borderId="11" xfId="0" applyFont="1" applyBorder="1" applyAlignment="1">
      <alignment vertical="top" wrapText="1"/>
    </xf>
    <xf numFmtId="14" fontId="0" fillId="15" borderId="1" xfId="0" applyNumberFormat="1" applyFill="1" applyBorder="1" applyAlignment="1">
      <alignment horizontal="left" vertical="top" wrapText="1"/>
    </xf>
    <xf numFmtId="165" fontId="0" fillId="15" borderId="1" xfId="0" applyNumberFormat="1" applyFill="1" applyBorder="1" applyAlignment="1">
      <alignment horizontal="left" vertical="top" wrapText="1"/>
    </xf>
    <xf numFmtId="49" fontId="0" fillId="15" borderId="1" xfId="0" applyNumberFormat="1" applyFill="1" applyBorder="1" applyAlignment="1">
      <alignment vertical="top" wrapText="1"/>
    </xf>
    <xf numFmtId="0" fontId="13" fillId="15" borderId="1" xfId="0" applyFont="1" applyFill="1" applyBorder="1" applyAlignment="1">
      <alignment vertical="top"/>
    </xf>
    <xf numFmtId="3" fontId="13" fillId="15" borderId="1" xfId="0" applyNumberFormat="1" applyFont="1" applyFill="1" applyBorder="1" applyAlignment="1">
      <alignment horizontal="right" vertical="top"/>
    </xf>
    <xf numFmtId="14" fontId="13" fillId="15" borderId="1" xfId="0" applyNumberFormat="1" applyFont="1" applyFill="1" applyBorder="1" applyAlignment="1">
      <alignment horizontal="left" vertical="top" wrapText="1"/>
    </xf>
    <xf numFmtId="15" fontId="4" fillId="15" borderId="1" xfId="0" applyNumberFormat="1" applyFont="1" applyFill="1" applyBorder="1" applyAlignment="1">
      <alignment horizontal="left" vertical="top"/>
    </xf>
    <xf numFmtId="3" fontId="8" fillId="25" borderId="1" xfId="0" applyNumberFormat="1" applyFont="1" applyFill="1" applyBorder="1" applyAlignment="1">
      <alignment horizontal="right" vertical="top"/>
    </xf>
    <xf numFmtId="0" fontId="20" fillId="15" borderId="1" xfId="0" applyFont="1" applyFill="1" applyBorder="1" applyAlignment="1">
      <alignment vertical="top" wrapText="1"/>
    </xf>
    <xf numFmtId="0" fontId="0" fillId="22" borderId="1" xfId="0" applyFill="1" applyBorder="1" applyAlignment="1">
      <alignment vertical="top" wrapText="1"/>
    </xf>
    <xf numFmtId="168" fontId="4" fillId="23" borderId="1" xfId="0" applyNumberFormat="1" applyFont="1" applyFill="1" applyBorder="1" applyAlignment="1">
      <alignment horizontal="left" vertical="top" wrapText="1"/>
    </xf>
    <xf numFmtId="0" fontId="0" fillId="15" borderId="1" xfId="0" applyFill="1" applyBorder="1" applyAlignment="1">
      <alignment horizontal="left" vertical="top" wrapText="1"/>
    </xf>
    <xf numFmtId="3" fontId="0" fillId="0" borderId="1" xfId="0" applyNumberFormat="1" applyBorder="1" applyAlignment="1">
      <alignment horizontal="right" vertical="top"/>
    </xf>
    <xf numFmtId="0" fontId="11" fillId="0" borderId="14" xfId="0" applyFont="1" applyBorder="1" applyAlignment="1">
      <alignment vertical="top" wrapText="1"/>
    </xf>
    <xf numFmtId="0" fontId="2" fillId="15" borderId="3" xfId="0" applyFont="1" applyFill="1" applyBorder="1" applyAlignment="1">
      <alignment vertical="top"/>
    </xf>
    <xf numFmtId="170" fontId="4" fillId="15" borderId="3" xfId="0" applyNumberFormat="1" applyFont="1" applyFill="1" applyBorder="1" applyAlignment="1">
      <alignment horizontal="right" vertical="top"/>
    </xf>
    <xf numFmtId="3" fontId="4" fillId="15" borderId="3" xfId="0" applyNumberFormat="1" applyFont="1" applyFill="1" applyBorder="1" applyAlignment="1">
      <alignment horizontal="right" vertical="top" wrapText="1"/>
    </xf>
    <xf numFmtId="3" fontId="11" fillId="0" borderId="4" xfId="0" applyNumberFormat="1" applyFont="1" applyBorder="1" applyAlignment="1">
      <alignment vertical="top" wrapText="1"/>
    </xf>
    <xf numFmtId="0" fontId="13" fillId="0" borderId="4" xfId="0" applyFont="1" applyBorder="1" applyAlignment="1">
      <alignment horizontal="left" vertical="top"/>
    </xf>
    <xf numFmtId="0" fontId="13" fillId="23" borderId="3" xfId="0" applyFont="1" applyFill="1" applyBorder="1" applyAlignment="1">
      <alignment horizontal="left" vertical="top" wrapText="1"/>
    </xf>
    <xf numFmtId="0" fontId="2" fillId="23" borderId="3" xfId="0" applyFont="1" applyFill="1" applyBorder="1" applyAlignment="1">
      <alignment horizontal="left" vertical="top"/>
    </xf>
    <xf numFmtId="166" fontId="15" fillId="23" borderId="12" xfId="0" applyNumberFormat="1" applyFont="1" applyFill="1" applyBorder="1" applyAlignment="1">
      <alignment horizontal="left" vertical="top" wrapText="1"/>
    </xf>
    <xf numFmtId="0" fontId="0" fillId="23" borderId="7" xfId="0" applyFill="1" applyBorder="1" applyAlignment="1">
      <alignment vertical="top" wrapText="1"/>
    </xf>
    <xf numFmtId="165" fontId="11" fillId="23" borderId="13" xfId="0" applyNumberFormat="1" applyFont="1" applyFill="1" applyBorder="1" applyAlignment="1">
      <alignment horizontal="left" vertical="top" wrapText="1"/>
    </xf>
    <xf numFmtId="0" fontId="18" fillId="0" borderId="4" xfId="0" applyFont="1" applyBorder="1" applyAlignment="1">
      <alignment vertical="top" wrapText="1"/>
    </xf>
    <xf numFmtId="0" fontId="13" fillId="44" borderId="4" xfId="0" applyFont="1" applyFill="1" applyBorder="1" applyAlignment="1">
      <alignment vertical="top" wrapText="1"/>
    </xf>
    <xf numFmtId="15" fontId="13" fillId="23" borderId="4" xfId="0" applyNumberFormat="1" applyFont="1" applyFill="1" applyBorder="1" applyAlignment="1">
      <alignment horizontal="left" vertical="top" wrapText="1"/>
    </xf>
    <xf numFmtId="0" fontId="10" fillId="23" borderId="4" xfId="0" applyFont="1" applyFill="1" applyBorder="1" applyAlignment="1">
      <alignment vertical="top" wrapText="1"/>
    </xf>
    <xf numFmtId="165" fontId="13" fillId="23" borderId="4" xfId="0" applyNumberFormat="1" applyFont="1" applyFill="1" applyBorder="1" applyAlignment="1">
      <alignment horizontal="left" vertical="top" wrapText="1"/>
    </xf>
    <xf numFmtId="3" fontId="14" fillId="23" borderId="4" xfId="0" applyNumberFormat="1" applyFont="1" applyFill="1" applyBorder="1" applyAlignment="1">
      <alignment horizontal="left" vertical="top" wrapText="1"/>
    </xf>
    <xf numFmtId="165" fontId="9" fillId="4" borderId="4" xfId="0" applyNumberFormat="1" applyFont="1" applyFill="1" applyBorder="1" applyAlignment="1">
      <alignment horizontal="right" vertical="top"/>
    </xf>
    <xf numFmtId="3" fontId="4" fillId="23" borderId="4" xfId="0" applyNumberFormat="1" applyFont="1" applyFill="1" applyBorder="1" applyAlignment="1">
      <alignment horizontal="right" vertical="top" wrapText="1"/>
    </xf>
    <xf numFmtId="3" fontId="13" fillId="4" borderId="4" xfId="0" applyNumberFormat="1" applyFont="1" applyFill="1" applyBorder="1" applyAlignment="1">
      <alignment horizontal="right" vertical="top"/>
    </xf>
    <xf numFmtId="0" fontId="23" fillId="0" borderId="4" xfId="0" applyFont="1" applyBorder="1" applyAlignment="1">
      <alignment vertical="top" wrapText="1"/>
    </xf>
    <xf numFmtId="164" fontId="0" fillId="30" borderId="2" xfId="0" applyNumberFormat="1" applyFill="1" applyBorder="1" applyAlignment="1">
      <alignment horizontal="left" vertical="top" wrapText="1"/>
    </xf>
    <xf numFmtId="49" fontId="0" fillId="30" borderId="9" xfId="0" applyNumberFormat="1" applyFill="1" applyBorder="1" applyAlignment="1">
      <alignment vertical="top" wrapText="1"/>
    </xf>
    <xf numFmtId="165" fontId="0" fillId="30" borderId="2" xfId="0" applyNumberFormat="1" applyFill="1" applyBorder="1" applyAlignment="1">
      <alignment horizontal="right" vertical="top" wrapText="1"/>
    </xf>
    <xf numFmtId="0" fontId="4" fillId="30" borderId="9" xfId="0" applyFont="1" applyFill="1" applyBorder="1" applyAlignment="1">
      <alignment vertical="top" wrapText="1"/>
    </xf>
    <xf numFmtId="3" fontId="3" fillId="30" borderId="2" xfId="0" applyNumberFormat="1" applyFont="1" applyFill="1" applyBorder="1" applyAlignment="1">
      <alignment horizontal="right"/>
    </xf>
    <xf numFmtId="3" fontId="13" fillId="30" borderId="2" xfId="0" applyNumberFormat="1" applyFont="1" applyFill="1" applyBorder="1" applyAlignment="1">
      <alignment horizontal="right" vertical="top"/>
    </xf>
    <xf numFmtId="0" fontId="23" fillId="30" borderId="2" xfId="0" applyFont="1" applyFill="1" applyBorder="1" applyAlignment="1">
      <alignment vertical="top" wrapText="1"/>
    </xf>
    <xf numFmtId="165" fontId="0" fillId="23" borderId="2" xfId="0" applyNumberFormat="1" applyFill="1" applyBorder="1" applyAlignment="1">
      <alignment horizontal="right" vertical="top"/>
    </xf>
    <xf numFmtId="171" fontId="13" fillId="23" borderId="1" xfId="0" applyNumberFormat="1" applyFont="1" applyFill="1" applyBorder="1" applyAlignment="1">
      <alignment horizontal="left" vertical="top" wrapText="1"/>
    </xf>
    <xf numFmtId="166" fontId="15" fillId="15" borderId="2" xfId="0" applyNumberFormat="1" applyFont="1" applyFill="1" applyBorder="1" applyAlignment="1">
      <alignment horizontal="left" vertical="top" wrapText="1"/>
    </xf>
    <xf numFmtId="168" fontId="0" fillId="15" borderId="2" xfId="0" applyNumberFormat="1" applyFill="1" applyBorder="1" applyAlignment="1">
      <alignment horizontal="left" vertical="top" wrapText="1"/>
    </xf>
    <xf numFmtId="0" fontId="13" fillId="15" borderId="2" xfId="0" applyFont="1" applyFill="1" applyBorder="1" applyAlignment="1">
      <alignment horizontal="left" vertical="top"/>
    </xf>
    <xf numFmtId="0" fontId="18" fillId="23" borderId="2" xfId="0" applyFont="1" applyFill="1" applyBorder="1" applyAlignment="1">
      <alignment horizontal="left" vertical="top" wrapText="1"/>
    </xf>
    <xf numFmtId="0" fontId="10" fillId="23" borderId="2" xfId="0" applyFont="1" applyFill="1" applyBorder="1" applyAlignment="1">
      <alignment horizontal="left" vertical="top" wrapText="1"/>
    </xf>
    <xf numFmtId="0" fontId="1" fillId="23" borderId="2" xfId="0" applyFont="1" applyFill="1" applyBorder="1" applyAlignment="1">
      <alignment horizontal="left" wrapText="1"/>
    </xf>
    <xf numFmtId="49" fontId="11" fillId="23" borderId="2" xfId="0" applyNumberFormat="1" applyFont="1" applyFill="1" applyBorder="1" applyAlignment="1">
      <alignment vertical="top" wrapText="1"/>
    </xf>
    <xf numFmtId="3" fontId="1" fillId="4" borderId="2" xfId="0" applyNumberFormat="1" applyFont="1" applyFill="1" applyBorder="1" applyAlignment="1">
      <alignment horizontal="left" wrapText="1"/>
    </xf>
    <xf numFmtId="0" fontId="11" fillId="23" borderId="1" xfId="0" applyFont="1" applyFill="1" applyBorder="1" applyAlignment="1">
      <alignment wrapText="1"/>
    </xf>
    <xf numFmtId="167" fontId="4" fillId="23" borderId="4" xfId="0" applyNumberFormat="1" applyFont="1" applyFill="1" applyBorder="1" applyAlignment="1">
      <alignment horizontal="left" vertical="top"/>
    </xf>
    <xf numFmtId="0" fontId="11" fillId="23" borderId="11" xfId="0" applyFont="1" applyFill="1" applyBorder="1" applyAlignment="1">
      <alignment horizontal="left" vertical="top" wrapText="1"/>
    </xf>
    <xf numFmtId="165" fontId="16" fillId="23" borderId="11" xfId="0" applyNumberFormat="1" applyFont="1" applyFill="1" applyBorder="1" applyAlignment="1">
      <alignment horizontal="right" vertical="top"/>
    </xf>
    <xf numFmtId="3" fontId="11" fillId="23" borderId="4" xfId="0" applyNumberFormat="1" applyFont="1" applyFill="1" applyBorder="1" applyAlignment="1">
      <alignment wrapText="1"/>
    </xf>
    <xf numFmtId="3" fontId="16" fillId="23" borderId="11" xfId="0" applyNumberFormat="1" applyFont="1" applyFill="1" applyBorder="1" applyAlignment="1">
      <alignment horizontal="right" vertical="top" wrapText="1"/>
    </xf>
    <xf numFmtId="0" fontId="0" fillId="23" borderId="4" xfId="0" applyFill="1" applyBorder="1" applyAlignment="1">
      <alignment horizontal="left" vertical="top" wrapText="1"/>
    </xf>
    <xf numFmtId="0" fontId="19" fillId="23" borderId="2" xfId="0" applyFont="1" applyFill="1" applyBorder="1" applyAlignment="1">
      <alignment wrapText="1"/>
    </xf>
    <xf numFmtId="166" fontId="27" fillId="0" borderId="1" xfId="0" applyNumberFormat="1" applyFont="1" applyBorder="1" applyAlignment="1">
      <alignment horizontal="left" vertical="top" wrapText="1"/>
    </xf>
    <xf numFmtId="168" fontId="11" fillId="0" borderId="1" xfId="0" applyNumberFormat="1" applyFont="1" applyBorder="1" applyAlignment="1">
      <alignment horizontal="left" vertical="top" wrapText="1"/>
    </xf>
    <xf numFmtId="0" fontId="4" fillId="0" borderId="1" xfId="0" applyFont="1" applyBorder="1" applyAlignment="1">
      <alignment wrapText="1"/>
    </xf>
    <xf numFmtId="166" fontId="15" fillId="0" borderId="11" xfId="0" applyNumberFormat="1" applyFont="1" applyBorder="1" applyAlignment="1">
      <alignment horizontal="left" vertical="top" wrapText="1"/>
    </xf>
    <xf numFmtId="0" fontId="4" fillId="0" borderId="4" xfId="0" applyFont="1" applyBorder="1" applyAlignment="1">
      <alignment wrapText="1"/>
    </xf>
    <xf numFmtId="3" fontId="11" fillId="0" borderId="11" xfId="0" applyNumberFormat="1" applyFont="1" applyBorder="1" applyAlignment="1">
      <alignment horizontal="right" vertical="top" wrapText="1"/>
    </xf>
    <xf numFmtId="166" fontId="13" fillId="23" borderId="1" xfId="0" applyNumberFormat="1" applyFont="1" applyFill="1" applyBorder="1" applyAlignment="1">
      <alignment horizontal="left" vertical="top" wrapText="1"/>
    </xf>
    <xf numFmtId="0" fontId="11" fillId="35" borderId="1" xfId="0" applyFont="1" applyFill="1" applyBorder="1" applyAlignment="1">
      <alignment vertical="top" wrapText="1"/>
    </xf>
    <xf numFmtId="165" fontId="0" fillId="15" borderId="3" xfId="0" applyNumberFormat="1" applyFill="1" applyBorder="1" applyAlignment="1">
      <alignment horizontal="right" vertical="top"/>
    </xf>
    <xf numFmtId="3" fontId="0" fillId="15" borderId="3" xfId="0" applyNumberFormat="1" applyFill="1" applyBorder="1" applyAlignment="1">
      <alignment horizontal="right" vertical="top"/>
    </xf>
    <xf numFmtId="0" fontId="3" fillId="23" borderId="11" xfId="0" applyFont="1" applyFill="1" applyBorder="1"/>
    <xf numFmtId="165" fontId="21" fillId="0" borderId="1" xfId="0" applyNumberFormat="1" applyFont="1" applyBorder="1" applyAlignment="1">
      <alignment horizontal="right" vertical="top" readingOrder="1"/>
    </xf>
    <xf numFmtId="3" fontId="21" fillId="0" borderId="1" xfId="0" applyNumberFormat="1" applyFont="1" applyBorder="1" applyAlignment="1">
      <alignment horizontal="right" vertical="top" readingOrder="1"/>
    </xf>
    <xf numFmtId="3" fontId="18" fillId="23" borderId="1" xfId="0" applyNumberFormat="1" applyFont="1" applyFill="1" applyBorder="1" applyAlignment="1">
      <alignment horizontal="right" vertical="top" readingOrder="1"/>
    </xf>
    <xf numFmtId="165" fontId="9" fillId="23" borderId="4" xfId="0" applyNumberFormat="1" applyFont="1" applyFill="1" applyBorder="1" applyAlignment="1">
      <alignment horizontal="right" vertical="top"/>
    </xf>
    <xf numFmtId="3" fontId="13" fillId="23" borderId="4" xfId="0" applyNumberFormat="1" applyFont="1" applyFill="1" applyBorder="1" applyAlignment="1">
      <alignment horizontal="right" vertical="top" wrapText="1"/>
    </xf>
    <xf numFmtId="3" fontId="9" fillId="23" borderId="4" xfId="0" applyNumberFormat="1" applyFont="1" applyFill="1" applyBorder="1" applyAlignment="1">
      <alignment horizontal="right" vertical="top"/>
    </xf>
    <xf numFmtId="165" fontId="13" fillId="23" borderId="8" xfId="0" applyNumberFormat="1" applyFont="1" applyFill="1" applyBorder="1" applyAlignment="1">
      <alignment horizontal="right" vertical="top" wrapText="1"/>
    </xf>
    <xf numFmtId="166" fontId="15" fillId="23" borderId="14" xfId="0" applyNumberFormat="1" applyFont="1" applyFill="1" applyBorder="1" applyAlignment="1">
      <alignment horizontal="left" vertical="top" wrapText="1"/>
    </xf>
    <xf numFmtId="16" fontId="13" fillId="23" borderId="2" xfId="0" applyNumberFormat="1" applyFont="1" applyFill="1" applyBorder="1" applyAlignment="1">
      <alignment horizontal="left" vertical="top" wrapText="1"/>
    </xf>
    <xf numFmtId="14" fontId="15" fillId="23" borderId="2" xfId="0" applyNumberFormat="1" applyFont="1" applyFill="1" applyBorder="1" applyAlignment="1">
      <alignment horizontal="left" vertical="top" wrapText="1"/>
    </xf>
    <xf numFmtId="0" fontId="11" fillId="31" borderId="1" xfId="0" applyFont="1" applyFill="1" applyBorder="1" applyAlignment="1">
      <alignment horizontal="left" vertical="top" wrapText="1"/>
    </xf>
    <xf numFmtId="0" fontId="11" fillId="31" borderId="4" xfId="0" applyFont="1" applyFill="1" applyBorder="1" applyAlignment="1">
      <alignment horizontal="left" vertical="top" wrapText="1"/>
    </xf>
    <xf numFmtId="168" fontId="0" fillId="23" borderId="0" xfId="0" applyNumberFormat="1" applyFill="1" applyAlignment="1">
      <alignment horizontal="left" vertical="top"/>
    </xf>
    <xf numFmtId="166" fontId="0" fillId="23" borderId="0" xfId="0" applyNumberFormat="1" applyFill="1" applyAlignment="1">
      <alignment horizontal="left" vertical="top" wrapText="1"/>
    </xf>
    <xf numFmtId="165" fontId="0" fillId="23" borderId="0" xfId="0" applyNumberFormat="1" applyFill="1" applyAlignment="1">
      <alignment horizontal="left" vertical="top"/>
    </xf>
    <xf numFmtId="3" fontId="0" fillId="23" borderId="0" xfId="0" applyNumberFormat="1" applyFill="1" applyAlignment="1">
      <alignment horizontal="left" vertical="top"/>
    </xf>
    <xf numFmtId="49" fontId="0" fillId="23" borderId="0" xfId="0" applyNumberFormat="1" applyFill="1" applyAlignment="1">
      <alignment vertical="top" wrapText="1"/>
    </xf>
    <xf numFmtId="165" fontId="0" fillId="23" borderId="0" xfId="0" applyNumberFormat="1" applyFill="1" applyAlignment="1">
      <alignment horizontal="right"/>
    </xf>
    <xf numFmtId="0" fontId="4" fillId="23" borderId="0" xfId="0" applyFont="1" applyFill="1" applyAlignment="1">
      <alignment vertical="top" wrapText="1" indent="1"/>
    </xf>
    <xf numFmtId="3" fontId="0" fillId="23" borderId="0" xfId="0" applyNumberFormat="1" applyFill="1" applyAlignment="1">
      <alignment horizontal="right" vertical="top"/>
    </xf>
    <xf numFmtId="165" fontId="0" fillId="23" borderId="0" xfId="0" applyNumberFormat="1" applyFill="1"/>
    <xf numFmtId="0" fontId="2" fillId="23" borderId="0" xfId="0" applyFont="1" applyFill="1" applyAlignment="1">
      <alignment horizontal="left" vertical="top"/>
    </xf>
    <xf numFmtId="166" fontId="0" fillId="23" borderId="8" xfId="0" applyNumberFormat="1" applyFill="1" applyBorder="1" applyAlignment="1">
      <alignment horizontal="left" vertical="top" wrapText="1"/>
    </xf>
    <xf numFmtId="168" fontId="18" fillId="0" borderId="1" xfId="0" applyNumberFormat="1" applyFont="1" applyBorder="1" applyAlignment="1">
      <alignment horizontal="left" vertical="top" wrapText="1"/>
    </xf>
    <xf numFmtId="0" fontId="3" fillId="23" borderId="2" xfId="0" applyFont="1" applyFill="1" applyBorder="1"/>
    <xf numFmtId="0" fontId="10" fillId="0" borderId="1" xfId="0" applyFont="1" applyBorder="1" applyAlignment="1">
      <alignment vertical="top"/>
    </xf>
    <xf numFmtId="3" fontId="4" fillId="0" borderId="1" xfId="0" applyNumberFormat="1" applyFont="1" applyBorder="1" applyAlignment="1">
      <alignment vertical="top" wrapText="1" indent="1"/>
    </xf>
    <xf numFmtId="3" fontId="16" fillId="0" borderId="1" xfId="0" applyNumberFormat="1" applyFont="1" applyBorder="1" applyAlignment="1">
      <alignment vertical="top"/>
    </xf>
    <xf numFmtId="0" fontId="13" fillId="0" borderId="1" xfId="0" applyFont="1" applyBorder="1" applyAlignment="1">
      <alignment horizontal="left" vertical="top" wrapText="1"/>
    </xf>
    <xf numFmtId="0" fontId="11" fillId="0" borderId="7" xfId="0" applyFont="1" applyBorder="1" applyAlignment="1">
      <alignment horizontal="left" vertical="top" wrapText="1"/>
    </xf>
    <xf numFmtId="0" fontId="11" fillId="0" borderId="14" xfId="0" applyFont="1" applyBorder="1" applyAlignment="1">
      <alignment horizontal="left" vertical="top" wrapText="1"/>
    </xf>
    <xf numFmtId="0" fontId="11" fillId="0" borderId="11" xfId="0" applyFont="1" applyBorder="1" applyAlignment="1">
      <alignment horizontal="left" vertical="top" wrapText="1"/>
    </xf>
    <xf numFmtId="168" fontId="18" fillId="0" borderId="4" xfId="0" applyNumberFormat="1" applyFont="1" applyBorder="1" applyAlignment="1">
      <alignment horizontal="left" vertical="top" wrapText="1"/>
    </xf>
    <xf numFmtId="3" fontId="4" fillId="0" borderId="14" xfId="0" applyNumberFormat="1" applyFont="1" applyBorder="1" applyAlignment="1">
      <alignment vertical="top" wrapText="1" indent="1"/>
    </xf>
    <xf numFmtId="3" fontId="4" fillId="0" borderId="4" xfId="0" applyNumberFormat="1" applyFont="1" applyBorder="1" applyAlignment="1">
      <alignment horizontal="right" vertical="top"/>
    </xf>
    <xf numFmtId="0" fontId="26" fillId="23" borderId="3" xfId="0" applyFont="1" applyFill="1" applyBorder="1" applyAlignment="1">
      <alignment vertical="top" wrapText="1"/>
    </xf>
    <xf numFmtId="15" fontId="13" fillId="23" borderId="12" xfId="0" applyNumberFormat="1" applyFont="1" applyFill="1" applyBorder="1" applyAlignment="1">
      <alignment horizontal="left" vertical="top" wrapText="1"/>
    </xf>
    <xf numFmtId="0" fontId="0" fillId="17" borderId="2" xfId="0" applyFill="1" applyBorder="1" applyAlignment="1">
      <alignment vertical="top" wrapText="1"/>
    </xf>
    <xf numFmtId="15" fontId="13" fillId="15" borderId="2" xfId="0" applyNumberFormat="1" applyFont="1" applyFill="1" applyBorder="1" applyAlignment="1">
      <alignment horizontal="left" vertical="top"/>
    </xf>
    <xf numFmtId="0" fontId="10" fillId="0" borderId="2" xfId="0" applyFont="1" applyBorder="1" applyAlignment="1">
      <alignment vertical="top" wrapText="1"/>
    </xf>
    <xf numFmtId="0" fontId="13" fillId="15" borderId="2" xfId="0" applyFont="1" applyFill="1" applyBorder="1" applyAlignment="1">
      <alignment vertical="top" wrapText="1"/>
    </xf>
    <xf numFmtId="166" fontId="9" fillId="0" borderId="2" xfId="0" applyNumberFormat="1" applyFont="1" applyBorder="1" applyAlignment="1">
      <alignment horizontal="left" vertical="top" wrapText="1"/>
    </xf>
    <xf numFmtId="165" fontId="13" fillId="0" borderId="2" xfId="0" applyNumberFormat="1" applyFont="1" applyBorder="1" applyAlignment="1">
      <alignment horizontal="left" vertical="top" wrapText="1"/>
    </xf>
    <xf numFmtId="164" fontId="13" fillId="0" borderId="2" xfId="0" applyNumberFormat="1" applyFont="1" applyBorder="1" applyAlignment="1">
      <alignment horizontal="left" vertical="top" wrapText="1"/>
    </xf>
    <xf numFmtId="49" fontId="13" fillId="0" borderId="2" xfId="0" applyNumberFormat="1" applyFont="1" applyBorder="1" applyAlignment="1">
      <alignment vertical="top" wrapText="1"/>
    </xf>
    <xf numFmtId="165" fontId="13" fillId="15" borderId="2" xfId="0" applyNumberFormat="1" applyFont="1" applyFill="1" applyBorder="1" applyAlignment="1">
      <alignment horizontal="right" vertical="top" wrapText="1"/>
    </xf>
    <xf numFmtId="0" fontId="13" fillId="15" borderId="2" xfId="0" applyFont="1" applyFill="1" applyBorder="1" applyAlignment="1">
      <alignment vertical="top"/>
    </xf>
    <xf numFmtId="3" fontId="13" fillId="23" borderId="2" xfId="0" applyNumberFormat="1" applyFont="1" applyFill="1" applyBorder="1" applyAlignment="1">
      <alignment horizontal="right"/>
    </xf>
    <xf numFmtId="3" fontId="13" fillId="15" borderId="2" xfId="0" applyNumberFormat="1" applyFont="1" applyFill="1" applyBorder="1" applyAlignment="1">
      <alignment horizontal="right" vertical="top"/>
    </xf>
    <xf numFmtId="166" fontId="9" fillId="23" borderId="1" xfId="0" applyNumberFormat="1" applyFont="1" applyFill="1" applyBorder="1" applyAlignment="1">
      <alignment horizontal="left" vertical="top" wrapText="1"/>
    </xf>
    <xf numFmtId="49" fontId="13" fillId="23" borderId="1" xfId="0" applyNumberFormat="1" applyFont="1" applyFill="1" applyBorder="1" applyAlignment="1">
      <alignment vertical="top" wrapText="1"/>
    </xf>
    <xf numFmtId="3" fontId="13" fillId="4" borderId="1" xfId="0" applyNumberFormat="1" applyFont="1" applyFill="1" applyBorder="1" applyAlignment="1">
      <alignment horizontal="right" vertical="top"/>
    </xf>
    <xf numFmtId="165" fontId="0" fillId="44" borderId="6" xfId="0" applyNumberFormat="1" applyFill="1" applyBorder="1" applyAlignment="1">
      <alignment horizontal="right"/>
    </xf>
    <xf numFmtId="168" fontId="13" fillId="23" borderId="4" xfId="0" applyNumberFormat="1" applyFont="1" applyFill="1" applyBorder="1" applyAlignment="1">
      <alignment horizontal="left" vertical="top" wrapText="1"/>
    </xf>
    <xf numFmtId="49" fontId="13" fillId="23" borderId="4" xfId="0" applyNumberFormat="1" applyFont="1" applyFill="1" applyBorder="1" applyAlignment="1">
      <alignment vertical="top" wrapText="1"/>
    </xf>
    <xf numFmtId="0" fontId="0" fillId="16" borderId="2" xfId="0" applyFill="1" applyBorder="1" applyAlignment="1">
      <alignment vertical="top" wrapText="1"/>
    </xf>
    <xf numFmtId="0" fontId="10" fillId="23" borderId="7" xfId="0" applyFont="1" applyFill="1" applyBorder="1" applyAlignment="1">
      <alignment vertical="top"/>
    </xf>
    <xf numFmtId="3" fontId="11" fillId="23" borderId="4" xfId="0" applyNumberFormat="1" applyFont="1" applyFill="1" applyBorder="1" applyAlignment="1">
      <alignment vertical="top" wrapText="1"/>
    </xf>
    <xf numFmtId="165" fontId="4" fillId="15" borderId="2" xfId="1" applyNumberFormat="1" applyFont="1" applyFill="1" applyBorder="1" applyAlignment="1">
      <alignment horizontal="left" vertical="top" indent="9" readingOrder="2"/>
    </xf>
    <xf numFmtId="0" fontId="13" fillId="23" borderId="1" xfId="0" applyFont="1" applyFill="1" applyBorder="1"/>
    <xf numFmtId="15" fontId="4" fillId="30" borderId="1" xfId="0" applyNumberFormat="1" applyFont="1" applyFill="1" applyBorder="1" applyAlignment="1">
      <alignment horizontal="left" vertical="top"/>
    </xf>
    <xf numFmtId="0" fontId="2" fillId="30" borderId="1" xfId="0" applyFont="1" applyFill="1" applyBorder="1" applyAlignment="1">
      <alignment vertical="top" wrapText="1"/>
    </xf>
    <xf numFmtId="166" fontId="15" fillId="30" borderId="1" xfId="0" applyNumberFormat="1" applyFont="1" applyFill="1" applyBorder="1" applyAlignment="1">
      <alignment horizontal="left" vertical="top" wrapText="1"/>
    </xf>
    <xf numFmtId="166" fontId="0" fillId="30" borderId="1" xfId="0" applyNumberFormat="1" applyFill="1" applyBorder="1" applyAlignment="1">
      <alignment horizontal="left" vertical="top" wrapText="1"/>
    </xf>
    <xf numFmtId="165" fontId="11" fillId="30" borderId="1" xfId="0" applyNumberFormat="1" applyFont="1" applyFill="1" applyBorder="1" applyAlignment="1">
      <alignment horizontal="right" vertical="top" wrapText="1"/>
    </xf>
    <xf numFmtId="3" fontId="11" fillId="30" borderId="1" xfId="0" applyNumberFormat="1" applyFont="1" applyFill="1" applyBorder="1" applyAlignment="1">
      <alignment horizontal="left" vertical="top" wrapText="1"/>
    </xf>
    <xf numFmtId="49" fontId="0" fillId="30" borderId="1" xfId="0" applyNumberFormat="1" applyFill="1" applyBorder="1" applyAlignment="1">
      <alignment vertical="top" wrapText="1"/>
    </xf>
    <xf numFmtId="165" fontId="0" fillId="30" borderId="1" xfId="0" applyNumberFormat="1" applyFill="1" applyBorder="1" applyAlignment="1">
      <alignment horizontal="right" vertical="top" wrapText="1"/>
    </xf>
    <xf numFmtId="3" fontId="0" fillId="30" borderId="1" xfId="0" applyNumberFormat="1" applyFill="1" applyBorder="1" applyAlignment="1">
      <alignment horizontal="right" vertical="top"/>
    </xf>
    <xf numFmtId="3" fontId="0" fillId="30" borderId="2" xfId="0" applyNumberFormat="1" applyFill="1" applyBorder="1" applyAlignment="1">
      <alignment horizontal="right"/>
    </xf>
    <xf numFmtId="0" fontId="0" fillId="30" borderId="2" xfId="0" applyFill="1" applyBorder="1"/>
    <xf numFmtId="165" fontId="4" fillId="15" borderId="4" xfId="1" applyNumberFormat="1" applyFont="1" applyFill="1" applyBorder="1" applyAlignment="1">
      <alignment horizontal="right" vertical="top" indent="1" readingOrder="2"/>
    </xf>
    <xf numFmtId="0" fontId="0" fillId="0" borderId="4" xfId="0" applyBorder="1"/>
    <xf numFmtId="3" fontId="0" fillId="0" borderId="4" xfId="0" applyNumberFormat="1" applyBorder="1" applyAlignment="1">
      <alignment horizontal="right"/>
    </xf>
    <xf numFmtId="3" fontId="0" fillId="15" borderId="4" xfId="1" applyNumberFormat="1" applyFont="1" applyFill="1" applyBorder="1" applyAlignment="1">
      <alignment horizontal="right" vertical="top"/>
    </xf>
    <xf numFmtId="0" fontId="0" fillId="0" borderId="4" xfId="0" applyBorder="1" applyAlignment="1">
      <alignment horizontal="left" vertical="top"/>
    </xf>
    <xf numFmtId="3" fontId="0" fillId="0" borderId="2" xfId="0" applyNumberFormat="1" applyBorder="1" applyAlignment="1">
      <alignment horizontal="left" vertical="top"/>
    </xf>
    <xf numFmtId="49" fontId="0" fillId="0" borderId="2" xfId="0" applyNumberFormat="1" applyBorder="1" applyAlignment="1">
      <alignment horizontal="left" vertical="top" wrapText="1"/>
    </xf>
    <xf numFmtId="0" fontId="0" fillId="0" borderId="9" xfId="0" applyBorder="1"/>
    <xf numFmtId="3" fontId="11" fillId="0" borderId="7" xfId="0" applyNumberFormat="1" applyFont="1" applyBorder="1" applyAlignment="1">
      <alignment horizontal="right" vertical="top" wrapText="1"/>
    </xf>
    <xf numFmtId="0" fontId="10" fillId="0" borderId="9" xfId="0" applyFont="1" applyBorder="1" applyAlignment="1">
      <alignment horizontal="left" vertical="top"/>
    </xf>
    <xf numFmtId="166" fontId="0" fillId="23" borderId="3" xfId="0" applyNumberFormat="1" applyFill="1" applyBorder="1" applyAlignment="1">
      <alignment vertical="top" wrapText="1"/>
    </xf>
    <xf numFmtId="3" fontId="18" fillId="4" borderId="12" xfId="0" applyNumberFormat="1" applyFont="1" applyFill="1" applyBorder="1" applyAlignment="1">
      <alignment horizontal="right" vertical="top" wrapText="1"/>
    </xf>
    <xf numFmtId="0" fontId="0" fillId="23" borderId="3" xfId="0" applyFill="1" applyBorder="1" applyAlignment="1">
      <alignment horizontal="left" vertical="top" wrapText="1"/>
    </xf>
    <xf numFmtId="0" fontId="0" fillId="23" borderId="12" xfId="0" applyFill="1" applyBorder="1" applyAlignment="1">
      <alignment vertical="top" wrapText="1"/>
    </xf>
    <xf numFmtId="0" fontId="4" fillId="8" borderId="1" xfId="0" applyFont="1" applyFill="1" applyBorder="1" applyAlignment="1">
      <alignment vertical="top" wrapText="1"/>
    </xf>
    <xf numFmtId="0" fontId="0" fillId="9" borderId="1" xfId="0" applyFill="1" applyBorder="1" applyAlignment="1">
      <alignment vertical="top" wrapText="1"/>
    </xf>
    <xf numFmtId="0" fontId="11" fillId="30" borderId="1" xfId="0" applyFont="1" applyFill="1" applyBorder="1" applyAlignment="1">
      <alignment wrapText="1"/>
    </xf>
    <xf numFmtId="0" fontId="0" fillId="2" borderId="1" xfId="0" applyFill="1" applyBorder="1" applyAlignment="1">
      <alignment vertical="top" wrapText="1"/>
    </xf>
    <xf numFmtId="0" fontId="0" fillId="0" borderId="8" xfId="0" applyBorder="1" applyAlignment="1">
      <alignment horizontal="left" vertical="top"/>
    </xf>
    <xf numFmtId="0" fontId="0" fillId="0" borderId="8" xfId="0" applyBorder="1" applyAlignment="1">
      <alignment vertical="top"/>
    </xf>
    <xf numFmtId="0" fontId="13" fillId="0" borderId="8" xfId="0" applyFont="1" applyBorder="1"/>
    <xf numFmtId="0" fontId="13" fillId="5" borderId="7" xfId="0" applyFont="1" applyFill="1" applyBorder="1" applyAlignment="1">
      <alignment vertical="top" wrapText="1"/>
    </xf>
    <xf numFmtId="166" fontId="13" fillId="23" borderId="2" xfId="0" applyNumberFormat="1" applyFont="1" applyFill="1" applyBorder="1" applyAlignment="1">
      <alignment vertical="top" wrapText="1"/>
    </xf>
    <xf numFmtId="166" fontId="13" fillId="23" borderId="9" xfId="0" applyNumberFormat="1" applyFont="1" applyFill="1" applyBorder="1" applyAlignment="1">
      <alignment horizontal="left" vertical="top" wrapText="1"/>
    </xf>
    <xf numFmtId="164" fontId="13" fillId="23" borderId="2" xfId="0" applyNumberFormat="1" applyFont="1" applyFill="1" applyBorder="1" applyAlignment="1">
      <alignment horizontal="left" vertical="top" wrapText="1"/>
    </xf>
    <xf numFmtId="49" fontId="13" fillId="23" borderId="2" xfId="0" applyNumberFormat="1" applyFont="1" applyFill="1" applyBorder="1" applyAlignment="1">
      <alignment horizontal="left" vertical="top"/>
    </xf>
    <xf numFmtId="166" fontId="0" fillId="15" borderId="1" xfId="0" applyNumberFormat="1" applyFill="1" applyBorder="1" applyAlignment="1">
      <alignment vertical="top"/>
    </xf>
    <xf numFmtId="166" fontId="15" fillId="15" borderId="1" xfId="0" applyNumberFormat="1" applyFont="1" applyFill="1" applyBorder="1" applyAlignment="1">
      <alignment horizontal="left" vertical="top"/>
    </xf>
    <xf numFmtId="0" fontId="28" fillId="0" borderId="3" xfId="0" applyFont="1" applyBorder="1" applyAlignment="1">
      <alignment vertical="top"/>
    </xf>
    <xf numFmtId="0" fontId="0" fillId="23" borderId="4" xfId="0" applyFill="1" applyBorder="1" applyAlignment="1">
      <alignment vertical="top"/>
    </xf>
    <xf numFmtId="168" fontId="0" fillId="15" borderId="1" xfId="0" applyNumberFormat="1" applyFill="1" applyBorder="1" applyAlignment="1">
      <alignment horizontal="left" vertical="top"/>
    </xf>
    <xf numFmtId="165" fontId="0" fillId="15" borderId="1" xfId="0" applyNumberFormat="1" applyFill="1" applyBorder="1" applyAlignment="1">
      <alignment horizontal="left" vertical="top"/>
    </xf>
    <xf numFmtId="3" fontId="0" fillId="15" borderId="1" xfId="0" applyNumberFormat="1" applyFill="1" applyBorder="1" applyAlignment="1">
      <alignment horizontal="left" vertical="top"/>
    </xf>
    <xf numFmtId="3" fontId="8" fillId="0" borderId="1" xfId="2" applyNumberFormat="1" applyBorder="1" applyAlignment="1">
      <alignment horizontal="right" vertical="top" wrapText="1"/>
    </xf>
    <xf numFmtId="49" fontId="0" fillId="23" borderId="1" xfId="0" applyNumberFormat="1" applyFill="1" applyBorder="1" applyAlignment="1">
      <alignment horizontal="left" vertical="top" wrapText="1"/>
    </xf>
    <xf numFmtId="165" fontId="9" fillId="23" borderId="1" xfId="0" applyNumberFormat="1" applyFont="1" applyFill="1" applyBorder="1" applyAlignment="1">
      <alignment horizontal="right" vertical="top"/>
    </xf>
    <xf numFmtId="3" fontId="14" fillId="0" borderId="3" xfId="0" applyNumberFormat="1" applyFont="1" applyBorder="1" applyAlignment="1">
      <alignment vertical="top"/>
    </xf>
    <xf numFmtId="165" fontId="13" fillId="4" borderId="3" xfId="0" applyNumberFormat="1" applyFont="1" applyFill="1" applyBorder="1" applyAlignment="1">
      <alignment horizontal="right" vertical="top" wrapText="1"/>
    </xf>
    <xf numFmtId="3" fontId="13" fillId="4" borderId="3" xfId="0" applyNumberFormat="1" applyFont="1" applyFill="1" applyBorder="1" applyAlignment="1">
      <alignment horizontal="right" vertical="top"/>
    </xf>
    <xf numFmtId="49" fontId="13" fillId="23" borderId="2" xfId="0" applyNumberFormat="1" applyFont="1" applyFill="1" applyBorder="1" applyAlignment="1">
      <alignment vertical="top" wrapText="1"/>
    </xf>
    <xf numFmtId="0" fontId="17" fillId="54" borderId="25" xfId="0" applyFont="1" applyFill="1" applyBorder="1"/>
    <xf numFmtId="0" fontId="16" fillId="0" borderId="25" xfId="0" applyFont="1" applyBorder="1"/>
    <xf numFmtId="0" fontId="8" fillId="25" borderId="9" xfId="0" applyFont="1" applyFill="1" applyBorder="1" applyAlignment="1">
      <alignment wrapText="1"/>
    </xf>
    <xf numFmtId="0" fontId="17" fillId="0" borderId="25" xfId="0" applyFont="1" applyBorder="1"/>
    <xf numFmtId="3" fontId="38" fillId="25" borderId="9" xfId="0" applyNumberFormat="1" applyFont="1" applyFill="1" applyBorder="1" applyAlignment="1">
      <alignment wrapText="1"/>
    </xf>
    <xf numFmtId="0" fontId="17" fillId="32" borderId="25" xfId="0" applyFont="1" applyFill="1" applyBorder="1"/>
    <xf numFmtId="0" fontId="16" fillId="32" borderId="26" xfId="0" applyFont="1" applyFill="1" applyBorder="1"/>
    <xf numFmtId="0" fontId="8" fillId="25" borderId="11" xfId="0" applyFont="1" applyFill="1" applyBorder="1" applyAlignment="1">
      <alignment wrapText="1"/>
    </xf>
    <xf numFmtId="0" fontId="16" fillId="0" borderId="27" xfId="0" applyFont="1" applyBorder="1"/>
    <xf numFmtId="0" fontId="17" fillId="0" borderId="29" xfId="0" applyFont="1" applyBorder="1"/>
    <xf numFmtId="0" fontId="17" fillId="32" borderId="15" xfId="0" applyFont="1" applyFill="1" applyBorder="1"/>
    <xf numFmtId="0" fontId="17" fillId="0" borderId="27" xfId="0" applyFont="1" applyBorder="1"/>
    <xf numFmtId="0" fontId="8" fillId="0" borderId="11" xfId="0" applyFont="1" applyBorder="1" applyAlignment="1">
      <alignment wrapText="1"/>
    </xf>
    <xf numFmtId="3" fontId="8" fillId="0" borderId="11" xfId="0" applyNumberFormat="1" applyFont="1" applyBorder="1" applyAlignment="1">
      <alignment wrapText="1"/>
    </xf>
    <xf numFmtId="3" fontId="9" fillId="25" borderId="25" xfId="0" applyNumberFormat="1" applyFont="1" applyFill="1" applyBorder="1"/>
    <xf numFmtId="0" fontId="16" fillId="0" borderId="0" xfId="0" applyFont="1"/>
    <xf numFmtId="0" fontId="16" fillId="0" borderId="29" xfId="0" applyFont="1" applyBorder="1"/>
    <xf numFmtId="0" fontId="17" fillId="0" borderId="15" xfId="0" applyFont="1" applyBorder="1"/>
    <xf numFmtId="3" fontId="16" fillId="25" borderId="2" xfId="0" applyNumberFormat="1" applyFont="1" applyFill="1" applyBorder="1" applyAlignment="1">
      <alignment wrapText="1"/>
    </xf>
    <xf numFmtId="3" fontId="16" fillId="0" borderId="2" xfId="0" applyNumberFormat="1" applyFont="1" applyBorder="1"/>
    <xf numFmtId="3" fontId="16" fillId="25" borderId="4" xfId="0" applyNumberFormat="1" applyFont="1" applyFill="1" applyBorder="1" applyAlignment="1">
      <alignment wrapText="1"/>
    </xf>
    <xf numFmtId="0" fontId="16" fillId="0" borderId="12" xfId="0" applyFont="1" applyBorder="1"/>
    <xf numFmtId="0" fontId="16" fillId="0" borderId="15" xfId="0" applyFont="1" applyBorder="1"/>
    <xf numFmtId="0" fontId="17" fillId="25" borderId="25" xfId="0" applyFont="1" applyFill="1" applyBorder="1"/>
    <xf numFmtId="0" fontId="17" fillId="54" borderId="15" xfId="0" applyFont="1" applyFill="1" applyBorder="1"/>
    <xf numFmtId="3" fontId="8" fillId="25" borderId="2" xfId="0" applyNumberFormat="1" applyFont="1" applyFill="1" applyBorder="1" applyAlignment="1">
      <alignment wrapText="1"/>
    </xf>
    <xf numFmtId="3" fontId="16" fillId="0" borderId="9" xfId="0" applyNumberFormat="1" applyFont="1" applyBorder="1"/>
    <xf numFmtId="3" fontId="16" fillId="0" borderId="8" xfId="0" applyNumberFormat="1" applyFont="1" applyBorder="1" applyAlignment="1">
      <alignment wrapText="1"/>
    </xf>
    <xf numFmtId="0" fontId="8" fillId="25" borderId="3" xfId="0" applyFont="1" applyFill="1" applyBorder="1" applyAlignment="1">
      <alignment wrapText="1"/>
    </xf>
    <xf numFmtId="3" fontId="11" fillId="25" borderId="1" xfId="0" applyNumberFormat="1" applyFont="1" applyFill="1" applyBorder="1" applyAlignment="1">
      <alignment wrapText="1"/>
    </xf>
    <xf numFmtId="3" fontId="16" fillId="25" borderId="1" xfId="0" applyNumberFormat="1" applyFont="1" applyFill="1" applyBorder="1" applyAlignment="1">
      <alignment wrapText="1"/>
    </xf>
    <xf numFmtId="0" fontId="16" fillId="25" borderId="2" xfId="0" applyFont="1" applyFill="1" applyBorder="1"/>
    <xf numFmtId="3" fontId="16" fillId="25" borderId="2" xfId="0" applyNumberFormat="1" applyFont="1" applyFill="1" applyBorder="1"/>
    <xf numFmtId="0" fontId="11" fillId="25" borderId="2" xfId="0" applyFont="1" applyFill="1" applyBorder="1" applyAlignment="1">
      <alignment wrapText="1"/>
    </xf>
    <xf numFmtId="3" fontId="11" fillId="25" borderId="2" xfId="0" applyNumberFormat="1" applyFont="1" applyFill="1" applyBorder="1" applyAlignment="1">
      <alignment wrapText="1"/>
    </xf>
    <xf numFmtId="3" fontId="11" fillId="0" borderId="4" xfId="0" applyNumberFormat="1" applyFont="1" applyBorder="1" applyAlignment="1">
      <alignment wrapText="1"/>
    </xf>
    <xf numFmtId="3" fontId="16" fillId="0" borderId="20" xfId="0" applyNumberFormat="1" applyFont="1" applyBorder="1"/>
    <xf numFmtId="0" fontId="8" fillId="25" borderId="4" xfId="0" applyFont="1" applyFill="1" applyBorder="1" applyAlignment="1">
      <alignment wrapText="1"/>
    </xf>
    <xf numFmtId="0" fontId="17" fillId="55" borderId="15" xfId="0" applyFont="1" applyFill="1" applyBorder="1"/>
    <xf numFmtId="0" fontId="8" fillId="25" borderId="25" xfId="0" applyFont="1" applyFill="1" applyBorder="1" applyAlignment="1">
      <alignment wrapText="1"/>
    </xf>
    <xf numFmtId="3" fontId="17" fillId="32" borderId="25" xfId="0" applyNumberFormat="1" applyFont="1" applyFill="1" applyBorder="1"/>
    <xf numFmtId="0" fontId="17" fillId="55" borderId="25" xfId="0" applyFont="1" applyFill="1" applyBorder="1"/>
    <xf numFmtId="3" fontId="8" fillId="25" borderId="25" xfId="0" applyNumberFormat="1" applyFont="1" applyFill="1" applyBorder="1" applyAlignment="1">
      <alignment wrapText="1"/>
    </xf>
    <xf numFmtId="3" fontId="17" fillId="0" borderId="25" xfId="0" applyNumberFormat="1" applyFont="1" applyBorder="1"/>
    <xf numFmtId="3" fontId="17" fillId="32" borderId="15" xfId="0" applyNumberFormat="1" applyFont="1" applyFill="1" applyBorder="1"/>
    <xf numFmtId="3" fontId="17" fillId="0" borderId="27" xfId="0" applyNumberFormat="1" applyFont="1" applyBorder="1"/>
    <xf numFmtId="0" fontId="16" fillId="25" borderId="3" xfId="0" applyFont="1" applyFill="1" applyBorder="1"/>
    <xf numFmtId="3" fontId="16" fillId="0" borderId="30" xfId="0" applyNumberFormat="1" applyFont="1" applyBorder="1"/>
    <xf numFmtId="0" fontId="16" fillId="25" borderId="25" xfId="0" applyFont="1" applyFill="1" applyBorder="1"/>
    <xf numFmtId="3" fontId="16" fillId="25" borderId="25" xfId="0" applyNumberFormat="1" applyFont="1" applyFill="1" applyBorder="1"/>
    <xf numFmtId="3" fontId="16" fillId="0" borderId="25" xfId="0" applyNumberFormat="1" applyFont="1" applyBorder="1" applyAlignment="1">
      <alignment wrapText="1"/>
    </xf>
    <xf numFmtId="3" fontId="8" fillId="25" borderId="25" xfId="0" applyNumberFormat="1" applyFont="1" applyFill="1" applyBorder="1"/>
    <xf numFmtId="0" fontId="8" fillId="0" borderId="25" xfId="0" applyFont="1" applyBorder="1" applyAlignment="1">
      <alignment wrapText="1"/>
    </xf>
    <xf numFmtId="0" fontId="16" fillId="0" borderId="2" xfId="0" applyFont="1" applyBorder="1" applyAlignment="1">
      <alignment wrapText="1"/>
    </xf>
    <xf numFmtId="3" fontId="16" fillId="0" borderId="2" xfId="0" applyNumberFormat="1" applyFont="1" applyBorder="1" applyAlignment="1">
      <alignment wrapText="1"/>
    </xf>
    <xf numFmtId="3" fontId="8" fillId="0" borderId="25" xfId="0" applyNumberFormat="1" applyFont="1" applyBorder="1" applyAlignment="1">
      <alignment wrapText="1"/>
    </xf>
    <xf numFmtId="0" fontId="16" fillId="25" borderId="4" xfId="0" applyFont="1" applyFill="1" applyBorder="1"/>
    <xf numFmtId="3" fontId="16" fillId="25" borderId="4" xfId="0" applyNumberFormat="1" applyFont="1" applyFill="1" applyBorder="1"/>
    <xf numFmtId="3" fontId="16" fillId="0" borderId="1" xfId="0" applyNumberFormat="1" applyFont="1" applyBorder="1" applyAlignment="1">
      <alignment wrapText="1"/>
    </xf>
    <xf numFmtId="3" fontId="8" fillId="0" borderId="2" xfId="0" applyNumberFormat="1" applyFont="1" applyBorder="1"/>
    <xf numFmtId="3" fontId="16" fillId="0" borderId="4" xfId="0" applyNumberFormat="1" applyFont="1" applyBorder="1" applyAlignment="1">
      <alignment wrapText="1"/>
    </xf>
    <xf numFmtId="3" fontId="16" fillId="25" borderId="7" xfId="0" applyNumberFormat="1" applyFont="1" applyFill="1" applyBorder="1" applyAlignment="1">
      <alignment wrapText="1"/>
    </xf>
    <xf numFmtId="3" fontId="16" fillId="25" borderId="5" xfId="0" applyNumberFormat="1" applyFont="1" applyFill="1" applyBorder="1" applyAlignment="1">
      <alignment wrapText="1"/>
    </xf>
    <xf numFmtId="3" fontId="8" fillId="25" borderId="7" xfId="0" applyNumberFormat="1" applyFont="1" applyFill="1" applyBorder="1" applyAlignment="1">
      <alignment wrapText="1"/>
    </xf>
    <xf numFmtId="3" fontId="16" fillId="0" borderId="14" xfId="0" applyNumberFormat="1" applyFont="1" applyBorder="1" applyAlignment="1">
      <alignment wrapText="1"/>
    </xf>
    <xf numFmtId="3" fontId="17" fillId="25" borderId="25" xfId="0" applyNumberFormat="1" applyFont="1" applyFill="1" applyBorder="1"/>
    <xf numFmtId="3" fontId="17" fillId="0" borderId="15" xfId="0" applyNumberFormat="1" applyFont="1" applyBorder="1"/>
    <xf numFmtId="0" fontId="17" fillId="25" borderId="2" xfId="0" applyFont="1" applyFill="1" applyBorder="1"/>
    <xf numFmtId="3" fontId="17" fillId="25" borderId="2" xfId="0" applyNumberFormat="1" applyFont="1" applyFill="1" applyBorder="1"/>
    <xf numFmtId="3" fontId="9" fillId="0" borderId="2" xfId="0" applyNumberFormat="1" applyFont="1" applyBorder="1"/>
    <xf numFmtId="3" fontId="9" fillId="25" borderId="2" xfId="0" applyNumberFormat="1" applyFont="1" applyFill="1" applyBorder="1"/>
    <xf numFmtId="0" fontId="17" fillId="56" borderId="15" xfId="0" applyFont="1" applyFill="1" applyBorder="1"/>
    <xf numFmtId="0" fontId="17" fillId="56" borderId="25" xfId="0" applyFont="1" applyFill="1" applyBorder="1"/>
    <xf numFmtId="0" fontId="16" fillId="32" borderId="25" xfId="0" applyFont="1" applyFill="1" applyBorder="1"/>
    <xf numFmtId="0" fontId="8" fillId="0" borderId="2" xfId="0" applyFont="1" applyBorder="1" applyAlignment="1">
      <alignment wrapText="1"/>
    </xf>
    <xf numFmtId="3" fontId="8" fillId="0" borderId="2" xfId="0" applyNumberFormat="1" applyFont="1" applyBorder="1" applyAlignment="1">
      <alignment wrapText="1"/>
    </xf>
    <xf numFmtId="0" fontId="38" fillId="0" borderId="3" xfId="0" applyFont="1" applyBorder="1" applyAlignment="1">
      <alignment wrapText="1"/>
    </xf>
    <xf numFmtId="3" fontId="38" fillId="0" borderId="3" xfId="0" applyNumberFormat="1" applyFont="1" applyBorder="1" applyAlignment="1">
      <alignment wrapText="1"/>
    </xf>
    <xf numFmtId="3" fontId="38" fillId="0" borderId="4" xfId="0" applyNumberFormat="1" applyFont="1" applyBorder="1" applyAlignment="1">
      <alignment wrapText="1"/>
    </xf>
    <xf numFmtId="0" fontId="8" fillId="0" borderId="4" xfId="0" applyFont="1" applyBorder="1" applyAlignment="1">
      <alignment wrapText="1"/>
    </xf>
    <xf numFmtId="3" fontId="8" fillId="0" borderId="4" xfId="0" applyNumberFormat="1" applyFont="1" applyBorder="1" applyAlignment="1">
      <alignment wrapText="1"/>
    </xf>
    <xf numFmtId="3" fontId="16" fillId="0" borderId="25" xfId="0" applyNumberFormat="1" applyFont="1" applyBorder="1"/>
    <xf numFmtId="3" fontId="18" fillId="25" borderId="15" xfId="0" applyNumberFormat="1" applyFont="1" applyFill="1" applyBorder="1" applyAlignment="1">
      <alignment readingOrder="1"/>
    </xf>
    <xf numFmtId="0" fontId="17" fillId="25" borderId="25" xfId="0" applyFont="1" applyFill="1" applyBorder="1" applyAlignment="1">
      <alignment readingOrder="1"/>
    </xf>
    <xf numFmtId="3" fontId="17" fillId="25" borderId="25" xfId="0" applyNumberFormat="1" applyFont="1" applyFill="1" applyBorder="1" applyAlignment="1">
      <alignment readingOrder="1"/>
    </xf>
    <xf numFmtId="3" fontId="16" fillId="25" borderId="25" xfId="0" applyNumberFormat="1" applyFont="1" applyFill="1" applyBorder="1" applyAlignment="1">
      <alignment wrapText="1"/>
    </xf>
    <xf numFmtId="3" fontId="17" fillId="0" borderId="7" xfId="0" applyNumberFormat="1" applyFont="1" applyBorder="1"/>
    <xf numFmtId="0" fontId="14" fillId="0" borderId="2" xfId="0" applyFont="1" applyBorder="1"/>
    <xf numFmtId="3" fontId="14" fillId="0" borderId="2" xfId="0" applyNumberFormat="1" applyFont="1" applyBorder="1"/>
    <xf numFmtId="0" fontId="17" fillId="25" borderId="15" xfId="0" applyFont="1" applyFill="1" applyBorder="1" applyAlignment="1">
      <alignment readingOrder="1"/>
    </xf>
    <xf numFmtId="3" fontId="17" fillId="25" borderId="15" xfId="0" applyNumberFormat="1" applyFont="1" applyFill="1" applyBorder="1" applyAlignment="1">
      <alignment readingOrder="1"/>
    </xf>
    <xf numFmtId="3" fontId="11" fillId="0" borderId="2" xfId="0" applyNumberFormat="1" applyFont="1" applyBorder="1" applyAlignment="1">
      <alignment wrapText="1"/>
    </xf>
    <xf numFmtId="3" fontId="11" fillId="25" borderId="4" xfId="0" applyNumberFormat="1" applyFont="1" applyFill="1" applyBorder="1" applyAlignment="1">
      <alignment wrapText="1"/>
    </xf>
    <xf numFmtId="3" fontId="16" fillId="25" borderId="3" xfId="0" applyNumberFormat="1" applyFont="1" applyFill="1" applyBorder="1" applyAlignment="1">
      <alignment wrapText="1"/>
    </xf>
    <xf numFmtId="3" fontId="11" fillId="25" borderId="3" xfId="0" applyNumberFormat="1" applyFont="1" applyFill="1" applyBorder="1" applyAlignment="1">
      <alignment wrapText="1"/>
    </xf>
    <xf numFmtId="0" fontId="17" fillId="33" borderId="15" xfId="0" applyFont="1" applyFill="1" applyBorder="1"/>
    <xf numFmtId="0" fontId="17" fillId="33" borderId="25" xfId="0" applyFont="1" applyFill="1" applyBorder="1"/>
    <xf numFmtId="3" fontId="8" fillId="25" borderId="2" xfId="0" applyNumberFormat="1" applyFont="1" applyFill="1" applyBorder="1"/>
    <xf numFmtId="3" fontId="8" fillId="25" borderId="4" xfId="0" applyNumberFormat="1" applyFont="1" applyFill="1" applyBorder="1" applyAlignment="1">
      <alignment wrapText="1"/>
    </xf>
    <xf numFmtId="0" fontId="17" fillId="25" borderId="15" xfId="0" applyFont="1" applyFill="1" applyBorder="1"/>
    <xf numFmtId="0" fontId="16" fillId="0" borderId="1" xfId="0" applyFont="1" applyBorder="1"/>
    <xf numFmtId="3" fontId="16" fillId="0" borderId="1" xfId="0" applyNumberFormat="1" applyFont="1" applyBorder="1"/>
    <xf numFmtId="0" fontId="16" fillId="0" borderId="3" xfId="0" applyFont="1" applyBorder="1"/>
    <xf numFmtId="0" fontId="8" fillId="25" borderId="15" xfId="0" applyFont="1" applyFill="1" applyBorder="1" applyAlignment="1">
      <alignment wrapText="1"/>
    </xf>
    <xf numFmtId="3" fontId="8" fillId="25" borderId="3" xfId="0" applyNumberFormat="1" applyFont="1" applyFill="1" applyBorder="1" applyAlignment="1">
      <alignment wrapText="1"/>
    </xf>
    <xf numFmtId="0" fontId="8" fillId="25" borderId="1" xfId="0" applyFont="1" applyFill="1" applyBorder="1" applyAlignment="1">
      <alignment wrapText="1"/>
    </xf>
    <xf numFmtId="3" fontId="8" fillId="25" borderId="1" xfId="0" applyNumberFormat="1" applyFont="1" applyFill="1" applyBorder="1" applyAlignment="1">
      <alignment wrapText="1"/>
    </xf>
    <xf numFmtId="0" fontId="38" fillId="25" borderId="2" xfId="0" applyFont="1" applyFill="1" applyBorder="1" applyAlignment="1">
      <alignment wrapText="1"/>
    </xf>
    <xf numFmtId="3" fontId="38" fillId="25" borderId="2" xfId="0" applyNumberFormat="1" applyFont="1" applyFill="1" applyBorder="1" applyAlignment="1">
      <alignment wrapText="1"/>
    </xf>
    <xf numFmtId="0" fontId="8" fillId="25" borderId="27" xfId="0" applyFont="1" applyFill="1" applyBorder="1" applyAlignment="1">
      <alignment wrapText="1"/>
    </xf>
    <xf numFmtId="3" fontId="38" fillId="25" borderId="25" xfId="0" applyNumberFormat="1" applyFont="1" applyFill="1" applyBorder="1" applyAlignment="1">
      <alignment wrapText="1"/>
    </xf>
    <xf numFmtId="0" fontId="38" fillId="25" borderId="1" xfId="0" applyFont="1" applyFill="1" applyBorder="1" applyAlignment="1">
      <alignment wrapText="1"/>
    </xf>
    <xf numFmtId="3" fontId="21" fillId="0" borderId="7" xfId="0" applyNumberFormat="1" applyFont="1" applyBorder="1" applyAlignment="1">
      <alignment readingOrder="1"/>
    </xf>
    <xf numFmtId="0" fontId="8" fillId="0" borderId="4" xfId="0" applyFont="1" applyBorder="1" applyAlignment="1">
      <alignment horizontal="right" wrapText="1"/>
    </xf>
    <xf numFmtId="0" fontId="16" fillId="0" borderId="30" xfId="0" applyFont="1" applyBorder="1" applyAlignment="1">
      <alignment horizontal="right"/>
    </xf>
    <xf numFmtId="0" fontId="16" fillId="0" borderId="25" xfId="0" applyFont="1" applyBorder="1" applyAlignment="1">
      <alignment horizontal="right"/>
    </xf>
    <xf numFmtId="0" fontId="8" fillId="25" borderId="25" xfId="0" applyFont="1" applyFill="1" applyBorder="1" applyAlignment="1">
      <alignment horizontal="right" wrapText="1"/>
    </xf>
    <xf numFmtId="0" fontId="8" fillId="0" borderId="25" xfId="0" applyFont="1" applyBorder="1" applyAlignment="1">
      <alignment horizontal="right" wrapText="1"/>
    </xf>
    <xf numFmtId="0" fontId="8" fillId="0" borderId="11" xfId="0" applyFont="1" applyBorder="1" applyAlignment="1">
      <alignment horizontal="right" wrapText="1"/>
    </xf>
    <xf numFmtId="0" fontId="8" fillId="25" borderId="2" xfId="0" applyFont="1" applyFill="1" applyBorder="1" applyAlignment="1">
      <alignment horizontal="right" wrapText="1"/>
    </xf>
    <xf numFmtId="0" fontId="16" fillId="0" borderId="2" xfId="0" applyFont="1" applyBorder="1" applyAlignment="1">
      <alignment horizontal="right"/>
    </xf>
    <xf numFmtId="0" fontId="16" fillId="25" borderId="25" xfId="0" applyFont="1" applyFill="1" applyBorder="1" applyAlignment="1">
      <alignment horizontal="right"/>
    </xf>
    <xf numFmtId="0" fontId="16" fillId="0" borderId="4" xfId="0" applyFont="1" applyBorder="1" applyAlignment="1">
      <alignment horizontal="right"/>
    </xf>
    <xf numFmtId="165" fontId="0" fillId="0" borderId="12" xfId="0" applyNumberFormat="1" applyBorder="1" applyAlignment="1">
      <alignment horizontal="right" vertical="top" wrapText="1"/>
    </xf>
    <xf numFmtId="3" fontId="0" fillId="0" borderId="12" xfId="0" applyNumberFormat="1" applyBorder="1" applyAlignment="1">
      <alignment horizontal="right" vertical="top" wrapText="1"/>
    </xf>
    <xf numFmtId="0" fontId="9" fillId="0" borderId="2" xfId="0" applyFont="1" applyBorder="1" applyAlignment="1">
      <alignment vertical="top"/>
    </xf>
    <xf numFmtId="0" fontId="0" fillId="29" borderId="2" xfId="0" applyFill="1" applyBorder="1" applyAlignment="1">
      <alignment vertical="top" wrapText="1"/>
    </xf>
    <xf numFmtId="165" fontId="0" fillId="23" borderId="2" xfId="0" applyNumberFormat="1" applyFill="1" applyBorder="1" applyAlignment="1">
      <alignment horizontal="left" vertical="top"/>
    </xf>
    <xf numFmtId="0" fontId="4" fillId="23" borderId="2" xfId="0" applyFont="1" applyFill="1" applyBorder="1" applyAlignment="1">
      <alignment vertical="top" wrapText="1" indent="1"/>
    </xf>
    <xf numFmtId="0" fontId="16" fillId="25" borderId="1" xfId="0" applyFont="1" applyFill="1" applyBorder="1"/>
    <xf numFmtId="3" fontId="16" fillId="25" borderId="5" xfId="0" applyNumberFormat="1" applyFont="1" applyFill="1" applyBorder="1"/>
    <xf numFmtId="3" fontId="16" fillId="25" borderId="7" xfId="0" applyNumberFormat="1" applyFont="1" applyFill="1" applyBorder="1"/>
    <xf numFmtId="0" fontId="8" fillId="25" borderId="4" xfId="0" applyFont="1" applyFill="1" applyBorder="1" applyAlignment="1">
      <alignment horizontal="right" wrapText="1"/>
    </xf>
    <xf numFmtId="49" fontId="0" fillId="0" borderId="2" xfId="0" applyNumberFormat="1" applyBorder="1" applyAlignment="1">
      <alignment horizontal="left" vertical="top"/>
    </xf>
    <xf numFmtId="0" fontId="18" fillId="23" borderId="4" xfId="0" applyFont="1" applyFill="1" applyBorder="1" applyAlignment="1">
      <alignment horizontal="left" vertical="top" wrapText="1"/>
    </xf>
    <xf numFmtId="0" fontId="18" fillId="34" borderId="4" xfId="0" applyFont="1" applyFill="1" applyBorder="1" applyAlignment="1">
      <alignment horizontal="left" vertical="top" wrapText="1"/>
    </xf>
    <xf numFmtId="15" fontId="13" fillId="23" borderId="4" xfId="0" applyNumberFormat="1" applyFont="1" applyFill="1" applyBorder="1" applyAlignment="1">
      <alignment horizontal="left" vertical="top"/>
    </xf>
    <xf numFmtId="14" fontId="9" fillId="23" borderId="4" xfId="0" applyNumberFormat="1" applyFont="1" applyFill="1" applyBorder="1" applyAlignment="1">
      <alignment horizontal="left" vertical="top" wrapText="1"/>
    </xf>
    <xf numFmtId="164" fontId="13" fillId="23" borderId="4" xfId="0" applyNumberFormat="1" applyFont="1" applyFill="1" applyBorder="1" applyAlignment="1">
      <alignment horizontal="left" vertical="top" wrapText="1"/>
    </xf>
    <xf numFmtId="0" fontId="11" fillId="23" borderId="4" xfId="0" applyFont="1" applyFill="1" applyBorder="1" applyAlignment="1">
      <alignment wrapText="1"/>
    </xf>
    <xf numFmtId="168" fontId="0" fillId="23" borderId="11" xfId="0" applyNumberFormat="1" applyFill="1" applyBorder="1" applyAlignment="1">
      <alignment horizontal="left" vertical="top" wrapText="1"/>
    </xf>
    <xf numFmtId="165" fontId="0" fillId="23" borderId="4" xfId="0" applyNumberFormat="1" applyFill="1" applyBorder="1" applyAlignment="1">
      <alignment horizontal="right" vertical="top"/>
    </xf>
    <xf numFmtId="0" fontId="4" fillId="23" borderId="4" xfId="0" applyFont="1" applyFill="1" applyBorder="1" applyAlignment="1">
      <alignment wrapText="1"/>
    </xf>
    <xf numFmtId="3" fontId="4" fillId="23" borderId="4" xfId="0" applyNumberFormat="1" applyFont="1" applyFill="1" applyBorder="1" applyAlignment="1">
      <alignment horizontal="right" vertical="top"/>
    </xf>
    <xf numFmtId="0" fontId="16" fillId="0" borderId="31" xfId="0" applyFont="1" applyBorder="1"/>
    <xf numFmtId="0" fontId="3" fillId="23" borderId="3" xfId="0" applyFont="1" applyFill="1" applyBorder="1"/>
    <xf numFmtId="3" fontId="8" fillId="25" borderId="2" xfId="0" applyNumberFormat="1" applyFont="1" applyFill="1" applyBorder="1" applyAlignment="1">
      <alignment horizontal="right" wrapText="1"/>
    </xf>
    <xf numFmtId="3" fontId="38" fillId="25" borderId="1" xfId="0" applyNumberFormat="1" applyFont="1" applyFill="1" applyBorder="1" applyAlignment="1">
      <alignment wrapText="1"/>
    </xf>
    <xf numFmtId="165" fontId="16" fillId="23" borderId="2" xfId="0" applyNumberFormat="1" applyFont="1" applyFill="1" applyBorder="1" applyAlignment="1">
      <alignment horizontal="right" vertical="top"/>
    </xf>
    <xf numFmtId="3" fontId="16" fillId="23" borderId="2" xfId="0" applyNumberFormat="1" applyFont="1" applyFill="1" applyBorder="1" applyAlignment="1">
      <alignment horizontal="right" vertical="top" wrapText="1"/>
    </xf>
    <xf numFmtId="3" fontId="0" fillId="23" borderId="3" xfId="0" applyNumberFormat="1" applyFill="1" applyBorder="1" applyAlignment="1">
      <alignment horizontal="left" vertical="top"/>
    </xf>
    <xf numFmtId="49" fontId="0" fillId="23" borderId="6" xfId="0" applyNumberFormat="1" applyFill="1" applyBorder="1" applyAlignment="1">
      <alignment horizontal="left" vertical="top" wrapText="1"/>
    </xf>
    <xf numFmtId="0" fontId="0" fillId="23" borderId="12" xfId="0" applyFill="1" applyBorder="1"/>
    <xf numFmtId="0" fontId="13" fillId="23" borderId="12" xfId="0" applyFont="1" applyFill="1" applyBorder="1" applyAlignment="1">
      <alignment horizontal="left" vertical="top"/>
    </xf>
    <xf numFmtId="3" fontId="16" fillId="4" borderId="4" xfId="0" applyNumberFormat="1" applyFont="1" applyFill="1" applyBorder="1" applyAlignment="1">
      <alignment horizontal="right" vertical="top"/>
    </xf>
    <xf numFmtId="3" fontId="18" fillId="0" borderId="1" xfId="0" applyNumberFormat="1" applyFont="1" applyBorder="1" applyAlignment="1">
      <alignment horizontal="right" vertical="top" wrapText="1"/>
    </xf>
    <xf numFmtId="0" fontId="0" fillId="0" borderId="33" xfId="0" applyBorder="1"/>
    <xf numFmtId="3" fontId="16" fillId="0" borderId="9" xfId="0" applyNumberFormat="1" applyFont="1" applyBorder="1" applyAlignment="1">
      <alignment horizontal="right" vertical="top"/>
    </xf>
    <xf numFmtId="165" fontId="0" fillId="0" borderId="4" xfId="0" applyNumberFormat="1" applyBorder="1" applyAlignment="1">
      <alignment horizontal="right" vertical="top" wrapText="1"/>
    </xf>
    <xf numFmtId="3" fontId="4" fillId="0" borderId="3" xfId="0" applyNumberFormat="1" applyFont="1" applyBorder="1" applyAlignment="1">
      <alignment horizontal="right" vertical="top"/>
    </xf>
    <xf numFmtId="0" fontId="13" fillId="15" borderId="3" xfId="0" applyFont="1" applyFill="1" applyBorder="1" applyAlignment="1">
      <alignment vertical="top"/>
    </xf>
    <xf numFmtId="0" fontId="10" fillId="23" borderId="3" xfId="0" applyFont="1" applyFill="1" applyBorder="1" applyAlignment="1">
      <alignment horizontal="left" vertical="top"/>
    </xf>
    <xf numFmtId="3" fontId="4" fillId="23" borderId="3" xfId="0" applyNumberFormat="1" applyFont="1" applyFill="1" applyBorder="1" applyAlignment="1">
      <alignment vertical="top" wrapText="1" indent="1"/>
    </xf>
    <xf numFmtId="0" fontId="13" fillId="23" borderId="3" xfId="0" applyFont="1" applyFill="1" applyBorder="1" applyAlignment="1">
      <alignment horizontal="left" vertical="top"/>
    </xf>
    <xf numFmtId="3" fontId="4" fillId="4" borderId="1" xfId="0" applyNumberFormat="1" applyFont="1" applyFill="1" applyBorder="1" applyAlignment="1">
      <alignment horizontal="right" vertical="top"/>
    </xf>
    <xf numFmtId="165" fontId="4" fillId="4" borderId="1" xfId="0" applyNumberFormat="1" applyFont="1" applyFill="1" applyBorder="1" applyAlignment="1">
      <alignment horizontal="right" vertical="top"/>
    </xf>
    <xf numFmtId="3" fontId="0" fillId="0" borderId="2" xfId="0" applyNumberFormat="1" applyBorder="1"/>
    <xf numFmtId="3" fontId="11" fillId="4" borderId="12" xfId="0" applyNumberFormat="1" applyFont="1" applyFill="1" applyBorder="1" applyAlignment="1">
      <alignment horizontal="right" vertical="top" wrapText="1"/>
    </xf>
    <xf numFmtId="3" fontId="11" fillId="23" borderId="11" xfId="0" applyNumberFormat="1" applyFont="1" applyFill="1" applyBorder="1" applyAlignment="1">
      <alignment horizontal="right" vertical="top" wrapText="1"/>
    </xf>
    <xf numFmtId="15" fontId="0" fillId="23" borderId="16" xfId="0" applyNumberFormat="1" applyFill="1" applyBorder="1" applyAlignment="1">
      <alignment horizontal="left" vertical="top" wrapText="1"/>
    </xf>
    <xf numFmtId="168" fontId="18" fillId="23" borderId="16" xfId="0" applyNumberFormat="1" applyFont="1" applyFill="1" applyBorder="1" applyAlignment="1">
      <alignment horizontal="left" vertical="top" wrapText="1"/>
    </xf>
    <xf numFmtId="168" fontId="11" fillId="0" borderId="2" xfId="0" applyNumberFormat="1" applyFont="1" applyBorder="1" applyAlignment="1">
      <alignment horizontal="left" vertical="top" wrapText="1"/>
    </xf>
    <xf numFmtId="0" fontId="13" fillId="23" borderId="3" xfId="0" applyFont="1" applyFill="1" applyBorder="1"/>
    <xf numFmtId="166" fontId="0" fillId="0" borderId="2" xfId="0" applyNumberFormat="1" applyBorder="1" applyAlignment="1">
      <alignment vertical="top"/>
    </xf>
    <xf numFmtId="165" fontId="16" fillId="4" borderId="1" xfId="0" applyNumberFormat="1" applyFont="1" applyFill="1" applyBorder="1" applyAlignment="1">
      <alignment horizontal="right" vertical="top"/>
    </xf>
    <xf numFmtId="0" fontId="13" fillId="23" borderId="1" xfId="0" applyFont="1" applyFill="1" applyBorder="1" applyAlignment="1">
      <alignment horizontal="left" vertical="top"/>
    </xf>
    <xf numFmtId="3" fontId="16" fillId="4" borderId="1" xfId="0" applyNumberFormat="1" applyFont="1" applyFill="1" applyBorder="1" applyAlignment="1">
      <alignment horizontal="right" vertical="top"/>
    </xf>
    <xf numFmtId="0" fontId="0" fillId="0" borderId="2" xfId="0" applyBorder="1" applyAlignment="1">
      <alignment horizontal="left" vertical="top" wrapText="1"/>
    </xf>
    <xf numFmtId="3" fontId="2" fillId="0" borderId="4" xfId="0" applyNumberFormat="1" applyFont="1" applyBorder="1"/>
    <xf numFmtId="3" fontId="16" fillId="25" borderId="1" xfId="0" applyNumberFormat="1" applyFont="1" applyFill="1" applyBorder="1" applyAlignment="1">
      <alignment horizontal="right" vertical="top"/>
    </xf>
    <xf numFmtId="3" fontId="33" fillId="0" borderId="1" xfId="0" applyNumberFormat="1" applyFont="1" applyBorder="1" applyAlignment="1">
      <alignment horizontal="right" vertical="top"/>
    </xf>
    <xf numFmtId="3" fontId="0" fillId="23" borderId="23" xfId="0" applyNumberFormat="1" applyFill="1" applyBorder="1" applyAlignment="1">
      <alignment horizontal="left" vertical="top"/>
    </xf>
    <xf numFmtId="3" fontId="0" fillId="23" borderId="17" xfId="0" applyNumberFormat="1" applyFill="1" applyBorder="1" applyAlignment="1">
      <alignment horizontal="left" vertical="top"/>
    </xf>
    <xf numFmtId="3" fontId="33" fillId="0" borderId="20" xfId="0" applyNumberFormat="1" applyFont="1" applyBorder="1" applyAlignment="1">
      <alignment horizontal="right" vertical="top"/>
    </xf>
    <xf numFmtId="3" fontId="16" fillId="25" borderId="22" xfId="0" applyNumberFormat="1" applyFont="1" applyFill="1" applyBorder="1" applyAlignment="1">
      <alignment horizontal="right" vertical="top"/>
    </xf>
    <xf numFmtId="0" fontId="0" fillId="0" borderId="16" xfId="0" applyBorder="1"/>
    <xf numFmtId="166" fontId="9" fillId="23" borderId="6" xfId="0" applyNumberFormat="1" applyFont="1" applyFill="1" applyBorder="1" applyAlignment="1">
      <alignment horizontal="left" vertical="top" wrapText="1"/>
    </xf>
    <xf numFmtId="3" fontId="13" fillId="23" borderId="3" xfId="0" applyNumberFormat="1" applyFont="1" applyFill="1" applyBorder="1" applyAlignment="1">
      <alignment horizontal="right" vertical="top" wrapText="1"/>
    </xf>
    <xf numFmtId="0" fontId="20" fillId="23" borderId="9" xfId="0" applyFont="1" applyFill="1" applyBorder="1" applyAlignment="1">
      <alignment vertical="top" wrapText="1"/>
    </xf>
    <xf numFmtId="0" fontId="0" fillId="23" borderId="8" xfId="0" applyFill="1" applyBorder="1" applyAlignment="1">
      <alignment vertical="top" wrapText="1"/>
    </xf>
    <xf numFmtId="168" fontId="0" fillId="23" borderId="14" xfId="0" applyNumberFormat="1" applyFill="1" applyBorder="1" applyAlignment="1">
      <alignment horizontal="left" vertical="top" wrapText="1"/>
    </xf>
    <xf numFmtId="164" fontId="0" fillId="23" borderId="11" xfId="0" applyNumberFormat="1" applyFill="1" applyBorder="1" applyAlignment="1">
      <alignment horizontal="left" vertical="top" wrapText="1"/>
    </xf>
    <xf numFmtId="164" fontId="0" fillId="23" borderId="8" xfId="0" applyNumberFormat="1" applyFill="1" applyBorder="1" applyAlignment="1">
      <alignment horizontal="left" vertical="top" wrapText="1"/>
    </xf>
    <xf numFmtId="3" fontId="9" fillId="4" borderId="1" xfId="0" applyNumberFormat="1" applyFont="1" applyFill="1" applyBorder="1" applyAlignment="1">
      <alignment horizontal="right" vertical="top"/>
    </xf>
    <xf numFmtId="3" fontId="19" fillId="0" borderId="1" xfId="0" applyNumberFormat="1" applyFont="1" applyBorder="1" applyAlignment="1">
      <alignment vertical="top"/>
    </xf>
    <xf numFmtId="3" fontId="0" fillId="23" borderId="3" xfId="0" applyNumberFormat="1" applyFill="1" applyBorder="1" applyAlignment="1">
      <alignment vertical="top" wrapText="1"/>
    </xf>
    <xf numFmtId="3" fontId="0" fillId="23" borderId="1" xfId="0" applyNumberFormat="1" applyFill="1" applyBorder="1"/>
    <xf numFmtId="166" fontId="0" fillId="23" borderId="4" xfId="0" applyNumberFormat="1" applyFill="1" applyBorder="1" applyAlignment="1">
      <alignment horizontal="left" vertical="top"/>
    </xf>
    <xf numFmtId="0" fontId="11" fillId="51" borderId="3" xfId="0" applyFont="1" applyFill="1" applyBorder="1" applyAlignment="1">
      <alignment vertical="top" wrapText="1"/>
    </xf>
    <xf numFmtId="166" fontId="0" fillId="23" borderId="3" xfId="0" applyNumberFormat="1" applyFill="1" applyBorder="1" applyAlignment="1">
      <alignment vertical="top"/>
    </xf>
    <xf numFmtId="15" fontId="13" fillId="0" borderId="1" xfId="0" applyNumberFormat="1" applyFont="1" applyBorder="1" applyAlignment="1">
      <alignment horizontal="left" vertical="top"/>
    </xf>
    <xf numFmtId="166" fontId="9" fillId="0" borderId="1" xfId="0" applyNumberFormat="1" applyFont="1" applyBorder="1" applyAlignment="1">
      <alignment horizontal="left" vertical="top" wrapText="1"/>
    </xf>
    <xf numFmtId="3" fontId="9" fillId="0" borderId="1" xfId="0" applyNumberFormat="1" applyFont="1" applyBorder="1" applyAlignment="1">
      <alignment horizontal="right" vertical="top" wrapText="1"/>
    </xf>
    <xf numFmtId="0" fontId="13" fillId="0" borderId="1" xfId="0" applyFont="1" applyBorder="1" applyAlignment="1">
      <alignment vertical="top"/>
    </xf>
    <xf numFmtId="3" fontId="0" fillId="30" borderId="4" xfId="0" applyNumberFormat="1" applyFill="1" applyBorder="1" applyAlignment="1">
      <alignment vertical="top" wrapText="1"/>
    </xf>
    <xf numFmtId="3" fontId="11" fillId="30" borderId="4" xfId="0" applyNumberFormat="1" applyFont="1" applyFill="1" applyBorder="1" applyAlignment="1">
      <alignment horizontal="right" vertical="top" wrapText="1"/>
    </xf>
    <xf numFmtId="3" fontId="11" fillId="30" borderId="2" xfId="0" applyNumberFormat="1" applyFont="1" applyFill="1" applyBorder="1" applyAlignment="1">
      <alignment vertical="top" wrapText="1"/>
    </xf>
    <xf numFmtId="3" fontId="0" fillId="30" borderId="2" xfId="0" applyNumberFormat="1" applyFill="1" applyBorder="1" applyAlignment="1">
      <alignment vertical="top"/>
    </xf>
    <xf numFmtId="0" fontId="0" fillId="30" borderId="2" xfId="0" applyFill="1" applyBorder="1" applyAlignment="1">
      <alignment horizontal="left" vertical="top"/>
    </xf>
    <xf numFmtId="3" fontId="9" fillId="23" borderId="2" xfId="0" applyNumberFormat="1" applyFont="1" applyFill="1" applyBorder="1" applyAlignment="1">
      <alignment horizontal="right" vertical="top" wrapText="1" readingOrder="1"/>
    </xf>
    <xf numFmtId="0" fontId="10" fillId="0" borderId="3" xfId="0" applyFont="1" applyBorder="1" applyAlignment="1">
      <alignment vertical="top"/>
    </xf>
    <xf numFmtId="166" fontId="13" fillId="0" borderId="3" xfId="0" applyNumberFormat="1" applyFont="1" applyBorder="1" applyAlignment="1">
      <alignment horizontal="left" vertical="top" wrapText="1"/>
    </xf>
    <xf numFmtId="3" fontId="11" fillId="57" borderId="2" xfId="0" applyNumberFormat="1" applyFont="1" applyFill="1" applyBorder="1" applyAlignment="1">
      <alignment vertical="top" wrapText="1"/>
    </xf>
    <xf numFmtId="167" fontId="4" fillId="0" borderId="11" xfId="0" applyNumberFormat="1" applyFont="1" applyBorder="1" applyAlignment="1">
      <alignment horizontal="left" vertical="top"/>
    </xf>
    <xf numFmtId="0" fontId="11" fillId="57" borderId="1" xfId="0" applyFont="1" applyFill="1" applyBorder="1" applyAlignment="1">
      <alignment vertical="top" wrapText="1"/>
    </xf>
    <xf numFmtId="0" fontId="11" fillId="40" borderId="2" xfId="0" applyFont="1" applyFill="1" applyBorder="1" applyAlignment="1">
      <alignment vertical="top" wrapText="1"/>
    </xf>
    <xf numFmtId="3" fontId="11" fillId="57" borderId="1" xfId="0" applyNumberFormat="1" applyFont="1" applyFill="1" applyBorder="1" applyAlignment="1">
      <alignment vertical="top" wrapText="1"/>
    </xf>
    <xf numFmtId="0" fontId="13" fillId="0" borderId="3" xfId="0" applyFont="1" applyBorder="1" applyAlignment="1">
      <alignment vertical="top" wrapText="1"/>
    </xf>
    <xf numFmtId="3" fontId="16" fillId="23" borderId="3" xfId="0" applyNumberFormat="1" applyFont="1" applyFill="1" applyBorder="1" applyAlignment="1">
      <alignment horizontal="right" vertical="top" wrapText="1"/>
    </xf>
    <xf numFmtId="3" fontId="11" fillId="0" borderId="3" xfId="0" applyNumberFormat="1" applyFont="1" applyBorder="1" applyAlignment="1">
      <alignment wrapText="1"/>
    </xf>
    <xf numFmtId="0" fontId="0" fillId="0" borderId="3" xfId="0" applyBorder="1" applyAlignment="1">
      <alignment horizontal="left" vertical="top" wrapText="1"/>
    </xf>
    <xf numFmtId="0" fontId="11" fillId="15" borderId="1" xfId="0" applyFont="1" applyFill="1" applyBorder="1" applyAlignment="1">
      <alignment vertical="top" wrapText="1"/>
    </xf>
    <xf numFmtId="0" fontId="0" fillId="15" borderId="3" xfId="0" applyFill="1" applyBorder="1" applyAlignment="1">
      <alignment vertical="top" wrapText="1"/>
    </xf>
    <xf numFmtId="0" fontId="2" fillId="15" borderId="3" xfId="0" applyFont="1" applyFill="1" applyBorder="1" applyAlignment="1">
      <alignment vertical="top" wrapText="1"/>
    </xf>
    <xf numFmtId="168" fontId="0" fillId="15" borderId="6" xfId="0" applyNumberFormat="1" applyFill="1" applyBorder="1" applyAlignment="1">
      <alignment horizontal="left" vertical="top" wrapText="1"/>
    </xf>
    <xf numFmtId="3" fontId="11" fillId="15" borderId="3" xfId="0" applyNumberFormat="1" applyFont="1" applyFill="1" applyBorder="1" applyAlignment="1">
      <alignment vertical="top" wrapText="1"/>
    </xf>
    <xf numFmtId="164" fontId="0" fillId="15" borderId="3" xfId="0" applyNumberFormat="1" applyFill="1" applyBorder="1" applyAlignment="1">
      <alignment horizontal="left" vertical="top" wrapText="1"/>
    </xf>
    <xf numFmtId="49" fontId="0" fillId="15" borderId="3" xfId="0" applyNumberFormat="1" applyFill="1" applyBorder="1" applyAlignment="1">
      <alignment vertical="top" wrapText="1"/>
    </xf>
    <xf numFmtId="0" fontId="0" fillId="15" borderId="1" xfId="0" applyFill="1" applyBorder="1" applyAlignment="1">
      <alignment horizontal="left" vertical="top"/>
    </xf>
    <xf numFmtId="167" fontId="4" fillId="0" borderId="1" xfId="0" applyNumberFormat="1" applyFont="1" applyBorder="1" applyAlignment="1">
      <alignment horizontal="left" vertical="top"/>
    </xf>
    <xf numFmtId="14" fontId="11" fillId="0" borderId="1" xfId="0" applyNumberFormat="1" applyFont="1" applyBorder="1" applyAlignment="1">
      <alignment horizontal="left" vertical="top" wrapText="1"/>
    </xf>
    <xf numFmtId="0" fontId="11" fillId="15" borderId="3" xfId="0" applyFont="1" applyFill="1" applyBorder="1" applyAlignment="1">
      <alignment vertical="top" wrapText="1"/>
    </xf>
    <xf numFmtId="0" fontId="11" fillId="57" borderId="2" xfId="0" applyFont="1" applyFill="1" applyBorder="1" applyAlignment="1">
      <alignment vertical="top" wrapText="1"/>
    </xf>
    <xf numFmtId="0" fontId="0" fillId="50" borderId="1" xfId="0" applyFill="1" applyBorder="1" applyAlignment="1">
      <alignment vertical="top" wrapText="1"/>
    </xf>
    <xf numFmtId="168" fontId="0" fillId="23" borderId="1" xfId="0" applyNumberFormat="1" applyFill="1" applyBorder="1" applyAlignment="1">
      <alignment horizontal="left" vertical="top"/>
    </xf>
    <xf numFmtId="166" fontId="15" fillId="23" borderId="1" xfId="0" applyNumberFormat="1" applyFont="1" applyFill="1" applyBorder="1" applyAlignment="1">
      <alignment horizontal="left" vertical="top"/>
    </xf>
    <xf numFmtId="166" fontId="13" fillId="0" borderId="1" xfId="0" applyNumberFormat="1" applyFont="1" applyBorder="1" applyAlignment="1">
      <alignment horizontal="left" vertical="top" wrapText="1"/>
    </xf>
    <xf numFmtId="171" fontId="13" fillId="0" borderId="1" xfId="0" applyNumberFormat="1" applyFont="1" applyBorder="1" applyAlignment="1">
      <alignment horizontal="left" vertical="top" wrapText="1"/>
    </xf>
    <xf numFmtId="49" fontId="0" fillId="15" borderId="9" xfId="0" applyNumberFormat="1" applyFill="1" applyBorder="1" applyAlignment="1">
      <alignment horizontal="left" vertical="top" wrapText="1"/>
    </xf>
    <xf numFmtId="49" fontId="0" fillId="23" borderId="9" xfId="0" applyNumberFormat="1" applyFill="1" applyBorder="1" applyAlignment="1">
      <alignment horizontal="left" vertical="top" wrapText="1"/>
    </xf>
    <xf numFmtId="49" fontId="0" fillId="0" borderId="12" xfId="0" applyNumberFormat="1" applyBorder="1" applyAlignment="1">
      <alignment vertical="top" wrapText="1"/>
    </xf>
    <xf numFmtId="49" fontId="0" fillId="0" borderId="8" xfId="0" applyNumberFormat="1" applyBorder="1" applyAlignment="1">
      <alignment vertical="top" wrapText="1"/>
    </xf>
    <xf numFmtId="49" fontId="0" fillId="23" borderId="9" xfId="0" applyNumberFormat="1" applyFill="1" applyBorder="1" applyAlignment="1">
      <alignment vertical="top" wrapText="1"/>
    </xf>
    <xf numFmtId="49" fontId="0" fillId="23" borderId="11" xfId="0" applyNumberFormat="1" applyFill="1" applyBorder="1" applyAlignment="1">
      <alignment vertical="top" wrapText="1"/>
    </xf>
    <xf numFmtId="49" fontId="0" fillId="23" borderId="8" xfId="0" applyNumberFormat="1" applyFill="1" applyBorder="1" applyAlignment="1">
      <alignment vertical="top" wrapText="1"/>
    </xf>
    <xf numFmtId="49" fontId="0" fillId="23" borderId="12" xfId="0" applyNumberFormat="1" applyFill="1" applyBorder="1" applyAlignment="1">
      <alignment vertical="top" wrapText="1"/>
    </xf>
    <xf numFmtId="49" fontId="0" fillId="30" borderId="11" xfId="0" applyNumberFormat="1" applyFill="1" applyBorder="1" applyAlignment="1">
      <alignment vertical="top" wrapText="1"/>
    </xf>
    <xf numFmtId="3" fontId="11" fillId="15" borderId="1" xfId="0" applyNumberFormat="1" applyFont="1" applyFill="1" applyBorder="1" applyAlignment="1">
      <alignment vertical="top" wrapText="1"/>
    </xf>
    <xf numFmtId="164" fontId="0" fillId="4" borderId="1" xfId="0" applyNumberFormat="1" applyFill="1" applyBorder="1" applyAlignment="1">
      <alignment horizontal="right" vertical="top" wrapText="1"/>
    </xf>
    <xf numFmtId="0" fontId="2" fillId="15" borderId="2" xfId="0" applyFont="1" applyFill="1" applyBorder="1" applyAlignment="1">
      <alignment vertical="top"/>
    </xf>
    <xf numFmtId="0" fontId="0" fillId="50" borderId="2" xfId="0" applyFill="1" applyBorder="1" applyAlignment="1">
      <alignment vertical="top" wrapText="1"/>
    </xf>
    <xf numFmtId="0" fontId="4" fillId="23" borderId="3" xfId="0" applyFont="1" applyFill="1" applyBorder="1" applyAlignment="1">
      <alignment wrapText="1"/>
    </xf>
    <xf numFmtId="3" fontId="0" fillId="23" borderId="3" xfId="0" applyNumberFormat="1" applyFill="1" applyBorder="1" applyAlignment="1">
      <alignment horizontal="right" vertical="top"/>
    </xf>
    <xf numFmtId="3" fontId="19" fillId="23" borderId="2" xfId="0" applyNumberFormat="1" applyFont="1" applyFill="1" applyBorder="1" applyAlignment="1">
      <alignment vertical="top"/>
    </xf>
    <xf numFmtId="0" fontId="20" fillId="15" borderId="3" xfId="0" applyFont="1" applyFill="1" applyBorder="1" applyAlignment="1">
      <alignment vertical="top" wrapText="1"/>
    </xf>
    <xf numFmtId="166" fontId="15" fillId="15" borderId="3" xfId="0" applyNumberFormat="1" applyFont="1" applyFill="1" applyBorder="1" applyAlignment="1">
      <alignment horizontal="left" vertical="top" wrapText="1"/>
    </xf>
    <xf numFmtId="168" fontId="0" fillId="15" borderId="3" xfId="0" applyNumberFormat="1" applyFill="1" applyBorder="1" applyAlignment="1">
      <alignment horizontal="left" vertical="top" wrapText="1"/>
    </xf>
    <xf numFmtId="166" fontId="13" fillId="15" borderId="3" xfId="0" applyNumberFormat="1" applyFont="1" applyFill="1" applyBorder="1" applyAlignment="1">
      <alignment horizontal="left" vertical="top" wrapText="1"/>
    </xf>
    <xf numFmtId="0" fontId="0" fillId="15" borderId="1" xfId="0" applyFill="1" applyBorder="1" applyAlignment="1">
      <alignment wrapText="1"/>
    </xf>
    <xf numFmtId="3" fontId="0" fillId="15" borderId="1" xfId="0" applyNumberFormat="1" applyFill="1" applyBorder="1" applyAlignment="1">
      <alignment wrapText="1"/>
    </xf>
    <xf numFmtId="166" fontId="13" fillId="20" borderId="2" xfId="0" applyNumberFormat="1" applyFont="1" applyFill="1" applyBorder="1" applyAlignment="1">
      <alignment vertical="top" wrapText="1"/>
    </xf>
    <xf numFmtId="166" fontId="10" fillId="20" borderId="2" xfId="0" applyNumberFormat="1" applyFont="1" applyFill="1" applyBorder="1" applyAlignment="1">
      <alignment horizontal="left" vertical="top" wrapText="1"/>
    </xf>
    <xf numFmtId="168" fontId="13" fillId="20" borderId="2" xfId="0" applyNumberFormat="1" applyFont="1" applyFill="1" applyBorder="1" applyAlignment="1">
      <alignment horizontal="left" vertical="top" wrapText="1"/>
    </xf>
    <xf numFmtId="3" fontId="9" fillId="20" borderId="2" xfId="0" applyNumberFormat="1" applyFont="1" applyFill="1" applyBorder="1" applyAlignment="1">
      <alignment horizontal="right" vertical="top" wrapText="1" readingOrder="1"/>
    </xf>
    <xf numFmtId="49" fontId="13" fillId="20" borderId="4" xfId="0" applyNumberFormat="1" applyFont="1" applyFill="1" applyBorder="1" applyAlignment="1">
      <alignment horizontal="left" vertical="top"/>
    </xf>
    <xf numFmtId="165" fontId="18" fillId="20" borderId="4" xfId="0" applyNumberFormat="1" applyFont="1" applyFill="1" applyBorder="1" applyAlignment="1">
      <alignment horizontal="right" vertical="top" wrapText="1"/>
    </xf>
    <xf numFmtId="0" fontId="13" fillId="20" borderId="4" xfId="0" applyFont="1" applyFill="1" applyBorder="1"/>
    <xf numFmtId="3" fontId="18" fillId="20" borderId="3" xfId="0" applyNumberFormat="1" applyFont="1" applyFill="1" applyBorder="1" applyAlignment="1">
      <alignment horizontal="right" vertical="top" wrapText="1"/>
    </xf>
    <xf numFmtId="0" fontId="13" fillId="20" borderId="3" xfId="0" applyFont="1" applyFill="1" applyBorder="1" applyAlignment="1">
      <alignment horizontal="left" vertical="top"/>
    </xf>
    <xf numFmtId="0" fontId="2" fillId="57" borderId="3" xfId="0" applyFont="1" applyFill="1" applyBorder="1" applyAlignment="1">
      <alignment vertical="top"/>
    </xf>
    <xf numFmtId="0" fontId="16" fillId="0" borderId="28" xfId="0" applyFont="1" applyBorder="1" applyAlignment="1">
      <alignment horizontal="right"/>
    </xf>
    <xf numFmtId="49" fontId="0" fillId="57" borderId="8" xfId="0" applyNumberFormat="1" applyFill="1" applyBorder="1" applyAlignment="1">
      <alignment vertical="top" wrapText="1"/>
    </xf>
    <xf numFmtId="3" fontId="13" fillId="45" borderId="22" xfId="1" applyNumberFormat="1" applyFont="1" applyFill="1" applyBorder="1" applyAlignment="1">
      <alignment horizontal="right" vertical="top"/>
    </xf>
    <xf numFmtId="0" fontId="10" fillId="15" borderId="19" xfId="0" applyFont="1" applyFill="1" applyBorder="1"/>
    <xf numFmtId="3" fontId="0" fillId="15" borderId="19" xfId="0" applyNumberFormat="1" applyFill="1" applyBorder="1" applyAlignment="1">
      <alignment horizontal="left"/>
    </xf>
    <xf numFmtId="3" fontId="10" fillId="15" borderId="21" xfId="0" applyNumberFormat="1" applyFont="1" applyFill="1" applyBorder="1" applyAlignment="1">
      <alignment horizontal="right" vertical="top"/>
    </xf>
    <xf numFmtId="0" fontId="13" fillId="15" borderId="22" xfId="0" applyFont="1" applyFill="1" applyBorder="1"/>
    <xf numFmtId="165" fontId="11" fillId="57" borderId="2" xfId="0" applyNumberFormat="1" applyFont="1" applyFill="1" applyBorder="1" applyAlignment="1">
      <alignment horizontal="right" vertical="top" wrapText="1"/>
    </xf>
    <xf numFmtId="0" fontId="11" fillId="15" borderId="2" xfId="0" applyFont="1" applyFill="1" applyBorder="1" applyAlignment="1">
      <alignment horizontal="left" vertical="top" wrapText="1"/>
    </xf>
    <xf numFmtId="0" fontId="20" fillId="15" borderId="7" xfId="0" applyFont="1" applyFill="1" applyBorder="1" applyAlignment="1">
      <alignment vertical="top" wrapText="1"/>
    </xf>
    <xf numFmtId="0" fontId="4" fillId="15" borderId="1" xfId="0" applyFont="1" applyFill="1" applyBorder="1" applyAlignment="1">
      <alignment vertical="top" wrapText="1"/>
    </xf>
    <xf numFmtId="0" fontId="18" fillId="15" borderId="2" xfId="0" applyFont="1" applyFill="1" applyBorder="1" applyAlignment="1">
      <alignment vertical="top" wrapText="1"/>
    </xf>
    <xf numFmtId="0" fontId="11" fillId="15" borderId="1" xfId="0" applyFont="1" applyFill="1" applyBorder="1" applyAlignment="1">
      <alignment horizontal="left" vertical="top" wrapText="1"/>
    </xf>
    <xf numFmtId="0" fontId="11" fillId="15" borderId="3" xfId="0" applyFont="1" applyFill="1" applyBorder="1" applyAlignment="1">
      <alignment horizontal="left" vertical="top" wrapText="1"/>
    </xf>
    <xf numFmtId="0" fontId="18" fillId="15" borderId="1" xfId="0" applyFont="1" applyFill="1" applyBorder="1" applyAlignment="1">
      <alignment vertical="top" wrapText="1" readingOrder="1"/>
    </xf>
    <xf numFmtId="0" fontId="37" fillId="15" borderId="1" xfId="0" applyFont="1" applyFill="1" applyBorder="1" applyAlignment="1">
      <alignment vertical="top" wrapText="1"/>
    </xf>
    <xf numFmtId="0" fontId="26" fillId="15" borderId="2" xfId="0" applyFont="1" applyFill="1" applyBorder="1" applyAlignment="1">
      <alignment vertical="top" wrapText="1"/>
    </xf>
    <xf numFmtId="0" fontId="0" fillId="15" borderId="1" xfId="0" applyFill="1" applyBorder="1"/>
    <xf numFmtId="164" fontId="0" fillId="15" borderId="1" xfId="0" applyNumberFormat="1" applyFill="1" applyBorder="1" applyAlignment="1">
      <alignment horizontal="left" vertical="top" wrapText="1"/>
    </xf>
    <xf numFmtId="168" fontId="0" fillId="57" borderId="1" xfId="0" applyNumberFormat="1" applyFill="1" applyBorder="1" applyAlignment="1">
      <alignment horizontal="left" vertical="top" wrapText="1"/>
    </xf>
    <xf numFmtId="0" fontId="17" fillId="15" borderId="25" xfId="0" applyFont="1" applyFill="1" applyBorder="1"/>
    <xf numFmtId="3" fontId="16" fillId="15" borderId="25" xfId="0" applyNumberFormat="1" applyFont="1" applyFill="1" applyBorder="1" applyAlignment="1">
      <alignment horizontal="right"/>
    </xf>
    <xf numFmtId="3" fontId="16" fillId="15" borderId="26" xfId="0" applyNumberFormat="1" applyFont="1" applyFill="1" applyBorder="1"/>
    <xf numFmtId="3" fontId="17" fillId="15" borderId="26" xfId="0" applyNumberFormat="1" applyFont="1" applyFill="1" applyBorder="1"/>
    <xf numFmtId="3" fontId="17" fillId="15" borderId="25" xfId="0" applyNumberFormat="1" applyFont="1" applyFill="1" applyBorder="1" applyAlignment="1">
      <alignment horizontal="right"/>
    </xf>
    <xf numFmtId="3" fontId="17" fillId="4" borderId="25" xfId="0" applyNumberFormat="1" applyFont="1" applyFill="1" applyBorder="1" applyAlignment="1">
      <alignment horizontal="right"/>
    </xf>
    <xf numFmtId="3" fontId="16" fillId="4" borderId="25" xfId="0" applyNumberFormat="1" applyFont="1" applyFill="1" applyBorder="1" applyAlignment="1">
      <alignment horizontal="right"/>
    </xf>
    <xf numFmtId="3" fontId="16" fillId="4" borderId="26" xfId="0" applyNumberFormat="1" applyFont="1" applyFill="1" applyBorder="1"/>
    <xf numFmtId="0" fontId="10" fillId="57" borderId="1" xfId="0" applyFont="1" applyFill="1" applyBorder="1" applyAlignment="1">
      <alignment vertical="top"/>
    </xf>
    <xf numFmtId="0" fontId="20" fillId="57" borderId="1" xfId="0" applyFont="1" applyFill="1" applyBorder="1" applyAlignment="1">
      <alignment vertical="top" wrapText="1"/>
    </xf>
    <xf numFmtId="166" fontId="0" fillId="57" borderId="1" xfId="0" applyNumberFormat="1" applyFill="1" applyBorder="1" applyAlignment="1">
      <alignment horizontal="left" vertical="top" wrapText="1"/>
    </xf>
    <xf numFmtId="0" fontId="0" fillId="57" borderId="1" xfId="0" applyFill="1" applyBorder="1" applyAlignment="1">
      <alignment vertical="top" wrapText="1"/>
    </xf>
    <xf numFmtId="168" fontId="0" fillId="12" borderId="1" xfId="0" applyNumberFormat="1" applyFill="1" applyBorder="1" applyAlignment="1">
      <alignment horizontal="left" vertical="top" wrapText="1"/>
    </xf>
    <xf numFmtId="168" fontId="4" fillId="12" borderId="1" xfId="0" applyNumberFormat="1" applyFont="1" applyFill="1" applyBorder="1" applyAlignment="1">
      <alignment horizontal="left" vertical="top" wrapText="1"/>
    </xf>
    <xf numFmtId="0" fontId="11" fillId="15" borderId="2" xfId="0" applyFont="1" applyFill="1" applyBorder="1" applyAlignment="1">
      <alignment vertical="top" wrapText="1"/>
    </xf>
    <xf numFmtId="0" fontId="10" fillId="15" borderId="2" xfId="0" applyFont="1" applyFill="1" applyBorder="1" applyAlignment="1">
      <alignment vertical="top"/>
    </xf>
    <xf numFmtId="15" fontId="4" fillId="15" borderId="9" xfId="0" applyNumberFormat="1" applyFont="1" applyFill="1" applyBorder="1" applyAlignment="1">
      <alignment horizontal="left" vertical="top"/>
    </xf>
    <xf numFmtId="0" fontId="26" fillId="0" borderId="3" xfId="0" applyFont="1" applyBorder="1" applyAlignment="1">
      <alignment vertical="top"/>
    </xf>
    <xf numFmtId="3" fontId="16" fillId="0" borderId="1" xfId="0" applyNumberFormat="1" applyFont="1" applyBorder="1" applyAlignment="1">
      <alignment horizontal="right"/>
    </xf>
    <xf numFmtId="3" fontId="16" fillId="0" borderId="27" xfId="0" applyNumberFormat="1" applyFont="1" applyBorder="1" applyAlignment="1">
      <alignment horizontal="right"/>
    </xf>
    <xf numFmtId="0" fontId="11" fillId="15" borderId="8" xfId="0" applyFont="1" applyFill="1" applyBorder="1" applyAlignment="1">
      <alignment vertical="top" wrapText="1"/>
    </xf>
    <xf numFmtId="15" fontId="4" fillId="15" borderId="8" xfId="0" applyNumberFormat="1" applyFont="1" applyFill="1" applyBorder="1" applyAlignment="1">
      <alignment horizontal="left" vertical="top"/>
    </xf>
    <xf numFmtId="3" fontId="9" fillId="15" borderId="1" xfId="0" applyNumberFormat="1" applyFont="1" applyFill="1" applyBorder="1" applyAlignment="1">
      <alignment horizontal="right" vertical="top" wrapText="1" readingOrder="1"/>
    </xf>
    <xf numFmtId="15" fontId="13" fillId="57" borderId="1" xfId="0" applyNumberFormat="1" applyFont="1" applyFill="1" applyBorder="1" applyAlignment="1">
      <alignment horizontal="left" vertical="top"/>
    </xf>
    <xf numFmtId="0" fontId="11" fillId="57" borderId="5" xfId="0" applyFont="1" applyFill="1" applyBorder="1" applyAlignment="1">
      <alignment vertical="top" wrapText="1"/>
    </xf>
    <xf numFmtId="165" fontId="11" fillId="0" borderId="3" xfId="0" applyNumberFormat="1" applyFont="1" applyBorder="1" applyAlignment="1">
      <alignment horizontal="right" vertical="top" wrapText="1"/>
    </xf>
    <xf numFmtId="0" fontId="20" fillId="57" borderId="8" xfId="0" applyFont="1" applyFill="1" applyBorder="1" applyAlignment="1">
      <alignment vertical="top" wrapText="1"/>
    </xf>
    <xf numFmtId="0" fontId="11" fillId="30" borderId="2" xfId="0" applyFont="1" applyFill="1" applyBorder="1" applyAlignment="1">
      <alignment vertical="top" wrapText="1"/>
    </xf>
    <xf numFmtId="0" fontId="10" fillId="30" borderId="2" xfId="0" applyFont="1" applyFill="1" applyBorder="1" applyAlignment="1">
      <alignment vertical="top"/>
    </xf>
    <xf numFmtId="3" fontId="37" fillId="0" borderId="1" xfId="0" applyNumberFormat="1" applyFont="1" applyBorder="1" applyAlignment="1">
      <alignment vertical="top"/>
    </xf>
    <xf numFmtId="0" fontId="0" fillId="15" borderId="3" xfId="0" applyFill="1" applyBorder="1" applyAlignment="1">
      <alignment vertical="top"/>
    </xf>
    <xf numFmtId="167" fontId="4" fillId="0" borderId="12" xfId="0" applyNumberFormat="1" applyFont="1" applyBorder="1" applyAlignment="1">
      <alignment horizontal="left" vertical="top"/>
    </xf>
    <xf numFmtId="166" fontId="27" fillId="0" borderId="3" xfId="0" applyNumberFormat="1" applyFont="1" applyBorder="1" applyAlignment="1">
      <alignment horizontal="left" vertical="top" wrapText="1"/>
    </xf>
    <xf numFmtId="168" fontId="11" fillId="0" borderId="3" xfId="0" applyNumberFormat="1" applyFont="1" applyBorder="1" applyAlignment="1">
      <alignment horizontal="left" vertical="top" wrapText="1"/>
    </xf>
    <xf numFmtId="0" fontId="4" fillId="0" borderId="3" xfId="0" applyFont="1" applyBorder="1" applyAlignment="1">
      <alignment wrapText="1"/>
    </xf>
    <xf numFmtId="167" fontId="4" fillId="57" borderId="1" xfId="0" applyNumberFormat="1" applyFont="1" applyFill="1" applyBorder="1" applyAlignment="1">
      <alignment horizontal="left" vertical="top"/>
    </xf>
    <xf numFmtId="0" fontId="2" fillId="23" borderId="6" xfId="0" applyFont="1" applyFill="1" applyBorder="1" applyAlignment="1">
      <alignment vertical="top" wrapText="1"/>
    </xf>
    <xf numFmtId="166" fontId="27" fillId="23" borderId="3" xfId="0" applyNumberFormat="1" applyFont="1" applyFill="1" applyBorder="1" applyAlignment="1">
      <alignment horizontal="left" vertical="top" wrapText="1"/>
    </xf>
    <xf numFmtId="168" fontId="11" fillId="23" borderId="3" xfId="0" applyNumberFormat="1" applyFont="1" applyFill="1" applyBorder="1" applyAlignment="1">
      <alignment horizontal="left" vertical="top" wrapText="1"/>
    </xf>
    <xf numFmtId="14" fontId="0" fillId="23" borderId="6" xfId="0" applyNumberFormat="1" applyFill="1" applyBorder="1" applyAlignment="1">
      <alignment horizontal="left" vertical="top" wrapText="1"/>
    </xf>
    <xf numFmtId="0" fontId="2" fillId="57" borderId="7" xfId="0" applyFont="1" applyFill="1" applyBorder="1" applyAlignment="1">
      <alignment vertical="top" wrapText="1"/>
    </xf>
    <xf numFmtId="164" fontId="0" fillId="57" borderId="2" xfId="0" applyNumberFormat="1" applyFill="1" applyBorder="1" applyAlignment="1">
      <alignment horizontal="left" vertical="top" wrapText="1"/>
    </xf>
    <xf numFmtId="3" fontId="11" fillId="57" borderId="2" xfId="0" applyNumberFormat="1" applyFont="1" applyFill="1" applyBorder="1" applyAlignment="1">
      <alignment horizontal="right" vertical="top" wrapText="1"/>
    </xf>
    <xf numFmtId="0" fontId="11" fillId="57" borderId="3" xfId="0" applyFont="1" applyFill="1" applyBorder="1" applyAlignment="1">
      <alignment vertical="top" wrapText="1"/>
    </xf>
    <xf numFmtId="0" fontId="13" fillId="15" borderId="1" xfId="0" applyFont="1" applyFill="1" applyBorder="1" applyAlignment="1">
      <alignment vertical="top" wrapText="1"/>
    </xf>
    <xf numFmtId="168" fontId="13" fillId="15" borderId="2" xfId="0" applyNumberFormat="1" applyFont="1" applyFill="1" applyBorder="1" applyAlignment="1">
      <alignment horizontal="left" vertical="top" wrapText="1"/>
    </xf>
    <xf numFmtId="49" fontId="0" fillId="15" borderId="8" xfId="0" applyNumberFormat="1" applyFill="1" applyBorder="1" applyAlignment="1">
      <alignment vertical="top" wrapText="1"/>
    </xf>
    <xf numFmtId="3" fontId="11" fillId="4" borderId="2" xfId="0" applyNumberFormat="1" applyFont="1" applyFill="1" applyBorder="1" applyAlignment="1">
      <alignment vertical="top" wrapText="1"/>
    </xf>
    <xf numFmtId="3" fontId="35" fillId="0" borderId="1" xfId="0" applyNumberFormat="1" applyFont="1" applyBorder="1" applyAlignment="1">
      <alignment horizontal="right" vertical="top"/>
    </xf>
    <xf numFmtId="3" fontId="22" fillId="0" borderId="2" xfId="0" applyNumberFormat="1" applyFont="1" applyBorder="1" applyAlignment="1">
      <alignment horizontal="right" vertical="top"/>
    </xf>
    <xf numFmtId="3" fontId="2" fillId="15" borderId="1" xfId="0" applyNumberFormat="1" applyFont="1" applyFill="1" applyBorder="1"/>
    <xf numFmtId="0" fontId="8" fillId="15" borderId="25" xfId="0" applyFont="1" applyFill="1" applyBorder="1" applyAlignment="1">
      <alignment horizontal="right" wrapText="1"/>
    </xf>
    <xf numFmtId="0" fontId="10" fillId="0" borderId="3" xfId="0" applyFont="1" applyBorder="1" applyAlignment="1">
      <alignment horizontal="left" vertical="top"/>
    </xf>
    <xf numFmtId="0" fontId="0" fillId="57" borderId="2" xfId="0" applyFill="1" applyBorder="1" applyAlignment="1">
      <alignment vertical="top" wrapText="1"/>
    </xf>
    <xf numFmtId="0" fontId="2" fillId="57" borderId="2" xfId="0" applyFont="1" applyFill="1" applyBorder="1" applyAlignment="1">
      <alignment vertical="top" wrapText="1"/>
    </xf>
    <xf numFmtId="166" fontId="15" fillId="57" borderId="2" xfId="0" applyNumberFormat="1" applyFont="1" applyFill="1" applyBorder="1" applyAlignment="1">
      <alignment horizontal="left" vertical="top" wrapText="1"/>
    </xf>
    <xf numFmtId="3" fontId="4" fillId="0" borderId="3" xfId="0" applyNumberFormat="1" applyFont="1" applyBorder="1" applyAlignment="1">
      <alignment horizontal="left" vertical="top" wrapText="1" indent="1"/>
    </xf>
    <xf numFmtId="0" fontId="20" fillId="57" borderId="3" xfId="0" applyFont="1" applyFill="1" applyBorder="1" applyAlignment="1">
      <alignment vertical="top" wrapText="1"/>
    </xf>
    <xf numFmtId="168" fontId="13" fillId="23" borderId="7" xfId="0" applyNumberFormat="1" applyFont="1" applyFill="1" applyBorder="1" applyAlignment="1">
      <alignment horizontal="left" vertical="top" wrapText="1"/>
    </xf>
    <xf numFmtId="0" fontId="11" fillId="15" borderId="5" xfId="0" applyFont="1" applyFill="1" applyBorder="1" applyAlignment="1">
      <alignment vertical="top" wrapText="1"/>
    </xf>
    <xf numFmtId="3" fontId="11" fillId="23" borderId="3" xfId="0" applyNumberFormat="1" applyFont="1" applyFill="1" applyBorder="1" applyAlignment="1">
      <alignment horizontal="left" vertical="top" wrapText="1"/>
    </xf>
    <xf numFmtId="3" fontId="11" fillId="0" borderId="2" xfId="0" applyNumberFormat="1" applyFont="1" applyBorder="1" applyAlignment="1">
      <alignment vertical="top" wrapText="1"/>
    </xf>
    <xf numFmtId="0" fontId="13" fillId="23" borderId="2" xfId="0" applyFont="1" applyFill="1" applyBorder="1" applyAlignment="1">
      <alignment horizontal="left" vertical="top" wrapText="1"/>
    </xf>
    <xf numFmtId="49" fontId="0" fillId="57" borderId="1" xfId="0" applyNumberFormat="1" applyFill="1" applyBorder="1" applyAlignment="1">
      <alignment vertical="top" wrapText="1"/>
    </xf>
    <xf numFmtId="0" fontId="26" fillId="23" borderId="12" xfId="0" applyFont="1" applyFill="1" applyBorder="1" applyAlignment="1">
      <alignment vertical="top" wrapText="1"/>
    </xf>
    <xf numFmtId="15" fontId="0" fillId="0" borderId="5" xfId="0" applyNumberFormat="1" applyBorder="1" applyAlignment="1">
      <alignment horizontal="left" vertical="top" wrapText="1"/>
    </xf>
    <xf numFmtId="0" fontId="7" fillId="0" borderId="12" xfId="0" applyFont="1" applyBorder="1" applyAlignment="1">
      <alignment vertical="top"/>
    </xf>
    <xf numFmtId="15" fontId="4" fillId="57" borderId="3" xfId="0" applyNumberFormat="1" applyFont="1" applyFill="1" applyBorder="1" applyAlignment="1">
      <alignment horizontal="left" vertical="top"/>
    </xf>
    <xf numFmtId="0" fontId="0" fillId="57" borderId="3" xfId="0" applyFill="1" applyBorder="1" applyAlignment="1">
      <alignment vertical="top" wrapText="1"/>
    </xf>
    <xf numFmtId="0" fontId="2" fillId="57" borderId="3" xfId="0" applyFont="1" applyFill="1" applyBorder="1" applyAlignment="1">
      <alignment vertical="top" wrapText="1"/>
    </xf>
    <xf numFmtId="166" fontId="15" fillId="57" borderId="3" xfId="0" applyNumberFormat="1" applyFont="1" applyFill="1" applyBorder="1" applyAlignment="1">
      <alignment horizontal="left" vertical="top" wrapText="1"/>
    </xf>
    <xf numFmtId="166" fontId="0" fillId="57" borderId="3" xfId="0" applyNumberFormat="1" applyFill="1" applyBorder="1" applyAlignment="1">
      <alignment horizontal="left" vertical="top" wrapText="1"/>
    </xf>
    <xf numFmtId="3" fontId="11" fillId="57" borderId="3" xfId="0" applyNumberFormat="1" applyFont="1" applyFill="1" applyBorder="1" applyAlignment="1">
      <alignment horizontal="left" vertical="top" wrapText="1"/>
    </xf>
    <xf numFmtId="0" fontId="20" fillId="57" borderId="2" xfId="0" applyFont="1" applyFill="1" applyBorder="1" applyAlignment="1">
      <alignment vertical="top" wrapText="1"/>
    </xf>
    <xf numFmtId="15" fontId="4" fillId="57" borderId="2" xfId="0" applyNumberFormat="1" applyFont="1" applyFill="1" applyBorder="1" applyAlignment="1">
      <alignment horizontal="left" vertical="top"/>
    </xf>
    <xf numFmtId="166" fontId="0" fillId="57" borderId="2" xfId="0" applyNumberFormat="1" applyFill="1" applyBorder="1" applyAlignment="1">
      <alignment horizontal="left" vertical="top" wrapText="1"/>
    </xf>
    <xf numFmtId="3" fontId="11" fillId="57" borderId="2" xfId="0" applyNumberFormat="1" applyFont="1" applyFill="1" applyBorder="1" applyAlignment="1">
      <alignment horizontal="left" vertical="top" wrapText="1"/>
    </xf>
    <xf numFmtId="49" fontId="0" fillId="57" borderId="2" xfId="0" applyNumberFormat="1" applyFill="1" applyBorder="1" applyAlignment="1">
      <alignment vertical="top" wrapText="1"/>
    </xf>
    <xf numFmtId="3" fontId="0" fillId="57" borderId="2" xfId="0" applyNumberFormat="1" applyFill="1" applyBorder="1" applyAlignment="1">
      <alignment horizontal="right" vertical="top"/>
    </xf>
    <xf numFmtId="0" fontId="0" fillId="57" borderId="2" xfId="0" applyFill="1" applyBorder="1"/>
    <xf numFmtId="0" fontId="20" fillId="57" borderId="12" xfId="0" applyFont="1" applyFill="1" applyBorder="1" applyAlignment="1">
      <alignment vertical="top" wrapText="1"/>
    </xf>
    <xf numFmtId="0" fontId="20" fillId="57" borderId="4" xfId="0" applyFont="1" applyFill="1" applyBorder="1" applyAlignment="1">
      <alignment vertical="top" wrapText="1"/>
    </xf>
    <xf numFmtId="0" fontId="0" fillId="15" borderId="2" xfId="0" applyFill="1" applyBorder="1" applyAlignment="1">
      <alignment vertical="top"/>
    </xf>
    <xf numFmtId="3" fontId="37" fillId="4" borderId="1" xfId="0" applyNumberFormat="1" applyFont="1" applyFill="1" applyBorder="1" applyAlignment="1">
      <alignment vertical="top"/>
    </xf>
    <xf numFmtId="166" fontId="13" fillId="23" borderId="5" xfId="0" applyNumberFormat="1" applyFont="1" applyFill="1" applyBorder="1" applyAlignment="1">
      <alignment horizontal="left" vertical="top" wrapText="1"/>
    </xf>
    <xf numFmtId="3" fontId="11" fillId="23" borderId="10" xfId="0" applyNumberFormat="1" applyFont="1" applyFill="1" applyBorder="1" applyAlignment="1">
      <alignment horizontal="right" vertical="top" wrapText="1"/>
    </xf>
    <xf numFmtId="3" fontId="0" fillId="23" borderId="6" xfId="0" applyNumberFormat="1" applyFill="1" applyBorder="1" applyAlignment="1">
      <alignment vertical="top"/>
    </xf>
    <xf numFmtId="3" fontId="0" fillId="4" borderId="5" xfId="0" applyNumberFormat="1" applyFill="1" applyBorder="1" applyAlignment="1">
      <alignment vertical="top"/>
    </xf>
    <xf numFmtId="0" fontId="17" fillId="0" borderId="1" xfId="0" applyFont="1" applyBorder="1"/>
    <xf numFmtId="3" fontId="38" fillId="0" borderId="1" xfId="0" applyNumberFormat="1" applyFont="1" applyBorder="1" applyAlignment="1">
      <alignment wrapText="1"/>
    </xf>
    <xf numFmtId="3" fontId="17" fillId="25" borderId="1" xfId="0" applyNumberFormat="1" applyFont="1" applyFill="1" applyBorder="1"/>
    <xf numFmtId="0" fontId="17" fillId="0" borderId="31" xfId="0" applyFont="1" applyBorder="1"/>
    <xf numFmtId="3" fontId="16" fillId="25" borderId="1" xfId="0" applyNumberFormat="1" applyFont="1" applyFill="1" applyBorder="1"/>
    <xf numFmtId="15" fontId="0" fillId="15" borderId="1" xfId="0" applyNumberFormat="1" applyFill="1" applyBorder="1" applyAlignment="1">
      <alignment horizontal="left" vertical="top" wrapText="1"/>
    </xf>
    <xf numFmtId="3" fontId="11" fillId="15" borderId="6" xfId="0" applyNumberFormat="1" applyFont="1" applyFill="1" applyBorder="1" applyAlignment="1">
      <alignment horizontal="right" vertical="top" wrapText="1"/>
    </xf>
    <xf numFmtId="0" fontId="0" fillId="15" borderId="12" xfId="0" applyFill="1" applyBorder="1" applyAlignment="1">
      <alignment wrapText="1"/>
    </xf>
    <xf numFmtId="164" fontId="0" fillId="15" borderId="2" xfId="0" applyNumberFormat="1" applyFill="1" applyBorder="1" applyAlignment="1">
      <alignment horizontal="left" vertical="top" wrapText="1"/>
    </xf>
    <xf numFmtId="0" fontId="17" fillId="25" borderId="1" xfId="0" applyFont="1" applyFill="1" applyBorder="1"/>
    <xf numFmtId="0" fontId="17" fillId="0" borderId="34" xfId="0" applyFont="1" applyBorder="1"/>
    <xf numFmtId="0" fontId="17" fillId="0" borderId="30" xfId="0" applyFont="1" applyBorder="1"/>
    <xf numFmtId="0" fontId="16" fillId="0" borderId="4" xfId="0" applyFont="1" applyBorder="1" applyAlignment="1">
      <alignment wrapText="1"/>
    </xf>
    <xf numFmtId="0" fontId="17" fillId="25" borderId="35" xfId="0" applyFont="1" applyFill="1" applyBorder="1" applyAlignment="1">
      <alignment readingOrder="1"/>
    </xf>
    <xf numFmtId="3" fontId="11" fillId="15" borderId="1" xfId="0" applyNumberFormat="1" applyFont="1" applyFill="1" applyBorder="1" applyAlignment="1">
      <alignment horizontal="left" vertical="top" wrapText="1"/>
    </xf>
    <xf numFmtId="15" fontId="4" fillId="57" borderId="9" xfId="0" applyNumberFormat="1" applyFont="1" applyFill="1" applyBorder="1" applyAlignment="1">
      <alignment horizontal="left" vertical="top"/>
    </xf>
    <xf numFmtId="3" fontId="11" fillId="57" borderId="3" xfId="0" applyNumberFormat="1" applyFont="1" applyFill="1" applyBorder="1" applyAlignment="1">
      <alignment vertical="top" wrapText="1"/>
    </xf>
    <xf numFmtId="166" fontId="13" fillId="15" borderId="1" xfId="0" applyNumberFormat="1" applyFont="1" applyFill="1" applyBorder="1" applyAlignment="1">
      <alignment horizontal="left" vertical="top" wrapText="1"/>
    </xf>
    <xf numFmtId="166" fontId="13" fillId="20" borderId="4" xfId="0" applyNumberFormat="1" applyFont="1" applyFill="1" applyBorder="1" applyAlignment="1">
      <alignment horizontal="left" vertical="top" wrapText="1"/>
    </xf>
    <xf numFmtId="164" fontId="13" fillId="20" borderId="4" xfId="0" applyNumberFormat="1" applyFont="1" applyFill="1" applyBorder="1" applyAlignment="1">
      <alignment horizontal="left" vertical="top" wrapText="1"/>
    </xf>
    <xf numFmtId="3" fontId="11" fillId="15" borderId="2" xfId="0" applyNumberFormat="1" applyFont="1" applyFill="1" applyBorder="1" applyAlignment="1">
      <alignment vertical="top" wrapText="1"/>
    </xf>
    <xf numFmtId="165" fontId="11" fillId="4" borderId="2" xfId="0" applyNumberFormat="1" applyFont="1" applyFill="1" applyBorder="1" applyAlignment="1">
      <alignment horizontal="right" vertical="top" wrapText="1"/>
    </xf>
    <xf numFmtId="0" fontId="0" fillId="15" borderId="2" xfId="0" applyFill="1" applyBorder="1"/>
    <xf numFmtId="3" fontId="11" fillId="4" borderId="2" xfId="0" applyNumberFormat="1" applyFont="1" applyFill="1" applyBorder="1" applyAlignment="1">
      <alignment horizontal="right" vertical="top" wrapText="1"/>
    </xf>
    <xf numFmtId="0" fontId="0" fillId="15" borderId="2" xfId="0" applyFill="1" applyBorder="1" applyAlignment="1">
      <alignment horizontal="left" vertical="top"/>
    </xf>
    <xf numFmtId="0" fontId="19" fillId="0" borderId="3" xfId="0" applyFont="1" applyBorder="1" applyAlignment="1">
      <alignment vertical="top"/>
    </xf>
    <xf numFmtId="0" fontId="10" fillId="15" borderId="1" xfId="0" applyFont="1" applyFill="1" applyBorder="1" applyAlignment="1">
      <alignment vertical="top"/>
    </xf>
    <xf numFmtId="0" fontId="13" fillId="15" borderId="9" xfId="0" applyFont="1" applyFill="1" applyBorder="1" applyAlignment="1">
      <alignment vertical="top" wrapText="1"/>
    </xf>
    <xf numFmtId="0" fontId="13" fillId="57" borderId="2" xfId="0" applyFont="1" applyFill="1" applyBorder="1" applyAlignment="1">
      <alignment vertical="top"/>
    </xf>
    <xf numFmtId="0" fontId="11" fillId="15" borderId="14" xfId="0" applyFont="1" applyFill="1" applyBorder="1" applyAlignment="1">
      <alignment vertical="top" wrapText="1"/>
    </xf>
    <xf numFmtId="168" fontId="13" fillId="15" borderId="14" xfId="0" applyNumberFormat="1" applyFont="1" applyFill="1" applyBorder="1" applyAlignment="1">
      <alignment horizontal="left" vertical="top" wrapText="1"/>
    </xf>
    <xf numFmtId="0" fontId="11" fillId="15" borderId="4" xfId="0" applyFont="1" applyFill="1" applyBorder="1" applyAlignment="1">
      <alignment vertical="top" wrapText="1"/>
    </xf>
    <xf numFmtId="0" fontId="0" fillId="15" borderId="4" xfId="0" applyFill="1" applyBorder="1" applyAlignment="1">
      <alignment vertical="top" wrapText="1"/>
    </xf>
    <xf numFmtId="0" fontId="11" fillId="25" borderId="1" xfId="0" applyFont="1" applyFill="1" applyBorder="1" applyAlignment="1">
      <alignment vertical="top" wrapText="1"/>
    </xf>
    <xf numFmtId="0" fontId="11" fillId="52" borderId="9" xfId="0" applyFont="1" applyFill="1" applyBorder="1" applyAlignment="1">
      <alignment vertical="top" wrapText="1"/>
    </xf>
    <xf numFmtId="0" fontId="10" fillId="0" borderId="2" xfId="0" applyFont="1" applyBorder="1" applyAlignment="1">
      <alignment vertical="top"/>
    </xf>
    <xf numFmtId="0" fontId="10" fillId="57" borderId="9" xfId="0" applyFont="1" applyFill="1" applyBorder="1" applyAlignment="1">
      <alignment vertical="top" wrapText="1"/>
    </xf>
    <xf numFmtId="15" fontId="13" fillId="57" borderId="1" xfId="0" applyNumberFormat="1" applyFont="1" applyFill="1" applyBorder="1" applyAlignment="1">
      <alignment horizontal="left" vertical="top" wrapText="1"/>
    </xf>
    <xf numFmtId="0" fontId="18" fillId="57" borderId="1" xfId="0" applyFont="1" applyFill="1" applyBorder="1" applyAlignment="1">
      <alignment horizontal="left" vertical="top" wrapText="1"/>
    </xf>
    <xf numFmtId="15" fontId="13" fillId="15" borderId="1" xfId="0" applyNumberFormat="1" applyFont="1" applyFill="1" applyBorder="1" applyAlignment="1">
      <alignment horizontal="left" vertical="top" wrapText="1"/>
    </xf>
    <xf numFmtId="0" fontId="18" fillId="15" borderId="1" xfId="0" applyFont="1" applyFill="1" applyBorder="1" applyAlignment="1">
      <alignment horizontal="left" vertical="top" wrapText="1"/>
    </xf>
    <xf numFmtId="14" fontId="13" fillId="57" borderId="1" xfId="0" applyNumberFormat="1" applyFont="1" applyFill="1" applyBorder="1" applyAlignment="1">
      <alignment horizontal="left" vertical="top" wrapText="1"/>
    </xf>
    <xf numFmtId="0" fontId="1" fillId="57" borderId="1" xfId="0" applyFont="1" applyFill="1" applyBorder="1" applyAlignment="1">
      <alignment horizontal="left" wrapText="1"/>
    </xf>
    <xf numFmtId="3" fontId="9" fillId="0" borderId="1" xfId="0" applyNumberFormat="1" applyFont="1" applyBorder="1" applyAlignment="1">
      <alignment horizontal="right" vertical="top" wrapText="1" readingOrder="1"/>
    </xf>
    <xf numFmtId="0" fontId="4" fillId="0" borderId="8" xfId="0" applyFont="1" applyBorder="1" applyAlignment="1">
      <alignment wrapText="1"/>
    </xf>
    <xf numFmtId="3" fontId="0" fillId="0" borderId="32" xfId="0" applyNumberFormat="1" applyBorder="1" applyAlignment="1">
      <alignment horizontal="left"/>
    </xf>
    <xf numFmtId="0" fontId="26" fillId="32" borderId="25" xfId="0" applyFont="1" applyFill="1" applyBorder="1"/>
    <xf numFmtId="0" fontId="26" fillId="32" borderId="15" xfId="0" applyFont="1" applyFill="1" applyBorder="1"/>
    <xf numFmtId="0" fontId="11" fillId="15" borderId="6" xfId="0" applyFont="1" applyFill="1" applyBorder="1" applyAlignment="1">
      <alignment vertical="top" wrapText="1"/>
    </xf>
    <xf numFmtId="168" fontId="13" fillId="15" borderId="5" xfId="0" applyNumberFormat="1" applyFont="1" applyFill="1" applyBorder="1" applyAlignment="1">
      <alignment horizontal="left" vertical="top" wrapText="1"/>
    </xf>
    <xf numFmtId="164" fontId="13" fillId="15" borderId="1" xfId="0" applyNumberFormat="1" applyFont="1" applyFill="1" applyBorder="1" applyAlignment="1">
      <alignment horizontal="left" vertical="top" wrapText="1"/>
    </xf>
    <xf numFmtId="49" fontId="13" fillId="15" borderId="8" xfId="0" applyNumberFormat="1" applyFont="1" applyFill="1" applyBorder="1" applyAlignment="1">
      <alignment vertical="top" wrapText="1"/>
    </xf>
    <xf numFmtId="0" fontId="43" fillId="0" borderId="22" xfId="0" applyFont="1" applyBorder="1"/>
    <xf numFmtId="3" fontId="13" fillId="0" borderId="3" xfId="0" applyNumberFormat="1" applyFont="1" applyBorder="1" applyAlignment="1">
      <alignment horizontal="left" vertical="top"/>
    </xf>
    <xf numFmtId="172" fontId="17" fillId="4" borderId="25" xfId="0" applyNumberFormat="1" applyFont="1" applyFill="1" applyBorder="1"/>
    <xf numFmtId="172" fontId="17" fillId="5" borderId="25" xfId="0" applyNumberFormat="1" applyFont="1" applyFill="1" applyBorder="1"/>
    <xf numFmtId="0" fontId="38" fillId="0" borderId="25" xfId="0" applyFont="1" applyBorder="1" applyAlignment="1">
      <alignment horizontal="right" wrapText="1"/>
    </xf>
    <xf numFmtId="3" fontId="16" fillId="58" borderId="25" xfId="0" applyNumberFormat="1" applyFont="1" applyFill="1" applyBorder="1"/>
    <xf numFmtId="3" fontId="17" fillId="58" borderId="25" xfId="0" applyNumberFormat="1" applyFont="1" applyFill="1" applyBorder="1"/>
    <xf numFmtId="166" fontId="0" fillId="15" borderId="1" xfId="0" applyNumberFormat="1" applyFill="1" applyBorder="1" applyAlignment="1">
      <alignment vertical="top" wrapText="1"/>
    </xf>
    <xf numFmtId="49" fontId="0" fillId="15" borderId="9" xfId="0" applyNumberFormat="1" applyFill="1" applyBorder="1" applyAlignment="1">
      <alignment horizontal="left" vertical="top"/>
    </xf>
    <xf numFmtId="0" fontId="0" fillId="15" borderId="9" xfId="0" applyFill="1" applyBorder="1"/>
    <xf numFmtId="3" fontId="11" fillId="4" borderId="9" xfId="0" applyNumberFormat="1" applyFont="1" applyFill="1" applyBorder="1" applyAlignment="1">
      <alignment horizontal="right" vertical="top" wrapText="1"/>
    </xf>
    <xf numFmtId="0" fontId="13" fillId="15" borderId="19" xfId="0" applyFont="1" applyFill="1" applyBorder="1"/>
    <xf numFmtId="0" fontId="7" fillId="15" borderId="8" xfId="0" applyFont="1" applyFill="1" applyBorder="1" applyAlignment="1">
      <alignment vertical="top"/>
    </xf>
    <xf numFmtId="15" fontId="0" fillId="15" borderId="5" xfId="0" applyNumberFormat="1" applyFill="1" applyBorder="1" applyAlignment="1">
      <alignment horizontal="left" vertical="top" wrapText="1"/>
    </xf>
    <xf numFmtId="0" fontId="26" fillId="15" borderId="8" xfId="0" applyFont="1" applyFill="1" applyBorder="1" applyAlignment="1">
      <alignment vertical="top" wrapText="1"/>
    </xf>
    <xf numFmtId="168" fontId="0" fillId="15" borderId="5" xfId="0" applyNumberFormat="1" applyFill="1" applyBorder="1" applyAlignment="1">
      <alignment horizontal="left" vertical="top" wrapText="1"/>
    </xf>
    <xf numFmtId="0" fontId="13" fillId="15" borderId="1" xfId="0" applyFont="1" applyFill="1" applyBorder="1" applyAlignment="1">
      <alignment horizontal="left" vertical="top" wrapText="1"/>
    </xf>
    <xf numFmtId="3" fontId="11" fillId="15" borderId="1" xfId="0" applyNumberFormat="1" applyFont="1" applyFill="1" applyBorder="1" applyAlignment="1">
      <alignment horizontal="right" vertical="top" wrapText="1"/>
    </xf>
    <xf numFmtId="3" fontId="13" fillId="4" borderId="1" xfId="0" applyNumberFormat="1" applyFont="1" applyFill="1" applyBorder="1" applyAlignment="1">
      <alignment horizontal="right" vertical="top" wrapText="1"/>
    </xf>
    <xf numFmtId="3" fontId="13" fillId="4" borderId="2" xfId="0" applyNumberFormat="1" applyFont="1" applyFill="1" applyBorder="1" applyAlignment="1">
      <alignment horizontal="right" vertical="top" wrapText="1"/>
    </xf>
    <xf numFmtId="165" fontId="0" fillId="4" borderId="7" xfId="0" applyNumberFormat="1" applyFill="1" applyBorder="1" applyAlignment="1">
      <alignment horizontal="right" vertical="top"/>
    </xf>
    <xf numFmtId="165" fontId="0" fillId="4" borderId="1" xfId="0" applyNumberFormat="1" applyFill="1" applyBorder="1" applyAlignment="1">
      <alignment horizontal="right" vertical="top"/>
    </xf>
    <xf numFmtId="0" fontId="0" fillId="0" borderId="8" xfId="0" applyBorder="1" applyAlignment="1">
      <alignment vertical="top" wrapText="1"/>
    </xf>
    <xf numFmtId="168" fontId="0" fillId="0" borderId="8" xfId="0" applyNumberFormat="1" applyBorder="1" applyAlignment="1">
      <alignment horizontal="left" vertical="top" wrapText="1"/>
    </xf>
    <xf numFmtId="0" fontId="4" fillId="0" borderId="1" xfId="0" applyFont="1" applyBorder="1" applyAlignment="1">
      <alignment vertical="top" wrapText="1"/>
    </xf>
    <xf numFmtId="0" fontId="18" fillId="15" borderId="1" xfId="0" applyFont="1" applyFill="1" applyBorder="1" applyAlignment="1">
      <alignment vertical="top"/>
    </xf>
    <xf numFmtId="0" fontId="0" fillId="15" borderId="1" xfId="0" applyFill="1" applyBorder="1" applyAlignment="1">
      <alignment vertical="top"/>
    </xf>
    <xf numFmtId="0" fontId="26" fillId="15" borderId="1" xfId="0" applyFont="1" applyFill="1" applyBorder="1" applyAlignment="1">
      <alignment vertical="top"/>
    </xf>
    <xf numFmtId="3" fontId="0" fillId="4" borderId="1" xfId="0" applyNumberFormat="1" applyFill="1" applyBorder="1" applyAlignment="1">
      <alignment vertical="top" wrapText="1"/>
    </xf>
    <xf numFmtId="3" fontId="0" fillId="4" borderId="2" xfId="0" applyNumberFormat="1" applyFill="1" applyBorder="1" applyAlignment="1">
      <alignment vertical="top"/>
    </xf>
    <xf numFmtId="0" fontId="2" fillId="45" borderId="1" xfId="0" applyFont="1" applyFill="1" applyBorder="1"/>
    <xf numFmtId="0" fontId="2" fillId="45" borderId="1" xfId="0" applyFont="1" applyFill="1" applyBorder="1" applyAlignment="1">
      <alignment vertical="top"/>
    </xf>
    <xf numFmtId="3" fontId="0" fillId="45" borderId="1" xfId="0" applyNumberFormat="1" applyFill="1" applyBorder="1" applyAlignment="1">
      <alignment horizontal="left"/>
    </xf>
    <xf numFmtId="3" fontId="10" fillId="45" borderId="1" xfId="0" applyNumberFormat="1" applyFont="1" applyFill="1" applyBorder="1" applyAlignment="1">
      <alignment horizontal="right"/>
    </xf>
    <xf numFmtId="3" fontId="13" fillId="45" borderId="1" xfId="0" applyNumberFormat="1" applyFont="1" applyFill="1" applyBorder="1" applyAlignment="1">
      <alignment horizontal="right" vertical="top"/>
    </xf>
    <xf numFmtId="0" fontId="0" fillId="45" borderId="1" xfId="0" applyFill="1" applyBorder="1"/>
    <xf numFmtId="0" fontId="2" fillId="23" borderId="1" xfId="0" applyFont="1" applyFill="1" applyBorder="1"/>
    <xf numFmtId="3" fontId="0" fillId="23" borderId="1" xfId="0" applyNumberFormat="1" applyFill="1" applyBorder="1" applyAlignment="1">
      <alignment horizontal="left"/>
    </xf>
    <xf numFmtId="3" fontId="13" fillId="23" borderId="21" xfId="0" applyNumberFormat="1" applyFont="1" applyFill="1" applyBorder="1" applyAlignment="1">
      <alignment horizontal="right" vertical="top"/>
    </xf>
    <xf numFmtId="3" fontId="0" fillId="4" borderId="3" xfId="0" applyNumberFormat="1" applyFill="1" applyBorder="1"/>
    <xf numFmtId="0" fontId="10" fillId="15" borderId="4" xfId="0" applyFont="1" applyFill="1" applyBorder="1" applyAlignment="1">
      <alignment vertical="top"/>
    </xf>
    <xf numFmtId="0" fontId="20" fillId="15" borderId="4" xfId="0" applyFont="1" applyFill="1" applyBorder="1" applyAlignment="1">
      <alignment vertical="top" wrapText="1"/>
    </xf>
    <xf numFmtId="15" fontId="4" fillId="15" borderId="2" xfId="0" applyNumberFormat="1" applyFont="1" applyFill="1" applyBorder="1" applyAlignment="1">
      <alignment horizontal="left" vertical="top"/>
    </xf>
    <xf numFmtId="0" fontId="26" fillId="15" borderId="2" xfId="0" applyFont="1" applyFill="1" applyBorder="1" applyAlignment="1">
      <alignment vertical="top"/>
    </xf>
    <xf numFmtId="166" fontId="13" fillId="15" borderId="2" xfId="0" applyNumberFormat="1" applyFont="1" applyFill="1" applyBorder="1" applyAlignment="1">
      <alignment horizontal="left" vertical="top" wrapText="1"/>
    </xf>
    <xf numFmtId="3" fontId="9" fillId="15" borderId="3" xfId="0" applyNumberFormat="1" applyFont="1" applyFill="1" applyBorder="1" applyAlignment="1">
      <alignment vertical="top"/>
    </xf>
    <xf numFmtId="3" fontId="0" fillId="15" borderId="3" xfId="0" applyNumberFormat="1" applyFill="1" applyBorder="1"/>
    <xf numFmtId="166" fontId="0" fillId="15" borderId="5" xfId="0" applyNumberFormat="1" applyFill="1" applyBorder="1" applyAlignment="1">
      <alignment horizontal="left" vertical="top" wrapText="1"/>
    </xf>
    <xf numFmtId="166" fontId="0" fillId="15" borderId="3" xfId="0" applyNumberFormat="1" applyFill="1" applyBorder="1" applyAlignment="1">
      <alignment horizontal="left" vertical="top" wrapText="1"/>
    </xf>
    <xf numFmtId="3" fontId="19" fillId="4" borderId="4" xfId="0" applyNumberFormat="1" applyFont="1" applyFill="1" applyBorder="1" applyAlignment="1">
      <alignment vertical="top"/>
    </xf>
    <xf numFmtId="0" fontId="20" fillId="0" borderId="8" xfId="0" applyFont="1" applyBorder="1" applyAlignment="1">
      <alignment vertical="top" wrapText="1"/>
    </xf>
    <xf numFmtId="0" fontId="11" fillId="15" borderId="3" xfId="0" applyFont="1" applyFill="1" applyBorder="1" applyAlignment="1">
      <alignment wrapText="1"/>
    </xf>
    <xf numFmtId="3" fontId="0" fillId="23" borderId="16" xfId="0" applyNumberFormat="1" applyFill="1" applyBorder="1" applyAlignment="1">
      <alignment horizontal="left"/>
    </xf>
    <xf numFmtId="3" fontId="10" fillId="0" borderId="16" xfId="0" applyNumberFormat="1" applyFont="1" applyBorder="1" applyAlignment="1">
      <alignment horizontal="right"/>
    </xf>
    <xf numFmtId="0" fontId="43" fillId="23" borderId="21" xfId="0" applyFont="1" applyFill="1" applyBorder="1"/>
    <xf numFmtId="3" fontId="9" fillId="0" borderId="0" xfId="0" applyNumberFormat="1" applyFont="1" applyAlignment="1">
      <alignment horizontal="right" vertical="top" wrapText="1" readingOrder="1"/>
    </xf>
    <xf numFmtId="3" fontId="11" fillId="15" borderId="4" xfId="0" applyNumberFormat="1" applyFont="1" applyFill="1" applyBorder="1" applyAlignment="1">
      <alignment vertical="top" wrapText="1"/>
    </xf>
    <xf numFmtId="0" fontId="2" fillId="23" borderId="5" xfId="0" applyFont="1" applyFill="1" applyBorder="1" applyAlignment="1">
      <alignment vertical="top"/>
    </xf>
    <xf numFmtId="168" fontId="0" fillId="23" borderId="8" xfId="0" applyNumberFormat="1" applyFill="1" applyBorder="1" applyAlignment="1">
      <alignment horizontal="left" vertical="top" wrapText="1"/>
    </xf>
    <xf numFmtId="166" fontId="13" fillId="23" borderId="2" xfId="0" applyNumberFormat="1" applyFont="1" applyFill="1" applyBorder="1" applyAlignment="1">
      <alignment horizontal="left" vertical="top" wrapText="1"/>
    </xf>
    <xf numFmtId="0" fontId="10" fillId="15" borderId="22" xfId="0" applyFont="1" applyFill="1" applyBorder="1"/>
    <xf numFmtId="3" fontId="13" fillId="15" borderId="22" xfId="0" applyNumberFormat="1" applyFont="1" applyFill="1" applyBorder="1" applyAlignment="1">
      <alignment horizontal="left" vertical="top"/>
    </xf>
    <xf numFmtId="3" fontId="10" fillId="15" borderId="19" xfId="0" applyNumberFormat="1" applyFont="1" applyFill="1" applyBorder="1" applyAlignment="1">
      <alignment vertical="top"/>
    </xf>
    <xf numFmtId="3" fontId="13" fillId="15" borderId="22" xfId="0" applyNumberFormat="1" applyFont="1" applyFill="1" applyBorder="1" applyAlignment="1">
      <alignment horizontal="right"/>
    </xf>
    <xf numFmtId="3" fontId="16" fillId="15" borderId="25" xfId="0" applyNumberFormat="1" applyFont="1" applyFill="1" applyBorder="1"/>
    <xf numFmtId="3" fontId="17" fillId="4" borderId="25" xfId="0" applyNumberFormat="1" applyFont="1" applyFill="1" applyBorder="1"/>
    <xf numFmtId="0" fontId="38" fillId="15" borderId="25" xfId="0" applyFont="1" applyFill="1" applyBorder="1" applyAlignment="1">
      <alignment horizontal="right" wrapText="1"/>
    </xf>
    <xf numFmtId="165" fontId="11" fillId="4" borderId="3" xfId="0" applyNumberFormat="1" applyFont="1" applyFill="1" applyBorder="1" applyAlignment="1">
      <alignment horizontal="right" vertical="top" wrapText="1"/>
    </xf>
    <xf numFmtId="3" fontId="4" fillId="4" borderId="3" xfId="0" applyNumberFormat="1" applyFont="1" applyFill="1" applyBorder="1" applyAlignment="1">
      <alignment horizontal="right" vertical="top"/>
    </xf>
    <xf numFmtId="0" fontId="2" fillId="15" borderId="4" xfId="0" applyFont="1" applyFill="1" applyBorder="1" applyAlignment="1">
      <alignment vertical="top"/>
    </xf>
    <xf numFmtId="167" fontId="4" fillId="15" borderId="4" xfId="0" applyNumberFormat="1" applyFont="1" applyFill="1" applyBorder="1" applyAlignment="1">
      <alignment horizontal="left" vertical="top"/>
    </xf>
    <xf numFmtId="0" fontId="2" fillId="15" borderId="4" xfId="0" applyFont="1" applyFill="1" applyBorder="1" applyAlignment="1">
      <alignment vertical="top" wrapText="1"/>
    </xf>
    <xf numFmtId="166" fontId="27" fillId="15" borderId="4" xfId="0" applyNumberFormat="1" applyFont="1" applyFill="1" applyBorder="1" applyAlignment="1">
      <alignment horizontal="left" vertical="top" wrapText="1"/>
    </xf>
    <xf numFmtId="168" fontId="11" fillId="15" borderId="4" xfId="0" applyNumberFormat="1" applyFont="1" applyFill="1" applyBorder="1" applyAlignment="1">
      <alignment horizontal="left" vertical="top" wrapText="1"/>
    </xf>
    <xf numFmtId="168" fontId="0" fillId="15" borderId="11" xfId="0" applyNumberFormat="1" applyFill="1" applyBorder="1" applyAlignment="1">
      <alignment horizontal="left" vertical="top" wrapText="1"/>
    </xf>
    <xf numFmtId="14" fontId="11" fillId="15" borderId="14" xfId="0" applyNumberFormat="1" applyFont="1" applyFill="1" applyBorder="1" applyAlignment="1">
      <alignment horizontal="left" vertical="top" wrapText="1"/>
    </xf>
    <xf numFmtId="164" fontId="0" fillId="15" borderId="14" xfId="0" applyNumberFormat="1" applyFill="1" applyBorder="1" applyAlignment="1">
      <alignment horizontal="left" vertical="top" wrapText="1"/>
    </xf>
    <xf numFmtId="49" fontId="0" fillId="15" borderId="4" xfId="0" applyNumberFormat="1" applyFill="1" applyBorder="1" applyAlignment="1">
      <alignment vertical="top" wrapText="1"/>
    </xf>
    <xf numFmtId="165" fontId="11" fillId="15" borderId="4" xfId="0" applyNumberFormat="1" applyFont="1" applyFill="1" applyBorder="1" applyAlignment="1">
      <alignment horizontal="right" vertical="top" wrapText="1"/>
    </xf>
    <xf numFmtId="0" fontId="4" fillId="15" borderId="4" xfId="0" applyFont="1" applyFill="1" applyBorder="1" applyAlignment="1">
      <alignment vertical="top" wrapText="1"/>
    </xf>
    <xf numFmtId="3" fontId="4" fillId="15" borderId="4" xfId="0" applyNumberFormat="1" applyFont="1" applyFill="1" applyBorder="1" applyAlignment="1">
      <alignment horizontal="right" vertical="top"/>
    </xf>
    <xf numFmtId="0" fontId="0" fillId="15" borderId="4" xfId="0" applyFill="1" applyBorder="1" applyAlignment="1">
      <alignment vertical="top"/>
    </xf>
    <xf numFmtId="168" fontId="0" fillId="0" borderId="6" xfId="0" applyNumberFormat="1" applyBorder="1" applyAlignment="1">
      <alignment horizontal="left" vertical="top" wrapText="1"/>
    </xf>
    <xf numFmtId="14" fontId="11" fillId="23" borderId="3" xfId="0" applyNumberFormat="1" applyFont="1" applyFill="1" applyBorder="1" applyAlignment="1">
      <alignment horizontal="left" vertical="top" wrapText="1"/>
    </xf>
    <xf numFmtId="14" fontId="11" fillId="23" borderId="2" xfId="0" applyNumberFormat="1" applyFont="1" applyFill="1" applyBorder="1" applyAlignment="1">
      <alignment horizontal="left" vertical="top" wrapText="1"/>
    </xf>
    <xf numFmtId="165" fontId="11" fillId="23" borderId="2" xfId="0" applyNumberFormat="1" applyFont="1" applyFill="1" applyBorder="1" applyAlignment="1">
      <alignment horizontal="right" vertical="top" wrapText="1"/>
    </xf>
    <xf numFmtId="0" fontId="4" fillId="23" borderId="2" xfId="0" applyFont="1" applyFill="1" applyBorder="1" applyAlignment="1">
      <alignment wrapText="1"/>
    </xf>
    <xf numFmtId="168" fontId="11" fillId="15" borderId="2" xfId="0" applyNumberFormat="1" applyFont="1" applyFill="1" applyBorder="1" applyAlignment="1">
      <alignment horizontal="left" vertical="top" wrapText="1"/>
    </xf>
    <xf numFmtId="3" fontId="11" fillId="4" borderId="12" xfId="0" applyNumberFormat="1" applyFont="1" applyFill="1" applyBorder="1" applyAlignment="1">
      <alignment vertical="top" wrapText="1"/>
    </xf>
    <xf numFmtId="3" fontId="0" fillId="4" borderId="1" xfId="0" applyNumberFormat="1" applyFill="1" applyBorder="1" applyAlignment="1">
      <alignment wrapText="1"/>
    </xf>
    <xf numFmtId="3" fontId="0" fillId="0" borderId="3" xfId="0" applyNumberFormat="1" applyBorder="1" applyAlignment="1">
      <alignment wrapText="1"/>
    </xf>
    <xf numFmtId="3" fontId="0" fillId="15" borderId="3" xfId="0" applyNumberFormat="1" applyFill="1" applyBorder="1" applyAlignment="1">
      <alignment wrapText="1"/>
    </xf>
    <xf numFmtId="0" fontId="17" fillId="55" borderId="1" xfId="0" applyFont="1" applyFill="1" applyBorder="1"/>
    <xf numFmtId="0" fontId="17" fillId="56" borderId="1" xfId="0" applyFont="1" applyFill="1" applyBorder="1"/>
    <xf numFmtId="0" fontId="17" fillId="33" borderId="1" xfId="0" applyFont="1" applyFill="1" applyBorder="1"/>
    <xf numFmtId="0" fontId="16" fillId="0" borderId="1" xfId="0" applyFont="1" applyBorder="1" applyAlignment="1">
      <alignment horizontal="right"/>
    </xf>
    <xf numFmtId="3" fontId="8" fillId="0" borderId="1" xfId="0" applyNumberFormat="1" applyFont="1" applyBorder="1" applyAlignment="1">
      <alignment wrapText="1"/>
    </xf>
    <xf numFmtId="3" fontId="8" fillId="0" borderId="1" xfId="0" applyNumberFormat="1" applyFont="1" applyBorder="1"/>
    <xf numFmtId="3" fontId="17" fillId="25" borderId="1" xfId="0" applyNumberFormat="1" applyFont="1" applyFill="1" applyBorder="1" applyAlignment="1">
      <alignment readingOrder="1"/>
    </xf>
    <xf numFmtId="0" fontId="17" fillId="54" borderId="30" xfId="0" applyFont="1" applyFill="1" applyBorder="1"/>
    <xf numFmtId="0" fontId="16" fillId="0" borderId="30" xfId="0" applyFont="1" applyBorder="1"/>
    <xf numFmtId="0" fontId="16" fillId="0" borderId="36" xfId="0" applyFont="1" applyBorder="1"/>
    <xf numFmtId="3" fontId="17" fillId="32" borderId="27" xfId="0" applyNumberFormat="1" applyFont="1" applyFill="1" applyBorder="1"/>
    <xf numFmtId="0" fontId="17" fillId="32" borderId="27" xfId="0" applyFont="1" applyFill="1" applyBorder="1"/>
    <xf numFmtId="0" fontId="16" fillId="32" borderId="27" xfId="0" applyFont="1" applyFill="1" applyBorder="1"/>
    <xf numFmtId="170" fontId="4" fillId="0" borderId="1" xfId="0" applyNumberFormat="1" applyFont="1" applyBorder="1" applyAlignment="1">
      <alignment horizontal="right" vertical="top"/>
    </xf>
    <xf numFmtId="14" fontId="0" fillId="23" borderId="14" xfId="0" applyNumberFormat="1" applyFill="1" applyBorder="1" applyAlignment="1">
      <alignment horizontal="left" vertical="top" wrapText="1"/>
    </xf>
    <xf numFmtId="3" fontId="0" fillId="23" borderId="4" xfId="0" applyNumberFormat="1" applyFill="1" applyBorder="1" applyAlignment="1">
      <alignment horizontal="right"/>
    </xf>
    <xf numFmtId="0" fontId="10" fillId="57" borderId="4" xfId="0" applyFont="1" applyFill="1" applyBorder="1" applyAlignment="1">
      <alignment horizontal="left" vertical="top" wrapText="1"/>
    </xf>
    <xf numFmtId="0" fontId="18" fillId="57" borderId="4" xfId="0" applyFont="1" applyFill="1" applyBorder="1" applyAlignment="1">
      <alignment horizontal="left" vertical="top" wrapText="1"/>
    </xf>
    <xf numFmtId="166" fontId="15" fillId="57" borderId="4" xfId="0" applyNumberFormat="1" applyFont="1" applyFill="1" applyBorder="1" applyAlignment="1">
      <alignment horizontal="left" vertical="top" wrapText="1"/>
    </xf>
    <xf numFmtId="14" fontId="13" fillId="57" borderId="3" xfId="0" applyNumberFormat="1" applyFont="1" applyFill="1" applyBorder="1" applyAlignment="1">
      <alignment horizontal="left" vertical="top" wrapText="1"/>
    </xf>
    <xf numFmtId="0" fontId="1" fillId="57" borderId="3" xfId="0" applyFont="1" applyFill="1" applyBorder="1" applyAlignment="1">
      <alignment horizontal="left" wrapText="1"/>
    </xf>
    <xf numFmtId="49" fontId="11" fillId="57" borderId="12" xfId="0" applyNumberFormat="1" applyFont="1" applyFill="1" applyBorder="1" applyAlignment="1">
      <alignment vertical="top" wrapText="1"/>
    </xf>
    <xf numFmtId="3" fontId="1" fillId="57" borderId="4" xfId="0" applyNumberFormat="1" applyFont="1" applyFill="1" applyBorder="1" applyAlignment="1">
      <alignment horizontal="left" wrapText="1"/>
    </xf>
    <xf numFmtId="0" fontId="1" fillId="57" borderId="4" xfId="0" applyFont="1" applyFill="1" applyBorder="1" applyAlignment="1">
      <alignment horizontal="left" wrapText="1"/>
    </xf>
    <xf numFmtId="165" fontId="0" fillId="57" borderId="4" xfId="0" applyNumberFormat="1" applyFill="1" applyBorder="1" applyAlignment="1">
      <alignment horizontal="left" vertical="top" wrapText="1"/>
    </xf>
    <xf numFmtId="0" fontId="0" fillId="30" borderId="3" xfId="0" applyFill="1" applyBorder="1" applyAlignment="1">
      <alignment vertical="top" wrapText="1"/>
    </xf>
    <xf numFmtId="0" fontId="2" fillId="23" borderId="4" xfId="0" applyFont="1" applyFill="1" applyBorder="1" applyAlignment="1">
      <alignment horizontal="left" vertical="top"/>
    </xf>
    <xf numFmtId="0" fontId="0" fillId="5" borderId="2" xfId="0" applyFill="1" applyBorder="1" applyAlignment="1">
      <alignment vertical="top" wrapText="1"/>
    </xf>
    <xf numFmtId="0" fontId="11" fillId="23" borderId="2" xfId="0" applyFont="1" applyFill="1" applyBorder="1" applyAlignment="1">
      <alignment horizontal="left" vertical="top" wrapText="1"/>
    </xf>
    <xf numFmtId="15" fontId="4" fillId="0" borderId="12" xfId="0" applyNumberFormat="1" applyFont="1" applyBorder="1" applyAlignment="1">
      <alignment horizontal="left" vertical="top"/>
    </xf>
    <xf numFmtId="0" fontId="0" fillId="22" borderId="2" xfId="0" applyFill="1" applyBorder="1" applyAlignment="1">
      <alignment vertical="top" wrapText="1"/>
    </xf>
    <xf numFmtId="15" fontId="4" fillId="0" borderId="8" xfId="0" applyNumberFormat="1" applyFont="1" applyBorder="1" applyAlignment="1">
      <alignment horizontal="left" vertical="top"/>
    </xf>
    <xf numFmtId="15" fontId="4" fillId="0" borderId="9" xfId="0" applyNumberFormat="1" applyFont="1" applyBorder="1" applyAlignment="1">
      <alignment horizontal="left" vertical="top"/>
    </xf>
    <xf numFmtId="0" fontId="20" fillId="0" borderId="6" xfId="0" applyFont="1" applyBorder="1" applyAlignment="1">
      <alignment vertical="top" wrapText="1"/>
    </xf>
    <xf numFmtId="0" fontId="11" fillId="23" borderId="11" xfId="0" applyFont="1" applyFill="1" applyBorder="1" applyAlignment="1">
      <alignment vertical="top" wrapText="1"/>
    </xf>
    <xf numFmtId="0" fontId="20" fillId="23" borderId="13" xfId="0" applyFont="1" applyFill="1" applyBorder="1" applyAlignment="1">
      <alignment vertical="top" wrapText="1"/>
    </xf>
    <xf numFmtId="0" fontId="20" fillId="23" borderId="8" xfId="0" applyFont="1" applyFill="1" applyBorder="1" applyAlignment="1">
      <alignment vertical="top" wrapText="1"/>
    </xf>
    <xf numFmtId="15" fontId="0" fillId="15" borderId="3" xfId="0" applyNumberFormat="1" applyFill="1" applyBorder="1" applyAlignment="1">
      <alignment horizontal="left" vertical="top" wrapText="1"/>
    </xf>
    <xf numFmtId="166" fontId="0" fillId="15" borderId="11" xfId="0" applyNumberFormat="1" applyFill="1" applyBorder="1" applyAlignment="1">
      <alignment vertical="top" wrapText="1"/>
    </xf>
    <xf numFmtId="0" fontId="18" fillId="20" borderId="4" xfId="0" applyFont="1" applyFill="1" applyBorder="1" applyAlignment="1">
      <alignment vertical="top" wrapText="1"/>
    </xf>
    <xf numFmtId="0" fontId="26" fillId="20" borderId="4" xfId="0" applyFont="1" applyFill="1" applyBorder="1" applyAlignment="1">
      <alignment vertical="top" wrapText="1"/>
    </xf>
    <xf numFmtId="0" fontId="10" fillId="20" borderId="14" xfId="0" applyFont="1" applyFill="1" applyBorder="1" applyAlignment="1">
      <alignment vertical="top"/>
    </xf>
    <xf numFmtId="15" fontId="13" fillId="20" borderId="4" xfId="0" applyNumberFormat="1" applyFont="1" applyFill="1" applyBorder="1" applyAlignment="1">
      <alignment horizontal="left" vertical="top"/>
    </xf>
    <xf numFmtId="0" fontId="13" fillId="20" borderId="4" xfId="0" applyFont="1" applyFill="1" applyBorder="1" applyAlignment="1">
      <alignment vertical="top" wrapText="1"/>
    </xf>
    <xf numFmtId="0" fontId="10" fillId="20" borderId="4" xfId="0" applyFont="1" applyFill="1" applyBorder="1" applyAlignment="1">
      <alignment vertical="top" wrapText="1"/>
    </xf>
    <xf numFmtId="0" fontId="2" fillId="15" borderId="2" xfId="0" applyFont="1" applyFill="1" applyBorder="1" applyAlignment="1">
      <alignment vertical="top" wrapText="1"/>
    </xf>
    <xf numFmtId="0" fontId="18" fillId="23" borderId="6" xfId="0" applyFont="1" applyFill="1" applyBorder="1" applyAlignment="1">
      <alignment horizontal="left" vertical="top" wrapText="1"/>
    </xf>
    <xf numFmtId="0" fontId="10" fillId="15" borderId="2" xfId="0" applyFont="1" applyFill="1" applyBorder="1" applyAlignment="1">
      <alignment vertical="top" wrapText="1"/>
    </xf>
    <xf numFmtId="166" fontId="9" fillId="15" borderId="5" xfId="0" applyNumberFormat="1" applyFont="1" applyFill="1" applyBorder="1" applyAlignment="1">
      <alignment horizontal="left" vertical="top" wrapText="1"/>
    </xf>
    <xf numFmtId="49" fontId="13" fillId="23" borderId="12" xfId="0" applyNumberFormat="1" applyFont="1" applyFill="1" applyBorder="1" applyAlignment="1">
      <alignment vertical="top" wrapText="1"/>
    </xf>
    <xf numFmtId="165" fontId="11" fillId="4" borderId="5" xfId="0" applyNumberFormat="1" applyFont="1" applyFill="1" applyBorder="1" applyAlignment="1">
      <alignment horizontal="right" vertical="top" wrapText="1"/>
    </xf>
    <xf numFmtId="3" fontId="11" fillId="0" borderId="12" xfId="0" applyNumberFormat="1" applyFont="1" applyBorder="1" applyAlignment="1">
      <alignment horizontal="right" vertical="top" wrapText="1"/>
    </xf>
    <xf numFmtId="3" fontId="18" fillId="4" borderId="8" xfId="0" applyNumberFormat="1" applyFont="1" applyFill="1" applyBorder="1" applyAlignment="1">
      <alignment horizontal="right" vertical="top" wrapText="1"/>
    </xf>
    <xf numFmtId="15" fontId="13" fillId="15" borderId="9" xfId="0" applyNumberFormat="1" applyFont="1" applyFill="1" applyBorder="1" applyAlignment="1">
      <alignment horizontal="left" vertical="top"/>
    </xf>
    <xf numFmtId="0" fontId="18" fillId="23" borderId="3" xfId="0" applyFont="1" applyFill="1" applyBorder="1" applyAlignment="1">
      <alignment horizontal="left" vertical="top" wrapText="1"/>
    </xf>
    <xf numFmtId="0" fontId="18" fillId="41" borderId="3" xfId="0" applyFont="1" applyFill="1" applyBorder="1" applyAlignment="1">
      <alignment horizontal="left" vertical="top" wrapText="1"/>
    </xf>
    <xf numFmtId="0" fontId="2" fillId="59" borderId="19" xfId="0" applyFont="1" applyFill="1" applyBorder="1"/>
    <xf numFmtId="0" fontId="11" fillId="23" borderId="9" xfId="0" applyFont="1" applyFill="1" applyBorder="1" applyAlignment="1">
      <alignment vertical="top" wrapText="1"/>
    </xf>
    <xf numFmtId="0" fontId="11" fillId="15" borderId="11" xfId="0" applyFont="1" applyFill="1" applyBorder="1" applyAlignment="1">
      <alignment vertical="top" wrapText="1"/>
    </xf>
    <xf numFmtId="15" fontId="4" fillId="15" borderId="4" xfId="0" applyNumberFormat="1" applyFont="1" applyFill="1" applyBorder="1" applyAlignment="1">
      <alignment horizontal="left" vertical="top"/>
    </xf>
    <xf numFmtId="0" fontId="0" fillId="15" borderId="11" xfId="0" applyFill="1" applyBorder="1" applyAlignment="1">
      <alignment vertical="top" wrapText="1"/>
    </xf>
    <xf numFmtId="166" fontId="0" fillId="15" borderId="12" xfId="0" applyNumberFormat="1" applyFill="1" applyBorder="1" applyAlignment="1">
      <alignment vertical="top" wrapText="1"/>
    </xf>
    <xf numFmtId="3" fontId="17" fillId="25" borderId="26" xfId="0" applyNumberFormat="1" applyFont="1" applyFill="1" applyBorder="1"/>
    <xf numFmtId="0" fontId="11" fillId="0" borderId="11" xfId="0" applyFont="1" applyBorder="1" applyAlignment="1">
      <alignment vertical="top" wrapText="1"/>
    </xf>
    <xf numFmtId="0" fontId="2" fillId="23" borderId="8" xfId="0" applyFont="1" applyFill="1" applyBorder="1" applyAlignment="1">
      <alignment vertical="top"/>
    </xf>
    <xf numFmtId="0" fontId="20" fillId="24" borderId="5" xfId="0" applyFont="1" applyFill="1" applyBorder="1" applyAlignment="1">
      <alignment vertical="top"/>
    </xf>
    <xf numFmtId="167" fontId="4" fillId="23" borderId="2" xfId="0" applyNumberFormat="1" applyFont="1" applyFill="1" applyBorder="1" applyAlignment="1">
      <alignment horizontal="left" vertical="top"/>
    </xf>
    <xf numFmtId="0" fontId="0" fillId="11" borderId="2" xfId="0" applyFill="1" applyBorder="1" applyAlignment="1">
      <alignment vertical="top" wrapText="1"/>
    </xf>
    <xf numFmtId="0" fontId="11" fillId="4" borderId="3" xfId="0" applyFont="1" applyFill="1" applyBorder="1" applyAlignment="1">
      <alignment vertical="top" wrapText="1"/>
    </xf>
    <xf numFmtId="166" fontId="13" fillId="23" borderId="4" xfId="0" applyNumberFormat="1" applyFont="1" applyFill="1" applyBorder="1" applyAlignment="1">
      <alignment horizontal="left" vertical="top" wrapText="1"/>
    </xf>
    <xf numFmtId="166" fontId="13" fillId="23" borderId="6" xfId="0" applyNumberFormat="1" applyFont="1" applyFill="1" applyBorder="1" applyAlignment="1">
      <alignment horizontal="left" vertical="top" wrapText="1"/>
    </xf>
    <xf numFmtId="3" fontId="37" fillId="0" borderId="3" xfId="0" applyNumberFormat="1" applyFont="1" applyBorder="1" applyAlignment="1">
      <alignment vertical="top"/>
    </xf>
    <xf numFmtId="3" fontId="37" fillId="4" borderId="3" xfId="0" applyNumberFormat="1" applyFont="1" applyFill="1" applyBorder="1" applyAlignment="1">
      <alignment vertical="top"/>
    </xf>
    <xf numFmtId="3" fontId="11" fillId="23" borderId="0" xfId="0" applyNumberFormat="1" applyFont="1" applyFill="1" applyAlignment="1">
      <alignment horizontal="right" vertical="top" wrapText="1"/>
    </xf>
    <xf numFmtId="3" fontId="0" fillId="4" borderId="6" xfId="0" applyNumberFormat="1" applyFill="1" applyBorder="1" applyAlignment="1">
      <alignment vertical="top"/>
    </xf>
    <xf numFmtId="0" fontId="26" fillId="23" borderId="2" xfId="0" applyFont="1" applyFill="1" applyBorder="1" applyAlignment="1">
      <alignment vertical="top"/>
    </xf>
    <xf numFmtId="0" fontId="0" fillId="57" borderId="1" xfId="0" applyFill="1" applyBorder="1" applyAlignment="1">
      <alignment vertical="top"/>
    </xf>
    <xf numFmtId="3" fontId="11" fillId="57" borderId="1" xfId="0" applyNumberFormat="1" applyFont="1" applyFill="1" applyBorder="1" applyAlignment="1">
      <alignment horizontal="right" vertical="top" wrapText="1"/>
    </xf>
    <xf numFmtId="0" fontId="20" fillId="30" borderId="2" xfId="0" applyFont="1" applyFill="1" applyBorder="1" applyAlignment="1">
      <alignment vertical="top" wrapText="1"/>
    </xf>
    <xf numFmtId="0" fontId="11" fillId="30" borderId="2" xfId="0" applyFont="1" applyFill="1" applyBorder="1" applyAlignment="1">
      <alignment wrapText="1"/>
    </xf>
    <xf numFmtId="15" fontId="4" fillId="30" borderId="2" xfId="0" applyNumberFormat="1" applyFont="1" applyFill="1" applyBorder="1" applyAlignment="1">
      <alignment horizontal="left" vertical="top"/>
    </xf>
    <xf numFmtId="0" fontId="0" fillId="30" borderId="2" xfId="0" applyFill="1" applyBorder="1" applyAlignment="1">
      <alignment vertical="top"/>
    </xf>
    <xf numFmtId="0" fontId="26" fillId="30" borderId="2" xfId="0" applyFont="1" applyFill="1" applyBorder="1" applyAlignment="1">
      <alignment vertical="top"/>
    </xf>
    <xf numFmtId="166" fontId="13" fillId="30" borderId="2" xfId="0" applyNumberFormat="1" applyFont="1" applyFill="1" applyBorder="1" applyAlignment="1">
      <alignment horizontal="left" vertical="top" wrapText="1"/>
    </xf>
    <xf numFmtId="166" fontId="0" fillId="30" borderId="2" xfId="0" applyNumberFormat="1" applyFill="1" applyBorder="1" applyAlignment="1">
      <alignment horizontal="left" vertical="top" wrapText="1"/>
    </xf>
    <xf numFmtId="168" fontId="0" fillId="30" borderId="2" xfId="0" applyNumberFormat="1" applyFill="1" applyBorder="1" applyAlignment="1">
      <alignment horizontal="left" vertical="top" wrapText="1"/>
    </xf>
    <xf numFmtId="0" fontId="0" fillId="30" borderId="2" xfId="0" applyFill="1" applyBorder="1" applyAlignment="1">
      <alignment vertical="top" wrapText="1"/>
    </xf>
    <xf numFmtId="0" fontId="10" fillId="15" borderId="3" xfId="0" applyFont="1" applyFill="1" applyBorder="1" applyAlignment="1">
      <alignment vertical="top"/>
    </xf>
    <xf numFmtId="168" fontId="13" fillId="15" borderId="7" xfId="0" applyNumberFormat="1" applyFont="1" applyFill="1" applyBorder="1" applyAlignment="1">
      <alignment horizontal="left" vertical="top" wrapText="1"/>
    </xf>
    <xf numFmtId="164" fontId="13" fillId="15" borderId="2" xfId="0" applyNumberFormat="1" applyFont="1" applyFill="1" applyBorder="1" applyAlignment="1">
      <alignment horizontal="left" vertical="top" wrapText="1"/>
    </xf>
    <xf numFmtId="0" fontId="11" fillId="4" borderId="0" xfId="0" applyFont="1" applyFill="1" applyAlignment="1">
      <alignment wrapText="1"/>
    </xf>
    <xf numFmtId="0" fontId="10" fillId="57" borderId="1" xfId="0" applyFont="1" applyFill="1" applyBorder="1" applyAlignment="1">
      <alignment horizontal="left" vertical="top" wrapText="1"/>
    </xf>
    <xf numFmtId="166" fontId="15" fillId="57" borderId="1" xfId="0" applyNumberFormat="1" applyFont="1" applyFill="1" applyBorder="1" applyAlignment="1">
      <alignment horizontal="left" vertical="top" wrapText="1"/>
    </xf>
    <xf numFmtId="49" fontId="11" fillId="57" borderId="1" xfId="0" applyNumberFormat="1" applyFont="1" applyFill="1" applyBorder="1" applyAlignment="1">
      <alignment vertical="top" wrapText="1"/>
    </xf>
    <xf numFmtId="3" fontId="1" fillId="57" borderId="1" xfId="0" applyNumberFormat="1" applyFont="1" applyFill="1" applyBorder="1" applyAlignment="1">
      <alignment horizontal="left" wrapText="1"/>
    </xf>
    <xf numFmtId="165" fontId="0" fillId="57" borderId="1" xfId="0" applyNumberFormat="1" applyFill="1" applyBorder="1" applyAlignment="1">
      <alignment horizontal="left" vertical="top" wrapText="1"/>
    </xf>
    <xf numFmtId="15" fontId="0" fillId="57" borderId="1" xfId="0" applyNumberFormat="1" applyFill="1" applyBorder="1" applyAlignment="1">
      <alignment horizontal="left" vertical="top" wrapText="1"/>
    </xf>
    <xf numFmtId="166" fontId="0" fillId="57" borderId="1" xfId="0" applyNumberFormat="1" applyFill="1" applyBorder="1" applyAlignment="1">
      <alignment vertical="top"/>
    </xf>
    <xf numFmtId="0" fontId="0" fillId="15" borderId="3" xfId="0" applyFill="1" applyBorder="1" applyAlignment="1">
      <alignment wrapText="1"/>
    </xf>
    <xf numFmtId="0" fontId="7" fillId="15" borderId="2" xfId="0" applyFont="1" applyFill="1" applyBorder="1" applyAlignment="1">
      <alignment vertical="top"/>
    </xf>
    <xf numFmtId="15" fontId="0" fillId="15" borderId="2" xfId="0" applyNumberFormat="1" applyFill="1" applyBorder="1" applyAlignment="1">
      <alignment horizontal="left" vertical="top" wrapText="1"/>
    </xf>
    <xf numFmtId="0" fontId="0" fillId="15" borderId="9" xfId="0" applyFill="1" applyBorder="1" applyAlignment="1">
      <alignment vertical="top" wrapText="1"/>
    </xf>
    <xf numFmtId="14" fontId="0" fillId="15" borderId="2" xfId="0" applyNumberFormat="1" applyFill="1" applyBorder="1" applyAlignment="1">
      <alignment horizontal="left" vertical="top" wrapText="1"/>
    </xf>
    <xf numFmtId="165" fontId="0" fillId="15" borderId="2" xfId="0" applyNumberFormat="1" applyFill="1" applyBorder="1" applyAlignment="1">
      <alignment horizontal="left" vertical="top" wrapText="1"/>
    </xf>
    <xf numFmtId="3" fontId="4" fillId="15" borderId="2" xfId="0" applyNumberFormat="1" applyFont="1" applyFill="1" applyBorder="1" applyAlignment="1">
      <alignment vertical="top" wrapText="1" indent="1"/>
    </xf>
    <xf numFmtId="49" fontId="0" fillId="15" borderId="2" xfId="0" applyNumberFormat="1" applyFill="1" applyBorder="1" applyAlignment="1">
      <alignment vertical="top" wrapText="1"/>
    </xf>
    <xf numFmtId="165" fontId="9" fillId="0" borderId="2" xfId="0" applyNumberFormat="1" applyFont="1" applyBorder="1" applyAlignment="1">
      <alignment horizontal="right" vertical="top"/>
    </xf>
    <xf numFmtId="3" fontId="4" fillId="15" borderId="2" xfId="0" applyNumberFormat="1" applyFont="1" applyFill="1" applyBorder="1" applyAlignment="1">
      <alignment horizontal="right" vertical="top"/>
    </xf>
    <xf numFmtId="166" fontId="15" fillId="0" borderId="12" xfId="0" applyNumberFormat="1" applyFont="1" applyBorder="1" applyAlignment="1">
      <alignment horizontal="left" vertical="top" wrapText="1"/>
    </xf>
    <xf numFmtId="0" fontId="2" fillId="57" borderId="1" xfId="0" applyFont="1" applyFill="1" applyBorder="1" applyAlignment="1">
      <alignment vertical="top" wrapText="1"/>
    </xf>
    <xf numFmtId="168" fontId="0" fillId="4" borderId="1" xfId="0" applyNumberFormat="1" applyFill="1" applyBorder="1" applyAlignment="1">
      <alignment horizontal="left" vertical="top" wrapText="1"/>
    </xf>
    <xf numFmtId="165" fontId="11" fillId="57" borderId="1" xfId="0" applyNumberFormat="1" applyFont="1" applyFill="1" applyBorder="1" applyAlignment="1">
      <alignment horizontal="left" vertical="top" wrapText="1"/>
    </xf>
    <xf numFmtId="3" fontId="0" fillId="57" borderId="1" xfId="0" applyNumberFormat="1" applyFill="1" applyBorder="1" applyAlignment="1">
      <alignment horizontal="right" vertical="top" wrapText="1"/>
    </xf>
    <xf numFmtId="164" fontId="24" fillId="23" borderId="3" xfId="0" applyNumberFormat="1" applyFont="1" applyFill="1" applyBorder="1" applyAlignment="1">
      <alignment horizontal="left" vertical="top" wrapText="1"/>
    </xf>
    <xf numFmtId="3" fontId="0" fillId="4" borderId="3" xfId="0" applyNumberFormat="1" applyFill="1" applyBorder="1" applyAlignment="1">
      <alignment horizontal="right" vertical="top" wrapText="1"/>
    </xf>
    <xf numFmtId="3" fontId="9" fillId="0" borderId="3" xfId="0" applyNumberFormat="1" applyFont="1" applyBorder="1" applyAlignment="1">
      <alignment horizontal="right" vertical="top"/>
    </xf>
    <xf numFmtId="0" fontId="11" fillId="15" borderId="1" xfId="0" applyFont="1" applyFill="1" applyBorder="1" applyAlignment="1">
      <alignment wrapText="1"/>
    </xf>
    <xf numFmtId="167" fontId="4" fillId="15" borderId="1" xfId="0" applyNumberFormat="1" applyFont="1" applyFill="1" applyBorder="1" applyAlignment="1">
      <alignment horizontal="left" vertical="top"/>
    </xf>
    <xf numFmtId="166" fontId="27" fillId="15" borderId="1" xfId="0" applyNumberFormat="1" applyFont="1" applyFill="1" applyBorder="1" applyAlignment="1">
      <alignment horizontal="left" vertical="top" wrapText="1"/>
    </xf>
    <xf numFmtId="168" fontId="11" fillId="15" borderId="1" xfId="0" applyNumberFormat="1" applyFont="1" applyFill="1" applyBorder="1" applyAlignment="1">
      <alignment horizontal="left" vertical="top" wrapText="1"/>
    </xf>
    <xf numFmtId="14" fontId="11" fillId="15" borderId="1" xfId="0" applyNumberFormat="1" applyFont="1" applyFill="1" applyBorder="1" applyAlignment="1">
      <alignment horizontal="left" vertical="top" wrapText="1"/>
    </xf>
    <xf numFmtId="3" fontId="4" fillId="15" borderId="1" xfId="0" applyNumberFormat="1" applyFont="1" applyFill="1" applyBorder="1" applyAlignment="1">
      <alignment horizontal="right" vertical="top"/>
    </xf>
    <xf numFmtId="3" fontId="13" fillId="15" borderId="19" xfId="0" applyNumberFormat="1" applyFont="1" applyFill="1" applyBorder="1" applyAlignment="1">
      <alignment horizontal="left"/>
    </xf>
    <xf numFmtId="3" fontId="10" fillId="15" borderId="19" xfId="0" applyNumberFormat="1" applyFont="1" applyFill="1" applyBorder="1" applyAlignment="1">
      <alignment horizontal="right"/>
    </xf>
    <xf numFmtId="49" fontId="0" fillId="15" borderId="11" xfId="0" applyNumberFormat="1" applyFill="1" applyBorder="1" applyAlignment="1">
      <alignment vertical="top" wrapText="1"/>
    </xf>
    <xf numFmtId="3" fontId="11" fillId="15" borderId="14" xfId="0" applyNumberFormat="1" applyFont="1" applyFill="1" applyBorder="1" applyAlignment="1">
      <alignment horizontal="right" vertical="top" wrapText="1"/>
    </xf>
    <xf numFmtId="3" fontId="0" fillId="15" borderId="11" xfId="0" applyNumberFormat="1" applyFill="1" applyBorder="1" applyAlignment="1">
      <alignment vertical="top"/>
    </xf>
    <xf numFmtId="0" fontId="0" fillId="15" borderId="4" xfId="0" applyFill="1" applyBorder="1" applyAlignment="1">
      <alignment horizontal="left" vertical="top"/>
    </xf>
    <xf numFmtId="3" fontId="0" fillId="4" borderId="4" xfId="0" applyNumberFormat="1" applyFill="1" applyBorder="1" applyAlignment="1">
      <alignment vertical="top" wrapText="1"/>
    </xf>
    <xf numFmtId="14" fontId="9" fillId="15" borderId="1" xfId="0" applyNumberFormat="1" applyFont="1" applyFill="1" applyBorder="1" applyAlignment="1">
      <alignment horizontal="left" vertical="top" wrapText="1"/>
    </xf>
    <xf numFmtId="0" fontId="13" fillId="15" borderId="24" xfId="0" applyFont="1" applyFill="1" applyBorder="1"/>
    <xf numFmtId="0" fontId="10" fillId="15" borderId="9" xfId="0" applyFont="1" applyFill="1" applyBorder="1" applyAlignment="1">
      <alignment vertical="top" wrapText="1"/>
    </xf>
    <xf numFmtId="166" fontId="9" fillId="15" borderId="1" xfId="0" applyNumberFormat="1" applyFont="1" applyFill="1" applyBorder="1" applyAlignment="1">
      <alignment horizontal="left" vertical="top" wrapText="1"/>
    </xf>
    <xf numFmtId="0" fontId="20" fillId="15" borderId="14" xfId="0" applyFont="1" applyFill="1" applyBorder="1" applyAlignment="1">
      <alignment vertical="top" wrapText="1"/>
    </xf>
    <xf numFmtId="14" fontId="0" fillId="15" borderId="5" xfId="0" applyNumberFormat="1" applyFill="1" applyBorder="1" applyAlignment="1">
      <alignment horizontal="left" vertical="top" wrapText="1"/>
    </xf>
    <xf numFmtId="164" fontId="0" fillId="15" borderId="10" xfId="0" applyNumberFormat="1" applyFill="1" applyBorder="1" applyAlignment="1">
      <alignment horizontal="left" vertical="top" wrapText="1"/>
    </xf>
    <xf numFmtId="165" fontId="0" fillId="4" borderId="5" xfId="0" applyNumberFormat="1" applyFill="1" applyBorder="1" applyAlignment="1">
      <alignment horizontal="right" vertical="top" wrapText="1"/>
    </xf>
    <xf numFmtId="0" fontId="0" fillId="2" borderId="2" xfId="0" applyFill="1" applyBorder="1" applyAlignment="1">
      <alignment vertical="top" wrapText="1"/>
    </xf>
    <xf numFmtId="0" fontId="0" fillId="2" borderId="3" xfId="0" applyFill="1" applyBorder="1" applyAlignment="1">
      <alignment vertical="top" wrapText="1"/>
    </xf>
    <xf numFmtId="3" fontId="16" fillId="0" borderId="2" xfId="0" applyNumberFormat="1" applyFont="1" applyBorder="1" applyAlignment="1">
      <alignment horizontal="right"/>
    </xf>
    <xf numFmtId="172" fontId="17" fillId="32" borderId="25" xfId="0" applyNumberFormat="1" applyFont="1" applyFill="1" applyBorder="1"/>
    <xf numFmtId="3" fontId="17" fillId="32" borderId="1" xfId="0" applyNumberFormat="1" applyFont="1" applyFill="1" applyBorder="1"/>
    <xf numFmtId="0" fontId="17" fillId="32" borderId="1" xfId="0" applyFont="1" applyFill="1" applyBorder="1"/>
    <xf numFmtId="0" fontId="16" fillId="32" borderId="1" xfId="0" applyFont="1" applyFill="1" applyBorder="1"/>
    <xf numFmtId="0" fontId="26" fillId="32" borderId="34" xfId="0" applyFont="1" applyFill="1" applyBorder="1"/>
    <xf numFmtId="0" fontId="16" fillId="0" borderId="27" xfId="0" applyFont="1" applyBorder="1" applyAlignment="1">
      <alignment horizontal="right"/>
    </xf>
    <xf numFmtId="3" fontId="16" fillId="0" borderId="27" xfId="0" applyNumberFormat="1" applyFont="1" applyBorder="1"/>
    <xf numFmtId="0" fontId="16" fillId="58" borderId="25" xfId="0" applyFont="1" applyFill="1" applyBorder="1" applyAlignment="1">
      <alignment horizontal="right"/>
    </xf>
    <xf numFmtId="3" fontId="16" fillId="58" borderId="25" xfId="0" applyNumberFormat="1" applyFont="1" applyFill="1" applyBorder="1" applyAlignment="1">
      <alignment horizontal="right"/>
    </xf>
    <xf numFmtId="168" fontId="0" fillId="0" borderId="7" xfId="0" applyNumberFormat="1" applyBorder="1" applyAlignment="1">
      <alignment horizontal="left" vertical="top" wrapText="1"/>
    </xf>
    <xf numFmtId="0" fontId="0" fillId="15" borderId="8" xfId="0" applyFill="1" applyBorder="1" applyAlignment="1">
      <alignment vertical="top" wrapText="1"/>
    </xf>
    <xf numFmtId="164" fontId="0" fillId="0" borderId="9" xfId="0" applyNumberFormat="1" applyBorder="1" applyAlignment="1">
      <alignment horizontal="left" vertical="top" wrapText="1"/>
    </xf>
    <xf numFmtId="166" fontId="27" fillId="15" borderId="2" xfId="0" applyNumberFormat="1" applyFont="1" applyFill="1" applyBorder="1" applyAlignment="1">
      <alignment horizontal="left" vertical="top" wrapText="1"/>
    </xf>
    <xf numFmtId="168" fontId="0" fillId="15" borderId="9" xfId="0" applyNumberFormat="1" applyFill="1" applyBorder="1" applyAlignment="1">
      <alignment horizontal="left" vertical="top" wrapText="1"/>
    </xf>
    <xf numFmtId="14" fontId="11" fillId="15" borderId="2" xfId="0" applyNumberFormat="1" applyFont="1" applyFill="1" applyBorder="1" applyAlignment="1">
      <alignment horizontal="left" vertical="top" wrapText="1"/>
    </xf>
    <xf numFmtId="3" fontId="4" fillId="4" borderId="2" xfId="0" applyNumberFormat="1" applyFont="1" applyFill="1" applyBorder="1" applyAlignment="1">
      <alignment horizontal="right" vertical="top"/>
    </xf>
    <xf numFmtId="15" fontId="0" fillId="0" borderId="9" xfId="0" applyNumberFormat="1" applyBorder="1" applyAlignment="1">
      <alignment horizontal="left" vertical="top" wrapText="1"/>
    </xf>
    <xf numFmtId="0" fontId="11" fillId="15" borderId="0" xfId="0" applyFont="1" applyFill="1" applyAlignment="1">
      <alignment vertical="top" wrapText="1"/>
    </xf>
    <xf numFmtId="0" fontId="20" fillId="0" borderId="16" xfId="0" applyFont="1" applyBorder="1" applyAlignment="1">
      <alignment vertical="top" wrapText="1"/>
    </xf>
    <xf numFmtId="3" fontId="8" fillId="25" borderId="4" xfId="0" applyNumberFormat="1" applyFont="1" applyFill="1" applyBorder="1" applyAlignment="1">
      <alignment horizontal="right" wrapText="1"/>
    </xf>
    <xf numFmtId="3" fontId="9" fillId="15" borderId="1" xfId="0" applyNumberFormat="1" applyFont="1" applyFill="1" applyBorder="1" applyAlignment="1">
      <alignment vertical="top"/>
    </xf>
    <xf numFmtId="0" fontId="0" fillId="15" borderId="3" xfId="0" applyFill="1" applyBorder="1" applyAlignment="1">
      <alignment horizontal="left" vertical="top"/>
    </xf>
    <xf numFmtId="0" fontId="10" fillId="45" borderId="1" xfId="0" applyFont="1" applyFill="1" applyBorder="1"/>
    <xf numFmtId="3" fontId="13" fillId="45" borderId="1" xfId="0" applyNumberFormat="1" applyFont="1" applyFill="1" applyBorder="1" applyAlignment="1">
      <alignment horizontal="left"/>
    </xf>
    <xf numFmtId="3" fontId="18" fillId="0" borderId="2" xfId="0" applyNumberFormat="1" applyFont="1" applyBorder="1" applyAlignment="1">
      <alignment horizontal="right" vertical="top" wrapText="1"/>
    </xf>
    <xf numFmtId="0" fontId="8" fillId="0" borderId="1" xfId="0" applyFont="1" applyBorder="1" applyAlignment="1">
      <alignment horizontal="right" wrapText="1"/>
    </xf>
    <xf numFmtId="3" fontId="8" fillId="0" borderId="1" xfId="0" applyNumberFormat="1" applyFont="1" applyBorder="1" applyAlignment="1">
      <alignment horizontal="right" wrapText="1"/>
    </xf>
    <xf numFmtId="0" fontId="16" fillId="0" borderId="1" xfId="0" applyFont="1" applyBorder="1" applyAlignment="1">
      <alignment wrapText="1"/>
    </xf>
    <xf numFmtId="0" fontId="8" fillId="0" borderId="1" xfId="0" applyFont="1" applyBorder="1" applyAlignment="1">
      <alignment wrapText="1"/>
    </xf>
    <xf numFmtId="0" fontId="17" fillId="25" borderId="1" xfId="0" applyFont="1" applyFill="1" applyBorder="1" applyAlignment="1">
      <alignment readingOrder="1"/>
    </xf>
    <xf numFmtId="0" fontId="17" fillId="54" borderId="27" xfId="0" applyFont="1" applyFill="1" applyBorder="1"/>
    <xf numFmtId="0" fontId="17" fillId="55" borderId="27" xfId="0" applyFont="1" applyFill="1" applyBorder="1"/>
    <xf numFmtId="0" fontId="17" fillId="56" borderId="27" xfId="0" applyFont="1" applyFill="1" applyBorder="1"/>
    <xf numFmtId="0" fontId="17" fillId="33" borderId="27" xfId="0" applyFont="1" applyFill="1" applyBorder="1"/>
    <xf numFmtId="166" fontId="0" fillId="15" borderId="9" xfId="0" applyNumberFormat="1" applyFill="1" applyBorder="1" applyAlignment="1">
      <alignment vertical="top"/>
    </xf>
    <xf numFmtId="0" fontId="13" fillId="15" borderId="3" xfId="0" applyFont="1" applyFill="1" applyBorder="1" applyAlignment="1">
      <alignment vertical="top" wrapText="1"/>
    </xf>
    <xf numFmtId="3" fontId="11" fillId="4" borderId="4" xfId="0" applyNumberFormat="1" applyFont="1" applyFill="1" applyBorder="1" applyAlignment="1">
      <alignment vertical="top" wrapText="1"/>
    </xf>
    <xf numFmtId="0" fontId="0" fillId="16" borderId="4" xfId="0" applyFill="1" applyBorder="1" applyAlignment="1">
      <alignment vertical="top" wrapText="1"/>
    </xf>
    <xf numFmtId="171" fontId="13" fillId="4" borderId="1" xfId="0" applyNumberFormat="1" applyFont="1" applyFill="1" applyBorder="1" applyAlignment="1">
      <alignment horizontal="left" vertical="top" wrapText="1"/>
    </xf>
    <xf numFmtId="3" fontId="11" fillId="23" borderId="14" xfId="0" applyNumberFormat="1" applyFont="1" applyFill="1" applyBorder="1" applyAlignment="1">
      <alignment horizontal="right" vertical="top" wrapText="1"/>
    </xf>
    <xf numFmtId="3" fontId="11" fillId="15" borderId="5" xfId="0" applyNumberFormat="1" applyFont="1" applyFill="1" applyBorder="1" applyAlignment="1">
      <alignment vertical="top" wrapText="1"/>
    </xf>
    <xf numFmtId="3" fontId="9" fillId="4" borderId="2" xfId="0" applyNumberFormat="1" applyFont="1" applyFill="1" applyBorder="1" applyAlignment="1">
      <alignment horizontal="right" vertical="top"/>
    </xf>
    <xf numFmtId="0" fontId="10" fillId="15" borderId="12" xfId="0" applyFont="1" applyFill="1" applyBorder="1" applyAlignment="1">
      <alignment horizontal="left" vertical="top" wrapText="1"/>
    </xf>
    <xf numFmtId="166" fontId="15" fillId="15" borderId="11" xfId="0" applyNumberFormat="1" applyFont="1" applyFill="1" applyBorder="1" applyAlignment="1">
      <alignment horizontal="left" vertical="top" wrapText="1"/>
    </xf>
    <xf numFmtId="168" fontId="18" fillId="15" borderId="14" xfId="0" applyNumberFormat="1" applyFont="1" applyFill="1" applyBorder="1" applyAlignment="1">
      <alignment horizontal="left" vertical="top" wrapText="1"/>
    </xf>
    <xf numFmtId="0" fontId="3" fillId="15" borderId="4" xfId="0" applyFont="1" applyFill="1" applyBorder="1"/>
    <xf numFmtId="3" fontId="9" fillId="0" borderId="4" xfId="0" applyNumberFormat="1" applyFont="1" applyBorder="1" applyAlignment="1">
      <alignment horizontal="right" vertical="top"/>
    </xf>
    <xf numFmtId="171" fontId="13" fillId="15" borderId="1" xfId="0" applyNumberFormat="1" applyFont="1" applyFill="1" applyBorder="1" applyAlignment="1">
      <alignment horizontal="left" vertical="top" wrapText="1"/>
    </xf>
    <xf numFmtId="0" fontId="11" fillId="0" borderId="3" xfId="0" applyFont="1" applyBorder="1" applyAlignment="1">
      <alignment wrapText="1"/>
    </xf>
    <xf numFmtId="0" fontId="0" fillId="23" borderId="6" xfId="0" applyFill="1" applyBorder="1"/>
    <xf numFmtId="0" fontId="0" fillId="23" borderId="5" xfId="0" applyFill="1" applyBorder="1"/>
    <xf numFmtId="3" fontId="13" fillId="0" borderId="1" xfId="0" applyNumberFormat="1" applyFont="1" applyBorder="1" applyAlignment="1">
      <alignment horizontal="right"/>
    </xf>
    <xf numFmtId="0" fontId="2" fillId="0" borderId="20" xfId="0" applyFont="1" applyBorder="1"/>
    <xf numFmtId="3" fontId="0" fillId="0" borderId="37" xfId="0" applyNumberFormat="1" applyBorder="1" applyAlignment="1">
      <alignment horizontal="left"/>
    </xf>
    <xf numFmtId="3" fontId="18" fillId="0" borderId="3" xfId="0" applyNumberFormat="1" applyFont="1" applyBorder="1" applyAlignment="1">
      <alignment horizontal="right" vertical="top" wrapText="1"/>
    </xf>
    <xf numFmtId="0" fontId="0" fillId="0" borderId="38" xfId="0" applyBorder="1"/>
    <xf numFmtId="3" fontId="10" fillId="45" borderId="1" xfId="0" applyNumberFormat="1" applyFont="1" applyFill="1" applyBorder="1" applyAlignment="1">
      <alignment horizontal="right" vertical="top"/>
    </xf>
    <xf numFmtId="3" fontId="9" fillId="45" borderId="1" xfId="0" applyNumberFormat="1" applyFont="1" applyFill="1" applyBorder="1" applyAlignment="1">
      <alignment horizontal="right" vertical="top"/>
    </xf>
    <xf numFmtId="0" fontId="13" fillId="45" borderId="1" xfId="0" applyFont="1" applyFill="1" applyBorder="1"/>
    <xf numFmtId="0" fontId="2" fillId="23" borderId="3" xfId="0" applyFont="1" applyFill="1" applyBorder="1"/>
    <xf numFmtId="3" fontId="0" fillId="23" borderId="3" xfId="0" applyNumberFormat="1" applyFill="1" applyBorder="1" applyAlignment="1">
      <alignment horizontal="left"/>
    </xf>
    <xf numFmtId="3" fontId="13" fillId="0" borderId="3" xfId="0" applyNumberFormat="1" applyFont="1" applyBorder="1" applyAlignment="1">
      <alignment horizontal="right"/>
    </xf>
    <xf numFmtId="3" fontId="9" fillId="23" borderId="3" xfId="0" applyNumberFormat="1" applyFont="1" applyFill="1" applyBorder="1" applyAlignment="1">
      <alignment horizontal="right" vertical="top"/>
    </xf>
    <xf numFmtId="3" fontId="0" fillId="0" borderId="22" xfId="0" applyNumberFormat="1" applyBorder="1" applyAlignment="1">
      <alignment horizontal="left"/>
    </xf>
    <xf numFmtId="3" fontId="13" fillId="0" borderId="20" xfId="0" applyNumberFormat="1" applyFont="1" applyBorder="1" applyAlignment="1">
      <alignment horizontal="right" vertical="top"/>
    </xf>
    <xf numFmtId="3" fontId="9" fillId="0" borderId="13" xfId="0" quotePrefix="1" applyNumberFormat="1" applyFont="1" applyBorder="1"/>
    <xf numFmtId="0" fontId="2" fillId="23" borderId="17" xfId="0" applyFont="1" applyFill="1" applyBorder="1"/>
    <xf numFmtId="3" fontId="13" fillId="0" borderId="22" xfId="0" applyNumberFormat="1" applyFont="1" applyBorder="1" applyAlignment="1">
      <alignment horizontal="right" vertical="top"/>
    </xf>
    <xf numFmtId="0" fontId="2" fillId="59" borderId="1" xfId="0" applyFont="1" applyFill="1" applyBorder="1"/>
    <xf numFmtId="3" fontId="0" fillId="59" borderId="1" xfId="0" applyNumberFormat="1" applyFill="1" applyBorder="1" applyAlignment="1">
      <alignment horizontal="left"/>
    </xf>
    <xf numFmtId="3" fontId="26" fillId="59" borderId="1" xfId="0" applyNumberFormat="1" applyFont="1" applyFill="1" applyBorder="1" applyAlignment="1">
      <alignment horizontal="right" vertical="top" wrapText="1"/>
    </xf>
    <xf numFmtId="3" fontId="18" fillId="59" borderId="1" xfId="0" applyNumberFormat="1" applyFont="1" applyFill="1" applyBorder="1" applyAlignment="1">
      <alignment horizontal="right" vertical="top" wrapText="1"/>
    </xf>
    <xf numFmtId="0" fontId="0" fillId="59" borderId="1" xfId="0" applyFill="1" applyBorder="1"/>
    <xf numFmtId="0" fontId="10" fillId="15" borderId="1" xfId="0" applyFont="1" applyFill="1" applyBorder="1"/>
    <xf numFmtId="3" fontId="13" fillId="15" borderId="1" xfId="0" applyNumberFormat="1" applyFont="1" applyFill="1" applyBorder="1" applyAlignment="1">
      <alignment horizontal="left"/>
    </xf>
    <xf numFmtId="3" fontId="10" fillId="15" borderId="1" xfId="0" applyNumberFormat="1" applyFont="1" applyFill="1" applyBorder="1" applyAlignment="1">
      <alignment horizontal="right" vertical="top"/>
    </xf>
    <xf numFmtId="3" fontId="13" fillId="15" borderId="1" xfId="0" applyNumberFormat="1" applyFont="1" applyFill="1" applyBorder="1"/>
    <xf numFmtId="3" fontId="13" fillId="15" borderId="1" xfId="0" applyNumberFormat="1" applyFont="1" applyFill="1" applyBorder="1" applyAlignment="1">
      <alignment horizontal="right"/>
    </xf>
    <xf numFmtId="3" fontId="13" fillId="45" borderId="20" xfId="0" applyNumberFormat="1" applyFont="1" applyFill="1" applyBorder="1" applyAlignment="1">
      <alignment horizontal="left"/>
    </xf>
    <xf numFmtId="3" fontId="10" fillId="45" borderId="20" xfId="0" applyNumberFormat="1" applyFont="1" applyFill="1" applyBorder="1" applyAlignment="1">
      <alignment horizontal="right" vertical="top"/>
    </xf>
    <xf numFmtId="3" fontId="10" fillId="0" borderId="1" xfId="0" applyNumberFormat="1" applyFont="1" applyBorder="1" applyAlignment="1">
      <alignment horizontal="right"/>
    </xf>
    <xf numFmtId="0" fontId="10" fillId="45" borderId="1" xfId="0" applyFont="1" applyFill="1" applyBorder="1" applyAlignment="1">
      <alignment vertical="top"/>
    </xf>
    <xf numFmtId="3" fontId="0" fillId="26" borderId="1" xfId="0" applyNumberFormat="1" applyFill="1" applyBorder="1" applyAlignment="1">
      <alignment horizontal="left"/>
    </xf>
    <xf numFmtId="3" fontId="13" fillId="45" borderId="1" xfId="0" applyNumberFormat="1" applyFont="1" applyFill="1" applyBorder="1"/>
    <xf numFmtId="3" fontId="0" fillId="0" borderId="1" xfId="0" applyNumberFormat="1" applyBorder="1" applyAlignment="1">
      <alignment horizontal="left"/>
    </xf>
    <xf numFmtId="3" fontId="13" fillId="45" borderId="1" xfId="0" applyNumberFormat="1" applyFont="1" applyFill="1" applyBorder="1" applyAlignment="1">
      <alignment horizontal="right" vertical="top" wrapText="1"/>
    </xf>
    <xf numFmtId="3" fontId="13" fillId="0" borderId="1" xfId="0" applyNumberFormat="1" applyFont="1" applyBorder="1" applyAlignment="1">
      <alignment horizontal="left"/>
    </xf>
    <xf numFmtId="3" fontId="13" fillId="45" borderId="1" xfId="0" applyNumberFormat="1" applyFont="1" applyFill="1" applyBorder="1" applyAlignment="1">
      <alignment horizontal="right"/>
    </xf>
    <xf numFmtId="3" fontId="13" fillId="59" borderId="1" xfId="0" applyNumberFormat="1" applyFont="1" applyFill="1" applyBorder="1"/>
    <xf numFmtId="3" fontId="0" fillId="43" borderId="1" xfId="0" applyNumberFormat="1" applyFill="1" applyBorder="1"/>
    <xf numFmtId="3" fontId="10" fillId="43" borderId="1" xfId="0" applyNumberFormat="1" applyFont="1" applyFill="1" applyBorder="1" applyAlignment="1">
      <alignment horizontal="right"/>
    </xf>
    <xf numFmtId="3" fontId="13" fillId="43" borderId="1" xfId="0" applyNumberFormat="1" applyFont="1" applyFill="1" applyBorder="1" applyAlignment="1">
      <alignment horizontal="right"/>
    </xf>
    <xf numFmtId="0" fontId="0" fillId="0" borderId="18" xfId="0" applyBorder="1"/>
    <xf numFmtId="0" fontId="13" fillId="45" borderId="18" xfId="0" applyFont="1" applyFill="1" applyBorder="1"/>
    <xf numFmtId="0" fontId="13" fillId="0" borderId="24" xfId="0" applyFont="1" applyBorder="1"/>
    <xf numFmtId="0" fontId="13" fillId="45" borderId="24" xfId="0" applyFont="1" applyFill="1" applyBorder="1"/>
    <xf numFmtId="0" fontId="0" fillId="43" borderId="18" xfId="0" applyFill="1" applyBorder="1"/>
    <xf numFmtId="0" fontId="10" fillId="45" borderId="20" xfId="0" applyFont="1" applyFill="1" applyBorder="1"/>
    <xf numFmtId="3" fontId="18" fillId="45" borderId="20" xfId="0" applyNumberFormat="1" applyFont="1" applyFill="1" applyBorder="1" applyAlignment="1">
      <alignment horizontal="right" vertical="top" wrapText="1"/>
    </xf>
    <xf numFmtId="0" fontId="0" fillId="57" borderId="1" xfId="0" applyFill="1" applyBorder="1" applyAlignment="1">
      <alignment horizontal="left" vertical="top"/>
    </xf>
    <xf numFmtId="3" fontId="17" fillId="0" borderId="1" xfId="0" applyNumberFormat="1" applyFont="1" applyBorder="1"/>
    <xf numFmtId="0" fontId="17" fillId="25" borderId="30" xfId="0" applyFont="1" applyFill="1" applyBorder="1"/>
    <xf numFmtId="3" fontId="18" fillId="23" borderId="1" xfId="0" applyNumberFormat="1" applyFont="1" applyFill="1" applyBorder="1" applyAlignment="1">
      <alignment horizontal="right" vertical="top" wrapText="1"/>
    </xf>
    <xf numFmtId="15" fontId="4" fillId="15" borderId="3" xfId="0" applyNumberFormat="1" applyFont="1" applyFill="1" applyBorder="1" applyAlignment="1">
      <alignment horizontal="left" vertical="top"/>
    </xf>
    <xf numFmtId="0" fontId="17" fillId="0" borderId="2" xfId="0" applyFont="1" applyBorder="1"/>
    <xf numFmtId="0" fontId="11" fillId="57" borderId="13" xfId="0" applyFont="1" applyFill="1" applyBorder="1" applyAlignment="1">
      <alignment vertical="top" wrapText="1"/>
    </xf>
    <xf numFmtId="166" fontId="27" fillId="57" borderId="2" xfId="0" applyNumberFormat="1" applyFont="1" applyFill="1" applyBorder="1" applyAlignment="1">
      <alignment vertical="top" wrapText="1"/>
    </xf>
    <xf numFmtId="168" fontId="0" fillId="4" borderId="2" xfId="0" applyNumberFormat="1" applyFill="1" applyBorder="1" applyAlignment="1">
      <alignment horizontal="left" vertical="top" wrapText="1"/>
    </xf>
    <xf numFmtId="14" fontId="13" fillId="23" borderId="1" xfId="0" applyNumberFormat="1" applyFont="1" applyFill="1" applyBorder="1" applyAlignment="1">
      <alignment horizontal="left" vertical="top" wrapText="1"/>
    </xf>
    <xf numFmtId="171" fontId="13" fillId="23" borderId="7" xfId="0" applyNumberFormat="1" applyFont="1" applyFill="1" applyBorder="1" applyAlignment="1">
      <alignment horizontal="left" vertical="top" wrapText="1"/>
    </xf>
    <xf numFmtId="0" fontId="13" fillId="15" borderId="11" xfId="0" applyFont="1" applyFill="1" applyBorder="1" applyAlignment="1">
      <alignment horizontal="left" vertical="top"/>
    </xf>
    <xf numFmtId="0" fontId="1" fillId="23" borderId="9" xfId="0" applyFont="1" applyFill="1" applyBorder="1" applyAlignment="1">
      <alignment horizontal="left" wrapText="1"/>
    </xf>
    <xf numFmtId="3" fontId="42" fillId="15" borderId="12" xfId="0" applyNumberFormat="1" applyFont="1" applyFill="1" applyBorder="1" applyAlignment="1">
      <alignment horizontal="left" vertical="top" wrapText="1" indent="1"/>
    </xf>
    <xf numFmtId="14" fontId="13" fillId="23" borderId="4" xfId="0" applyNumberFormat="1" applyFont="1" applyFill="1" applyBorder="1" applyAlignment="1">
      <alignment horizontal="left" vertical="top" wrapText="1"/>
    </xf>
    <xf numFmtId="0" fontId="1" fillId="23" borderId="4" xfId="0" applyFont="1" applyFill="1" applyBorder="1" applyAlignment="1">
      <alignment horizontal="left" wrapText="1"/>
    </xf>
    <xf numFmtId="49" fontId="11" fillId="23" borderId="4" xfId="0" applyNumberFormat="1" applyFont="1" applyFill="1" applyBorder="1" applyAlignment="1">
      <alignment vertical="top" wrapText="1"/>
    </xf>
    <xf numFmtId="165" fontId="1" fillId="4" borderId="4" xfId="0" applyNumberFormat="1" applyFont="1" applyFill="1" applyBorder="1" applyAlignment="1">
      <alignment horizontal="left" wrapText="1"/>
    </xf>
    <xf numFmtId="3" fontId="1" fillId="4" borderId="4" xfId="0" applyNumberFormat="1" applyFont="1" applyFill="1" applyBorder="1" applyAlignment="1">
      <alignment horizontal="left" wrapText="1"/>
    </xf>
    <xf numFmtId="165" fontId="0" fillId="57" borderId="7" xfId="0" applyNumberFormat="1" applyFill="1" applyBorder="1" applyAlignment="1">
      <alignment horizontal="right" vertical="top" wrapText="1"/>
    </xf>
    <xf numFmtId="0" fontId="3" fillId="57" borderId="2" xfId="0" applyFont="1" applyFill="1" applyBorder="1"/>
    <xf numFmtId="3" fontId="0" fillId="57" borderId="2" xfId="0" applyNumberFormat="1" applyFill="1" applyBorder="1" applyAlignment="1">
      <alignment horizontal="right" vertical="top" wrapText="1"/>
    </xf>
    <xf numFmtId="3" fontId="9" fillId="57" borderId="2" xfId="0" applyNumberFormat="1" applyFont="1" applyFill="1" applyBorder="1" applyAlignment="1">
      <alignment horizontal="right" vertical="top"/>
    </xf>
    <xf numFmtId="165" fontId="0" fillId="23" borderId="4" xfId="0" applyNumberFormat="1" applyFill="1" applyBorder="1" applyAlignment="1">
      <alignment horizontal="left" vertical="top" wrapText="1"/>
    </xf>
    <xf numFmtId="3" fontId="9" fillId="0" borderId="1" xfId="0" applyNumberFormat="1" applyFont="1" applyBorder="1" applyAlignment="1">
      <alignment vertical="top"/>
    </xf>
    <xf numFmtId="171" fontId="13" fillId="4" borderId="14" xfId="0" applyNumberFormat="1" applyFont="1" applyFill="1" applyBorder="1" applyAlignment="1">
      <alignment horizontal="left" vertical="top" wrapText="1"/>
    </xf>
    <xf numFmtId="49" fontId="13" fillId="44" borderId="4" xfId="0" applyNumberFormat="1" applyFont="1" applyFill="1" applyBorder="1" applyAlignment="1">
      <alignment vertical="top" wrapText="1"/>
    </xf>
    <xf numFmtId="0" fontId="11" fillId="44" borderId="3" xfId="0" applyFont="1" applyFill="1" applyBorder="1" applyAlignment="1">
      <alignment horizontal="left" vertical="top" wrapText="1"/>
    </xf>
    <xf numFmtId="0" fontId="11" fillId="44" borderId="6" xfId="0" applyFont="1" applyFill="1" applyBorder="1" applyAlignment="1">
      <alignment vertical="top" wrapText="1"/>
    </xf>
    <xf numFmtId="0" fontId="20" fillId="44" borderId="6" xfId="0" applyFont="1" applyFill="1" applyBorder="1" applyAlignment="1">
      <alignment vertical="top" wrapText="1"/>
    </xf>
    <xf numFmtId="0" fontId="11" fillId="57" borderId="1" xfId="0" applyFont="1" applyFill="1" applyBorder="1" applyAlignment="1">
      <alignment wrapText="1"/>
    </xf>
    <xf numFmtId="0" fontId="0" fillId="57" borderId="1" xfId="0" applyFill="1" applyBorder="1"/>
    <xf numFmtId="15" fontId="0" fillId="23" borderId="1" xfId="0" applyNumberFormat="1" applyFill="1" applyBorder="1" applyAlignment="1">
      <alignment horizontal="left" vertical="top" wrapText="1"/>
    </xf>
    <xf numFmtId="0" fontId="26" fillId="23" borderId="1" xfId="0" applyFont="1" applyFill="1" applyBorder="1" applyAlignment="1">
      <alignment vertical="top" wrapText="1"/>
    </xf>
    <xf numFmtId="0" fontId="2" fillId="44" borderId="1" xfId="0" applyFont="1" applyFill="1" applyBorder="1" applyAlignment="1">
      <alignment vertical="top" wrapText="1"/>
    </xf>
    <xf numFmtId="0" fontId="7" fillId="23" borderId="5" xfId="0" applyFont="1" applyFill="1" applyBorder="1" applyAlignment="1">
      <alignment vertical="top"/>
    </xf>
    <xf numFmtId="0" fontId="7" fillId="23" borderId="16" xfId="0" applyFont="1" applyFill="1" applyBorder="1" applyAlignment="1">
      <alignment vertical="top"/>
    </xf>
    <xf numFmtId="15" fontId="0" fillId="15" borderId="6" xfId="0" applyNumberFormat="1" applyFill="1" applyBorder="1" applyAlignment="1">
      <alignment horizontal="left" vertical="top" wrapText="1"/>
    </xf>
    <xf numFmtId="0" fontId="26" fillId="15" borderId="12" xfId="0" applyFont="1" applyFill="1" applyBorder="1" applyAlignment="1">
      <alignment vertical="top" wrapText="1"/>
    </xf>
    <xf numFmtId="3" fontId="11" fillId="15" borderId="8" xfId="0" applyNumberFormat="1" applyFont="1" applyFill="1" applyBorder="1" applyAlignment="1">
      <alignment horizontal="left" vertical="top" wrapText="1"/>
    </xf>
    <xf numFmtId="49" fontId="13" fillId="0" borderId="3" xfId="0" applyNumberFormat="1" applyFont="1" applyBorder="1" applyAlignment="1">
      <alignment vertical="top" wrapText="1"/>
    </xf>
    <xf numFmtId="166" fontId="15" fillId="0" borderId="3" xfId="0" applyNumberFormat="1" applyFont="1" applyBorder="1" applyAlignment="1">
      <alignment horizontal="left" vertical="top"/>
    </xf>
    <xf numFmtId="168" fontId="0" fillId="0" borderId="12" xfId="0" applyNumberFormat="1" applyBorder="1" applyAlignment="1">
      <alignment horizontal="left" vertical="top"/>
    </xf>
    <xf numFmtId="168" fontId="0" fillId="0" borderId="6" xfId="0" applyNumberFormat="1" applyBorder="1" applyAlignment="1">
      <alignment horizontal="left" vertical="top"/>
    </xf>
    <xf numFmtId="166" fontId="0" fillId="0" borderId="6" xfId="0" applyNumberFormat="1" applyBorder="1" applyAlignment="1">
      <alignment horizontal="left" vertical="top" wrapText="1"/>
    </xf>
    <xf numFmtId="3" fontId="26" fillId="45" borderId="1" xfId="0" applyNumberFormat="1" applyFont="1" applyFill="1" applyBorder="1" applyAlignment="1">
      <alignment horizontal="right" vertical="top" wrapText="1"/>
    </xf>
    <xf numFmtId="3" fontId="18" fillId="45" borderId="1" xfId="0" applyNumberFormat="1" applyFont="1" applyFill="1" applyBorder="1" applyAlignment="1">
      <alignment horizontal="right" vertical="top" wrapText="1"/>
    </xf>
    <xf numFmtId="3" fontId="33" fillId="45" borderId="20" xfId="0" applyNumberFormat="1" applyFont="1" applyFill="1" applyBorder="1" applyAlignment="1">
      <alignment horizontal="right" readingOrder="1"/>
    </xf>
    <xf numFmtId="3" fontId="9" fillId="45" borderId="20" xfId="0" applyNumberFormat="1" applyFont="1" applyFill="1" applyBorder="1" applyAlignment="1">
      <alignment horizontal="right" readingOrder="1"/>
    </xf>
    <xf numFmtId="0" fontId="13" fillId="45" borderId="20" xfId="0" applyFont="1" applyFill="1" applyBorder="1"/>
    <xf numFmtId="0" fontId="11" fillId="57" borderId="2" xfId="0" applyFont="1" applyFill="1" applyBorder="1" applyAlignment="1">
      <alignment wrapText="1"/>
    </xf>
    <xf numFmtId="0" fontId="26" fillId="57" borderId="2" xfId="0" applyFont="1" applyFill="1" applyBorder="1" applyAlignment="1">
      <alignment vertical="top"/>
    </xf>
    <xf numFmtId="166" fontId="13" fillId="57" borderId="2" xfId="0" applyNumberFormat="1" applyFont="1" applyFill="1" applyBorder="1" applyAlignment="1">
      <alignment horizontal="left" vertical="top" wrapText="1"/>
    </xf>
    <xf numFmtId="168" fontId="0" fillId="57" borderId="2" xfId="0" applyNumberFormat="1" applyFill="1" applyBorder="1" applyAlignment="1">
      <alignment horizontal="left" vertical="top" wrapText="1"/>
    </xf>
    <xf numFmtId="0" fontId="0" fillId="57" borderId="2" xfId="0" applyFill="1" applyBorder="1" applyAlignment="1">
      <alignment horizontal="left" vertical="top"/>
    </xf>
    <xf numFmtId="3" fontId="11" fillId="57" borderId="9" xfId="0" applyNumberFormat="1" applyFont="1" applyFill="1" applyBorder="1" applyAlignment="1">
      <alignment vertical="top" wrapText="1"/>
    </xf>
    <xf numFmtId="3" fontId="11" fillId="15" borderId="3" xfId="0" applyNumberFormat="1" applyFont="1" applyFill="1" applyBorder="1" applyAlignment="1">
      <alignment horizontal="right" vertical="top" wrapText="1"/>
    </xf>
    <xf numFmtId="168" fontId="0" fillId="57" borderId="7" xfId="0" applyNumberFormat="1" applyFill="1" applyBorder="1" applyAlignment="1">
      <alignment horizontal="left" vertical="top" wrapText="1"/>
    </xf>
    <xf numFmtId="171" fontId="13" fillId="57" borderId="4" xfId="0" applyNumberFormat="1" applyFont="1" applyFill="1" applyBorder="1" applyAlignment="1">
      <alignment horizontal="left" vertical="top" wrapText="1"/>
    </xf>
    <xf numFmtId="166" fontId="13" fillId="57" borderId="4" xfId="0" applyNumberFormat="1" applyFont="1" applyFill="1" applyBorder="1" applyAlignment="1">
      <alignment horizontal="left" vertical="top" wrapText="1"/>
    </xf>
    <xf numFmtId="168" fontId="0" fillId="57" borderId="4" xfId="0" applyNumberFormat="1" applyFill="1" applyBorder="1" applyAlignment="1">
      <alignment horizontal="left" vertical="top" wrapText="1"/>
    </xf>
    <xf numFmtId="3" fontId="11" fillId="57" borderId="8" xfId="0" applyNumberFormat="1" applyFont="1" applyFill="1" applyBorder="1" applyAlignment="1">
      <alignment vertical="top" wrapText="1"/>
    </xf>
    <xf numFmtId="0" fontId="0" fillId="57" borderId="14" xfId="0" applyFill="1" applyBorder="1" applyAlignment="1">
      <alignment vertical="top" wrapText="1"/>
    </xf>
    <xf numFmtId="0" fontId="10" fillId="57" borderId="8" xfId="0" applyFont="1" applyFill="1" applyBorder="1" applyAlignment="1">
      <alignment vertical="top"/>
    </xf>
    <xf numFmtId="0" fontId="20" fillId="15" borderId="5" xfId="0" applyFont="1" applyFill="1" applyBorder="1" applyAlignment="1">
      <alignment vertical="top" wrapText="1"/>
    </xf>
    <xf numFmtId="0" fontId="20" fillId="57" borderId="5" xfId="0" applyFont="1" applyFill="1" applyBorder="1" applyAlignment="1">
      <alignment vertical="top" wrapText="1"/>
    </xf>
    <xf numFmtId="15" fontId="4" fillId="57" borderId="8" xfId="0" applyNumberFormat="1" applyFont="1" applyFill="1" applyBorder="1" applyAlignment="1">
      <alignment horizontal="left" vertical="top"/>
    </xf>
    <xf numFmtId="0" fontId="2" fillId="57" borderId="2" xfId="0" applyFont="1" applyFill="1" applyBorder="1" applyAlignment="1">
      <alignment vertical="top"/>
    </xf>
    <xf numFmtId="166" fontId="0" fillId="57" borderId="9" xfId="0" applyNumberFormat="1" applyFill="1" applyBorder="1" applyAlignment="1">
      <alignment vertical="top" wrapText="1"/>
    </xf>
    <xf numFmtId="3" fontId="9" fillId="57" borderId="2" xfId="0" applyNumberFormat="1" applyFont="1" applyFill="1" applyBorder="1" applyAlignment="1">
      <alignment vertical="top"/>
    </xf>
    <xf numFmtId="164" fontId="0" fillId="57" borderId="7" xfId="0" applyNumberFormat="1" applyFill="1" applyBorder="1" applyAlignment="1">
      <alignment horizontal="right" vertical="top" wrapText="1"/>
    </xf>
    <xf numFmtId="0" fontId="0" fillId="57" borderId="2" xfId="0" applyFill="1" applyBorder="1" applyAlignment="1">
      <alignment wrapText="1"/>
    </xf>
    <xf numFmtId="0" fontId="0" fillId="57" borderId="9" xfId="0" applyFill="1" applyBorder="1" applyAlignment="1">
      <alignment vertical="top"/>
    </xf>
    <xf numFmtId="164" fontId="0" fillId="57" borderId="9" xfId="0" applyNumberFormat="1" applyFill="1" applyBorder="1" applyAlignment="1">
      <alignment horizontal="left" vertical="top" wrapText="1"/>
    </xf>
    <xf numFmtId="0" fontId="2" fillId="57" borderId="1" xfId="0" applyFont="1" applyFill="1" applyBorder="1" applyAlignment="1">
      <alignment vertical="top"/>
    </xf>
    <xf numFmtId="0" fontId="0" fillId="57" borderId="8" xfId="0" applyFill="1" applyBorder="1" applyAlignment="1">
      <alignment wrapText="1"/>
    </xf>
    <xf numFmtId="3" fontId="11" fillId="57" borderId="8" xfId="0" applyNumberFormat="1" applyFont="1" applyFill="1" applyBorder="1" applyAlignment="1">
      <alignment wrapText="1"/>
    </xf>
    <xf numFmtId="0" fontId="10" fillId="57" borderId="10" xfId="0" applyFont="1" applyFill="1" applyBorder="1" applyAlignment="1">
      <alignment vertical="top"/>
    </xf>
    <xf numFmtId="15" fontId="0" fillId="57" borderId="8" xfId="0" applyNumberFormat="1" applyFill="1" applyBorder="1" applyAlignment="1">
      <alignment horizontal="left" vertical="top" wrapText="1"/>
    </xf>
    <xf numFmtId="0" fontId="2" fillId="57" borderId="5" xfId="0" applyFont="1" applyFill="1" applyBorder="1" applyAlignment="1">
      <alignment vertical="top"/>
    </xf>
    <xf numFmtId="166" fontId="0" fillId="57" borderId="3" xfId="0" applyNumberFormat="1" applyFill="1" applyBorder="1" applyAlignment="1">
      <alignment vertical="top"/>
    </xf>
    <xf numFmtId="164" fontId="0" fillId="57" borderId="10" xfId="0" applyNumberFormat="1" applyFill="1" applyBorder="1" applyAlignment="1">
      <alignment horizontal="left" vertical="top" wrapText="1"/>
    </xf>
    <xf numFmtId="168" fontId="11" fillId="57" borderId="1" xfId="0" applyNumberFormat="1" applyFont="1" applyFill="1" applyBorder="1" applyAlignment="1">
      <alignment horizontal="left" vertical="top" wrapText="1"/>
    </xf>
    <xf numFmtId="0" fontId="3" fillId="57" borderId="1" xfId="0" applyFont="1" applyFill="1" applyBorder="1"/>
    <xf numFmtId="168" fontId="0" fillId="15" borderId="14" xfId="0" applyNumberFormat="1" applyFill="1" applyBorder="1" applyAlignment="1">
      <alignment horizontal="left" vertical="top" wrapText="1"/>
    </xf>
    <xf numFmtId="15" fontId="4" fillId="57" borderId="1" xfId="0" applyNumberFormat="1" applyFont="1" applyFill="1" applyBorder="1" applyAlignment="1">
      <alignment horizontal="left" vertical="top"/>
    </xf>
    <xf numFmtId="166" fontId="27" fillId="57" borderId="1" xfId="0" applyNumberFormat="1" applyFont="1" applyFill="1" applyBorder="1" applyAlignment="1">
      <alignment horizontal="left" vertical="top" wrapText="1"/>
    </xf>
    <xf numFmtId="165" fontId="0" fillId="57" borderId="1" xfId="0" applyNumberFormat="1" applyFill="1" applyBorder="1" applyAlignment="1">
      <alignment horizontal="right" vertical="top" wrapText="1"/>
    </xf>
    <xf numFmtId="3" fontId="9" fillId="57" borderId="1" xfId="0" applyNumberFormat="1" applyFont="1" applyFill="1" applyBorder="1" applyAlignment="1">
      <alignment horizontal="right" vertical="top"/>
    </xf>
    <xf numFmtId="3" fontId="11" fillId="57" borderId="14" xfId="0" applyNumberFormat="1" applyFont="1" applyFill="1" applyBorder="1" applyAlignment="1">
      <alignment horizontal="right" vertical="top" wrapText="1"/>
    </xf>
    <xf numFmtId="0" fontId="0" fillId="57" borderId="12" xfId="0" applyFill="1" applyBorder="1" applyAlignment="1">
      <alignment vertical="top" wrapText="1"/>
    </xf>
    <xf numFmtId="166" fontId="13" fillId="57" borderId="9" xfId="0" applyNumberFormat="1" applyFont="1" applyFill="1" applyBorder="1" applyAlignment="1">
      <alignment horizontal="left" vertical="top" wrapText="1"/>
    </xf>
    <xf numFmtId="0" fontId="11" fillId="57" borderId="0" xfId="0" applyFont="1" applyFill="1" applyAlignment="1">
      <alignment vertical="top" wrapText="1"/>
    </xf>
    <xf numFmtId="3" fontId="11" fillId="57" borderId="0" xfId="0" applyNumberFormat="1" applyFont="1" applyFill="1" applyAlignment="1">
      <alignment vertical="top" wrapText="1"/>
    </xf>
    <xf numFmtId="0" fontId="11" fillId="30" borderId="2" xfId="0" applyFont="1" applyFill="1" applyBorder="1" applyAlignment="1">
      <alignment horizontal="left" vertical="top" wrapText="1"/>
    </xf>
    <xf numFmtId="168" fontId="0" fillId="57" borderId="3" xfId="0" applyNumberFormat="1" applyFill="1" applyBorder="1" applyAlignment="1">
      <alignment horizontal="left" vertical="top" wrapText="1"/>
    </xf>
    <xf numFmtId="0" fontId="0" fillId="57" borderId="12" xfId="0" applyFill="1" applyBorder="1"/>
    <xf numFmtId="49" fontId="0" fillId="57" borderId="6" xfId="0" applyNumberFormat="1" applyFill="1" applyBorder="1" applyAlignment="1">
      <alignment vertical="top" wrapText="1"/>
    </xf>
    <xf numFmtId="3" fontId="0" fillId="57" borderId="1" xfId="0" applyNumberFormat="1" applyFill="1" applyBorder="1" applyAlignment="1">
      <alignment horizontal="left" vertical="top"/>
    </xf>
    <xf numFmtId="165" fontId="0" fillId="57" borderId="4" xfId="0" applyNumberFormat="1" applyFill="1" applyBorder="1" applyAlignment="1">
      <alignment horizontal="right" vertical="top" wrapText="1"/>
    </xf>
    <xf numFmtId="165" fontId="11" fillId="4" borderId="3" xfId="0" applyNumberFormat="1" applyFont="1" applyFill="1" applyBorder="1" applyAlignment="1">
      <alignment horizontal="left" vertical="top" wrapText="1"/>
    </xf>
    <xf numFmtId="3" fontId="0" fillId="57" borderId="1" xfId="0" applyNumberFormat="1" applyFill="1" applyBorder="1" applyAlignment="1">
      <alignment horizontal="right"/>
    </xf>
    <xf numFmtId="3" fontId="16" fillId="57" borderId="1" xfId="0" applyNumberFormat="1" applyFont="1" applyFill="1" applyBorder="1" applyAlignment="1">
      <alignment horizontal="right" vertical="top"/>
    </xf>
    <xf numFmtId="3" fontId="0" fillId="57" borderId="6" xfId="0" applyNumberFormat="1" applyFill="1" applyBorder="1" applyAlignment="1">
      <alignment horizontal="right" vertical="top"/>
    </xf>
    <xf numFmtId="3" fontId="0" fillId="57" borderId="4" xfId="0" applyNumberFormat="1" applyFill="1" applyBorder="1" applyAlignment="1">
      <alignment horizontal="right"/>
    </xf>
    <xf numFmtId="165" fontId="11" fillId="23" borderId="12" xfId="0" applyNumberFormat="1" applyFont="1" applyFill="1" applyBorder="1" applyAlignment="1">
      <alignment horizontal="left" vertical="top" wrapText="1"/>
    </xf>
    <xf numFmtId="49" fontId="0" fillId="23" borderId="2" xfId="0" applyNumberFormat="1" applyFill="1" applyBorder="1" applyAlignment="1">
      <alignment horizontal="left" vertical="top" wrapText="1"/>
    </xf>
    <xf numFmtId="165" fontId="16" fillId="4" borderId="2" xfId="0" applyNumberFormat="1" applyFont="1" applyFill="1" applyBorder="1" applyAlignment="1">
      <alignment horizontal="right" vertical="top"/>
    </xf>
    <xf numFmtId="0" fontId="2" fillId="57" borderId="12" xfId="0" applyFont="1" applyFill="1" applyBorder="1" applyAlignment="1">
      <alignment vertical="top"/>
    </xf>
    <xf numFmtId="0" fontId="2" fillId="57" borderId="8" xfId="0" applyFont="1" applyFill="1" applyBorder="1" applyAlignment="1">
      <alignment vertical="top" wrapText="1"/>
    </xf>
    <xf numFmtId="3" fontId="4" fillId="24" borderId="4" xfId="0" applyNumberFormat="1" applyFont="1" applyFill="1" applyBorder="1" applyAlignment="1">
      <alignment horizontal="right" vertical="top"/>
    </xf>
    <xf numFmtId="0" fontId="0" fillId="24" borderId="4" xfId="0" applyFill="1" applyBorder="1" applyAlignment="1">
      <alignment vertical="top"/>
    </xf>
    <xf numFmtId="0" fontId="20" fillId="24" borderId="1" xfId="0" applyFont="1" applyFill="1" applyBorder="1" applyAlignment="1">
      <alignment vertical="top"/>
    </xf>
    <xf numFmtId="164" fontId="0" fillId="24" borderId="1" xfId="0" applyNumberFormat="1" applyFill="1" applyBorder="1" applyAlignment="1">
      <alignment horizontal="left" vertical="top" wrapText="1"/>
    </xf>
    <xf numFmtId="0" fontId="11" fillId="57" borderId="6" xfId="0" applyFont="1" applyFill="1" applyBorder="1" applyAlignment="1">
      <alignment vertical="top" wrapText="1"/>
    </xf>
    <xf numFmtId="3" fontId="0" fillId="24" borderId="11" xfId="0" applyNumberFormat="1" applyFill="1" applyBorder="1" applyAlignment="1">
      <alignment horizontal="right"/>
    </xf>
    <xf numFmtId="166" fontId="0" fillId="24" borderId="1" xfId="0" applyNumberFormat="1" applyFill="1" applyBorder="1" applyAlignment="1">
      <alignment horizontal="left" vertical="top" wrapText="1"/>
    </xf>
    <xf numFmtId="0" fontId="2" fillId="24" borderId="16" xfId="0" applyFont="1" applyFill="1" applyBorder="1" applyAlignment="1">
      <alignment vertical="top"/>
    </xf>
    <xf numFmtId="3" fontId="19" fillId="57" borderId="2" xfId="0" applyNumberFormat="1" applyFont="1" applyFill="1" applyBorder="1" applyAlignment="1">
      <alignment vertical="top"/>
    </xf>
    <xf numFmtId="0" fontId="4" fillId="57" borderId="2" xfId="0" applyFont="1" applyFill="1" applyBorder="1" applyAlignment="1">
      <alignment wrapText="1"/>
    </xf>
    <xf numFmtId="3" fontId="4" fillId="57" borderId="2" xfId="0" applyNumberFormat="1" applyFont="1" applyFill="1" applyBorder="1" applyAlignment="1">
      <alignment horizontal="right" vertical="top"/>
    </xf>
    <xf numFmtId="0" fontId="0" fillId="57" borderId="8" xfId="0" applyFill="1" applyBorder="1" applyAlignment="1">
      <alignment vertical="top"/>
    </xf>
    <xf numFmtId="0" fontId="4" fillId="24" borderId="3" xfId="0" applyFont="1" applyFill="1" applyBorder="1" applyAlignment="1">
      <alignment wrapText="1"/>
    </xf>
    <xf numFmtId="0" fontId="0" fillId="3" borderId="1" xfId="0" applyFill="1" applyBorder="1" applyAlignment="1">
      <alignment vertical="top" wrapText="1"/>
    </xf>
    <xf numFmtId="165" fontId="0" fillId="24" borderId="12" xfId="0" applyNumberFormat="1" applyFill="1" applyBorder="1" applyAlignment="1">
      <alignment horizontal="right" vertical="top"/>
    </xf>
    <xf numFmtId="165" fontId="0" fillId="24" borderId="8" xfId="0" applyNumberFormat="1" applyFill="1" applyBorder="1" applyAlignment="1">
      <alignment horizontal="right" vertical="top"/>
    </xf>
    <xf numFmtId="0" fontId="2" fillId="57" borderId="10" xfId="0" applyFont="1" applyFill="1" applyBorder="1" applyAlignment="1">
      <alignment vertical="top"/>
    </xf>
    <xf numFmtId="0" fontId="19" fillId="0" borderId="12" xfId="0" applyFont="1" applyBorder="1" applyAlignment="1">
      <alignment vertical="top"/>
    </xf>
    <xf numFmtId="166" fontId="11" fillId="57" borderId="1" xfId="0" applyNumberFormat="1" applyFont="1" applyFill="1" applyBorder="1" applyAlignment="1">
      <alignment horizontal="left" vertical="top" wrapText="1"/>
    </xf>
    <xf numFmtId="164" fontId="0" fillId="57" borderId="1" xfId="0" applyNumberFormat="1" applyFill="1" applyBorder="1" applyAlignment="1">
      <alignment horizontal="left" vertical="top" wrapText="1"/>
    </xf>
    <xf numFmtId="168" fontId="11" fillId="57" borderId="5" xfId="0" applyNumberFormat="1" applyFont="1" applyFill="1" applyBorder="1" applyAlignment="1">
      <alignment horizontal="left" vertical="top" wrapText="1"/>
    </xf>
    <xf numFmtId="14" fontId="11" fillId="0" borderId="3" xfId="0" applyNumberFormat="1" applyFont="1" applyBorder="1" applyAlignment="1">
      <alignment horizontal="left" vertical="top" wrapText="1"/>
    </xf>
    <xf numFmtId="3" fontId="19" fillId="0" borderId="3" xfId="0" applyNumberFormat="1" applyFont="1" applyBorder="1" applyAlignment="1">
      <alignment vertical="top"/>
    </xf>
    <xf numFmtId="0" fontId="11" fillId="0" borderId="0" xfId="0" applyFont="1" applyAlignment="1">
      <alignment vertical="top" wrapText="1"/>
    </xf>
    <xf numFmtId="3" fontId="4" fillId="57" borderId="1" xfId="0" applyNumberFormat="1" applyFont="1" applyFill="1" applyBorder="1" applyAlignment="1">
      <alignment vertical="top" wrapText="1" indent="1"/>
    </xf>
    <xf numFmtId="15" fontId="4" fillId="57" borderId="5" xfId="0" applyNumberFormat="1" applyFont="1" applyFill="1" applyBorder="1" applyAlignment="1">
      <alignment horizontal="left" vertical="top"/>
    </xf>
    <xf numFmtId="165" fontId="9" fillId="57" borderId="1" xfId="0" applyNumberFormat="1" applyFont="1" applyFill="1" applyBorder="1" applyAlignment="1">
      <alignment horizontal="right" vertical="top"/>
    </xf>
    <xf numFmtId="3" fontId="4" fillId="57" borderId="1" xfId="0" applyNumberFormat="1" applyFont="1" applyFill="1" applyBorder="1" applyAlignment="1">
      <alignment horizontal="right" vertical="top"/>
    </xf>
    <xf numFmtId="0" fontId="13" fillId="57" borderId="1" xfId="0" applyFont="1" applyFill="1" applyBorder="1" applyAlignment="1">
      <alignment horizontal="left" vertical="top"/>
    </xf>
    <xf numFmtId="165" fontId="9" fillId="4" borderId="3" xfId="0" applyNumberFormat="1" applyFont="1" applyFill="1" applyBorder="1" applyAlignment="1">
      <alignment horizontal="right" vertical="top"/>
    </xf>
    <xf numFmtId="0" fontId="3" fillId="0" borderId="3" xfId="0" applyFont="1" applyBorder="1"/>
    <xf numFmtId="0" fontId="13" fillId="0" borderId="3" xfId="0" applyFont="1" applyBorder="1" applyAlignment="1">
      <alignment horizontal="left" vertical="top"/>
    </xf>
    <xf numFmtId="0" fontId="4" fillId="15" borderId="9" xfId="0" applyFont="1" applyFill="1" applyBorder="1" applyAlignment="1">
      <alignment vertical="top" wrapText="1"/>
    </xf>
    <xf numFmtId="0" fontId="3" fillId="57" borderId="8" xfId="0" applyFont="1" applyFill="1" applyBorder="1"/>
    <xf numFmtId="166" fontId="9" fillId="57" borderId="5" xfId="0" applyNumberFormat="1" applyFont="1" applyFill="1" applyBorder="1" applyAlignment="1">
      <alignment horizontal="left" vertical="top" wrapText="1"/>
    </xf>
    <xf numFmtId="166" fontId="0" fillId="57" borderId="1" xfId="0" applyNumberFormat="1" applyFill="1" applyBorder="1" applyAlignment="1">
      <alignment vertical="top" wrapText="1"/>
    </xf>
    <xf numFmtId="168" fontId="0" fillId="15" borderId="7" xfId="0" applyNumberFormat="1" applyFill="1" applyBorder="1" applyAlignment="1">
      <alignment horizontal="left" vertical="top" wrapText="1"/>
    </xf>
    <xf numFmtId="0" fontId="9" fillId="15" borderId="3" xfId="0" applyFont="1" applyFill="1" applyBorder="1" applyAlignment="1">
      <alignment vertical="top" wrapText="1"/>
    </xf>
    <xf numFmtId="0" fontId="20" fillId="15" borderId="2" xfId="0" applyFont="1" applyFill="1" applyBorder="1" applyAlignment="1">
      <alignment vertical="top" wrapText="1"/>
    </xf>
    <xf numFmtId="49" fontId="0" fillId="23" borderId="2" xfId="0" applyNumberFormat="1" applyFill="1" applyBorder="1" applyAlignment="1">
      <alignment horizontal="left" vertical="top"/>
    </xf>
    <xf numFmtId="164" fontId="13" fillId="57" borderId="3" xfId="0" applyNumberFormat="1" applyFont="1" applyFill="1" applyBorder="1" applyAlignment="1">
      <alignment horizontal="left" vertical="top" wrapText="1"/>
    </xf>
    <xf numFmtId="0" fontId="13" fillId="57" borderId="2" xfId="0" applyFont="1" applyFill="1" applyBorder="1" applyAlignment="1">
      <alignment vertical="top" wrapText="1"/>
    </xf>
    <xf numFmtId="3" fontId="11" fillId="57" borderId="12" xfId="0" applyNumberFormat="1" applyFont="1" applyFill="1" applyBorder="1" applyAlignment="1">
      <alignment vertical="top" wrapText="1"/>
    </xf>
    <xf numFmtId="0" fontId="11" fillId="57" borderId="4" xfId="0" applyFont="1" applyFill="1" applyBorder="1" applyAlignment="1">
      <alignment vertical="top" wrapText="1"/>
    </xf>
    <xf numFmtId="0" fontId="10" fillId="57" borderId="4" xfId="0" applyFont="1" applyFill="1" applyBorder="1" applyAlignment="1">
      <alignment vertical="top"/>
    </xf>
    <xf numFmtId="0" fontId="20" fillId="57" borderId="0" xfId="0" applyFont="1" applyFill="1" applyAlignment="1">
      <alignment vertical="top" wrapText="1"/>
    </xf>
    <xf numFmtId="0" fontId="10" fillId="0" borderId="4" xfId="0" applyFont="1" applyBorder="1" applyAlignment="1">
      <alignment vertical="top"/>
    </xf>
    <xf numFmtId="0" fontId="11" fillId="15" borderId="7" xfId="0" applyFont="1" applyFill="1" applyBorder="1" applyAlignment="1">
      <alignment vertical="top" wrapText="1"/>
    </xf>
    <xf numFmtId="166" fontId="0" fillId="23" borderId="9" xfId="0" applyNumberFormat="1" applyFill="1" applyBorder="1" applyAlignment="1">
      <alignment horizontal="left" vertical="top" wrapText="1"/>
    </xf>
    <xf numFmtId="0" fontId="4" fillId="8" borderId="2" xfId="0" applyFont="1" applyFill="1" applyBorder="1" applyAlignment="1">
      <alignment vertical="top" wrapText="1"/>
    </xf>
    <xf numFmtId="49" fontId="0" fillId="0" borderId="3" xfId="0" applyNumberFormat="1" applyBorder="1" applyAlignment="1">
      <alignment horizontal="left" vertical="top"/>
    </xf>
    <xf numFmtId="165" fontId="25" fillId="4" borderId="2" xfId="0" applyNumberFormat="1" applyFont="1" applyFill="1" applyBorder="1" applyAlignment="1">
      <alignment horizontal="right" vertical="top" wrapText="1"/>
    </xf>
    <xf numFmtId="3" fontId="11" fillId="0" borderId="12" xfId="0" applyNumberFormat="1" applyFont="1" applyBorder="1" applyAlignment="1">
      <alignment vertical="top" wrapText="1"/>
    </xf>
    <xf numFmtId="0" fontId="26" fillId="15" borderId="1" xfId="0" applyFont="1" applyFill="1" applyBorder="1" applyAlignment="1">
      <alignment vertical="top" wrapText="1"/>
    </xf>
    <xf numFmtId="0" fontId="11" fillId="15" borderId="9" xfId="0" applyFont="1" applyFill="1" applyBorder="1" applyAlignment="1">
      <alignment vertical="top" wrapText="1"/>
    </xf>
    <xf numFmtId="0" fontId="10" fillId="57" borderId="0" xfId="0" applyFont="1" applyFill="1" applyAlignment="1">
      <alignment vertical="top"/>
    </xf>
    <xf numFmtId="0" fontId="20" fillId="57" borderId="11" xfId="0" applyFont="1" applyFill="1" applyBorder="1" applyAlignment="1">
      <alignment vertical="top" wrapText="1"/>
    </xf>
    <xf numFmtId="166" fontId="15" fillId="23" borderId="8" xfId="0" applyNumberFormat="1" applyFont="1" applyFill="1" applyBorder="1" applyAlignment="1">
      <alignment horizontal="left" vertical="top" wrapText="1"/>
    </xf>
    <xf numFmtId="166" fontId="15" fillId="0" borderId="16" xfId="0" applyNumberFormat="1" applyFont="1" applyBorder="1" applyAlignment="1">
      <alignment horizontal="left" vertical="top" wrapText="1"/>
    </xf>
    <xf numFmtId="49" fontId="0" fillId="0" borderId="6" xfId="0" applyNumberFormat="1" applyBorder="1" applyAlignment="1">
      <alignment horizontal="left" vertical="top"/>
    </xf>
    <xf numFmtId="0" fontId="11" fillId="4" borderId="1" xfId="0" applyFont="1" applyFill="1" applyBorder="1" applyAlignment="1">
      <alignment wrapText="1"/>
    </xf>
    <xf numFmtId="0" fontId="13" fillId="57" borderId="3" xfId="0" applyFont="1" applyFill="1" applyBorder="1" applyAlignment="1">
      <alignment vertical="top" wrapText="1"/>
    </xf>
    <xf numFmtId="0" fontId="10" fillId="23" borderId="8" xfId="0" applyFont="1" applyFill="1" applyBorder="1" applyAlignment="1">
      <alignment horizontal="left" vertical="top" wrapText="1"/>
    </xf>
    <xf numFmtId="15" fontId="13" fillId="57" borderId="4" xfId="0" applyNumberFormat="1" applyFont="1" applyFill="1" applyBorder="1" applyAlignment="1">
      <alignment horizontal="left" vertical="top" wrapText="1"/>
    </xf>
    <xf numFmtId="0" fontId="11" fillId="53" borderId="1" xfId="0" applyFont="1" applyFill="1" applyBorder="1" applyAlignment="1">
      <alignment horizontal="left" vertical="top" wrapText="1"/>
    </xf>
    <xf numFmtId="0" fontId="11" fillId="44" borderId="1" xfId="0" applyFont="1" applyFill="1" applyBorder="1" applyAlignment="1">
      <alignment horizontal="left" vertical="top" wrapText="1"/>
    </xf>
    <xf numFmtId="0" fontId="20" fillId="44" borderId="1" xfId="0" applyFont="1" applyFill="1" applyBorder="1" applyAlignment="1">
      <alignment vertical="top" wrapText="1"/>
    </xf>
    <xf numFmtId="0" fontId="2" fillId="44" borderId="1" xfId="0" applyFont="1" applyFill="1" applyBorder="1" applyAlignment="1">
      <alignment vertical="top"/>
    </xf>
    <xf numFmtId="0" fontId="11" fillId="44" borderId="1" xfId="0" applyFont="1" applyFill="1" applyBorder="1" applyAlignment="1">
      <alignment vertical="top" wrapText="1"/>
    </xf>
    <xf numFmtId="15" fontId="13" fillId="44" borderId="1" xfId="0" applyNumberFormat="1" applyFont="1" applyFill="1" applyBorder="1" applyAlignment="1">
      <alignment horizontal="left" vertical="top"/>
    </xf>
    <xf numFmtId="0" fontId="0" fillId="44" borderId="1" xfId="0" applyFill="1" applyBorder="1" applyAlignment="1">
      <alignment horizontal="left" vertical="top"/>
    </xf>
    <xf numFmtId="15" fontId="0" fillId="57" borderId="3" xfId="0" applyNumberFormat="1" applyFill="1" applyBorder="1" applyAlignment="1">
      <alignment horizontal="left" vertical="top" wrapText="1"/>
    </xf>
    <xf numFmtId="0" fontId="11" fillId="23" borderId="7" xfId="0" applyFont="1" applyFill="1" applyBorder="1" applyAlignment="1">
      <alignment horizontal="left" vertical="top" wrapText="1"/>
    </xf>
    <xf numFmtId="164" fontId="13" fillId="0" borderId="4" xfId="0" applyNumberFormat="1" applyFont="1" applyBorder="1" applyAlignment="1">
      <alignment horizontal="left" vertical="top" wrapText="1"/>
    </xf>
    <xf numFmtId="3" fontId="13" fillId="4" borderId="19" xfId="0" applyNumberFormat="1" applyFont="1" applyFill="1" applyBorder="1" applyAlignment="1">
      <alignment horizontal="right" vertical="top" wrapText="1"/>
    </xf>
    <xf numFmtId="3" fontId="9" fillId="23" borderId="1" xfId="0" applyNumberFormat="1" applyFont="1" applyFill="1" applyBorder="1" applyAlignment="1">
      <alignment horizontal="right" vertical="top" wrapText="1"/>
    </xf>
    <xf numFmtId="166" fontId="27" fillId="23" borderId="1" xfId="0" applyNumberFormat="1" applyFont="1" applyFill="1" applyBorder="1" applyAlignment="1">
      <alignment vertical="top" wrapText="1"/>
    </xf>
    <xf numFmtId="0" fontId="10" fillId="0" borderId="3" xfId="0" applyFont="1" applyBorder="1" applyAlignment="1">
      <alignment horizontal="left" vertical="top" wrapText="1"/>
    </xf>
    <xf numFmtId="168" fontId="18" fillId="0" borderId="6" xfId="0" applyNumberFormat="1" applyFont="1" applyBorder="1" applyAlignment="1">
      <alignment horizontal="left" vertical="top" wrapText="1"/>
    </xf>
    <xf numFmtId="3" fontId="42" fillId="15" borderId="3" xfId="0" applyNumberFormat="1" applyFont="1" applyFill="1" applyBorder="1" applyAlignment="1">
      <alignment horizontal="left" vertical="top" wrapText="1" indent="1"/>
    </xf>
    <xf numFmtId="166" fontId="15" fillId="23" borderId="7" xfId="0" applyNumberFormat="1" applyFont="1" applyFill="1" applyBorder="1" applyAlignment="1">
      <alignment horizontal="left" vertical="top" wrapText="1"/>
    </xf>
    <xf numFmtId="49" fontId="0" fillId="23" borderId="7" xfId="0" applyNumberFormat="1" applyFill="1" applyBorder="1" applyAlignment="1">
      <alignment horizontal="left" vertical="top"/>
    </xf>
    <xf numFmtId="3" fontId="0" fillId="23" borderId="7" xfId="0" applyNumberFormat="1" applyFill="1" applyBorder="1" applyAlignment="1">
      <alignment horizontal="right" vertical="top"/>
    </xf>
    <xf numFmtId="0" fontId="10" fillId="57" borderId="7" xfId="0" applyFont="1" applyFill="1" applyBorder="1" applyAlignment="1">
      <alignment vertical="top"/>
    </xf>
    <xf numFmtId="168" fontId="13" fillId="4" borderId="14" xfId="0" applyNumberFormat="1" applyFont="1" applyFill="1" applyBorder="1" applyAlignment="1">
      <alignment horizontal="left" vertical="top" wrapText="1"/>
    </xf>
    <xf numFmtId="166" fontId="15" fillId="57" borderId="13" xfId="0" applyNumberFormat="1" applyFont="1" applyFill="1" applyBorder="1" applyAlignment="1">
      <alignment horizontal="left" vertical="top" wrapText="1"/>
    </xf>
    <xf numFmtId="0" fontId="11" fillId="57" borderId="6" xfId="0" applyFont="1" applyFill="1" applyBorder="1" applyAlignment="1">
      <alignment wrapText="1"/>
    </xf>
    <xf numFmtId="0" fontId="11" fillId="4" borderId="3" xfId="0" applyFont="1" applyFill="1" applyBorder="1" applyAlignment="1">
      <alignment wrapText="1"/>
    </xf>
    <xf numFmtId="0" fontId="10" fillId="15" borderId="8" xfId="0" applyFont="1" applyFill="1" applyBorder="1" applyAlignment="1">
      <alignment vertical="top"/>
    </xf>
    <xf numFmtId="3" fontId="11" fillId="15" borderId="8" xfId="0" applyNumberFormat="1" applyFont="1" applyFill="1" applyBorder="1" applyAlignment="1">
      <alignment vertical="top" wrapText="1"/>
    </xf>
    <xf numFmtId="3" fontId="11" fillId="4" borderId="9" xfId="0" applyNumberFormat="1" applyFont="1" applyFill="1" applyBorder="1" applyAlignment="1">
      <alignment vertical="top" wrapText="1"/>
    </xf>
    <xf numFmtId="3" fontId="18" fillId="11" borderId="1" xfId="0" applyNumberFormat="1" applyFont="1" applyFill="1" applyBorder="1" applyAlignment="1">
      <alignment vertical="top" wrapText="1"/>
    </xf>
    <xf numFmtId="3" fontId="11" fillId="11" borderId="2" xfId="0" applyNumberFormat="1" applyFont="1" applyFill="1" applyBorder="1" applyAlignment="1">
      <alignment vertical="top" wrapText="1"/>
    </xf>
    <xf numFmtId="0" fontId="0" fillId="57" borderId="3" xfId="0" applyFill="1" applyBorder="1" applyAlignment="1">
      <alignment vertical="top"/>
    </xf>
    <xf numFmtId="168" fontId="13" fillId="57" borderId="3" xfId="0" applyNumberFormat="1" applyFont="1" applyFill="1" applyBorder="1" applyAlignment="1">
      <alignment horizontal="left" vertical="top" wrapText="1"/>
    </xf>
    <xf numFmtId="49" fontId="0" fillId="57" borderId="3" xfId="0" applyNumberFormat="1" applyFill="1" applyBorder="1" applyAlignment="1">
      <alignment vertical="top" wrapText="1"/>
    </xf>
    <xf numFmtId="166" fontId="15" fillId="44" borderId="1" xfId="0" applyNumberFormat="1" applyFont="1" applyFill="1" applyBorder="1" applyAlignment="1">
      <alignment horizontal="left" vertical="top"/>
    </xf>
    <xf numFmtId="166" fontId="0" fillId="44" borderId="1" xfId="0" applyNumberFormat="1" applyFill="1" applyBorder="1" applyAlignment="1">
      <alignment horizontal="left" vertical="top" wrapText="1"/>
    </xf>
    <xf numFmtId="3" fontId="11" fillId="44" borderId="1" xfId="0" applyNumberFormat="1" applyFont="1" applyFill="1" applyBorder="1" applyAlignment="1">
      <alignment vertical="top" wrapText="1"/>
    </xf>
    <xf numFmtId="0" fontId="0" fillId="44" borderId="1" xfId="0" applyFill="1" applyBorder="1"/>
    <xf numFmtId="49" fontId="13" fillId="44" borderId="1" xfId="0" applyNumberFormat="1" applyFont="1" applyFill="1" applyBorder="1" applyAlignment="1">
      <alignment vertical="top" wrapText="1"/>
    </xf>
    <xf numFmtId="165" fontId="0" fillId="44" borderId="1" xfId="0" applyNumberFormat="1" applyFill="1" applyBorder="1" applyAlignment="1">
      <alignment horizontal="right"/>
    </xf>
    <xf numFmtId="3" fontId="0" fillId="44" borderId="1" xfId="0" applyNumberFormat="1" applyFill="1" applyBorder="1" applyAlignment="1">
      <alignment horizontal="right"/>
    </xf>
    <xf numFmtId="0" fontId="0" fillId="44" borderId="9" xfId="0" applyFill="1" applyBorder="1"/>
    <xf numFmtId="166" fontId="9" fillId="23" borderId="2" xfId="0" applyNumberFormat="1" applyFont="1" applyFill="1" applyBorder="1" applyAlignment="1">
      <alignment horizontal="left" vertical="top" wrapText="1"/>
    </xf>
    <xf numFmtId="168" fontId="11" fillId="57" borderId="2" xfId="0" applyNumberFormat="1" applyFont="1" applyFill="1" applyBorder="1" applyAlignment="1">
      <alignment horizontal="left" vertical="top" wrapText="1"/>
    </xf>
    <xf numFmtId="168" fontId="18" fillId="0" borderId="5" xfId="0" applyNumberFormat="1" applyFont="1" applyBorder="1" applyAlignment="1">
      <alignment horizontal="left" vertical="top" wrapText="1"/>
    </xf>
    <xf numFmtId="168" fontId="18" fillId="57" borderId="5" xfId="0" applyNumberFormat="1" applyFont="1" applyFill="1" applyBorder="1" applyAlignment="1">
      <alignment horizontal="left" vertical="top" wrapText="1"/>
    </xf>
    <xf numFmtId="14" fontId="0" fillId="57" borderId="1" xfId="0" applyNumberFormat="1" applyFill="1" applyBorder="1" applyAlignment="1">
      <alignment horizontal="left" vertical="top" wrapText="1"/>
    </xf>
    <xf numFmtId="168" fontId="11" fillId="4" borderId="1" xfId="0" applyNumberFormat="1" applyFont="1" applyFill="1" applyBorder="1" applyAlignment="1">
      <alignment horizontal="left" vertical="top" wrapText="1"/>
    </xf>
    <xf numFmtId="166" fontId="27" fillId="57" borderId="7" xfId="0" applyNumberFormat="1" applyFont="1" applyFill="1" applyBorder="1" applyAlignment="1">
      <alignment horizontal="left" vertical="top" wrapText="1"/>
    </xf>
    <xf numFmtId="166" fontId="27" fillId="57" borderId="5" xfId="0" applyNumberFormat="1" applyFont="1" applyFill="1" applyBorder="1" applyAlignment="1">
      <alignment horizontal="left" vertical="top" wrapText="1"/>
    </xf>
    <xf numFmtId="168" fontId="11" fillId="0" borderId="6" xfId="0" applyNumberFormat="1" applyFont="1" applyBorder="1" applyAlignment="1">
      <alignment horizontal="left" vertical="top" wrapText="1"/>
    </xf>
    <xf numFmtId="49" fontId="0" fillId="57" borderId="12" xfId="0" applyNumberFormat="1" applyFill="1" applyBorder="1" applyAlignment="1">
      <alignment vertical="top" wrapText="1"/>
    </xf>
    <xf numFmtId="165" fontId="11" fillId="57" borderId="4" xfId="0" applyNumberFormat="1" applyFont="1" applyFill="1" applyBorder="1" applyAlignment="1">
      <alignment horizontal="right" vertical="top" wrapText="1"/>
    </xf>
    <xf numFmtId="0" fontId="4" fillId="57" borderId="11" xfId="0" applyFont="1" applyFill="1" applyBorder="1" applyAlignment="1">
      <alignment wrapText="1"/>
    </xf>
    <xf numFmtId="3" fontId="11" fillId="57" borderId="3" xfId="0" applyNumberFormat="1" applyFont="1" applyFill="1" applyBorder="1" applyAlignment="1">
      <alignment horizontal="right" vertical="top" wrapText="1"/>
    </xf>
    <xf numFmtId="164" fontId="0" fillId="57" borderId="13" xfId="0" applyNumberFormat="1" applyFill="1" applyBorder="1" applyAlignment="1">
      <alignment horizontal="left" vertical="top" wrapText="1"/>
    </xf>
    <xf numFmtId="0" fontId="18" fillId="57" borderId="14" xfId="0" applyFont="1" applyFill="1" applyBorder="1" applyAlignment="1">
      <alignment horizontal="left" vertical="top" wrapText="1"/>
    </xf>
    <xf numFmtId="0" fontId="18" fillId="57" borderId="5" xfId="0" applyFont="1" applyFill="1" applyBorder="1" applyAlignment="1">
      <alignment horizontal="left" vertical="top" wrapText="1"/>
    </xf>
    <xf numFmtId="168" fontId="13" fillId="4" borderId="11" xfId="0" applyNumberFormat="1" applyFont="1" applyFill="1" applyBorder="1" applyAlignment="1">
      <alignment horizontal="left" vertical="top" wrapText="1"/>
    </xf>
    <xf numFmtId="168" fontId="13" fillId="4" borderId="8" xfId="0" applyNumberFormat="1" applyFont="1" applyFill="1" applyBorder="1" applyAlignment="1">
      <alignment horizontal="left" vertical="top" wrapText="1"/>
    </xf>
    <xf numFmtId="0" fontId="20" fillId="15" borderId="6" xfId="0" applyFont="1" applyFill="1" applyBorder="1" applyAlignment="1">
      <alignment vertical="top" wrapText="1"/>
    </xf>
    <xf numFmtId="0" fontId="11" fillId="15" borderId="6" xfId="0" applyFont="1" applyFill="1" applyBorder="1" applyAlignment="1">
      <alignment horizontal="left" vertical="top" wrapText="1"/>
    </xf>
    <xf numFmtId="0" fontId="7" fillId="15" borderId="6" xfId="0" applyFont="1" applyFill="1" applyBorder="1" applyAlignment="1">
      <alignment vertical="top"/>
    </xf>
    <xf numFmtId="0" fontId="0" fillId="15" borderId="16" xfId="0" applyFill="1" applyBorder="1" applyAlignment="1">
      <alignment vertical="top" wrapText="1"/>
    </xf>
    <xf numFmtId="49" fontId="13" fillId="15" borderId="1" xfId="0" applyNumberFormat="1" applyFont="1" applyFill="1" applyBorder="1" applyAlignment="1">
      <alignment vertical="top" wrapText="1"/>
    </xf>
    <xf numFmtId="0" fontId="0" fillId="15" borderId="8" xfId="0" applyFill="1" applyBorder="1"/>
    <xf numFmtId="165" fontId="0" fillId="4" borderId="1" xfId="0" applyNumberFormat="1" applyFill="1" applyBorder="1" applyAlignment="1">
      <alignment horizontal="right"/>
    </xf>
    <xf numFmtId="171" fontId="11" fillId="15" borderId="1" xfId="0" applyNumberFormat="1" applyFont="1" applyFill="1" applyBorder="1" applyAlignment="1">
      <alignment horizontal="left" vertical="top" wrapText="1"/>
    </xf>
    <xf numFmtId="0" fontId="11" fillId="42" borderId="3" xfId="0" applyFont="1" applyFill="1" applyBorder="1" applyAlignment="1">
      <alignment vertical="top" wrapText="1"/>
    </xf>
    <xf numFmtId="166" fontId="13" fillId="23" borderId="3" xfId="0" applyNumberFormat="1" applyFont="1" applyFill="1" applyBorder="1" applyAlignment="1">
      <alignment horizontal="left" vertical="top" wrapText="1"/>
    </xf>
    <xf numFmtId="165" fontId="18" fillId="23" borderId="3" xfId="0" applyNumberFormat="1" applyFont="1" applyFill="1" applyBorder="1" applyAlignment="1">
      <alignment horizontal="right" vertical="top" wrapText="1"/>
    </xf>
    <xf numFmtId="3" fontId="25" fillId="23" borderId="3" xfId="0" applyNumberFormat="1" applyFont="1" applyFill="1" applyBorder="1" applyAlignment="1">
      <alignment horizontal="left" vertical="top" wrapText="1"/>
    </xf>
    <xf numFmtId="165" fontId="16" fillId="0" borderId="3" xfId="0" applyNumberFormat="1" applyFont="1" applyBorder="1" applyAlignment="1">
      <alignment horizontal="right" vertical="top"/>
    </xf>
    <xf numFmtId="0" fontId="24" fillId="23" borderId="3" xfId="0" applyFont="1" applyFill="1" applyBorder="1" applyAlignment="1">
      <alignment vertical="top" wrapText="1"/>
    </xf>
    <xf numFmtId="3" fontId="16" fillId="0" borderId="3" xfId="0" applyNumberFormat="1" applyFont="1" applyBorder="1" applyAlignment="1">
      <alignment horizontal="right" vertical="top"/>
    </xf>
    <xf numFmtId="0" fontId="24" fillId="23" borderId="3" xfId="0" applyFont="1" applyFill="1" applyBorder="1"/>
    <xf numFmtId="14" fontId="11" fillId="57" borderId="1" xfId="0" applyNumberFormat="1" applyFont="1" applyFill="1" applyBorder="1" applyAlignment="1">
      <alignment horizontal="left" vertical="top" wrapText="1"/>
    </xf>
    <xf numFmtId="168" fontId="0" fillId="4" borderId="8" xfId="0" applyNumberFormat="1" applyFill="1" applyBorder="1" applyAlignment="1">
      <alignment horizontal="left" vertical="top" wrapText="1"/>
    </xf>
    <xf numFmtId="0" fontId="10" fillId="57" borderId="11" xfId="0" applyFont="1" applyFill="1" applyBorder="1" applyAlignment="1">
      <alignment vertical="top" wrapText="1"/>
    </xf>
    <xf numFmtId="0" fontId="13" fillId="2" borderId="3" xfId="0" applyFont="1" applyFill="1" applyBorder="1" applyAlignment="1">
      <alignment vertical="top" wrapText="1"/>
    </xf>
    <xf numFmtId="168" fontId="13" fillId="57" borderId="4" xfId="0" applyNumberFormat="1" applyFont="1" applyFill="1" applyBorder="1" applyAlignment="1">
      <alignment horizontal="left" vertical="top" wrapText="1"/>
    </xf>
    <xf numFmtId="166" fontId="9" fillId="57" borderId="3" xfId="0" applyNumberFormat="1" applyFont="1" applyFill="1" applyBorder="1" applyAlignment="1">
      <alignment horizontal="left" vertical="top" wrapText="1"/>
    </xf>
    <xf numFmtId="49" fontId="13" fillId="57" borderId="12" xfId="0" applyNumberFormat="1" applyFont="1" applyFill="1" applyBorder="1" applyAlignment="1">
      <alignment vertical="top" wrapText="1"/>
    </xf>
    <xf numFmtId="0" fontId="13" fillId="57" borderId="4" xfId="0" applyFont="1" applyFill="1" applyBorder="1" applyAlignment="1">
      <alignment vertical="top"/>
    </xf>
    <xf numFmtId="3" fontId="13" fillId="57" borderId="4" xfId="0" applyNumberFormat="1" applyFont="1" applyFill="1" applyBorder="1" applyAlignment="1">
      <alignment horizontal="right" vertical="top" wrapText="1"/>
    </xf>
    <xf numFmtId="3" fontId="11" fillId="57" borderId="4" xfId="0" applyNumberFormat="1" applyFont="1" applyFill="1" applyBorder="1" applyAlignment="1">
      <alignment horizontal="right" vertical="top" wrapText="1"/>
    </xf>
    <xf numFmtId="0" fontId="18" fillId="0" borderId="1" xfId="0" applyFont="1" applyBorder="1" applyAlignment="1">
      <alignment horizontal="left" vertical="top" wrapText="1"/>
    </xf>
    <xf numFmtId="0" fontId="13" fillId="57" borderId="12" xfId="0" applyFont="1" applyFill="1" applyBorder="1" applyAlignment="1">
      <alignment vertical="top" wrapText="1"/>
    </xf>
    <xf numFmtId="0" fontId="13" fillId="0" borderId="8" xfId="0" applyFont="1" applyBorder="1" applyAlignment="1">
      <alignment vertical="top" wrapText="1"/>
    </xf>
    <xf numFmtId="0" fontId="13" fillId="23" borderId="8" xfId="0" applyFont="1" applyFill="1" applyBorder="1" applyAlignment="1">
      <alignment vertical="top" wrapText="1"/>
    </xf>
    <xf numFmtId="15" fontId="13" fillId="15" borderId="11" xfId="0" applyNumberFormat="1" applyFont="1" applyFill="1" applyBorder="1" applyAlignment="1">
      <alignment horizontal="left" vertical="top"/>
    </xf>
    <xf numFmtId="3" fontId="0" fillId="4" borderId="1" xfId="0" applyNumberFormat="1" applyFill="1" applyBorder="1" applyAlignment="1">
      <alignment vertical="top"/>
    </xf>
    <xf numFmtId="0" fontId="0" fillId="23" borderId="1" xfId="0" applyFill="1" applyBorder="1" applyAlignment="1">
      <alignment wrapText="1"/>
    </xf>
    <xf numFmtId="164" fontId="0" fillId="0" borderId="1" xfId="0" applyNumberFormat="1" applyBorder="1" applyAlignment="1">
      <alignment horizontal="right" vertical="top" wrapText="1"/>
    </xf>
    <xf numFmtId="0" fontId="26" fillId="15" borderId="4" xfId="0" applyFont="1" applyFill="1" applyBorder="1" applyAlignment="1">
      <alignment vertical="top"/>
    </xf>
    <xf numFmtId="166" fontId="13" fillId="15" borderId="4" xfId="0" applyNumberFormat="1" applyFont="1" applyFill="1" applyBorder="1" applyAlignment="1">
      <alignment horizontal="left" vertical="top" wrapText="1"/>
    </xf>
    <xf numFmtId="168" fontId="0" fillId="15" borderId="4" xfId="0" applyNumberFormat="1" applyFill="1" applyBorder="1" applyAlignment="1">
      <alignment horizontal="left" vertical="top" wrapText="1"/>
    </xf>
    <xf numFmtId="3" fontId="0" fillId="4" borderId="3" xfId="0" applyNumberFormat="1" applyFill="1" applyBorder="1" applyAlignment="1">
      <alignment vertical="top" wrapText="1"/>
    </xf>
    <xf numFmtId="3" fontId="0" fillId="4" borderId="12" xfId="0" applyNumberFormat="1" applyFill="1" applyBorder="1" applyAlignment="1">
      <alignment vertical="top"/>
    </xf>
    <xf numFmtId="0" fontId="10" fillId="57" borderId="3" xfId="0" applyFont="1" applyFill="1" applyBorder="1" applyAlignment="1">
      <alignment vertical="top"/>
    </xf>
    <xf numFmtId="165" fontId="11" fillId="57" borderId="3" xfId="0" applyNumberFormat="1" applyFont="1" applyFill="1" applyBorder="1" applyAlignment="1">
      <alignment horizontal="left" vertical="top" wrapText="1"/>
    </xf>
    <xf numFmtId="164" fontId="24" fillId="57" borderId="3" xfId="0" applyNumberFormat="1" applyFont="1" applyFill="1" applyBorder="1" applyAlignment="1">
      <alignment horizontal="left" vertical="top" wrapText="1"/>
    </xf>
    <xf numFmtId="3" fontId="44" fillId="57" borderId="3" xfId="0" applyNumberFormat="1" applyFont="1" applyFill="1" applyBorder="1"/>
    <xf numFmtId="0" fontId="0" fillId="57" borderId="3" xfId="0" applyFill="1" applyBorder="1" applyAlignment="1">
      <alignment wrapText="1"/>
    </xf>
    <xf numFmtId="3" fontId="0" fillId="57" borderId="3" xfId="0" applyNumberFormat="1" applyFill="1" applyBorder="1" applyAlignment="1">
      <alignment horizontal="right" vertical="top" wrapText="1"/>
    </xf>
    <xf numFmtId="15" fontId="0" fillId="57" borderId="9" xfId="0" applyNumberFormat="1" applyFill="1" applyBorder="1" applyAlignment="1">
      <alignment horizontal="left" vertical="top" wrapText="1"/>
    </xf>
    <xf numFmtId="166" fontId="0" fillId="57" borderId="4" xfId="0" applyNumberFormat="1" applyFill="1" applyBorder="1" applyAlignment="1">
      <alignment vertical="top"/>
    </xf>
    <xf numFmtId="166" fontId="9" fillId="57" borderId="7" xfId="0" applyNumberFormat="1" applyFont="1" applyFill="1" applyBorder="1" applyAlignment="1">
      <alignment horizontal="left" vertical="top" wrapText="1"/>
    </xf>
    <xf numFmtId="3" fontId="11" fillId="57" borderId="9" xfId="0" applyNumberFormat="1" applyFont="1" applyFill="1" applyBorder="1" applyAlignment="1">
      <alignment wrapText="1"/>
    </xf>
    <xf numFmtId="0" fontId="0" fillId="57" borderId="9" xfId="0" applyFill="1" applyBorder="1" applyAlignment="1">
      <alignment wrapText="1"/>
    </xf>
    <xf numFmtId="0" fontId="0" fillId="57" borderId="2" xfId="0" applyFill="1" applyBorder="1" applyAlignment="1">
      <alignment vertical="top"/>
    </xf>
    <xf numFmtId="3" fontId="0" fillId="23" borderId="1" xfId="0" applyNumberFormat="1" applyFill="1" applyBorder="1" applyAlignment="1">
      <alignment vertical="top" wrapText="1"/>
    </xf>
    <xf numFmtId="3" fontId="0" fillId="23" borderId="1" xfId="0" applyNumberFormat="1" applyFill="1" applyBorder="1" applyAlignment="1">
      <alignment vertical="top"/>
    </xf>
    <xf numFmtId="3" fontId="14" fillId="23" borderId="1" xfId="0" applyNumberFormat="1" applyFont="1" applyFill="1" applyBorder="1" applyAlignment="1">
      <alignment vertical="top"/>
    </xf>
    <xf numFmtId="168" fontId="0" fillId="23" borderId="7" xfId="0" applyNumberFormat="1" applyFill="1" applyBorder="1" applyAlignment="1">
      <alignment horizontal="left" vertical="top" wrapText="1"/>
    </xf>
    <xf numFmtId="168" fontId="0" fillId="0" borderId="5" xfId="0" applyNumberFormat="1" applyBorder="1" applyAlignment="1">
      <alignment horizontal="left" vertical="top" wrapText="1"/>
    </xf>
    <xf numFmtId="166" fontId="13" fillId="57" borderId="14" xfId="0" applyNumberFormat="1" applyFont="1" applyFill="1" applyBorder="1" applyAlignment="1">
      <alignment horizontal="left" vertical="top" wrapText="1"/>
    </xf>
    <xf numFmtId="0" fontId="0" fillId="57" borderId="11" xfId="0" applyFill="1" applyBorder="1" applyAlignment="1">
      <alignment vertical="top" wrapText="1"/>
    </xf>
    <xf numFmtId="3" fontId="37" fillId="57" borderId="4" xfId="0" applyNumberFormat="1" applyFont="1" applyFill="1" applyBorder="1" applyAlignment="1">
      <alignment vertical="top"/>
    </xf>
    <xf numFmtId="3" fontId="11" fillId="57" borderId="0" xfId="0" applyNumberFormat="1" applyFont="1" applyFill="1" applyAlignment="1">
      <alignment horizontal="right" vertical="top" wrapText="1"/>
    </xf>
    <xf numFmtId="3" fontId="11" fillId="57" borderId="4" xfId="0" applyNumberFormat="1" applyFont="1" applyFill="1" applyBorder="1" applyAlignment="1">
      <alignment vertical="top" wrapText="1"/>
    </xf>
    <xf numFmtId="3" fontId="0" fillId="57" borderId="14" xfId="0" applyNumberFormat="1" applyFill="1" applyBorder="1" applyAlignment="1">
      <alignment vertical="top"/>
    </xf>
    <xf numFmtId="0" fontId="0" fillId="57" borderId="4" xfId="0" applyFill="1" applyBorder="1" applyAlignment="1">
      <alignment horizontal="left" vertical="top"/>
    </xf>
    <xf numFmtId="49" fontId="0" fillId="57" borderId="4" xfId="0" applyNumberFormat="1" applyFill="1" applyBorder="1" applyAlignment="1">
      <alignment vertical="top" wrapText="1"/>
    </xf>
    <xf numFmtId="171" fontId="13" fillId="0" borderId="14" xfId="0" applyNumberFormat="1" applyFont="1" applyBorder="1" applyAlignment="1">
      <alignment horizontal="left" vertical="top" wrapText="1"/>
    </xf>
    <xf numFmtId="166" fontId="13" fillId="0" borderId="4" xfId="0" applyNumberFormat="1" applyFont="1" applyBorder="1" applyAlignment="1">
      <alignment horizontal="left" vertical="top" wrapText="1"/>
    </xf>
    <xf numFmtId="0" fontId="9" fillId="0" borderId="4" xfId="0" applyFont="1" applyBorder="1" applyAlignment="1">
      <alignment horizontal="right" vertical="top" wrapText="1" readingOrder="1"/>
    </xf>
    <xf numFmtId="49" fontId="0" fillId="0" borderId="11" xfId="0" applyNumberFormat="1" applyBorder="1" applyAlignment="1">
      <alignment vertical="top" wrapText="1"/>
    </xf>
    <xf numFmtId="0" fontId="0" fillId="20" borderId="7" xfId="0" applyFill="1" applyBorder="1"/>
    <xf numFmtId="0" fontId="0" fillId="20" borderId="13" xfId="0" applyFill="1" applyBorder="1"/>
    <xf numFmtId="0" fontId="0" fillId="20" borderId="9" xfId="0" applyFill="1" applyBorder="1"/>
    <xf numFmtId="0" fontId="2" fillId="0" borderId="2" xfId="0" applyFont="1" applyBorder="1"/>
    <xf numFmtId="0" fontId="11" fillId="57" borderId="9" xfId="0" applyFont="1" applyFill="1" applyBorder="1" applyAlignment="1">
      <alignment vertical="top" wrapText="1"/>
    </xf>
    <xf numFmtId="166" fontId="0" fillId="57" borderId="2" xfId="0" applyNumberFormat="1" applyFill="1" applyBorder="1" applyAlignment="1">
      <alignment vertical="top" wrapText="1"/>
    </xf>
    <xf numFmtId="49" fontId="0" fillId="57" borderId="2" xfId="0" applyNumberFormat="1" applyFill="1" applyBorder="1" applyAlignment="1">
      <alignment horizontal="left" vertical="top" wrapText="1"/>
    </xf>
    <xf numFmtId="0" fontId="24" fillId="44" borderId="5" xfId="0" applyFont="1" applyFill="1" applyBorder="1" applyAlignment="1">
      <alignment vertical="top" wrapText="1"/>
    </xf>
    <xf numFmtId="0" fontId="19" fillId="44" borderId="1" xfId="0" applyFont="1" applyFill="1" applyBorder="1"/>
    <xf numFmtId="165" fontId="0" fillId="44" borderId="7" xfId="0" applyNumberFormat="1" applyFill="1" applyBorder="1" applyAlignment="1">
      <alignment horizontal="right"/>
    </xf>
    <xf numFmtId="165" fontId="0" fillId="4" borderId="6" xfId="0" applyNumberFormat="1" applyFill="1" applyBorder="1" applyAlignment="1">
      <alignment horizontal="right"/>
    </xf>
    <xf numFmtId="165" fontId="0" fillId="4" borderId="5" xfId="0" applyNumberFormat="1" applyFill="1" applyBorder="1" applyAlignment="1">
      <alignment horizontal="right"/>
    </xf>
    <xf numFmtId="0" fontId="0" fillId="44" borderId="12" xfId="0" applyFill="1" applyBorder="1"/>
    <xf numFmtId="3" fontId="0" fillId="4" borderId="3" xfId="0" applyNumberFormat="1" applyFill="1" applyBorder="1" applyAlignment="1">
      <alignment horizontal="right"/>
    </xf>
    <xf numFmtId="3" fontId="0" fillId="23" borderId="37" xfId="0" applyNumberFormat="1" applyFill="1" applyBorder="1" applyAlignment="1">
      <alignment horizontal="left" vertical="top"/>
    </xf>
    <xf numFmtId="3" fontId="10" fillId="0" borderId="2" xfId="0" applyNumberFormat="1" applyFont="1" applyBorder="1" applyAlignment="1">
      <alignment horizontal="right" vertical="top"/>
    </xf>
    <xf numFmtId="3" fontId="16" fillId="25" borderId="2" xfId="0" applyNumberFormat="1" applyFont="1" applyFill="1" applyBorder="1" applyAlignment="1">
      <alignment horizontal="right" vertical="top"/>
    </xf>
    <xf numFmtId="3" fontId="13" fillId="45" borderId="21" xfId="0" applyNumberFormat="1" applyFont="1" applyFill="1" applyBorder="1" applyAlignment="1">
      <alignment horizontal="left"/>
    </xf>
    <xf numFmtId="3" fontId="21" fillId="45" borderId="20" xfId="0" applyNumberFormat="1" applyFont="1" applyFill="1" applyBorder="1" applyAlignment="1">
      <alignment horizontal="right" vertical="top" readingOrder="1"/>
    </xf>
    <xf numFmtId="0" fontId="2" fillId="23" borderId="32" xfId="0" applyFont="1" applyFill="1" applyBorder="1"/>
    <xf numFmtId="3" fontId="10" fillId="0" borderId="2" xfId="0" applyNumberFormat="1" applyFont="1" applyBorder="1" applyAlignment="1">
      <alignment horizontal="right"/>
    </xf>
    <xf numFmtId="3" fontId="13" fillId="11" borderId="22" xfId="0" applyNumberFormat="1" applyFont="1" applyFill="1" applyBorder="1" applyAlignment="1">
      <alignment horizontal="right"/>
    </xf>
    <xf numFmtId="168" fontId="4" fillId="57" borderId="2" xfId="0" applyNumberFormat="1" applyFont="1" applyFill="1" applyBorder="1" applyAlignment="1">
      <alignment horizontal="left" vertical="top" wrapText="1"/>
    </xf>
    <xf numFmtId="168" fontId="4" fillId="57" borderId="3" xfId="0" applyNumberFormat="1" applyFont="1" applyFill="1" applyBorder="1" applyAlignment="1">
      <alignment horizontal="left" vertical="top" wrapText="1"/>
    </xf>
    <xf numFmtId="49" fontId="0" fillId="15" borderId="1" xfId="0" applyNumberFormat="1" applyFill="1" applyBorder="1" applyAlignment="1">
      <alignment horizontal="left" vertical="top"/>
    </xf>
    <xf numFmtId="165" fontId="11" fillId="4" borderId="9" xfId="0" applyNumberFormat="1" applyFont="1" applyFill="1" applyBorder="1" applyAlignment="1">
      <alignment horizontal="right" vertical="top" wrapText="1"/>
    </xf>
    <xf numFmtId="164" fontId="0" fillId="57" borderId="11" xfId="0" applyNumberFormat="1" applyFill="1" applyBorder="1" applyAlignment="1">
      <alignment horizontal="left" vertical="top" wrapText="1"/>
    </xf>
    <xf numFmtId="49" fontId="0" fillId="57" borderId="11" xfId="0" applyNumberFormat="1" applyFill="1" applyBorder="1" applyAlignment="1">
      <alignment vertical="top" wrapText="1"/>
    </xf>
    <xf numFmtId="166" fontId="0" fillId="15" borderId="2" xfId="0" applyNumberFormat="1" applyFill="1" applyBorder="1" applyAlignment="1">
      <alignment horizontal="left" vertical="top" wrapText="1"/>
    </xf>
    <xf numFmtId="0" fontId="10" fillId="0" borderId="0" xfId="0" applyFont="1" applyAlignment="1">
      <alignment vertical="top"/>
    </xf>
    <xf numFmtId="15" fontId="13" fillId="0" borderId="11" xfId="0" applyNumberFormat="1" applyFont="1" applyBorder="1" applyAlignment="1">
      <alignment horizontal="left" vertical="top"/>
    </xf>
    <xf numFmtId="0" fontId="13" fillId="0" borderId="14" xfId="0" applyFont="1" applyBorder="1" applyAlignment="1">
      <alignment vertical="top" wrapText="1"/>
    </xf>
    <xf numFmtId="0" fontId="10" fillId="0" borderId="4" xfId="0" applyFont="1" applyBorder="1" applyAlignment="1">
      <alignment vertical="top" wrapText="1"/>
    </xf>
    <xf numFmtId="0" fontId="13" fillId="0" borderId="4" xfId="0" applyFont="1" applyBorder="1" applyAlignment="1">
      <alignment vertical="top" wrapText="1"/>
    </xf>
    <xf numFmtId="168" fontId="13" fillId="0" borderId="0" xfId="0" applyNumberFormat="1" applyFont="1" applyAlignment="1">
      <alignment horizontal="left" vertical="top" wrapText="1"/>
    </xf>
    <xf numFmtId="168" fontId="13" fillId="0" borderId="4" xfId="0" applyNumberFormat="1" applyFont="1" applyBorder="1" applyAlignment="1">
      <alignment horizontal="left" vertical="top" wrapText="1"/>
    </xf>
    <xf numFmtId="166" fontId="9" fillId="0" borderId="11" xfId="0" applyNumberFormat="1" applyFont="1" applyBorder="1" applyAlignment="1">
      <alignment horizontal="left" vertical="top" wrapText="1"/>
    </xf>
    <xf numFmtId="0" fontId="11" fillId="57" borderId="12" xfId="0" applyFont="1" applyFill="1" applyBorder="1" applyAlignment="1">
      <alignment wrapText="1"/>
    </xf>
    <xf numFmtId="15" fontId="13" fillId="57" borderId="3" xfId="0" applyNumberFormat="1" applyFont="1" applyFill="1" applyBorder="1" applyAlignment="1">
      <alignment horizontal="left" vertical="top"/>
    </xf>
    <xf numFmtId="0" fontId="13" fillId="57" borderId="11" xfId="0" applyFont="1" applyFill="1" applyBorder="1" applyAlignment="1">
      <alignment vertical="top" wrapText="1"/>
    </xf>
    <xf numFmtId="166" fontId="15" fillId="57" borderId="0" xfId="0" applyNumberFormat="1" applyFont="1" applyFill="1" applyAlignment="1">
      <alignment horizontal="left" vertical="top" wrapText="1"/>
    </xf>
    <xf numFmtId="168" fontId="13" fillId="4" borderId="3" xfId="0" applyNumberFormat="1" applyFont="1" applyFill="1" applyBorder="1" applyAlignment="1">
      <alignment horizontal="left" vertical="top" wrapText="1"/>
    </xf>
    <xf numFmtId="3" fontId="13" fillId="57" borderId="3" xfId="0" applyNumberFormat="1" applyFont="1" applyFill="1" applyBorder="1" applyAlignment="1">
      <alignment horizontal="right" vertical="top" wrapText="1"/>
    </xf>
    <xf numFmtId="0" fontId="13" fillId="57" borderId="4" xfId="0" applyFont="1" applyFill="1" applyBorder="1" applyAlignment="1">
      <alignment vertical="top" wrapText="1"/>
    </xf>
    <xf numFmtId="0" fontId="11" fillId="57" borderId="4" xfId="0" applyFont="1" applyFill="1" applyBorder="1" applyAlignment="1">
      <alignment wrapText="1"/>
    </xf>
    <xf numFmtId="0" fontId="10" fillId="57" borderId="2" xfId="0" applyFont="1" applyFill="1" applyBorder="1" applyAlignment="1">
      <alignment vertical="top"/>
    </xf>
    <xf numFmtId="0" fontId="11" fillId="57" borderId="9" xfId="0" applyFont="1" applyFill="1" applyBorder="1" applyAlignment="1">
      <alignment wrapText="1"/>
    </xf>
    <xf numFmtId="15" fontId="13" fillId="57" borderId="2" xfId="0" applyNumberFormat="1" applyFont="1" applyFill="1" applyBorder="1" applyAlignment="1">
      <alignment horizontal="left" vertical="top"/>
    </xf>
    <xf numFmtId="168" fontId="13" fillId="57" borderId="2" xfId="0" applyNumberFormat="1" applyFont="1" applyFill="1" applyBorder="1" applyAlignment="1">
      <alignment horizontal="left" vertical="top" wrapText="1"/>
    </xf>
    <xf numFmtId="166" fontId="9" fillId="57" borderId="2" xfId="0" applyNumberFormat="1" applyFont="1" applyFill="1" applyBorder="1" applyAlignment="1">
      <alignment horizontal="left" vertical="top" wrapText="1"/>
    </xf>
    <xf numFmtId="3" fontId="11" fillId="57" borderId="11" xfId="0" applyNumberFormat="1" applyFont="1" applyFill="1" applyBorder="1" applyAlignment="1">
      <alignment vertical="top" wrapText="1"/>
    </xf>
    <xf numFmtId="164" fontId="13" fillId="57" borderId="4" xfId="0" applyNumberFormat="1" applyFont="1" applyFill="1" applyBorder="1" applyAlignment="1">
      <alignment horizontal="left" vertical="top" wrapText="1"/>
    </xf>
    <xf numFmtId="49" fontId="0" fillId="57" borderId="9" xfId="0" applyNumberFormat="1" applyFill="1" applyBorder="1" applyAlignment="1">
      <alignment vertical="top" wrapText="1"/>
    </xf>
    <xf numFmtId="3" fontId="13" fillId="57" borderId="2" xfId="0" applyNumberFormat="1" applyFont="1" applyFill="1" applyBorder="1" applyAlignment="1">
      <alignment horizontal="right" vertical="top" wrapText="1"/>
    </xf>
    <xf numFmtId="0" fontId="20" fillId="15" borderId="9" xfId="0" applyFont="1" applyFill="1" applyBorder="1" applyAlignment="1">
      <alignment vertical="top" wrapText="1"/>
    </xf>
    <xf numFmtId="166" fontId="9" fillId="15" borderId="2" xfId="0" applyNumberFormat="1" applyFont="1" applyFill="1" applyBorder="1" applyAlignment="1">
      <alignment horizontal="left" vertical="top" wrapText="1"/>
    </xf>
    <xf numFmtId="0" fontId="20" fillId="23" borderId="0" xfId="0" applyFont="1" applyFill="1" applyAlignment="1">
      <alignment vertical="top" wrapText="1"/>
    </xf>
    <xf numFmtId="0" fontId="2" fillId="23" borderId="14" xfId="0" applyFont="1" applyFill="1" applyBorder="1" applyAlignment="1">
      <alignment vertical="top" wrapText="1"/>
    </xf>
    <xf numFmtId="166" fontId="27" fillId="23" borderId="14" xfId="0" applyNumberFormat="1" applyFont="1" applyFill="1" applyBorder="1" applyAlignment="1">
      <alignment horizontal="left" vertical="top" wrapText="1"/>
    </xf>
    <xf numFmtId="164" fontId="0" fillId="23" borderId="0" xfId="0" applyNumberFormat="1" applyFill="1" applyAlignment="1">
      <alignment horizontal="left" vertical="top" wrapText="1"/>
    </xf>
    <xf numFmtId="165" fontId="16" fillId="23" borderId="3" xfId="0" applyNumberFormat="1" applyFont="1" applyFill="1" applyBorder="1" applyAlignment="1">
      <alignment horizontal="right" vertical="top"/>
    </xf>
    <xf numFmtId="0" fontId="11" fillId="0" borderId="2" xfId="0" applyFont="1" applyBorder="1" applyAlignment="1">
      <alignment wrapText="1"/>
    </xf>
    <xf numFmtId="166" fontId="27" fillId="15" borderId="0" xfId="0" applyNumberFormat="1" applyFont="1" applyFill="1" applyAlignment="1">
      <alignment horizontal="left" vertical="top" wrapText="1"/>
    </xf>
    <xf numFmtId="14" fontId="0" fillId="15" borderId="14" xfId="0" applyNumberFormat="1" applyFill="1" applyBorder="1" applyAlignment="1">
      <alignment horizontal="left" vertical="top" wrapText="1"/>
    </xf>
    <xf numFmtId="164" fontId="0" fillId="15" borderId="0" xfId="0" applyNumberFormat="1" applyFill="1" applyAlignment="1">
      <alignment horizontal="left" vertical="top" wrapText="1"/>
    </xf>
    <xf numFmtId="3" fontId="11" fillId="15" borderId="14" xfId="0" applyNumberFormat="1" applyFont="1" applyFill="1" applyBorder="1" applyAlignment="1">
      <alignment vertical="top" wrapText="1"/>
    </xf>
    <xf numFmtId="0" fontId="11" fillId="37" borderId="1" xfId="0" applyFont="1" applyFill="1" applyBorder="1" applyAlignment="1">
      <alignment vertical="top" wrapText="1"/>
    </xf>
    <xf numFmtId="0" fontId="10" fillId="57" borderId="3" xfId="0" applyFont="1" applyFill="1" applyBorder="1" applyAlignment="1">
      <alignment vertical="top" wrapText="1"/>
    </xf>
    <xf numFmtId="166" fontId="13" fillId="57" borderId="3" xfId="0" applyNumberFormat="1" applyFont="1" applyFill="1" applyBorder="1" applyAlignment="1">
      <alignment horizontal="left" vertical="top" wrapText="1"/>
    </xf>
    <xf numFmtId="3" fontId="18" fillId="57" borderId="3" xfId="0" applyNumberFormat="1" applyFont="1" applyFill="1" applyBorder="1" applyAlignment="1">
      <alignment horizontal="left" vertical="top" wrapText="1"/>
    </xf>
    <xf numFmtId="3" fontId="18" fillId="57" borderId="6" xfId="0" applyNumberFormat="1" applyFont="1" applyFill="1" applyBorder="1" applyAlignment="1">
      <alignment horizontal="right" vertical="top" wrapText="1"/>
    </xf>
    <xf numFmtId="0" fontId="13" fillId="57" borderId="4" xfId="0" applyFont="1" applyFill="1" applyBorder="1"/>
    <xf numFmtId="3" fontId="18" fillId="23" borderId="2" xfId="0" applyNumberFormat="1" applyFont="1" applyFill="1" applyBorder="1" applyAlignment="1">
      <alignment horizontal="left" vertical="top" wrapText="1"/>
    </xf>
    <xf numFmtId="3" fontId="18" fillId="23" borderId="7" xfId="0" applyNumberFormat="1" applyFont="1" applyFill="1" applyBorder="1" applyAlignment="1">
      <alignment horizontal="right" vertical="top" wrapText="1"/>
    </xf>
    <xf numFmtId="3" fontId="13" fillId="11" borderId="16" xfId="0" applyNumberFormat="1" applyFont="1" applyFill="1" applyBorder="1" applyAlignment="1">
      <alignment horizontal="right" vertical="top"/>
    </xf>
    <xf numFmtId="165" fontId="18" fillId="23" borderId="7" xfId="0" applyNumberFormat="1" applyFont="1" applyFill="1" applyBorder="1" applyAlignment="1">
      <alignment horizontal="right" vertical="top" wrapText="1"/>
    </xf>
    <xf numFmtId="3" fontId="0" fillId="23" borderId="5" xfId="0" applyNumberFormat="1" applyFill="1" applyBorder="1" applyAlignment="1">
      <alignment horizontal="right" vertical="top"/>
    </xf>
    <xf numFmtId="3" fontId="0" fillId="0" borderId="5" xfId="0" applyNumberFormat="1" applyBorder="1" applyAlignment="1">
      <alignment horizontal="right" vertical="top"/>
    </xf>
    <xf numFmtId="173" fontId="13" fillId="15" borderId="1" xfId="0" applyNumberFormat="1" applyFont="1" applyFill="1" applyBorder="1" applyAlignment="1">
      <alignment horizontal="left" vertical="top" wrapText="1"/>
    </xf>
    <xf numFmtId="3" fontId="37" fillId="15" borderId="1" xfId="0" applyNumberFormat="1" applyFont="1" applyFill="1" applyBorder="1" applyAlignment="1">
      <alignment vertical="top"/>
    </xf>
    <xf numFmtId="0" fontId="0" fillId="4" borderId="1" xfId="0" applyFill="1" applyBorder="1" applyAlignment="1">
      <alignment horizontal="left" vertical="top"/>
    </xf>
    <xf numFmtId="166" fontId="0" fillId="15" borderId="3" xfId="0" applyNumberFormat="1" applyFill="1" applyBorder="1" applyAlignment="1">
      <alignment vertical="top" wrapText="1"/>
    </xf>
    <xf numFmtId="166" fontId="13" fillId="15" borderId="12" xfId="0" applyNumberFormat="1" applyFont="1" applyFill="1" applyBorder="1" applyAlignment="1">
      <alignment horizontal="left" vertical="top" wrapText="1"/>
    </xf>
    <xf numFmtId="164" fontId="0" fillId="4" borderId="16" xfId="0" applyNumberFormat="1" applyFill="1" applyBorder="1" applyAlignment="1">
      <alignment horizontal="right" vertical="top" wrapText="1"/>
    </xf>
    <xf numFmtId="166" fontId="13" fillId="15" borderId="9" xfId="0" applyNumberFormat="1" applyFont="1" applyFill="1" applyBorder="1" applyAlignment="1">
      <alignment horizontal="left" vertical="top" wrapText="1"/>
    </xf>
    <xf numFmtId="3" fontId="37" fillId="4" borderId="2" xfId="0" applyNumberFormat="1" applyFont="1" applyFill="1" applyBorder="1" applyAlignment="1">
      <alignment vertical="top"/>
    </xf>
    <xf numFmtId="3" fontId="11" fillId="15" borderId="2" xfId="0" applyNumberFormat="1" applyFont="1" applyFill="1" applyBorder="1" applyAlignment="1">
      <alignment horizontal="right" vertical="top" wrapText="1"/>
    </xf>
    <xf numFmtId="0" fontId="16" fillId="0" borderId="34" xfId="0" applyFont="1" applyBorder="1"/>
    <xf numFmtId="3" fontId="16" fillId="0" borderId="0" xfId="0" applyNumberFormat="1" applyFont="1" applyAlignment="1">
      <alignment wrapText="1"/>
    </xf>
    <xf numFmtId="0" fontId="16" fillId="25" borderId="0" xfId="0" applyFont="1" applyFill="1"/>
    <xf numFmtId="0" fontId="8" fillId="0" borderId="0" xfId="0" applyFont="1" applyAlignment="1">
      <alignment wrapText="1"/>
    </xf>
    <xf numFmtId="3" fontId="8" fillId="11" borderId="3" xfId="0" applyNumberFormat="1" applyFont="1" applyFill="1" applyBorder="1" applyAlignment="1">
      <alignment wrapText="1"/>
    </xf>
    <xf numFmtId="0" fontId="8" fillId="11" borderId="1" xfId="0" applyFont="1" applyFill="1" applyBorder="1" applyAlignment="1">
      <alignment wrapText="1"/>
    </xf>
    <xf numFmtId="3" fontId="0" fillId="11" borderId="0" xfId="0" applyNumberFormat="1" applyFill="1"/>
    <xf numFmtId="3" fontId="13" fillId="11" borderId="22" xfId="0" applyNumberFormat="1" applyFont="1" applyFill="1" applyBorder="1" applyAlignment="1">
      <alignment horizontal="right" vertical="top"/>
    </xf>
    <xf numFmtId="3" fontId="8" fillId="11" borderId="2" xfId="0" applyNumberFormat="1" applyFont="1" applyFill="1" applyBorder="1" applyAlignment="1">
      <alignment wrapText="1"/>
    </xf>
    <xf numFmtId="3" fontId="8" fillId="11" borderId="1" xfId="0" applyNumberFormat="1" applyFont="1" applyFill="1" applyBorder="1" applyAlignment="1">
      <alignment wrapText="1"/>
    </xf>
    <xf numFmtId="165" fontId="11" fillId="38" borderId="6" xfId="0" applyNumberFormat="1" applyFont="1" applyFill="1" applyBorder="1" applyAlignment="1">
      <alignment horizontal="right" vertical="top" wrapText="1"/>
    </xf>
    <xf numFmtId="165" fontId="11" fillId="38" borderId="1" xfId="0" applyNumberFormat="1" applyFont="1" applyFill="1" applyBorder="1" applyAlignment="1">
      <alignment horizontal="right" vertical="top" wrapText="1"/>
    </xf>
    <xf numFmtId="3" fontId="16" fillId="25" borderId="9" xfId="0" applyNumberFormat="1" applyFont="1" applyFill="1" applyBorder="1" applyAlignment="1">
      <alignment wrapText="1"/>
    </xf>
    <xf numFmtId="3" fontId="8" fillId="25" borderId="11" xfId="0" applyNumberFormat="1" applyFont="1" applyFill="1" applyBorder="1" applyAlignment="1">
      <alignment wrapText="1"/>
    </xf>
    <xf numFmtId="3" fontId="16" fillId="25" borderId="8" xfId="0" applyNumberFormat="1" applyFont="1" applyFill="1" applyBorder="1" applyAlignment="1">
      <alignment wrapText="1"/>
    </xf>
    <xf numFmtId="0" fontId="0" fillId="46" borderId="10" xfId="0" applyFill="1" applyBorder="1" applyAlignment="1">
      <alignment horizontal="left"/>
    </xf>
    <xf numFmtId="0" fontId="0" fillId="46" borderId="8" xfId="0" applyFill="1" applyBorder="1" applyAlignment="1">
      <alignment horizontal="left"/>
    </xf>
    <xf numFmtId="0" fontId="0" fillId="44" borderId="5" xfId="0" applyFill="1" applyBorder="1" applyAlignment="1">
      <alignment horizontal="left"/>
    </xf>
    <xf numFmtId="0" fontId="0" fillId="44" borderId="10" xfId="0" applyFill="1" applyBorder="1" applyAlignment="1">
      <alignment horizontal="left"/>
    </xf>
    <xf numFmtId="0" fontId="0" fillId="44" borderId="8" xfId="0" applyFill="1" applyBorder="1" applyAlignment="1">
      <alignment horizontal="left"/>
    </xf>
    <xf numFmtId="0" fontId="0" fillId="0" borderId="0" xfId="0"/>
    <xf numFmtId="0" fontId="2" fillId="0" borderId="14" xfId="0" applyFont="1" applyBorder="1" applyAlignment="1">
      <alignment horizontal="center"/>
    </xf>
    <xf numFmtId="0" fontId="2" fillId="0" borderId="0" xfId="0" applyFont="1" applyAlignment="1">
      <alignment horizontal="center"/>
    </xf>
    <xf numFmtId="0" fontId="0" fillId="28" borderId="5" xfId="0" applyFill="1" applyBorder="1" applyAlignment="1">
      <alignment horizontal="left"/>
    </xf>
    <xf numFmtId="0" fontId="0" fillId="28" borderId="10" xfId="0" applyFill="1" applyBorder="1" applyAlignment="1">
      <alignment horizontal="left"/>
    </xf>
    <xf numFmtId="0" fontId="0" fillId="28" borderId="8" xfId="0" applyFill="1" applyBorder="1" applyAlignment="1">
      <alignment horizontal="left"/>
    </xf>
    <xf numFmtId="0" fontId="45" fillId="0" borderId="5" xfId="0" applyFont="1" applyBorder="1" applyAlignment="1">
      <alignment horizontal="center"/>
    </xf>
    <xf numFmtId="0" fontId="45" fillId="0" borderId="10" xfId="0" applyFont="1" applyBorder="1" applyAlignment="1">
      <alignment horizontal="center"/>
    </xf>
    <xf numFmtId="0" fontId="45" fillId="0" borderId="8" xfId="0" applyFont="1" applyBorder="1" applyAlignment="1">
      <alignment horizontal="center"/>
    </xf>
    <xf numFmtId="0" fontId="2" fillId="43" borderId="1" xfId="0" applyFont="1" applyFill="1" applyBorder="1" applyAlignment="1">
      <alignment horizontal="left" wrapText="1"/>
    </xf>
    <xf numFmtId="0" fontId="0" fillId="60" borderId="0" xfId="0" applyFill="1"/>
    <xf numFmtId="2" fontId="0" fillId="0" borderId="2" xfId="0" applyNumberFormat="1" applyBorder="1" applyAlignment="1">
      <alignment horizontal="left" vertical="top" wrapText="1"/>
    </xf>
    <xf numFmtId="2" fontId="0" fillId="0" borderId="1" xfId="0" applyNumberFormat="1" applyBorder="1" applyAlignment="1">
      <alignment horizontal="left" vertical="top" wrapText="1"/>
    </xf>
    <xf numFmtId="2" fontId="13" fillId="0" borderId="1" xfId="0" applyNumberFormat="1" applyFont="1" applyBorder="1" applyAlignment="1">
      <alignment horizontal="left" vertical="top" wrapText="1"/>
    </xf>
    <xf numFmtId="2" fontId="13" fillId="23" borderId="2" xfId="0" applyNumberFormat="1" applyFont="1" applyFill="1" applyBorder="1" applyAlignment="1">
      <alignment horizontal="left" vertical="top" wrapText="1"/>
    </xf>
    <xf numFmtId="2" fontId="11" fillId="23" borderId="1" xfId="0" applyNumberFormat="1" applyFont="1" applyFill="1" applyBorder="1" applyAlignment="1">
      <alignment horizontal="left" vertical="top" wrapText="1"/>
    </xf>
    <xf numFmtId="2" fontId="11" fillId="0" borderId="4" xfId="0" applyNumberFormat="1" applyFont="1" applyBorder="1" applyAlignment="1">
      <alignment horizontal="left" vertical="top" wrapText="1"/>
    </xf>
    <xf numFmtId="2" fontId="11" fillId="23" borderId="3" xfId="0" applyNumberFormat="1" applyFont="1" applyFill="1" applyBorder="1" applyAlignment="1">
      <alignment horizontal="left" vertical="top" wrapText="1"/>
    </xf>
    <xf numFmtId="2" fontId="11" fillId="23" borderId="2" xfId="0" applyNumberFormat="1" applyFont="1" applyFill="1" applyBorder="1" applyAlignment="1">
      <alignment horizontal="left" vertical="top" wrapText="1"/>
    </xf>
    <xf numFmtId="2" fontId="0" fillId="23" borderId="2" xfId="0" applyNumberFormat="1" applyFill="1" applyBorder="1" applyAlignment="1">
      <alignment horizontal="left" vertical="top" wrapText="1"/>
    </xf>
    <xf numFmtId="2" fontId="0" fillId="23" borderId="1" xfId="0" applyNumberFormat="1" applyFill="1" applyBorder="1" applyAlignment="1">
      <alignment horizontal="left" vertical="top" wrapText="1"/>
    </xf>
    <xf numFmtId="2" fontId="11" fillId="0" borderId="1" xfId="0" applyNumberFormat="1" applyFont="1" applyBorder="1" applyAlignment="1">
      <alignment horizontal="left" vertical="top" wrapText="1"/>
    </xf>
    <xf numFmtId="2" fontId="11" fillId="0" borderId="3" xfId="0" applyNumberFormat="1" applyFont="1" applyBorder="1" applyAlignment="1">
      <alignment horizontal="right" vertical="top" wrapText="1"/>
    </xf>
    <xf numFmtId="2" fontId="11" fillId="23" borderId="2" xfId="0" applyNumberFormat="1" applyFont="1" applyFill="1" applyBorder="1" applyAlignment="1">
      <alignment vertical="top" wrapText="1"/>
    </xf>
    <xf numFmtId="2" fontId="11" fillId="0" borderId="1" xfId="0" applyNumberFormat="1" applyFont="1" applyBorder="1" applyAlignment="1">
      <alignment horizontal="right" vertical="top" wrapText="1"/>
    </xf>
    <xf numFmtId="2" fontId="9" fillId="23" borderId="1" xfId="0" applyNumberFormat="1" applyFont="1" applyFill="1" applyBorder="1" applyAlignment="1">
      <alignment vertical="top" readingOrder="1"/>
    </xf>
    <xf numFmtId="2" fontId="9" fillId="20" borderId="4" xfId="0" applyNumberFormat="1" applyFont="1" applyFill="1" applyBorder="1" applyAlignment="1">
      <alignment horizontal="right" vertical="top" wrapText="1" readingOrder="1"/>
    </xf>
    <xf numFmtId="2" fontId="11" fillId="15" borderId="1" xfId="0" applyNumberFormat="1" applyFont="1" applyFill="1" applyBorder="1" applyAlignment="1">
      <alignment vertical="top" wrapText="1"/>
    </xf>
    <xf numFmtId="2" fontId="11" fillId="15" borderId="3" xfId="0" applyNumberFormat="1" applyFont="1" applyFill="1" applyBorder="1" applyAlignment="1">
      <alignment vertical="top" wrapText="1"/>
    </xf>
    <xf numFmtId="2" fontId="9" fillId="15" borderId="1" xfId="0" applyNumberFormat="1" applyFont="1" applyFill="1" applyBorder="1" applyAlignment="1">
      <alignment vertical="top"/>
    </xf>
    <xf numFmtId="2" fontId="11" fillId="57" borderId="4" xfId="0" applyNumberFormat="1" applyFont="1" applyFill="1" applyBorder="1" applyAlignment="1">
      <alignment vertical="top" wrapText="1"/>
    </xf>
  </cellXfs>
  <cellStyles count="3">
    <cellStyle name="Comma" xfId="1" builtinId="3"/>
    <cellStyle name="Normal" xfId="0" builtinId="0"/>
    <cellStyle name="Normal 2" xfId="2" xr:uid="{F6E0CEAB-DD9A-4693-B6BF-62B8A38B9A0F}"/>
  </cellStyles>
  <dxfs count="2">
    <dxf>
      <font>
        <color rgb="FF000000"/>
      </font>
      <fill>
        <patternFill patternType="solid">
          <bgColor rgb="FFF8CBAD"/>
        </patternFill>
      </fill>
    </dxf>
    <dxf>
      <font>
        <color rgb="FF000000"/>
      </font>
      <fill>
        <patternFill patternType="solid">
          <bgColor rgb="FFED7D31"/>
        </patternFill>
      </fill>
    </dxf>
  </dxfs>
  <tableStyles count="0" defaultTableStyle="TableStyleMedium2" defaultPivotStyle="PivotStyleLight16"/>
  <colors>
    <mruColors>
      <color rgb="FFF7E5AD"/>
      <color rgb="FFFF00EA"/>
      <color rgb="FFF7BCAD"/>
      <color rgb="FFF7E2AD"/>
      <color rgb="FFADF7EB"/>
      <color rgb="FFECF7AD"/>
      <color rgb="FFF7E1AD"/>
      <color rgb="FFB2F7AD"/>
      <color rgb="FFBBF7AD"/>
      <color rgb="FFADC2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24C8-0487-4415-A724-8CB103166DE1}">
  <sheetPr filterMode="1">
    <tabColor rgb="FF4472C4"/>
  </sheetPr>
  <dimension ref="A1:IL230"/>
  <sheetViews>
    <sheetView tabSelected="1" topLeftCell="I1" zoomScaleNormal="100" workbookViewId="0">
      <pane ySplit="1" topLeftCell="A202" activePane="bottomLeft" state="frozen"/>
      <selection pane="bottomLeft" activeCell="K204" sqref="K204"/>
    </sheetView>
  </sheetViews>
  <sheetFormatPr defaultColWidth="9.140625" defaultRowHeight="15"/>
  <cols>
    <col min="1" max="1" width="22.85546875" customWidth="1"/>
    <col min="2" max="3" width="20.85546875" customWidth="1"/>
    <col min="4" max="4" width="30.5703125" customWidth="1"/>
    <col min="5" max="5" width="54.85546875" customWidth="1"/>
    <col min="6" max="6" width="15.42578125" customWidth="1"/>
    <col min="7" max="7" width="11" customWidth="1"/>
    <col min="8" max="8" width="12.42578125" customWidth="1"/>
    <col min="9" max="9" width="17.5703125" customWidth="1"/>
    <col min="10" max="10" width="14.42578125" customWidth="1"/>
    <col min="11" max="11" width="22" style="147" customWidth="1"/>
    <col min="12" max="12" width="22.28515625" style="183" customWidth="1"/>
    <col min="13" max="13" width="15.5703125" customWidth="1"/>
    <col min="14" max="14" width="16" style="182" customWidth="1"/>
    <col min="15" max="15" width="17.85546875" customWidth="1"/>
    <col min="16" max="16" width="14.5703125" style="665" customWidth="1"/>
    <col min="17" max="17" width="22.28515625" style="182" customWidth="1"/>
    <col min="18" max="18" width="30.85546875" customWidth="1"/>
    <col min="19" max="19" width="20.7109375" customWidth="1"/>
    <col min="20" max="20" width="20.85546875" style="182" customWidth="1"/>
    <col min="21" max="21" width="40" customWidth="1"/>
  </cols>
  <sheetData>
    <row r="1" spans="1:246" s="142" customFormat="1" ht="80.25" customHeight="1">
      <c r="A1" s="139" t="s">
        <v>0</v>
      </c>
      <c r="B1" s="139" t="s">
        <v>1</v>
      </c>
      <c r="C1" s="139" t="s">
        <v>2</v>
      </c>
      <c r="D1" s="139" t="s">
        <v>3</v>
      </c>
      <c r="E1" s="139" t="s">
        <v>4</v>
      </c>
      <c r="F1" s="139" t="s">
        <v>5</v>
      </c>
      <c r="G1" s="139" t="s">
        <v>6</v>
      </c>
      <c r="H1" s="139" t="s">
        <v>7</v>
      </c>
      <c r="I1" s="139" t="s">
        <v>8</v>
      </c>
      <c r="J1" s="235" t="s">
        <v>9</v>
      </c>
      <c r="K1" s="235" t="s">
        <v>10</v>
      </c>
      <c r="L1" s="236" t="s">
        <v>11</v>
      </c>
      <c r="M1" s="139" t="s">
        <v>12</v>
      </c>
      <c r="N1" s="237" t="s">
        <v>13</v>
      </c>
      <c r="O1" s="139" t="s">
        <v>14</v>
      </c>
      <c r="P1" s="640" t="s">
        <v>15</v>
      </c>
      <c r="Q1" s="237" t="s">
        <v>16</v>
      </c>
      <c r="R1" s="139" t="s">
        <v>17</v>
      </c>
      <c r="S1" s="139" t="s">
        <v>18</v>
      </c>
      <c r="T1" s="237" t="s">
        <v>19</v>
      </c>
      <c r="U1" s="139" t="s">
        <v>20</v>
      </c>
      <c r="V1" s="140"/>
      <c r="W1" s="140"/>
      <c r="X1" s="140"/>
      <c r="Y1" s="140"/>
      <c r="Z1" s="140"/>
      <c r="AA1" s="140"/>
      <c r="AB1" s="140"/>
      <c r="AC1" s="140"/>
      <c r="AD1" s="140"/>
      <c r="AE1" s="140"/>
      <c r="AF1" s="140"/>
      <c r="AG1" s="140"/>
      <c r="AH1" s="140"/>
      <c r="AI1" s="140"/>
      <c r="AJ1" s="140"/>
      <c r="AK1" s="140"/>
      <c r="AL1" s="140"/>
      <c r="AM1" s="140"/>
      <c r="AN1" s="140"/>
      <c r="AO1" s="140"/>
      <c r="AP1" s="140"/>
      <c r="AQ1" s="140"/>
      <c r="AR1" s="140"/>
      <c r="AS1" s="140"/>
      <c r="AT1" s="140"/>
      <c r="AU1" s="140"/>
      <c r="AV1" s="140"/>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141"/>
      <c r="CF1" s="141"/>
      <c r="CG1" s="141"/>
      <c r="CH1" s="141"/>
      <c r="CI1" s="141"/>
      <c r="CJ1" s="141"/>
      <c r="CK1" s="141"/>
      <c r="CL1" s="141"/>
      <c r="CM1" s="141"/>
      <c r="CN1" s="141"/>
      <c r="CO1" s="141"/>
      <c r="CP1" s="141"/>
      <c r="CQ1" s="141"/>
      <c r="CR1" s="141"/>
      <c r="CS1" s="141"/>
      <c r="CT1" s="141"/>
      <c r="CU1" s="141"/>
      <c r="CV1" s="141"/>
      <c r="CW1" s="141"/>
      <c r="CX1" s="141"/>
      <c r="CY1" s="141"/>
      <c r="CZ1" s="141"/>
      <c r="DA1" s="141"/>
      <c r="DB1" s="141"/>
      <c r="DC1" s="141"/>
      <c r="DD1" s="141"/>
      <c r="DE1" s="141"/>
      <c r="DF1" s="141"/>
      <c r="DG1" s="141"/>
      <c r="DH1" s="141"/>
      <c r="DI1" s="141"/>
      <c r="DJ1" s="141"/>
      <c r="DK1" s="141"/>
      <c r="DL1" s="141"/>
      <c r="DM1" s="141"/>
      <c r="DN1" s="141"/>
      <c r="DO1" s="141"/>
      <c r="DP1" s="141"/>
      <c r="DQ1" s="141"/>
      <c r="DR1" s="141"/>
      <c r="DS1" s="141"/>
      <c r="DT1" s="141"/>
      <c r="DU1" s="141"/>
      <c r="DV1" s="141"/>
      <c r="DW1" s="141"/>
      <c r="DX1" s="141"/>
      <c r="DY1" s="141"/>
      <c r="DZ1" s="141"/>
      <c r="EA1" s="141"/>
      <c r="EB1" s="141"/>
      <c r="EC1" s="141"/>
      <c r="ED1" s="141"/>
      <c r="EE1" s="141"/>
      <c r="EF1" s="141"/>
      <c r="EG1" s="141"/>
      <c r="EH1" s="141"/>
      <c r="EI1" s="141"/>
      <c r="EJ1" s="141"/>
      <c r="EK1" s="141"/>
      <c r="EL1" s="141"/>
      <c r="EM1" s="141"/>
      <c r="EN1" s="141"/>
      <c r="EO1" s="141"/>
      <c r="EP1" s="141"/>
      <c r="EQ1" s="141"/>
      <c r="ER1" s="141"/>
      <c r="ES1" s="141"/>
      <c r="ET1" s="141"/>
      <c r="EU1" s="141"/>
      <c r="EV1" s="141"/>
      <c r="EW1" s="141"/>
      <c r="EX1" s="141"/>
      <c r="EY1" s="141"/>
      <c r="EZ1" s="141"/>
      <c r="FA1" s="141"/>
      <c r="FB1" s="141"/>
      <c r="FC1" s="141"/>
      <c r="FD1" s="141"/>
      <c r="FE1" s="141"/>
      <c r="FF1" s="141"/>
      <c r="FG1" s="141"/>
      <c r="FH1" s="141"/>
      <c r="FI1" s="141"/>
      <c r="FJ1" s="141"/>
      <c r="FK1" s="141"/>
      <c r="FL1" s="141"/>
      <c r="FM1" s="141"/>
      <c r="FN1" s="141"/>
      <c r="FO1" s="141"/>
      <c r="FP1" s="141"/>
      <c r="FQ1" s="141"/>
      <c r="FR1" s="141"/>
      <c r="FS1" s="141"/>
      <c r="FT1" s="141"/>
      <c r="FU1" s="141"/>
      <c r="FV1" s="141"/>
      <c r="FW1" s="141"/>
      <c r="FX1" s="141"/>
      <c r="FY1" s="141"/>
      <c r="FZ1" s="141"/>
      <c r="GA1" s="141"/>
      <c r="GB1" s="141"/>
      <c r="GC1" s="141"/>
      <c r="GD1" s="141"/>
      <c r="GE1" s="141"/>
      <c r="GF1" s="141"/>
      <c r="GG1" s="141"/>
      <c r="GH1" s="141"/>
      <c r="GI1" s="141"/>
      <c r="GJ1" s="141"/>
      <c r="GK1" s="141"/>
      <c r="GL1" s="141"/>
      <c r="GM1" s="141"/>
      <c r="GN1" s="141"/>
      <c r="GO1" s="141"/>
      <c r="GP1" s="141"/>
      <c r="GQ1" s="141"/>
      <c r="GR1" s="141"/>
      <c r="GS1" s="141"/>
      <c r="GT1" s="141"/>
      <c r="GU1" s="141"/>
      <c r="GV1" s="141"/>
      <c r="GW1" s="141"/>
      <c r="GX1" s="141"/>
      <c r="GY1" s="141"/>
      <c r="GZ1" s="141"/>
      <c r="HA1" s="141"/>
      <c r="HB1" s="141"/>
      <c r="HC1" s="141"/>
      <c r="HD1" s="141"/>
      <c r="HE1" s="141"/>
      <c r="HF1" s="141"/>
      <c r="HG1" s="141"/>
      <c r="HH1" s="141"/>
      <c r="HI1" s="141"/>
      <c r="HJ1" s="141"/>
      <c r="HK1" s="141"/>
      <c r="HL1" s="141"/>
      <c r="HM1" s="141"/>
      <c r="HN1" s="141"/>
      <c r="HO1" s="141"/>
      <c r="HP1" s="141"/>
      <c r="HQ1" s="141"/>
      <c r="HR1" s="141"/>
      <c r="HS1" s="141"/>
      <c r="HT1" s="141"/>
      <c r="HU1" s="141"/>
      <c r="HV1" s="141"/>
      <c r="HW1" s="141"/>
      <c r="HX1" s="141"/>
      <c r="HY1" s="141"/>
      <c r="HZ1" s="141"/>
      <c r="IA1" s="141"/>
      <c r="IB1" s="141"/>
      <c r="IC1" s="141"/>
      <c r="ID1" s="141"/>
      <c r="IE1" s="141"/>
      <c r="IF1" s="141"/>
      <c r="IG1" s="141"/>
      <c r="IH1" s="141"/>
      <c r="II1" s="141"/>
      <c r="IJ1" s="141"/>
      <c r="IK1" s="141"/>
      <c r="IL1" s="141"/>
    </row>
    <row r="2" spans="1:246" s="142" customFormat="1" ht="15" hidden="1" customHeight="1">
      <c r="A2" s="474" t="s">
        <v>21</v>
      </c>
      <c r="B2" s="66" t="s">
        <v>22</v>
      </c>
      <c r="C2" s="450" t="s">
        <v>23</v>
      </c>
      <c r="D2" s="74" t="s">
        <v>24</v>
      </c>
      <c r="E2" s="1460" t="s">
        <v>25</v>
      </c>
      <c r="F2" s="501">
        <v>44251</v>
      </c>
      <c r="G2" s="17" t="s">
        <v>26</v>
      </c>
      <c r="H2" s="63" t="s">
        <v>27</v>
      </c>
      <c r="I2" s="17" t="s">
        <v>28</v>
      </c>
      <c r="J2" s="162">
        <v>44274</v>
      </c>
      <c r="K2" s="151">
        <v>44323</v>
      </c>
      <c r="L2" s="151">
        <v>44325</v>
      </c>
      <c r="M2" s="36" t="s">
        <v>29</v>
      </c>
      <c r="N2" s="181">
        <v>1805538</v>
      </c>
      <c r="O2" s="39"/>
      <c r="P2" s="641" t="s">
        <v>30</v>
      </c>
      <c r="Q2" s="199">
        <v>1592842</v>
      </c>
      <c r="R2" s="241" t="s">
        <v>31</v>
      </c>
      <c r="S2" s="241"/>
      <c r="T2" s="372">
        <v>1592842</v>
      </c>
      <c r="U2" s="22" t="s">
        <v>32</v>
      </c>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1"/>
      <c r="AX2" s="141"/>
      <c r="AY2" s="141"/>
      <c r="AZ2" s="141"/>
      <c r="BA2" s="141"/>
      <c r="BB2" s="141"/>
      <c r="BC2" s="141"/>
      <c r="BD2" s="141"/>
      <c r="BE2" s="141"/>
      <c r="BF2" s="141"/>
      <c r="BG2" s="141"/>
      <c r="BH2" s="141"/>
      <c r="BI2" s="141"/>
      <c r="BJ2" s="141"/>
      <c r="BK2" s="141"/>
      <c r="BL2" s="141"/>
      <c r="BM2" s="141"/>
      <c r="BN2" s="141"/>
      <c r="BO2" s="141"/>
      <c r="BP2" s="141"/>
      <c r="BQ2" s="141"/>
      <c r="BR2" s="141"/>
      <c r="BS2" s="141"/>
      <c r="BT2" s="141"/>
      <c r="BU2" s="141"/>
      <c r="BV2" s="141"/>
      <c r="BW2" s="141"/>
      <c r="BX2" s="141"/>
      <c r="BY2" s="141"/>
      <c r="BZ2" s="141"/>
      <c r="CA2" s="141"/>
      <c r="CB2" s="141"/>
      <c r="CC2" s="141"/>
      <c r="CD2" s="141"/>
      <c r="CE2" s="141"/>
      <c r="CF2" s="141"/>
      <c r="CG2" s="141"/>
      <c r="CH2" s="141"/>
      <c r="CI2" s="141"/>
      <c r="CJ2" s="141"/>
      <c r="CK2" s="141"/>
      <c r="CL2" s="141"/>
      <c r="CM2" s="141"/>
      <c r="CN2" s="141"/>
      <c r="CO2" s="141"/>
      <c r="CP2" s="141"/>
      <c r="CQ2" s="141"/>
      <c r="CR2" s="141"/>
      <c r="CS2" s="141"/>
      <c r="CT2" s="141"/>
      <c r="CU2" s="141"/>
      <c r="CV2" s="141"/>
      <c r="CW2" s="141"/>
      <c r="CX2" s="141"/>
      <c r="CY2" s="141"/>
      <c r="CZ2" s="141"/>
      <c r="DA2" s="141"/>
      <c r="DB2" s="141"/>
      <c r="DC2" s="141"/>
      <c r="DD2" s="141"/>
      <c r="DE2" s="141"/>
      <c r="DF2" s="141"/>
      <c r="DG2" s="141"/>
      <c r="DH2" s="141"/>
      <c r="DI2" s="141"/>
      <c r="DJ2" s="141"/>
      <c r="DK2" s="141"/>
      <c r="DL2" s="141"/>
      <c r="DM2" s="141"/>
      <c r="DN2" s="141"/>
      <c r="DO2" s="141"/>
      <c r="DP2" s="141"/>
      <c r="DQ2" s="141"/>
      <c r="DR2" s="141"/>
      <c r="DS2" s="141"/>
      <c r="DT2" s="141"/>
      <c r="DU2" s="141"/>
      <c r="DV2" s="141"/>
      <c r="DW2" s="141"/>
      <c r="DX2" s="141"/>
      <c r="DY2" s="141"/>
      <c r="DZ2" s="141"/>
      <c r="EA2" s="141"/>
      <c r="EB2" s="141"/>
      <c r="EC2" s="141"/>
      <c r="ED2" s="141"/>
      <c r="EE2" s="141"/>
      <c r="EF2" s="141"/>
      <c r="EG2" s="141"/>
      <c r="EH2" s="141"/>
      <c r="EI2" s="141"/>
      <c r="EJ2" s="141"/>
      <c r="EK2" s="141"/>
      <c r="EL2" s="141"/>
      <c r="EM2" s="141"/>
      <c r="EN2" s="141"/>
      <c r="EO2" s="141"/>
      <c r="EP2" s="141"/>
      <c r="EQ2" s="141"/>
      <c r="ER2" s="141"/>
      <c r="ES2" s="141"/>
      <c r="ET2" s="141"/>
      <c r="EU2" s="141"/>
      <c r="EV2" s="141"/>
      <c r="EW2" s="141"/>
      <c r="EX2" s="141"/>
      <c r="EY2" s="141"/>
      <c r="EZ2" s="141"/>
      <c r="FA2" s="141"/>
      <c r="FB2" s="141"/>
      <c r="FC2" s="141"/>
      <c r="FD2" s="141"/>
      <c r="FE2" s="141"/>
      <c r="FF2" s="141"/>
      <c r="FG2" s="141"/>
      <c r="FH2" s="141"/>
      <c r="FI2" s="141"/>
      <c r="FJ2" s="141"/>
      <c r="FK2" s="141"/>
      <c r="FL2" s="141"/>
      <c r="FM2" s="141"/>
      <c r="FN2" s="141"/>
      <c r="FO2" s="141"/>
      <c r="FP2" s="141"/>
      <c r="FQ2" s="141"/>
      <c r="FR2" s="141"/>
      <c r="FS2" s="141"/>
      <c r="FT2" s="141"/>
      <c r="FU2" s="141"/>
      <c r="FV2" s="141"/>
      <c r="FW2" s="141"/>
      <c r="FX2" s="141"/>
      <c r="FY2" s="141"/>
      <c r="FZ2" s="141"/>
      <c r="GA2" s="141"/>
      <c r="GB2" s="141"/>
      <c r="GC2" s="141"/>
      <c r="GD2" s="141"/>
      <c r="GE2" s="141"/>
      <c r="GF2" s="141"/>
      <c r="GG2" s="141"/>
      <c r="GH2" s="141"/>
      <c r="GI2" s="141"/>
      <c r="GJ2" s="141"/>
      <c r="GK2" s="141"/>
      <c r="GL2" s="141"/>
      <c r="GM2" s="141"/>
      <c r="GN2" s="141"/>
      <c r="GO2" s="141"/>
      <c r="GP2" s="141"/>
      <c r="GQ2" s="141"/>
      <c r="GR2" s="141"/>
      <c r="GS2" s="141"/>
      <c r="GT2" s="141"/>
      <c r="GU2" s="141"/>
      <c r="GV2" s="141"/>
      <c r="GW2" s="141"/>
      <c r="GX2" s="141"/>
      <c r="GY2" s="141"/>
      <c r="GZ2" s="141"/>
      <c r="HA2" s="141"/>
      <c r="HB2" s="141"/>
      <c r="HC2" s="141"/>
      <c r="HD2" s="141"/>
      <c r="HE2" s="141"/>
      <c r="HF2" s="141"/>
      <c r="HG2" s="141"/>
      <c r="HH2" s="141"/>
      <c r="HI2" s="141"/>
      <c r="HJ2" s="141"/>
      <c r="HK2" s="141"/>
      <c r="HL2" s="141"/>
      <c r="HM2" s="141"/>
      <c r="HN2" s="141"/>
      <c r="HO2" s="141"/>
      <c r="HP2" s="141"/>
      <c r="HQ2" s="141"/>
      <c r="HR2" s="141"/>
      <c r="HS2" s="141"/>
      <c r="HT2" s="141"/>
      <c r="HU2" s="141"/>
      <c r="HV2" s="141"/>
      <c r="HW2" s="141"/>
      <c r="HX2" s="141"/>
      <c r="HY2" s="141"/>
      <c r="HZ2" s="141"/>
      <c r="IA2" s="141"/>
      <c r="IB2" s="141"/>
      <c r="IC2" s="141"/>
      <c r="ID2" s="141"/>
      <c r="IE2" s="141"/>
      <c r="IF2" s="141"/>
      <c r="IG2" s="141"/>
      <c r="IH2" s="141"/>
      <c r="II2" s="141"/>
      <c r="IJ2" s="141"/>
      <c r="IK2" s="141"/>
      <c r="IL2" s="141"/>
    </row>
    <row r="3" spans="1:246" s="142" customFormat="1" ht="15" hidden="1" customHeight="1">
      <c r="A3" s="1369" t="s">
        <v>33</v>
      </c>
      <c r="B3" s="491" t="s">
        <v>34</v>
      </c>
      <c r="C3" s="447" t="s">
        <v>23</v>
      </c>
      <c r="D3" s="6" t="s">
        <v>24</v>
      </c>
      <c r="E3" s="280" t="s">
        <v>25</v>
      </c>
      <c r="F3" s="1142">
        <v>44251</v>
      </c>
      <c r="G3" s="721" t="s">
        <v>26</v>
      </c>
      <c r="H3" s="80" t="s">
        <v>35</v>
      </c>
      <c r="I3" s="30" t="s">
        <v>28</v>
      </c>
      <c r="J3" s="159" t="s">
        <v>36</v>
      </c>
      <c r="K3" s="149">
        <v>44344</v>
      </c>
      <c r="L3" s="149">
        <v>44347</v>
      </c>
      <c r="M3" s="31" t="s">
        <v>37</v>
      </c>
      <c r="N3" s="171">
        <v>1805538</v>
      </c>
      <c r="O3" s="96"/>
      <c r="P3" s="649" t="s">
        <v>30</v>
      </c>
      <c r="Q3" s="747">
        <v>1937609</v>
      </c>
      <c r="R3" s="167"/>
      <c r="S3" s="275"/>
      <c r="T3" s="748">
        <v>1937609</v>
      </c>
      <c r="U3" s="26" t="s">
        <v>38</v>
      </c>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1"/>
      <c r="AX3" s="141"/>
      <c r="AY3" s="141"/>
      <c r="AZ3" s="141"/>
      <c r="BA3" s="141"/>
      <c r="BB3" s="141"/>
      <c r="BC3" s="141"/>
      <c r="BD3" s="141"/>
      <c r="BE3" s="141"/>
      <c r="BF3" s="141"/>
      <c r="BG3" s="141"/>
      <c r="BH3" s="141"/>
      <c r="BI3" s="141"/>
      <c r="BJ3" s="141"/>
      <c r="BK3" s="141"/>
      <c r="BL3" s="141"/>
      <c r="BM3" s="141"/>
      <c r="BN3" s="141"/>
      <c r="BO3" s="141"/>
      <c r="BP3" s="141"/>
      <c r="BQ3" s="141"/>
      <c r="BR3" s="141"/>
      <c r="BS3" s="141"/>
      <c r="BT3" s="141"/>
      <c r="BU3" s="141"/>
      <c r="BV3" s="141"/>
      <c r="BW3" s="141"/>
      <c r="BX3" s="141"/>
      <c r="BY3" s="141"/>
      <c r="BZ3" s="141"/>
      <c r="CA3" s="141"/>
      <c r="CB3" s="141"/>
      <c r="CC3" s="141"/>
      <c r="CD3" s="141"/>
      <c r="CE3" s="141"/>
      <c r="CF3" s="141"/>
      <c r="CG3" s="141"/>
      <c r="CH3" s="141"/>
      <c r="CI3" s="141"/>
      <c r="CJ3" s="141"/>
      <c r="CK3" s="141"/>
      <c r="CL3" s="141"/>
      <c r="CM3" s="141"/>
      <c r="CN3" s="141"/>
      <c r="CO3" s="141"/>
      <c r="CP3" s="141"/>
      <c r="CQ3" s="141"/>
      <c r="CR3" s="141"/>
      <c r="CS3" s="141"/>
      <c r="CT3" s="141"/>
      <c r="CU3" s="141"/>
      <c r="CV3" s="141"/>
      <c r="CW3" s="141"/>
      <c r="CX3" s="141"/>
      <c r="CY3" s="141"/>
      <c r="CZ3" s="141"/>
      <c r="DA3" s="141"/>
      <c r="DB3" s="141"/>
      <c r="DC3" s="141"/>
      <c r="DD3" s="141"/>
      <c r="DE3" s="141"/>
      <c r="DF3" s="141"/>
      <c r="DG3" s="141"/>
      <c r="DH3" s="141"/>
      <c r="DI3" s="141"/>
      <c r="DJ3" s="141"/>
      <c r="DK3" s="141"/>
      <c r="DL3" s="141"/>
      <c r="DM3" s="141"/>
      <c r="DN3" s="141"/>
      <c r="DO3" s="141"/>
      <c r="DP3" s="141"/>
      <c r="DQ3" s="141"/>
      <c r="DR3" s="141"/>
      <c r="DS3" s="141"/>
      <c r="DT3" s="141"/>
      <c r="DU3" s="141"/>
      <c r="DV3" s="141"/>
      <c r="DW3" s="141"/>
      <c r="DX3" s="141"/>
      <c r="DY3" s="141"/>
      <c r="DZ3" s="141"/>
      <c r="EA3" s="141"/>
      <c r="EB3" s="141"/>
      <c r="EC3" s="141"/>
      <c r="ED3" s="141"/>
      <c r="EE3" s="141"/>
      <c r="EF3" s="141"/>
      <c r="EG3" s="141"/>
      <c r="EH3" s="141"/>
      <c r="EI3" s="141"/>
      <c r="EJ3" s="141"/>
      <c r="EK3" s="141"/>
      <c r="EL3" s="141"/>
      <c r="EM3" s="141"/>
      <c r="EN3" s="141"/>
      <c r="EO3" s="141"/>
      <c r="EP3" s="141"/>
      <c r="EQ3" s="141"/>
      <c r="ER3" s="141"/>
      <c r="ES3" s="141"/>
      <c r="ET3" s="141"/>
      <c r="EU3" s="141"/>
      <c r="EV3" s="141"/>
      <c r="EW3" s="141"/>
      <c r="EX3" s="141"/>
      <c r="EY3" s="141"/>
      <c r="EZ3" s="141"/>
      <c r="FA3" s="141"/>
      <c r="FB3" s="141"/>
      <c r="FC3" s="141"/>
      <c r="FD3" s="141"/>
      <c r="FE3" s="141"/>
      <c r="FF3" s="141"/>
      <c r="FG3" s="141"/>
      <c r="FH3" s="141"/>
      <c r="FI3" s="141"/>
      <c r="FJ3" s="141"/>
      <c r="FK3" s="141"/>
      <c r="FL3" s="141"/>
      <c r="FM3" s="141"/>
      <c r="FN3" s="141"/>
      <c r="FO3" s="141"/>
      <c r="FP3" s="141"/>
      <c r="FQ3" s="141"/>
      <c r="FR3" s="141"/>
      <c r="FS3" s="141"/>
      <c r="FT3" s="141"/>
      <c r="FU3" s="141"/>
      <c r="FV3" s="141"/>
      <c r="FW3" s="141"/>
      <c r="FX3" s="141"/>
      <c r="FY3" s="141"/>
      <c r="FZ3" s="141"/>
      <c r="GA3" s="141"/>
      <c r="GB3" s="141"/>
      <c r="GC3" s="141"/>
      <c r="GD3" s="141"/>
      <c r="GE3" s="141"/>
      <c r="GF3" s="141"/>
      <c r="GG3" s="141"/>
      <c r="GH3" s="141"/>
      <c r="GI3" s="141"/>
      <c r="GJ3" s="141"/>
      <c r="GK3" s="141"/>
      <c r="GL3" s="141"/>
      <c r="GM3" s="141"/>
      <c r="GN3" s="141"/>
      <c r="GO3" s="141"/>
      <c r="GP3" s="141"/>
      <c r="GQ3" s="141"/>
      <c r="GR3" s="141"/>
      <c r="GS3" s="141"/>
      <c r="GT3" s="141"/>
      <c r="GU3" s="141"/>
      <c r="GV3" s="141"/>
      <c r="GW3" s="141"/>
      <c r="GX3" s="141"/>
      <c r="GY3" s="141"/>
      <c r="GZ3" s="141"/>
      <c r="HA3" s="141"/>
      <c r="HB3" s="141"/>
      <c r="HC3" s="141"/>
      <c r="HD3" s="141"/>
      <c r="HE3" s="141"/>
      <c r="HF3" s="141"/>
      <c r="HG3" s="141"/>
      <c r="HH3" s="141"/>
      <c r="HI3" s="141"/>
      <c r="HJ3" s="141"/>
      <c r="HK3" s="141"/>
      <c r="HL3" s="141"/>
      <c r="HM3" s="141"/>
      <c r="HN3" s="141"/>
      <c r="HO3" s="141"/>
      <c r="HP3" s="141"/>
      <c r="HQ3" s="141"/>
      <c r="HR3" s="141"/>
      <c r="HS3" s="141"/>
      <c r="HT3" s="141"/>
      <c r="HU3" s="141"/>
      <c r="HV3" s="141"/>
      <c r="HW3" s="141"/>
      <c r="HX3" s="141"/>
      <c r="HY3" s="141"/>
      <c r="HZ3" s="141"/>
      <c r="IA3" s="141"/>
      <c r="IB3" s="141"/>
      <c r="IC3" s="141"/>
      <c r="ID3" s="141"/>
      <c r="IE3" s="141"/>
      <c r="IF3" s="141"/>
      <c r="IG3" s="141"/>
      <c r="IH3" s="141"/>
      <c r="II3" s="141"/>
      <c r="IJ3" s="141"/>
      <c r="IK3" s="141"/>
      <c r="IL3" s="141"/>
    </row>
    <row r="4" spans="1:246" s="1" customFormat="1" ht="15" hidden="1" customHeight="1">
      <c r="A4" s="1369" t="s">
        <v>39</v>
      </c>
      <c r="B4" s="491" t="s">
        <v>40</v>
      </c>
      <c r="C4" s="447" t="s">
        <v>23</v>
      </c>
      <c r="D4" s="6" t="s">
        <v>24</v>
      </c>
      <c r="E4" s="280" t="s">
        <v>25</v>
      </c>
      <c r="F4" s="1142">
        <v>44251</v>
      </c>
      <c r="G4" s="1365" t="s">
        <v>26</v>
      </c>
      <c r="H4" s="62" t="s">
        <v>41</v>
      </c>
      <c r="I4" s="8" t="s">
        <v>28</v>
      </c>
      <c r="J4" s="158" t="s">
        <v>42</v>
      </c>
      <c r="K4" s="148">
        <v>44461</v>
      </c>
      <c r="L4" s="148">
        <v>44463</v>
      </c>
      <c r="M4" s="37">
        <v>44461</v>
      </c>
      <c r="N4" s="170">
        <v>1019458</v>
      </c>
      <c r="O4" s="5"/>
      <c r="P4" s="641" t="s">
        <v>30</v>
      </c>
      <c r="Q4" s="1448">
        <v>1116231</v>
      </c>
      <c r="R4" s="248"/>
      <c r="S4" s="272"/>
      <c r="T4" s="372">
        <v>1116231</v>
      </c>
      <c r="U4" s="372"/>
      <c r="V4" s="2"/>
      <c r="W4" s="2"/>
      <c r="X4" s="2"/>
      <c r="Y4" s="2"/>
      <c r="Z4" s="2"/>
      <c r="AA4" s="2"/>
      <c r="AB4" s="2"/>
      <c r="AC4" s="2"/>
      <c r="AD4" s="2"/>
      <c r="AE4" s="2"/>
      <c r="AF4" s="2"/>
      <c r="AG4" s="2"/>
      <c r="AH4" s="2"/>
      <c r="AI4" s="2"/>
      <c r="AJ4" s="2"/>
      <c r="AK4" s="2"/>
      <c r="AL4" s="2"/>
      <c r="AM4" s="2"/>
      <c r="AN4" s="2"/>
      <c r="AO4" s="2"/>
      <c r="AP4" s="2"/>
      <c r="AQ4" s="2"/>
      <c r="AR4" s="2"/>
      <c r="AS4" s="2"/>
      <c r="AT4" s="2"/>
      <c r="AU4" s="2"/>
      <c r="AV4" s="2"/>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row>
    <row r="5" spans="1:246" s="1" customFormat="1" ht="15" hidden="1" customHeight="1">
      <c r="A5" s="1463" t="s">
        <v>43</v>
      </c>
      <c r="B5" s="55" t="s">
        <v>44</v>
      </c>
      <c r="C5" s="544" t="s">
        <v>23</v>
      </c>
      <c r="D5" s="1461" t="s">
        <v>24</v>
      </c>
      <c r="E5" s="55" t="s">
        <v>45</v>
      </c>
      <c r="F5" s="784">
        <v>44251</v>
      </c>
      <c r="G5" s="100" t="s">
        <v>26</v>
      </c>
      <c r="H5" s="102" t="s">
        <v>27</v>
      </c>
      <c r="I5" s="100" t="s">
        <v>28</v>
      </c>
      <c r="J5" s="161">
        <v>44834</v>
      </c>
      <c r="K5" s="152">
        <v>44848</v>
      </c>
      <c r="L5" s="152">
        <v>44850</v>
      </c>
      <c r="M5" s="1449" t="s">
        <v>46</v>
      </c>
      <c r="N5" s="174">
        <v>3968659</v>
      </c>
      <c r="O5" s="1104"/>
      <c r="P5" s="644" t="s">
        <v>30</v>
      </c>
      <c r="Q5" s="1054">
        <v>1300000</v>
      </c>
      <c r="R5" s="554" t="s">
        <v>47</v>
      </c>
      <c r="S5" s="1450"/>
      <c r="T5" s="1056">
        <v>1300000</v>
      </c>
      <c r="U5" s="100" t="s">
        <v>48</v>
      </c>
      <c r="V5" s="2"/>
      <c r="W5" s="2"/>
      <c r="X5" s="2"/>
      <c r="Y5" s="2"/>
      <c r="Z5" s="2"/>
      <c r="AA5" s="2"/>
      <c r="AB5" s="2"/>
      <c r="AC5" s="2"/>
      <c r="AD5" s="2"/>
      <c r="AE5" s="2"/>
      <c r="AF5" s="2"/>
      <c r="AG5" s="2"/>
      <c r="AH5" s="2"/>
      <c r="AI5" s="2"/>
      <c r="AJ5" s="2"/>
      <c r="AK5" s="2"/>
      <c r="AL5" s="2"/>
      <c r="AM5" s="2"/>
      <c r="AN5" s="2"/>
      <c r="AO5" s="2"/>
      <c r="AP5" s="2"/>
      <c r="AQ5" s="2"/>
      <c r="AR5" s="2"/>
      <c r="AS5" s="2"/>
      <c r="AT5" s="2"/>
      <c r="AU5" s="2"/>
      <c r="AV5" s="2"/>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row>
    <row r="6" spans="1:246" s="1" customFormat="1" ht="27.75" hidden="1" customHeight="1">
      <c r="A6" s="1127" t="s">
        <v>49</v>
      </c>
      <c r="B6" s="1127" t="s">
        <v>50</v>
      </c>
      <c r="C6" s="1786" t="s">
        <v>23</v>
      </c>
      <c r="D6" s="1791" t="s">
        <v>24</v>
      </c>
      <c r="E6" s="1788" t="s">
        <v>51</v>
      </c>
      <c r="F6" s="93">
        <v>44251</v>
      </c>
      <c r="G6" s="29" t="s">
        <v>26</v>
      </c>
      <c r="H6" s="61" t="s">
        <v>52</v>
      </c>
      <c r="I6" s="1797" t="s">
        <v>53</v>
      </c>
      <c r="J6" s="165">
        <v>45323</v>
      </c>
      <c r="K6" s="1545">
        <v>45323</v>
      </c>
      <c r="L6" s="1545">
        <v>45323</v>
      </c>
      <c r="M6" s="1790">
        <v>45323</v>
      </c>
      <c r="N6" s="1129">
        <v>1482387</v>
      </c>
      <c r="O6" s="1787"/>
      <c r="P6" s="642" t="s">
        <v>30</v>
      </c>
      <c r="Q6" s="1798"/>
      <c r="R6" s="1796"/>
      <c r="S6" s="1789"/>
      <c r="T6" s="1784"/>
      <c r="U6" s="1785"/>
      <c r="V6" s="2"/>
      <c r="W6" s="2"/>
      <c r="X6" s="2"/>
      <c r="Y6" s="2"/>
      <c r="Z6" s="2"/>
      <c r="AA6" s="2"/>
      <c r="AB6" s="2"/>
      <c r="AC6" s="2"/>
      <c r="AD6" s="2"/>
      <c r="AE6" s="2"/>
      <c r="AF6" s="2"/>
      <c r="AG6" s="2"/>
      <c r="AH6" s="2"/>
      <c r="AI6" s="2"/>
      <c r="AJ6" s="2"/>
      <c r="AK6" s="2"/>
      <c r="AL6" s="2"/>
      <c r="AM6" s="2"/>
      <c r="AN6" s="2"/>
      <c r="AO6" s="2"/>
      <c r="AP6" s="2"/>
      <c r="AQ6" s="2"/>
      <c r="AR6" s="2"/>
      <c r="AS6" s="2"/>
      <c r="AT6" s="2"/>
      <c r="AU6" s="2"/>
      <c r="AV6" s="2"/>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row>
    <row r="7" spans="1:246" s="1" customFormat="1" ht="40.5" hidden="1" customHeight="1">
      <c r="A7" s="1127" t="s">
        <v>54</v>
      </c>
      <c r="B7" s="1127" t="s">
        <v>55</v>
      </c>
      <c r="C7" s="1500" t="s">
        <v>23</v>
      </c>
      <c r="D7" s="95" t="s">
        <v>24</v>
      </c>
      <c r="E7" s="1227" t="s">
        <v>45</v>
      </c>
      <c r="F7" s="93">
        <v>44251</v>
      </c>
      <c r="G7" s="29" t="s">
        <v>26</v>
      </c>
      <c r="H7" s="61" t="s">
        <v>56</v>
      </c>
      <c r="I7" s="1797" t="s">
        <v>53</v>
      </c>
      <c r="J7" s="165">
        <v>45323</v>
      </c>
      <c r="K7" s="1545">
        <v>45323</v>
      </c>
      <c r="L7" s="1545">
        <v>45323</v>
      </c>
      <c r="M7" s="1790">
        <v>45323</v>
      </c>
      <c r="N7" s="1127">
        <v>4046152</v>
      </c>
      <c r="O7" s="1787"/>
      <c r="P7" s="642" t="s">
        <v>30</v>
      </c>
      <c r="Q7" s="1799"/>
      <c r="R7" s="94"/>
      <c r="S7" s="318"/>
      <c r="T7" s="208"/>
      <c r="U7" s="28"/>
      <c r="V7" s="2"/>
      <c r="W7" s="2"/>
      <c r="X7" s="2"/>
      <c r="Y7" s="2"/>
      <c r="Z7" s="2"/>
      <c r="AA7" s="2"/>
      <c r="AB7" s="2"/>
      <c r="AC7" s="2"/>
      <c r="AD7" s="2"/>
      <c r="AE7" s="2"/>
      <c r="AF7" s="2"/>
      <c r="AG7" s="2"/>
      <c r="AH7" s="2"/>
      <c r="AI7" s="2"/>
      <c r="AJ7" s="2"/>
      <c r="AK7" s="2"/>
      <c r="AL7" s="2"/>
      <c r="AM7" s="2"/>
      <c r="AN7" s="2"/>
      <c r="AO7" s="2"/>
      <c r="AP7" s="2"/>
      <c r="AQ7" s="2"/>
      <c r="AR7" s="2"/>
      <c r="AS7" s="2"/>
      <c r="AT7" s="2"/>
      <c r="AU7" s="2"/>
      <c r="AV7" s="2"/>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row>
    <row r="8" spans="1:246" s="1" customFormat="1" ht="15" hidden="1" customHeight="1">
      <c r="A8" s="518" t="s">
        <v>57</v>
      </c>
      <c r="B8" s="518" t="s">
        <v>58</v>
      </c>
      <c r="C8" s="508" t="s">
        <v>23</v>
      </c>
      <c r="D8" s="114" t="s">
        <v>59</v>
      </c>
      <c r="E8" s="1052" t="s">
        <v>60</v>
      </c>
      <c r="F8" s="784">
        <v>44897</v>
      </c>
      <c r="G8" s="570" t="s">
        <v>26</v>
      </c>
      <c r="H8" s="102" t="s">
        <v>52</v>
      </c>
      <c r="I8" s="100" t="s">
        <v>61</v>
      </c>
      <c r="J8" s="161">
        <v>44984</v>
      </c>
      <c r="K8" s="1053">
        <v>45015</v>
      </c>
      <c r="L8" s="152">
        <v>45018</v>
      </c>
      <c r="M8" s="103" t="s">
        <v>62</v>
      </c>
      <c r="N8" s="174">
        <v>440797</v>
      </c>
      <c r="O8" s="539"/>
      <c r="P8" s="644" t="s">
        <v>30</v>
      </c>
      <c r="Q8" s="1054">
        <v>358314</v>
      </c>
      <c r="R8" s="1055"/>
      <c r="S8" s="174"/>
      <c r="T8" s="1056">
        <v>358314</v>
      </c>
      <c r="U8" s="902" t="s">
        <v>63</v>
      </c>
      <c r="V8" s="2"/>
      <c r="W8" s="2"/>
      <c r="X8" s="2"/>
      <c r="Y8" s="2"/>
      <c r="Z8" s="2"/>
      <c r="AA8" s="2"/>
      <c r="AB8" s="2"/>
      <c r="AC8" s="2"/>
      <c r="AD8" s="2"/>
      <c r="AE8" s="2"/>
      <c r="AF8" s="2"/>
      <c r="AG8" s="2"/>
      <c r="AH8" s="2"/>
      <c r="AI8" s="2"/>
      <c r="AJ8" s="2"/>
      <c r="AK8" s="2"/>
      <c r="AL8" s="2"/>
      <c r="AM8" s="2"/>
      <c r="AN8" s="2"/>
      <c r="AO8" s="2"/>
      <c r="AP8" s="2"/>
      <c r="AQ8" s="2"/>
      <c r="AR8" s="2"/>
      <c r="AS8" s="2"/>
      <c r="AT8" s="2"/>
      <c r="AU8" s="2"/>
      <c r="AV8" s="2"/>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row>
    <row r="9" spans="1:246" s="1" customFormat="1" ht="15" hidden="1" customHeight="1">
      <c r="A9" s="48" t="s">
        <v>64</v>
      </c>
      <c r="B9" s="48" t="s">
        <v>65</v>
      </c>
      <c r="C9" s="447" t="s">
        <v>23</v>
      </c>
      <c r="D9" s="21" t="s">
        <v>59</v>
      </c>
      <c r="E9" s="783" t="s">
        <v>60</v>
      </c>
      <c r="F9" s="303">
        <v>44897</v>
      </c>
      <c r="G9" s="886" t="s">
        <v>26</v>
      </c>
      <c r="H9" s="99" t="s">
        <v>27</v>
      </c>
      <c r="I9" s="97" t="s">
        <v>28</v>
      </c>
      <c r="J9" s="160">
        <v>44577</v>
      </c>
      <c r="K9" s="150">
        <v>44980</v>
      </c>
      <c r="L9" s="150">
        <v>44983</v>
      </c>
      <c r="M9" s="289" t="s">
        <v>66</v>
      </c>
      <c r="N9" s="177">
        <v>440797</v>
      </c>
      <c r="O9" s="56"/>
      <c r="P9" s="649" t="s">
        <v>67</v>
      </c>
      <c r="Q9" s="502">
        <v>356450</v>
      </c>
      <c r="R9" s="1164"/>
      <c r="S9" s="1165"/>
      <c r="T9" s="505">
        <v>356450</v>
      </c>
      <c r="U9" s="23" t="s">
        <v>63</v>
      </c>
      <c r="V9" s="2"/>
      <c r="W9" s="2"/>
      <c r="X9" s="2"/>
      <c r="Y9" s="2"/>
      <c r="Z9" s="2"/>
      <c r="AA9" s="2"/>
      <c r="AB9" s="2"/>
      <c r="AC9" s="2"/>
      <c r="AD9" s="2"/>
      <c r="AE9" s="2"/>
      <c r="AF9" s="2"/>
      <c r="AG9" s="2"/>
      <c r="AH9" s="2"/>
      <c r="AI9" s="2"/>
      <c r="AJ9" s="2"/>
      <c r="AK9" s="2"/>
      <c r="AL9" s="2"/>
      <c r="AM9" s="2"/>
      <c r="AN9" s="2"/>
      <c r="AO9" s="2"/>
      <c r="AP9" s="2"/>
      <c r="AQ9" s="2"/>
      <c r="AR9" s="2"/>
      <c r="AS9" s="2"/>
      <c r="AT9" s="2"/>
      <c r="AU9" s="2"/>
      <c r="AV9" s="2"/>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row>
    <row r="10" spans="1:246" s="1" customFormat="1" ht="15" hidden="1" customHeight="1">
      <c r="A10" s="597" t="s">
        <v>68</v>
      </c>
      <c r="B10" s="116" t="s">
        <v>69</v>
      </c>
      <c r="C10" s="449" t="s">
        <v>23</v>
      </c>
      <c r="D10" s="114" t="s">
        <v>70</v>
      </c>
      <c r="E10" s="518" t="s">
        <v>71</v>
      </c>
      <c r="F10" s="1501">
        <v>44470</v>
      </c>
      <c r="G10" s="17" t="s">
        <v>26</v>
      </c>
      <c r="H10" s="63" t="s">
        <v>27</v>
      </c>
      <c r="I10" s="45" t="s">
        <v>28</v>
      </c>
      <c r="J10" s="163">
        <v>44792</v>
      </c>
      <c r="K10" s="233">
        <v>44890</v>
      </c>
      <c r="L10" s="233">
        <v>44893</v>
      </c>
      <c r="M10" s="1426" t="s">
        <v>72</v>
      </c>
      <c r="N10" s="177">
        <v>7293773</v>
      </c>
      <c r="O10" s="56"/>
      <c r="P10" s="649" t="s">
        <v>30</v>
      </c>
      <c r="Q10" s="1410"/>
      <c r="R10" s="1164"/>
      <c r="S10" s="1165">
        <v>7293773</v>
      </c>
      <c r="T10" s="1411"/>
      <c r="U10" s="2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row>
    <row r="11" spans="1:246" s="1" customFormat="1" ht="15" hidden="1" customHeight="1">
      <c r="A11" s="40" t="s">
        <v>73</v>
      </c>
      <c r="B11" s="511" t="s">
        <v>74</v>
      </c>
      <c r="C11" s="1468" t="s">
        <v>23</v>
      </c>
      <c r="D11" s="54" t="s">
        <v>70</v>
      </c>
      <c r="E11" s="40" t="s">
        <v>71</v>
      </c>
      <c r="F11" s="1234">
        <v>44470</v>
      </c>
      <c r="G11" s="30" t="s">
        <v>75</v>
      </c>
      <c r="H11" s="80" t="s">
        <v>35</v>
      </c>
      <c r="I11" s="30" t="s">
        <v>28</v>
      </c>
      <c r="J11" s="1235">
        <v>44820</v>
      </c>
      <c r="K11" s="1236">
        <v>45121</v>
      </c>
      <c r="L11" s="1425">
        <v>45125</v>
      </c>
      <c r="M11" s="1143" t="s">
        <v>76</v>
      </c>
      <c r="N11" s="173">
        <v>7497495</v>
      </c>
      <c r="O11" s="5"/>
      <c r="P11" s="645" t="s">
        <v>30</v>
      </c>
      <c r="Q11" s="198"/>
      <c r="R11" s="793"/>
      <c r="S11" s="173">
        <v>7497495</v>
      </c>
      <c r="T11" s="1077"/>
      <c r="U11" s="144"/>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row>
    <row r="12" spans="1:246" s="1" customFormat="1" ht="15" hidden="1" customHeight="1">
      <c r="A12" s="49" t="s">
        <v>77</v>
      </c>
      <c r="B12" s="511" t="s">
        <v>78</v>
      </c>
      <c r="C12" s="452" t="s">
        <v>23</v>
      </c>
      <c r="D12" s="7" t="s">
        <v>70</v>
      </c>
      <c r="E12" s="1801" t="s">
        <v>79</v>
      </c>
      <c r="F12" s="1234">
        <v>44470</v>
      </c>
      <c r="G12" s="30" t="s">
        <v>75</v>
      </c>
      <c r="H12" s="62" t="s">
        <v>80</v>
      </c>
      <c r="I12" s="30" t="s">
        <v>28</v>
      </c>
      <c r="J12" s="791" t="s">
        <v>81</v>
      </c>
      <c r="K12" s="792">
        <v>45191</v>
      </c>
      <c r="L12" s="1425">
        <v>45193</v>
      </c>
      <c r="M12" s="1805" t="s">
        <v>81</v>
      </c>
      <c r="N12" s="1806">
        <v>80847</v>
      </c>
      <c r="O12" s="96"/>
      <c r="P12" s="645" t="s">
        <v>30</v>
      </c>
      <c r="Q12" s="198"/>
      <c r="R12" s="793"/>
      <c r="S12" s="1107">
        <v>80847</v>
      </c>
      <c r="T12" s="1077"/>
      <c r="U12" s="89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row>
    <row r="13" spans="1:246" s="1" customFormat="1" ht="46.5" hidden="1" customHeight="1">
      <c r="A13" s="1127" t="s">
        <v>82</v>
      </c>
      <c r="B13" s="1127" t="s">
        <v>83</v>
      </c>
      <c r="C13" s="1212" t="s">
        <v>23</v>
      </c>
      <c r="D13" s="1800" t="s">
        <v>70</v>
      </c>
      <c r="E13" s="1127" t="s">
        <v>71</v>
      </c>
      <c r="F13" s="1238">
        <v>44470</v>
      </c>
      <c r="G13" s="1214" t="s">
        <v>75</v>
      </c>
      <c r="H13" s="1783" t="s">
        <v>56</v>
      </c>
      <c r="I13" s="30" t="s">
        <v>84</v>
      </c>
      <c r="J13" s="1760">
        <v>45345</v>
      </c>
      <c r="K13" s="1804">
        <v>45345</v>
      </c>
      <c r="L13" s="1893">
        <v>45347</v>
      </c>
      <c r="M13" s="1802">
        <v>45345</v>
      </c>
      <c r="N13" s="1127">
        <v>5261916</v>
      </c>
      <c r="O13" s="1803"/>
      <c r="P13" s="1266" t="s">
        <v>30</v>
      </c>
      <c r="Q13" s="1190"/>
      <c r="R13" s="1793"/>
      <c r="S13" s="1792"/>
      <c r="T13" s="1794"/>
      <c r="U13" s="1795"/>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row>
    <row r="14" spans="1:246" s="1" customFormat="1" ht="15" hidden="1" customHeight="1">
      <c r="A14" s="115" t="s">
        <v>85</v>
      </c>
      <c r="B14" s="1492" t="s">
        <v>86</v>
      </c>
      <c r="C14" s="449" t="s">
        <v>23</v>
      </c>
      <c r="D14" s="21" t="s">
        <v>87</v>
      </c>
      <c r="E14" s="1492" t="s">
        <v>88</v>
      </c>
      <c r="F14" s="1501">
        <v>45012</v>
      </c>
      <c r="G14" s="106" t="s">
        <v>26</v>
      </c>
      <c r="H14" s="63" t="s">
        <v>56</v>
      </c>
      <c r="I14" s="17" t="s">
        <v>28</v>
      </c>
      <c r="J14" s="163">
        <v>45047</v>
      </c>
      <c r="K14" s="233">
        <v>45087</v>
      </c>
      <c r="L14" s="154">
        <v>45088</v>
      </c>
      <c r="M14" s="1427" t="s">
        <v>89</v>
      </c>
      <c r="N14" s="1166">
        <v>3037528</v>
      </c>
      <c r="O14" s="109"/>
      <c r="P14" s="646" t="s">
        <v>30</v>
      </c>
      <c r="Q14" s="1428"/>
      <c r="R14" s="1429"/>
      <c r="S14" s="1166">
        <v>3037528</v>
      </c>
      <c r="T14" s="558"/>
      <c r="U14" s="2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row>
    <row r="15" spans="1:246" s="1" customFormat="1" ht="15" hidden="1" customHeight="1">
      <c r="A15" s="1322" t="s">
        <v>90</v>
      </c>
      <c r="B15" s="1322" t="s">
        <v>91</v>
      </c>
      <c r="C15" s="1384" t="s">
        <v>23</v>
      </c>
      <c r="D15" s="1412" t="s">
        <v>87</v>
      </c>
      <c r="E15" s="1322" t="s">
        <v>88</v>
      </c>
      <c r="F15" s="1413">
        <v>45012</v>
      </c>
      <c r="G15" s="1323" t="s">
        <v>26</v>
      </c>
      <c r="H15" s="1414" t="s">
        <v>52</v>
      </c>
      <c r="I15" s="1323" t="s">
        <v>28</v>
      </c>
      <c r="J15" s="1415" t="s">
        <v>92</v>
      </c>
      <c r="K15" s="1416">
        <v>45155</v>
      </c>
      <c r="L15" s="1417">
        <v>45158</v>
      </c>
      <c r="M15" s="1418" t="s">
        <v>93</v>
      </c>
      <c r="N15" s="1399">
        <v>3037528</v>
      </c>
      <c r="O15" s="1419"/>
      <c r="P15" s="1420" t="s">
        <v>30</v>
      </c>
      <c r="Q15" s="1421"/>
      <c r="R15" s="1422"/>
      <c r="S15" s="1399">
        <v>3037528</v>
      </c>
      <c r="T15" s="1423"/>
      <c r="U15" s="1424"/>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row>
    <row r="16" spans="1:246" s="1" customFormat="1" ht="47.25" hidden="1" customHeight="1">
      <c r="A16" s="1134" t="s">
        <v>94</v>
      </c>
      <c r="B16" s="1134" t="s">
        <v>95</v>
      </c>
      <c r="C16" s="740" t="s">
        <v>23</v>
      </c>
      <c r="D16" s="6" t="s">
        <v>87</v>
      </c>
      <c r="E16" s="1551" t="s">
        <v>88</v>
      </c>
      <c r="F16" s="1552">
        <v>45012</v>
      </c>
      <c r="G16" s="574" t="s">
        <v>26</v>
      </c>
      <c r="H16" s="573" t="s">
        <v>41</v>
      </c>
      <c r="I16" s="574" t="s">
        <v>28</v>
      </c>
      <c r="J16" s="1553" t="s">
        <v>96</v>
      </c>
      <c r="K16" s="1554">
        <v>45225</v>
      </c>
      <c r="L16" s="576">
        <v>45227</v>
      </c>
      <c r="M16" s="1555" t="s">
        <v>97</v>
      </c>
      <c r="N16" s="1160">
        <v>3796713</v>
      </c>
      <c r="O16" s="1201"/>
      <c r="P16" s="734" t="s">
        <v>30</v>
      </c>
      <c r="Q16" s="198"/>
      <c r="R16" s="1193"/>
      <c r="S16" s="1160">
        <v>3796713</v>
      </c>
      <c r="T16" s="1556"/>
      <c r="U16" s="1369"/>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row>
    <row r="17" spans="1:246" s="1" customFormat="1" ht="15" hidden="1" customHeight="1">
      <c r="A17" s="116" t="s">
        <v>98</v>
      </c>
      <c r="B17" s="116" t="s">
        <v>99</v>
      </c>
      <c r="C17" s="449" t="s">
        <v>23</v>
      </c>
      <c r="D17" s="130" t="s">
        <v>100</v>
      </c>
      <c r="E17" s="1128" t="s">
        <v>101</v>
      </c>
      <c r="F17" s="1126">
        <v>44846</v>
      </c>
      <c r="G17" s="305" t="s">
        <v>26</v>
      </c>
      <c r="H17" s="307" t="s">
        <v>27</v>
      </c>
      <c r="I17" s="100" t="s">
        <v>28</v>
      </c>
      <c r="J17" s="794">
        <v>44680</v>
      </c>
      <c r="K17" s="152">
        <v>44715</v>
      </c>
      <c r="L17" s="585">
        <v>44717</v>
      </c>
      <c r="M17" s="586" t="s">
        <v>102</v>
      </c>
      <c r="N17" s="538">
        <v>1325796</v>
      </c>
      <c r="O17" s="587"/>
      <c r="P17" s="644" t="s">
        <v>30</v>
      </c>
      <c r="Q17" s="588">
        <v>1441767</v>
      </c>
      <c r="R17" s="795"/>
      <c r="S17" s="796"/>
      <c r="T17" s="525">
        <v>1441767</v>
      </c>
      <c r="U17" s="589" t="s">
        <v>32</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row>
    <row r="18" spans="1:246" s="1" customFormat="1" ht="15" hidden="1" customHeight="1">
      <c r="A18" s="49" t="s">
        <v>103</v>
      </c>
      <c r="B18" s="49" t="s">
        <v>104</v>
      </c>
      <c r="C18" s="448" t="s">
        <v>23</v>
      </c>
      <c r="D18" s="54" t="s">
        <v>100</v>
      </c>
      <c r="E18" s="49" t="s">
        <v>101</v>
      </c>
      <c r="F18" s="1234">
        <v>44846</v>
      </c>
      <c r="G18" s="30" t="s">
        <v>26</v>
      </c>
      <c r="H18" s="80" t="s">
        <v>35</v>
      </c>
      <c r="I18" s="30" t="s">
        <v>28</v>
      </c>
      <c r="J18" s="1235">
        <v>44708</v>
      </c>
      <c r="K18" s="1236">
        <v>44777</v>
      </c>
      <c r="L18" s="1236">
        <v>44780</v>
      </c>
      <c r="M18" s="31" t="s">
        <v>105</v>
      </c>
      <c r="N18" s="172">
        <v>1310092</v>
      </c>
      <c r="O18" s="96"/>
      <c r="P18" s="643" t="s">
        <v>30</v>
      </c>
      <c r="Q18" s="1228">
        <v>1611187</v>
      </c>
      <c r="R18" s="1237"/>
      <c r="S18" s="209"/>
      <c r="T18" s="209">
        <v>1611187</v>
      </c>
      <c r="U18" s="1130" t="s">
        <v>106</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row>
    <row r="19" spans="1:246" s="1" customFormat="1" ht="15" hidden="1" customHeight="1">
      <c r="A19" s="67" t="s">
        <v>107</v>
      </c>
      <c r="B19" s="67" t="s">
        <v>108</v>
      </c>
      <c r="C19" s="670" t="s">
        <v>23</v>
      </c>
      <c r="D19" s="74" t="s">
        <v>100</v>
      </c>
      <c r="E19" s="67" t="s">
        <v>101</v>
      </c>
      <c r="F19" s="501">
        <v>44846</v>
      </c>
      <c r="G19" s="97" t="s">
        <v>26</v>
      </c>
      <c r="H19" s="1239" t="s">
        <v>27</v>
      </c>
      <c r="I19" s="97" t="s">
        <v>28</v>
      </c>
      <c r="J19" s="1240" t="s">
        <v>109</v>
      </c>
      <c r="K19" s="1241">
        <v>45079</v>
      </c>
      <c r="L19" s="1241">
        <v>45082</v>
      </c>
      <c r="M19" s="1242" t="s">
        <v>110</v>
      </c>
      <c r="N19" s="205" t="s">
        <v>111</v>
      </c>
      <c r="O19" s="56"/>
      <c r="P19" s="649" t="s">
        <v>30</v>
      </c>
      <c r="Q19" s="231"/>
      <c r="R19" s="1164"/>
      <c r="S19" s="205">
        <v>1730720</v>
      </c>
      <c r="T19" s="389"/>
      <c r="U19" s="133"/>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row>
    <row r="20" spans="1:246" s="1" customFormat="1" ht="15" hidden="1" customHeight="1">
      <c r="A20" s="40" t="s">
        <v>112</v>
      </c>
      <c r="B20" s="40" t="s">
        <v>113</v>
      </c>
      <c r="C20" s="1393" t="s">
        <v>23</v>
      </c>
      <c r="D20" s="7" t="s">
        <v>100</v>
      </c>
      <c r="E20" s="40" t="s">
        <v>101</v>
      </c>
      <c r="F20" s="1142">
        <v>44846</v>
      </c>
      <c r="G20" s="8" t="s">
        <v>26</v>
      </c>
      <c r="H20" s="62" t="s">
        <v>35</v>
      </c>
      <c r="I20" s="8" t="s">
        <v>28</v>
      </c>
      <c r="J20" s="791">
        <v>45176</v>
      </c>
      <c r="K20" s="1236">
        <v>45176</v>
      </c>
      <c r="L20" s="1896">
        <v>45178</v>
      </c>
      <c r="M20" s="85">
        <v>45176</v>
      </c>
      <c r="N20" s="638">
        <v>1493002</v>
      </c>
      <c r="O20" s="5"/>
      <c r="P20" s="1154" t="s">
        <v>30</v>
      </c>
      <c r="Q20" s="187"/>
      <c r="R20" s="1335"/>
      <c r="S20" s="497">
        <v>1493002</v>
      </c>
      <c r="T20" s="389"/>
      <c r="U20" s="1130"/>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row>
    <row r="21" spans="1:246" s="1" customFormat="1" ht="39" hidden="1" customHeight="1">
      <c r="A21" s="1145" t="s">
        <v>114</v>
      </c>
      <c r="B21" s="1145" t="s">
        <v>115</v>
      </c>
      <c r="C21" s="1229" t="s">
        <v>23</v>
      </c>
      <c r="D21" s="1182" t="s">
        <v>100</v>
      </c>
      <c r="E21" s="1246" t="s">
        <v>101</v>
      </c>
      <c r="F21" s="1238">
        <v>44846</v>
      </c>
      <c r="G21" s="1214" t="s">
        <v>26</v>
      </c>
      <c r="H21" s="1243" t="s">
        <v>41</v>
      </c>
      <c r="I21" s="1214" t="s">
        <v>84</v>
      </c>
      <c r="J21" s="1894">
        <v>44937</v>
      </c>
      <c r="K21" s="1893">
        <v>45383</v>
      </c>
      <c r="L21" s="1893">
        <v>45386</v>
      </c>
      <c r="M21" s="1213" t="s">
        <v>116</v>
      </c>
      <c r="N21" s="1129">
        <v>1493002</v>
      </c>
      <c r="O21" s="1747"/>
      <c r="P21" s="1897" t="s">
        <v>30</v>
      </c>
      <c r="Q21" s="1898"/>
      <c r="R21" s="1899"/>
      <c r="S21" s="1763"/>
      <c r="T21" s="1900"/>
      <c r="U21" s="1845"/>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row>
    <row r="22" spans="1:246" s="1" customFormat="1" ht="24" hidden="1" customHeight="1">
      <c r="A22" s="1127" t="s">
        <v>117</v>
      </c>
      <c r="B22" s="1127" t="s">
        <v>118</v>
      </c>
      <c r="C22" s="1739" t="s">
        <v>23</v>
      </c>
      <c r="D22" s="1753" t="s">
        <v>100</v>
      </c>
      <c r="E22" s="1127" t="s">
        <v>101</v>
      </c>
      <c r="F22" s="1238">
        <v>44846</v>
      </c>
      <c r="G22" s="1214" t="s">
        <v>26</v>
      </c>
      <c r="H22" s="1544" t="s">
        <v>56</v>
      </c>
      <c r="I22" s="890" t="s">
        <v>119</v>
      </c>
      <c r="J22" s="1895">
        <v>45379</v>
      </c>
      <c r="K22" s="1756">
        <v>45379</v>
      </c>
      <c r="L22" s="1202">
        <v>45382</v>
      </c>
      <c r="M22" s="1892" t="s">
        <v>120</v>
      </c>
      <c r="N22" s="1129">
        <v>1664047</v>
      </c>
      <c r="O22" s="1755"/>
      <c r="P22" s="1266"/>
      <c r="Q22" s="1761"/>
      <c r="R22" s="1757"/>
      <c r="S22" s="1512"/>
      <c r="T22" s="1762"/>
      <c r="U22" s="1674"/>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row>
    <row r="23" spans="1:246" s="1" customFormat="1" ht="15" hidden="1" customHeight="1">
      <c r="A23" s="518" t="s">
        <v>121</v>
      </c>
      <c r="B23" s="518" t="s">
        <v>122</v>
      </c>
      <c r="C23" s="2030" t="s">
        <v>23</v>
      </c>
      <c r="D23" s="746" t="s">
        <v>123</v>
      </c>
      <c r="E23" s="1144" t="s">
        <v>124</v>
      </c>
      <c r="F23" s="569">
        <v>44481</v>
      </c>
      <c r="G23" s="100" t="s">
        <v>75</v>
      </c>
      <c r="H23" s="2031" t="s">
        <v>27</v>
      </c>
      <c r="I23" s="100" t="s">
        <v>28</v>
      </c>
      <c r="J23" s="2032">
        <v>44694</v>
      </c>
      <c r="K23" s="1241">
        <v>44729</v>
      </c>
      <c r="L23" s="602">
        <v>44733</v>
      </c>
      <c r="M23" s="289" t="s">
        <v>125</v>
      </c>
      <c r="N23" s="177">
        <v>1925561</v>
      </c>
      <c r="O23" s="2033"/>
      <c r="P23" s="649" t="s">
        <v>30</v>
      </c>
      <c r="Q23" s="2034">
        <v>2222451</v>
      </c>
      <c r="R23" s="1058"/>
      <c r="S23" s="205"/>
      <c r="T23" s="1131">
        <v>2222451</v>
      </c>
      <c r="U23" s="463"/>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row>
    <row r="24" spans="1:246" s="1" customFormat="1" ht="15" hidden="1" customHeight="1">
      <c r="A24" s="48" t="s">
        <v>126</v>
      </c>
      <c r="B24" s="48" t="s">
        <v>127</v>
      </c>
      <c r="C24" s="447" t="s">
        <v>23</v>
      </c>
      <c r="D24" s="6" t="s">
        <v>123</v>
      </c>
      <c r="E24" s="48" t="s">
        <v>124</v>
      </c>
      <c r="F24" s="38">
        <v>44481</v>
      </c>
      <c r="G24" s="17" t="s">
        <v>75</v>
      </c>
      <c r="H24" s="63" t="s">
        <v>35</v>
      </c>
      <c r="I24" s="8" t="s">
        <v>28</v>
      </c>
      <c r="J24" s="163">
        <v>44722</v>
      </c>
      <c r="K24" s="233">
        <v>44827</v>
      </c>
      <c r="L24" s="151">
        <v>44830</v>
      </c>
      <c r="M24" s="36" t="s">
        <v>128</v>
      </c>
      <c r="N24" s="184">
        <v>2222451</v>
      </c>
      <c r="O24" s="39"/>
      <c r="P24" s="641" t="s">
        <v>30</v>
      </c>
      <c r="Q24" s="191">
        <v>2611190</v>
      </c>
      <c r="R24" s="68"/>
      <c r="S24" s="206"/>
      <c r="T24" s="218">
        <v>2611190</v>
      </c>
      <c r="U24" s="3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row>
    <row r="25" spans="1:246" s="1" customFormat="1" ht="15" hidden="1" customHeight="1">
      <c r="A25" s="1134" t="s">
        <v>129</v>
      </c>
      <c r="B25" s="1134" t="s">
        <v>130</v>
      </c>
      <c r="C25" s="740" t="s">
        <v>23</v>
      </c>
      <c r="D25" s="6" t="s">
        <v>123</v>
      </c>
      <c r="E25" s="1134" t="s">
        <v>131</v>
      </c>
      <c r="F25" s="738">
        <v>44481</v>
      </c>
      <c r="G25" s="574" t="s">
        <v>75</v>
      </c>
      <c r="H25" s="573" t="s">
        <v>80</v>
      </c>
      <c r="I25" s="574" t="s">
        <v>28</v>
      </c>
      <c r="J25" s="1553" t="s">
        <v>132</v>
      </c>
      <c r="K25" s="1554">
        <v>45121</v>
      </c>
      <c r="L25" s="576">
        <v>45124</v>
      </c>
      <c r="M25" s="247" t="s">
        <v>133</v>
      </c>
      <c r="N25" s="1160">
        <v>86725</v>
      </c>
      <c r="O25" s="1201"/>
      <c r="P25" s="734" t="s">
        <v>30</v>
      </c>
      <c r="Q25" s="190"/>
      <c r="R25" s="248"/>
      <c r="S25" s="1160">
        <v>86725</v>
      </c>
      <c r="T25" s="1106"/>
      <c r="U25" s="1141"/>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row>
    <row r="26" spans="1:246" s="1" customFormat="1" ht="108" hidden="1" customHeight="1">
      <c r="A26" s="1217" t="s">
        <v>134</v>
      </c>
      <c r="B26" s="1217" t="s">
        <v>135</v>
      </c>
      <c r="C26" s="1822" t="s">
        <v>23</v>
      </c>
      <c r="D26" s="1162" t="s">
        <v>123</v>
      </c>
      <c r="E26" s="2035" t="s">
        <v>136</v>
      </c>
      <c r="F26" s="1219">
        <v>44481</v>
      </c>
      <c r="G26" s="113" t="s">
        <v>75</v>
      </c>
      <c r="H26" s="1480" t="s">
        <v>27</v>
      </c>
      <c r="I26" s="1495" t="s">
        <v>28</v>
      </c>
      <c r="J26" s="2036" t="s">
        <v>81</v>
      </c>
      <c r="K26" s="1416">
        <v>45191</v>
      </c>
      <c r="L26" s="1758">
        <v>45194</v>
      </c>
      <c r="M26" s="2037" t="s">
        <v>81</v>
      </c>
      <c r="N26" s="1311">
        <v>6929528</v>
      </c>
      <c r="O26" s="2038"/>
      <c r="P26" s="1540" t="s">
        <v>30</v>
      </c>
      <c r="Q26" s="227"/>
      <c r="R26" s="1620"/>
      <c r="S26" s="2039">
        <v>6929528</v>
      </c>
      <c r="T26" s="1616"/>
      <c r="U26" s="1315"/>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row>
    <row r="27" spans="1:246" s="1" customFormat="1" ht="105" hidden="1" customHeight="1">
      <c r="A27" s="1322" t="s">
        <v>137</v>
      </c>
      <c r="B27" s="1322" t="s">
        <v>138</v>
      </c>
      <c r="C27" s="1568" t="s">
        <v>23</v>
      </c>
      <c r="D27" s="1162" t="s">
        <v>123</v>
      </c>
      <c r="E27" s="1217" t="s">
        <v>136</v>
      </c>
      <c r="F27" s="1219">
        <v>44481</v>
      </c>
      <c r="G27" s="113" t="s">
        <v>26</v>
      </c>
      <c r="H27" s="1480" t="s">
        <v>52</v>
      </c>
      <c r="I27" s="574" t="s">
        <v>61</v>
      </c>
      <c r="J27" s="1553" t="s">
        <v>139</v>
      </c>
      <c r="K27" s="1554">
        <v>45226</v>
      </c>
      <c r="L27" s="576">
        <v>45228</v>
      </c>
      <c r="M27" s="1569" t="s">
        <v>140</v>
      </c>
      <c r="N27" s="1160">
        <v>6702535</v>
      </c>
      <c r="O27" s="1570"/>
      <c r="P27" s="734" t="s">
        <v>30</v>
      </c>
      <c r="Q27" s="1571"/>
      <c r="R27" s="248"/>
      <c r="S27" s="1615">
        <v>6702535</v>
      </c>
      <c r="T27" s="1106"/>
      <c r="U27" s="1141"/>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row>
    <row r="28" spans="1:246" s="1" customFormat="1" ht="15" hidden="1" customHeight="1">
      <c r="A28" s="48" t="s">
        <v>141</v>
      </c>
      <c r="B28" s="48" t="s">
        <v>142</v>
      </c>
      <c r="C28" s="1471" t="s">
        <v>23</v>
      </c>
      <c r="D28" s="24" t="s">
        <v>143</v>
      </c>
      <c r="E28" s="1469" t="s">
        <v>144</v>
      </c>
      <c r="F28" s="101">
        <v>44490</v>
      </c>
      <c r="G28" s="106" t="s">
        <v>26</v>
      </c>
      <c r="H28" s="107" t="s">
        <v>56</v>
      </c>
      <c r="I28" s="570" t="s">
        <v>28</v>
      </c>
      <c r="J28" s="598" t="s">
        <v>145</v>
      </c>
      <c r="K28" s="153">
        <v>45072</v>
      </c>
      <c r="L28" s="1103">
        <v>45074</v>
      </c>
      <c r="M28" s="108" t="s">
        <v>145</v>
      </c>
      <c r="N28" s="1122" t="s">
        <v>146</v>
      </c>
      <c r="O28" s="1104"/>
      <c r="P28" s="644" t="s">
        <v>30</v>
      </c>
      <c r="Q28" s="251"/>
      <c r="R28" s="801"/>
      <c r="S28" s="1614">
        <v>3436902</v>
      </c>
      <c r="T28" s="1106"/>
      <c r="U28" s="3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row>
    <row r="29" spans="1:246" s="1" customFormat="1" ht="15" hidden="1" customHeight="1">
      <c r="A29" s="115" t="s">
        <v>147</v>
      </c>
      <c r="B29" s="115" t="s">
        <v>148</v>
      </c>
      <c r="C29" s="1470" t="s">
        <v>23</v>
      </c>
      <c r="D29" s="24" t="s">
        <v>143</v>
      </c>
      <c r="E29" s="48" t="s">
        <v>144</v>
      </c>
      <c r="F29" s="38">
        <v>44490</v>
      </c>
      <c r="G29" s="1102" t="s">
        <v>26</v>
      </c>
      <c r="H29" s="63" t="s">
        <v>52</v>
      </c>
      <c r="I29" s="1102" t="s">
        <v>28</v>
      </c>
      <c r="J29" s="163" t="s">
        <v>149</v>
      </c>
      <c r="K29" s="233">
        <v>45100</v>
      </c>
      <c r="L29" s="521">
        <v>45103</v>
      </c>
      <c r="M29" s="36" t="s">
        <v>150</v>
      </c>
      <c r="N29" s="497">
        <v>3436902</v>
      </c>
      <c r="O29" s="1105"/>
      <c r="P29" s="641" t="s">
        <v>30</v>
      </c>
      <c r="Q29" s="190"/>
      <c r="R29" s="68"/>
      <c r="S29" s="206">
        <v>3436902</v>
      </c>
      <c r="T29" s="1616"/>
      <c r="U29" s="465"/>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row>
    <row r="30" spans="1:246" s="1" customFormat="1" ht="15" hidden="1" customHeight="1">
      <c r="A30" s="59" t="s">
        <v>151</v>
      </c>
      <c r="B30" s="59" t="s">
        <v>152</v>
      </c>
      <c r="C30" s="1101" t="s">
        <v>23</v>
      </c>
      <c r="D30" s="24" t="s">
        <v>143</v>
      </c>
      <c r="E30" s="106" t="s">
        <v>153</v>
      </c>
      <c r="F30" s="105">
        <v>44490</v>
      </c>
      <c r="G30" s="106" t="s">
        <v>26</v>
      </c>
      <c r="H30" s="107" t="s">
        <v>27</v>
      </c>
      <c r="I30" s="106" t="s">
        <v>28</v>
      </c>
      <c r="J30" s="164">
        <v>44694</v>
      </c>
      <c r="K30" s="154">
        <v>44694</v>
      </c>
      <c r="L30" s="154">
        <v>44696</v>
      </c>
      <c r="M30" s="108" t="s">
        <v>154</v>
      </c>
      <c r="N30" s="176">
        <v>5909431</v>
      </c>
      <c r="O30" s="188"/>
      <c r="P30" s="646" t="s">
        <v>30</v>
      </c>
      <c r="Q30" s="188">
        <v>5645960</v>
      </c>
      <c r="R30" s="790" t="s">
        <v>155</v>
      </c>
      <c r="S30" s="207"/>
      <c r="T30" s="319">
        <v>5645960</v>
      </c>
      <c r="U30" s="465" t="s">
        <v>32</v>
      </c>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row>
    <row r="31" spans="1:246" s="1" customFormat="1" ht="15" hidden="1" customHeight="1">
      <c r="A31" s="55" t="s">
        <v>156</v>
      </c>
      <c r="B31" s="785" t="s">
        <v>157</v>
      </c>
      <c r="C31" s="508" t="s">
        <v>23</v>
      </c>
      <c r="D31" s="114" t="s">
        <v>143</v>
      </c>
      <c r="E31" s="518" t="s">
        <v>158</v>
      </c>
      <c r="F31" s="101">
        <v>44490</v>
      </c>
      <c r="G31" s="570" t="s">
        <v>26</v>
      </c>
      <c r="H31" s="102" t="s">
        <v>35</v>
      </c>
      <c r="I31" s="290" t="s">
        <v>28</v>
      </c>
      <c r="J31" s="161">
        <v>44682</v>
      </c>
      <c r="K31" s="152">
        <v>44743</v>
      </c>
      <c r="L31" s="152">
        <v>44745</v>
      </c>
      <c r="M31" s="103" t="s">
        <v>159</v>
      </c>
      <c r="N31" s="174">
        <v>5891378</v>
      </c>
      <c r="O31" s="539"/>
      <c r="P31" s="644" t="s">
        <v>30</v>
      </c>
      <c r="Q31" s="786">
        <v>5994865</v>
      </c>
      <c r="R31" s="787"/>
      <c r="S31" s="204"/>
      <c r="T31" s="788">
        <v>5994865</v>
      </c>
      <c r="U31" s="789" t="s">
        <v>160</v>
      </c>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row>
    <row r="32" spans="1:246" s="1" customFormat="1" ht="15" hidden="1" customHeight="1">
      <c r="A32" s="40" t="s">
        <v>161</v>
      </c>
      <c r="B32" s="40" t="s">
        <v>162</v>
      </c>
      <c r="C32" s="298" t="s">
        <v>23</v>
      </c>
      <c r="D32" s="7" t="s">
        <v>143</v>
      </c>
      <c r="E32" s="40" t="s">
        <v>163</v>
      </c>
      <c r="F32" s="13">
        <v>44490</v>
      </c>
      <c r="G32" s="8" t="s">
        <v>26</v>
      </c>
      <c r="H32" s="62" t="s">
        <v>164</v>
      </c>
      <c r="I32" s="82" t="s">
        <v>28</v>
      </c>
      <c r="J32" s="158">
        <v>44862</v>
      </c>
      <c r="K32" s="148">
        <v>44869</v>
      </c>
      <c r="L32" s="148">
        <v>44871</v>
      </c>
      <c r="M32" s="9" t="s">
        <v>165</v>
      </c>
      <c r="N32" s="173">
        <v>1446439</v>
      </c>
      <c r="O32" s="5"/>
      <c r="P32" s="645" t="s">
        <v>30</v>
      </c>
      <c r="Q32" s="214"/>
      <c r="R32" s="510"/>
      <c r="S32" s="173">
        <v>1446439</v>
      </c>
      <c r="T32" s="383"/>
      <c r="U32" s="667"/>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row>
    <row r="33" spans="1:246" s="1" customFormat="1" ht="15" hidden="1" customHeight="1">
      <c r="A33" s="49" t="s">
        <v>166</v>
      </c>
      <c r="B33" s="49" t="s">
        <v>167</v>
      </c>
      <c r="C33" s="452" t="s">
        <v>23</v>
      </c>
      <c r="D33" s="54" t="s">
        <v>143</v>
      </c>
      <c r="E33" s="49" t="s">
        <v>168</v>
      </c>
      <c r="F33" s="239">
        <v>44490</v>
      </c>
      <c r="G33" s="30" t="s">
        <v>26</v>
      </c>
      <c r="H33" s="80" t="s">
        <v>80</v>
      </c>
      <c r="I33" s="1130" t="s">
        <v>28</v>
      </c>
      <c r="J33" s="159">
        <v>44946</v>
      </c>
      <c r="K33" s="149">
        <v>44946</v>
      </c>
      <c r="L33" s="149">
        <v>44949</v>
      </c>
      <c r="M33" s="31">
        <v>44946</v>
      </c>
      <c r="N33" s="638">
        <v>844137</v>
      </c>
      <c r="O33" s="96"/>
      <c r="P33" s="649" t="s">
        <v>30</v>
      </c>
      <c r="Q33" s="1131">
        <v>829030</v>
      </c>
      <c r="R33" s="1132"/>
      <c r="S33" s="172"/>
      <c r="T33" s="1131">
        <v>829030</v>
      </c>
      <c r="U33" s="1133" t="s">
        <v>169</v>
      </c>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row>
    <row r="34" spans="1:246" s="1" customFormat="1" ht="15" hidden="1" customHeight="1">
      <c r="A34" s="49" t="s">
        <v>170</v>
      </c>
      <c r="B34" s="119" t="s">
        <v>171</v>
      </c>
      <c r="C34" s="452" t="s">
        <v>23</v>
      </c>
      <c r="D34" s="54" t="s">
        <v>143</v>
      </c>
      <c r="E34" s="40" t="s">
        <v>172</v>
      </c>
      <c r="F34" s="13">
        <v>44490</v>
      </c>
      <c r="G34" s="1365" t="s">
        <v>75</v>
      </c>
      <c r="H34" s="62" t="s">
        <v>27</v>
      </c>
      <c r="I34" s="8" t="s">
        <v>28</v>
      </c>
      <c r="J34" s="791" t="s">
        <v>173</v>
      </c>
      <c r="K34" s="792">
        <v>45191</v>
      </c>
      <c r="L34" s="1366">
        <v>45194</v>
      </c>
      <c r="M34" s="1143" t="s">
        <v>174</v>
      </c>
      <c r="N34" s="497">
        <v>2893131</v>
      </c>
      <c r="O34" s="96"/>
      <c r="P34" s="643" t="s">
        <v>30</v>
      </c>
      <c r="Q34" s="1410"/>
      <c r="R34" s="1367"/>
      <c r="S34" s="497">
        <v>2893131</v>
      </c>
      <c r="T34" s="632"/>
      <c r="U34" s="1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row>
    <row r="35" spans="1:246" s="1" customFormat="1" ht="15" hidden="1" customHeight="1">
      <c r="A35" s="1127" t="s">
        <v>175</v>
      </c>
      <c r="B35" s="1127" t="s">
        <v>176</v>
      </c>
      <c r="C35" s="1212" t="s">
        <v>23</v>
      </c>
      <c r="D35" s="1748" t="s">
        <v>143</v>
      </c>
      <c r="E35" s="1127" t="s">
        <v>158</v>
      </c>
      <c r="F35" s="1809">
        <v>44490</v>
      </c>
      <c r="G35" s="1214" t="s">
        <v>26</v>
      </c>
      <c r="H35" s="1544" t="s">
        <v>56</v>
      </c>
      <c r="I35" s="1214" t="s">
        <v>84</v>
      </c>
      <c r="J35" s="1527">
        <v>45338</v>
      </c>
      <c r="K35" s="1756">
        <v>45338</v>
      </c>
      <c r="L35" s="1891">
        <v>45340</v>
      </c>
      <c r="M35" s="1213">
        <v>45338</v>
      </c>
      <c r="N35" s="1129">
        <v>6719892</v>
      </c>
      <c r="O35" s="1808"/>
      <c r="P35" s="1184" t="s">
        <v>30</v>
      </c>
      <c r="Q35" s="1810"/>
      <c r="R35" s="1817"/>
      <c r="S35" s="1811"/>
      <c r="T35" s="1512"/>
      <c r="U35" s="181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row>
    <row r="36" spans="1:246" s="1" customFormat="1" ht="18.75" hidden="1" customHeight="1">
      <c r="A36" s="1134" t="s">
        <v>177</v>
      </c>
      <c r="B36" s="1134" t="s">
        <v>178</v>
      </c>
      <c r="C36" s="740" t="s">
        <v>23</v>
      </c>
      <c r="D36" s="6" t="s">
        <v>143</v>
      </c>
      <c r="E36" s="1223" t="s">
        <v>172</v>
      </c>
      <c r="F36" s="738">
        <v>44490</v>
      </c>
      <c r="G36" s="1585" t="s">
        <v>26</v>
      </c>
      <c r="H36" s="1480" t="s">
        <v>35</v>
      </c>
      <c r="I36" s="574" t="s">
        <v>28</v>
      </c>
      <c r="J36" s="1587" t="s">
        <v>179</v>
      </c>
      <c r="K36" s="1430">
        <v>45233</v>
      </c>
      <c r="L36" s="1588">
        <v>45235</v>
      </c>
      <c r="M36" s="1589" t="s">
        <v>180</v>
      </c>
      <c r="N36" s="1615">
        <v>2893131</v>
      </c>
      <c r="O36" s="1201"/>
      <c r="P36" s="734" t="s">
        <v>30</v>
      </c>
      <c r="Q36" s="198"/>
      <c r="R36" s="1816"/>
      <c r="S36" s="1160">
        <v>2893131</v>
      </c>
      <c r="T36" s="1590"/>
      <c r="U36" s="1285"/>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row>
    <row r="37" spans="1:246" s="1" customFormat="1" ht="15" hidden="1" customHeight="1">
      <c r="A37" s="1324" t="s">
        <v>181</v>
      </c>
      <c r="B37" s="40" t="s">
        <v>182</v>
      </c>
      <c r="C37" s="298" t="s">
        <v>23</v>
      </c>
      <c r="D37" s="7" t="s">
        <v>183</v>
      </c>
      <c r="E37" s="1325" t="s">
        <v>184</v>
      </c>
      <c r="F37" s="126">
        <v>44490</v>
      </c>
      <c r="G37" s="127" t="s">
        <v>26</v>
      </c>
      <c r="H37" s="128" t="s">
        <v>27</v>
      </c>
      <c r="I37" s="726" t="s">
        <v>28</v>
      </c>
      <c r="J37" s="166" t="s">
        <v>185</v>
      </c>
      <c r="K37" s="154">
        <v>44707</v>
      </c>
      <c r="L37" s="154">
        <v>44710</v>
      </c>
      <c r="M37" s="103" t="s">
        <v>185</v>
      </c>
      <c r="N37" s="859">
        <v>6899745</v>
      </c>
      <c r="O37" s="539"/>
      <c r="P37" s="672" t="s">
        <v>30</v>
      </c>
      <c r="Q37" s="1061">
        <v>7001347</v>
      </c>
      <c r="R37" s="1004"/>
      <c r="S37" s="668"/>
      <c r="T37" s="1062">
        <v>7001347</v>
      </c>
      <c r="U37" s="1090"/>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row>
    <row r="38" spans="1:246" s="1" customFormat="1" ht="15" hidden="1" customHeight="1">
      <c r="A38" s="831" t="s">
        <v>186</v>
      </c>
      <c r="B38" s="116" t="s">
        <v>187</v>
      </c>
      <c r="C38" s="449" t="s">
        <v>23</v>
      </c>
      <c r="D38" s="1326" t="s">
        <v>183</v>
      </c>
      <c r="E38" s="798" t="s">
        <v>184</v>
      </c>
      <c r="F38" s="70">
        <v>44372</v>
      </c>
      <c r="G38" s="8" t="s">
        <v>26</v>
      </c>
      <c r="H38" s="62" t="s">
        <v>35</v>
      </c>
      <c r="I38" s="17" t="s">
        <v>28</v>
      </c>
      <c r="J38" s="158">
        <v>44682</v>
      </c>
      <c r="K38" s="792">
        <v>44763</v>
      </c>
      <c r="L38" s="1890">
        <v>44765</v>
      </c>
      <c r="M38" s="9" t="s">
        <v>188</v>
      </c>
      <c r="N38" s="173">
        <v>6899745</v>
      </c>
      <c r="O38" s="828"/>
      <c r="P38" s="1154" t="s">
        <v>30</v>
      </c>
      <c r="Q38" s="829">
        <v>7317557</v>
      </c>
      <c r="R38" s="523"/>
      <c r="S38" s="203"/>
      <c r="T38" s="829">
        <v>7317557</v>
      </c>
      <c r="U38" s="830" t="s">
        <v>189</v>
      </c>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row>
    <row r="39" spans="1:246" s="1" customFormat="1" ht="15" hidden="1" customHeight="1">
      <c r="A39" s="832" t="s">
        <v>190</v>
      </c>
      <c r="B39" s="229" t="s">
        <v>191</v>
      </c>
      <c r="C39" s="452" t="s">
        <v>23</v>
      </c>
      <c r="D39" s="1255" t="s">
        <v>183</v>
      </c>
      <c r="E39" s="229" t="s">
        <v>192</v>
      </c>
      <c r="F39" s="282">
        <v>44372</v>
      </c>
      <c r="G39" s="30" t="s">
        <v>26</v>
      </c>
      <c r="H39" s="80" t="s">
        <v>27</v>
      </c>
      <c r="I39" s="30" t="s">
        <v>28</v>
      </c>
      <c r="J39" s="159" t="s">
        <v>193</v>
      </c>
      <c r="K39" s="1236">
        <v>44877</v>
      </c>
      <c r="L39" s="1862">
        <v>44879</v>
      </c>
      <c r="M39" s="9" t="s">
        <v>194</v>
      </c>
      <c r="N39" s="173">
        <v>7547262</v>
      </c>
      <c r="O39" s="828"/>
      <c r="P39" s="1153" t="s">
        <v>30</v>
      </c>
      <c r="Q39" s="1813"/>
      <c r="R39" s="1814"/>
      <c r="S39" s="1072">
        <v>7547262</v>
      </c>
      <c r="T39" s="389"/>
      <c r="U39" s="1815"/>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row>
    <row r="40" spans="1:246" s="1" customFormat="1" ht="15" hidden="1" customHeight="1">
      <c r="A40" s="118" t="s">
        <v>195</v>
      </c>
      <c r="B40" s="118" t="s">
        <v>196</v>
      </c>
      <c r="C40" s="517" t="s">
        <v>23</v>
      </c>
      <c r="D40" s="622" t="s">
        <v>183</v>
      </c>
      <c r="E40" s="833" t="s">
        <v>197</v>
      </c>
      <c r="F40" s="607">
        <v>44372</v>
      </c>
      <c r="G40" s="290" t="s">
        <v>26</v>
      </c>
      <c r="H40" s="627" t="s">
        <v>41</v>
      </c>
      <c r="I40" s="290" t="s">
        <v>28</v>
      </c>
      <c r="J40" s="794">
        <v>44952</v>
      </c>
      <c r="K40" s="626">
        <v>44952</v>
      </c>
      <c r="L40" s="834">
        <v>44954</v>
      </c>
      <c r="M40" s="608">
        <v>44952</v>
      </c>
      <c r="N40" s="538">
        <v>674674</v>
      </c>
      <c r="O40" s="835"/>
      <c r="P40" s="644" t="s">
        <v>198</v>
      </c>
      <c r="Q40" s="749">
        <v>597086</v>
      </c>
      <c r="R40" s="669"/>
      <c r="S40" s="836"/>
      <c r="T40" s="749">
        <v>597086</v>
      </c>
      <c r="U40" s="750"/>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row>
    <row r="41" spans="1:246" s="1" customFormat="1" ht="15" hidden="1" customHeight="1">
      <c r="A41" s="67" t="s">
        <v>199</v>
      </c>
      <c r="B41" s="67" t="s">
        <v>200</v>
      </c>
      <c r="C41" s="448" t="s">
        <v>23</v>
      </c>
      <c r="D41" s="1074" t="s">
        <v>183</v>
      </c>
      <c r="E41" s="67" t="s">
        <v>201</v>
      </c>
      <c r="F41" s="1082">
        <v>44372</v>
      </c>
      <c r="G41" s="17" t="s">
        <v>26</v>
      </c>
      <c r="H41" s="63" t="s">
        <v>56</v>
      </c>
      <c r="I41" s="17" t="s">
        <v>28</v>
      </c>
      <c r="J41" s="162">
        <v>44994</v>
      </c>
      <c r="K41" s="233">
        <v>45078</v>
      </c>
      <c r="L41" s="1083">
        <v>45080</v>
      </c>
      <c r="M41" s="883" t="s">
        <v>202</v>
      </c>
      <c r="N41" s="205" t="s">
        <v>203</v>
      </c>
      <c r="O41" s="1075"/>
      <c r="P41" s="649" t="s">
        <v>30</v>
      </c>
      <c r="Q41" s="1431"/>
      <c r="R41" s="1058"/>
      <c r="S41" s="205">
        <v>17048517</v>
      </c>
      <c r="T41" s="730"/>
      <c r="U41" s="1076"/>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row>
    <row r="42" spans="1:246" s="1" customFormat="1" ht="15" hidden="1" customHeight="1">
      <c r="A42" s="49" t="s">
        <v>204</v>
      </c>
      <c r="B42" s="49" t="s">
        <v>205</v>
      </c>
      <c r="C42" s="452" t="s">
        <v>23</v>
      </c>
      <c r="D42" s="1255" t="s">
        <v>183</v>
      </c>
      <c r="E42" s="1316" t="s">
        <v>206</v>
      </c>
      <c r="F42" s="282">
        <v>44372</v>
      </c>
      <c r="G42" s="290" t="s">
        <v>26</v>
      </c>
      <c r="H42" s="627" t="s">
        <v>56</v>
      </c>
      <c r="I42" s="290" t="s">
        <v>28</v>
      </c>
      <c r="J42" s="166">
        <v>45012</v>
      </c>
      <c r="K42" s="1084">
        <v>45012</v>
      </c>
      <c r="L42" s="825">
        <v>45014</v>
      </c>
      <c r="M42" s="85" t="s">
        <v>207</v>
      </c>
      <c r="N42" s="1550">
        <v>748458</v>
      </c>
      <c r="O42" s="1259"/>
      <c r="P42" s="645"/>
      <c r="Q42" s="497"/>
      <c r="R42" s="523"/>
      <c r="S42" s="218">
        <v>748458</v>
      </c>
      <c r="T42" s="497"/>
      <c r="U42" s="26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row>
    <row r="43" spans="1:246" s="1" customFormat="1" ht="27" hidden="1" customHeight="1">
      <c r="A43" s="1144" t="s">
        <v>208</v>
      </c>
      <c r="B43" s="1144" t="s">
        <v>209</v>
      </c>
      <c r="C43" s="1167" t="s">
        <v>23</v>
      </c>
      <c r="D43" s="1617" t="s">
        <v>183</v>
      </c>
      <c r="E43" s="1144" t="s">
        <v>210</v>
      </c>
      <c r="F43" s="1472">
        <v>44372</v>
      </c>
      <c r="G43" s="1135" t="s">
        <v>26</v>
      </c>
      <c r="H43" s="1136" t="s">
        <v>80</v>
      </c>
      <c r="I43" s="1135" t="s">
        <v>28</v>
      </c>
      <c r="J43" s="1618">
        <v>45170</v>
      </c>
      <c r="K43" s="1416">
        <v>45197</v>
      </c>
      <c r="L43" s="1619">
        <v>45200</v>
      </c>
      <c r="M43" s="1391" t="s">
        <v>211</v>
      </c>
      <c r="N43" s="1138">
        <v>2335689</v>
      </c>
      <c r="O43" s="1687"/>
      <c r="P43" s="1559"/>
      <c r="Q43" s="1611"/>
      <c r="R43" s="1620"/>
      <c r="S43" s="1138">
        <v>2335689</v>
      </c>
      <c r="T43" s="1611"/>
      <c r="U43" s="777"/>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row>
    <row r="44" spans="1:246" s="1" customFormat="1" ht="93" hidden="1" customHeight="1">
      <c r="A44" s="49" t="s">
        <v>212</v>
      </c>
      <c r="B44" s="49" t="s">
        <v>213</v>
      </c>
      <c r="C44" s="452" t="s">
        <v>23</v>
      </c>
      <c r="D44" s="1861" t="s">
        <v>183</v>
      </c>
      <c r="E44" s="49" t="s">
        <v>214</v>
      </c>
      <c r="F44" s="282">
        <v>44372</v>
      </c>
      <c r="G44" s="30" t="s">
        <v>26</v>
      </c>
      <c r="H44" s="80" t="s">
        <v>56</v>
      </c>
      <c r="I44" s="30" t="s">
        <v>28</v>
      </c>
      <c r="J44" s="159" t="s">
        <v>215</v>
      </c>
      <c r="K44" s="1236">
        <v>45254</v>
      </c>
      <c r="L44" s="1862">
        <v>45256</v>
      </c>
      <c r="M44" s="85" t="s">
        <v>216</v>
      </c>
      <c r="N44" s="1138">
        <v>25669059</v>
      </c>
      <c r="O44" s="1863"/>
      <c r="P44" s="649" t="s">
        <v>30</v>
      </c>
      <c r="Q44" s="730"/>
      <c r="R44" s="167"/>
      <c r="S44" s="1138">
        <v>25669059</v>
      </c>
      <c r="T44" s="730"/>
      <c r="U44" s="1685"/>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row>
    <row r="45" spans="1:246" s="1" customFormat="1" ht="93" hidden="1" customHeight="1">
      <c r="A45" s="1127" t="s">
        <v>217</v>
      </c>
      <c r="B45" s="1127" t="s">
        <v>218</v>
      </c>
      <c r="C45" s="1212" t="s">
        <v>23</v>
      </c>
      <c r="D45" s="1526" t="s">
        <v>183</v>
      </c>
      <c r="E45" s="1704" t="s">
        <v>219</v>
      </c>
      <c r="F45" s="1531">
        <v>44372</v>
      </c>
      <c r="G45" s="1214" t="s">
        <v>26</v>
      </c>
      <c r="H45" s="1544" t="s">
        <v>56</v>
      </c>
      <c r="I45" s="1214" t="s">
        <v>84</v>
      </c>
      <c r="J45" s="1760">
        <v>45379</v>
      </c>
      <c r="K45" s="1756">
        <v>45379</v>
      </c>
      <c r="L45" s="1202">
        <v>45381</v>
      </c>
      <c r="M45" s="1213">
        <v>45379</v>
      </c>
      <c r="N45" s="1129">
        <v>20797207</v>
      </c>
      <c r="O45" s="1803"/>
      <c r="P45" s="1266" t="s">
        <v>30</v>
      </c>
      <c r="Q45" s="1761"/>
      <c r="R45" s="1757"/>
      <c r="S45" s="1547"/>
      <c r="T45" s="1762"/>
      <c r="U45" s="1674"/>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row>
    <row r="46" spans="1:246" s="1" customFormat="1" ht="28.5" hidden="1" customHeight="1">
      <c r="A46" s="48" t="s">
        <v>220</v>
      </c>
      <c r="B46" s="48" t="s">
        <v>221</v>
      </c>
      <c r="C46" s="447" t="s">
        <v>23</v>
      </c>
      <c r="D46" s="63" t="s">
        <v>222</v>
      </c>
      <c r="E46" s="15" t="s">
        <v>223</v>
      </c>
      <c r="F46" s="38">
        <v>44481</v>
      </c>
      <c r="G46" s="17" t="s">
        <v>26</v>
      </c>
      <c r="H46" s="63" t="s">
        <v>27</v>
      </c>
      <c r="I46" s="17" t="s">
        <v>28</v>
      </c>
      <c r="J46" s="163">
        <v>44468</v>
      </c>
      <c r="K46" s="233">
        <v>44343</v>
      </c>
      <c r="L46" s="151">
        <v>44345</v>
      </c>
      <c r="M46" s="33">
        <v>44343</v>
      </c>
      <c r="N46" s="175">
        <v>1161351</v>
      </c>
      <c r="O46" s="39"/>
      <c r="P46" s="641" t="s">
        <v>30</v>
      </c>
      <c r="Q46" s="185">
        <v>963590</v>
      </c>
      <c r="R46" s="68"/>
      <c r="S46" s="292"/>
      <c r="T46" s="1859">
        <v>963590</v>
      </c>
      <c r="U46" s="32" t="s">
        <v>224</v>
      </c>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row>
    <row r="47" spans="1:246" s="1" customFormat="1" ht="30.75" hidden="1" customHeight="1">
      <c r="A47" s="48" t="s">
        <v>225</v>
      </c>
      <c r="B47" s="48" t="s">
        <v>226</v>
      </c>
      <c r="C47" s="447" t="s">
        <v>23</v>
      </c>
      <c r="D47" s="63" t="s">
        <v>222</v>
      </c>
      <c r="E47" s="15" t="s">
        <v>223</v>
      </c>
      <c r="F47" s="38">
        <v>44481</v>
      </c>
      <c r="G47" s="17" t="s">
        <v>26</v>
      </c>
      <c r="H47" s="63" t="s">
        <v>35</v>
      </c>
      <c r="I47" s="17" t="s">
        <v>28</v>
      </c>
      <c r="J47" s="1860" t="s">
        <v>227</v>
      </c>
      <c r="K47" s="233">
        <v>44428</v>
      </c>
      <c r="L47" s="151">
        <v>44430</v>
      </c>
      <c r="M47" s="33">
        <v>44428</v>
      </c>
      <c r="N47" s="175">
        <v>1150748</v>
      </c>
      <c r="O47" s="39"/>
      <c r="P47" s="641" t="s">
        <v>30</v>
      </c>
      <c r="Q47" s="185">
        <v>1222187</v>
      </c>
      <c r="R47" s="68"/>
      <c r="S47" s="292"/>
      <c r="T47" s="216">
        <v>1222187</v>
      </c>
      <c r="U47" s="32" t="s">
        <v>32</v>
      </c>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row>
    <row r="48" spans="1:246" s="1" customFormat="1" ht="52.5" hidden="1" customHeight="1">
      <c r="A48" s="40" t="s">
        <v>228</v>
      </c>
      <c r="B48" s="40" t="s">
        <v>229</v>
      </c>
      <c r="C48" s="298" t="s">
        <v>23</v>
      </c>
      <c r="D48" s="62" t="s">
        <v>222</v>
      </c>
      <c r="E48" s="40" t="s">
        <v>223</v>
      </c>
      <c r="F48" s="13">
        <v>44481</v>
      </c>
      <c r="G48" s="8" t="s">
        <v>26</v>
      </c>
      <c r="H48" s="62" t="s">
        <v>27</v>
      </c>
      <c r="I48" s="8" t="s">
        <v>28</v>
      </c>
      <c r="J48" s="791">
        <v>45205</v>
      </c>
      <c r="K48" s="792">
        <v>45268</v>
      </c>
      <c r="L48" s="148">
        <v>45270</v>
      </c>
      <c r="M48" s="37" t="s">
        <v>230</v>
      </c>
      <c r="N48" s="1160">
        <v>1211655</v>
      </c>
      <c r="O48" s="1201"/>
      <c r="P48" s="734" t="s">
        <v>30</v>
      </c>
      <c r="Q48" s="190"/>
      <c r="R48" s="248"/>
      <c r="S48" s="1160">
        <v>1211655</v>
      </c>
      <c r="T48" s="632"/>
      <c r="U48" s="1141"/>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row>
    <row r="49" spans="1:246" s="1" customFormat="1" ht="52.5" hidden="1" customHeight="1">
      <c r="A49" s="1145" t="s">
        <v>231</v>
      </c>
      <c r="B49" s="1680" t="s">
        <v>232</v>
      </c>
      <c r="C49" s="1276" t="s">
        <v>23</v>
      </c>
      <c r="D49" s="1257" t="s">
        <v>222</v>
      </c>
      <c r="E49" s="1145" t="s">
        <v>223</v>
      </c>
      <c r="F49" s="1306">
        <v>44481</v>
      </c>
      <c r="G49" s="1256" t="s">
        <v>26</v>
      </c>
      <c r="H49" s="1243" t="s">
        <v>35</v>
      </c>
      <c r="I49" s="1256" t="s">
        <v>84</v>
      </c>
      <c r="J49" s="1681" t="s">
        <v>233</v>
      </c>
      <c r="K49" s="1889">
        <v>45338</v>
      </c>
      <c r="L49" s="1682">
        <v>45340</v>
      </c>
      <c r="M49" s="1278" t="s">
        <v>234</v>
      </c>
      <c r="N49" s="1125">
        <v>1211655</v>
      </c>
      <c r="O49" s="1244"/>
      <c r="P49" s="1280" t="s">
        <v>30</v>
      </c>
      <c r="Q49" s="1693"/>
      <c r="R49" s="1694"/>
      <c r="S49" s="1695"/>
      <c r="T49" s="1696"/>
      <c r="U49" s="1728"/>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row>
    <row r="50" spans="1:246" s="1" customFormat="1" ht="15" hidden="1" customHeight="1">
      <c r="A50" s="518" t="s">
        <v>235</v>
      </c>
      <c r="B50" s="118" t="s">
        <v>236</v>
      </c>
      <c r="C50" s="517" t="s">
        <v>237</v>
      </c>
      <c r="D50" s="526" t="s">
        <v>238</v>
      </c>
      <c r="E50" s="813" t="s">
        <v>239</v>
      </c>
      <c r="F50" s="549">
        <v>44589</v>
      </c>
      <c r="G50" s="106" t="s">
        <v>26</v>
      </c>
      <c r="H50" s="107" t="s">
        <v>27</v>
      </c>
      <c r="I50" s="106" t="s">
        <v>28</v>
      </c>
      <c r="J50" s="164">
        <v>44619</v>
      </c>
      <c r="K50" s="152">
        <v>44619</v>
      </c>
      <c r="L50" s="152">
        <v>44623</v>
      </c>
      <c r="M50" s="103">
        <v>44619</v>
      </c>
      <c r="N50" s="760">
        <v>156194</v>
      </c>
      <c r="O50" s="539"/>
      <c r="P50" s="644" t="s">
        <v>30</v>
      </c>
      <c r="Q50" s="805">
        <v>153338</v>
      </c>
      <c r="R50" s="168"/>
      <c r="S50" s="806"/>
      <c r="T50" s="807">
        <v>153338</v>
      </c>
      <c r="U50" s="789" t="s">
        <v>240</v>
      </c>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row>
    <row r="51" spans="1:246" s="1" customFormat="1" ht="15" hidden="1" customHeight="1">
      <c r="A51" s="67" t="s">
        <v>241</v>
      </c>
      <c r="B51" s="67" t="s">
        <v>242</v>
      </c>
      <c r="C51" s="450" t="s">
        <v>237</v>
      </c>
      <c r="D51" s="605" t="s">
        <v>238</v>
      </c>
      <c r="E51" s="812" t="s">
        <v>239</v>
      </c>
      <c r="F51" s="569">
        <v>44589</v>
      </c>
      <c r="G51" s="100" t="s">
        <v>26</v>
      </c>
      <c r="H51" s="102" t="s">
        <v>35</v>
      </c>
      <c r="I51" s="100" t="s">
        <v>28</v>
      </c>
      <c r="J51" s="809">
        <v>44640</v>
      </c>
      <c r="K51" s="150">
        <v>44647</v>
      </c>
      <c r="L51" s="150">
        <v>44651</v>
      </c>
      <c r="M51" s="462" t="s">
        <v>243</v>
      </c>
      <c r="N51" s="178">
        <v>156194</v>
      </c>
      <c r="O51" s="39"/>
      <c r="P51" s="641" t="s">
        <v>30</v>
      </c>
      <c r="Q51" s="802">
        <v>153189</v>
      </c>
      <c r="R51" s="68"/>
      <c r="S51" s="203"/>
      <c r="T51" s="803">
        <v>153189</v>
      </c>
      <c r="U51" s="88" t="s">
        <v>244</v>
      </c>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row>
    <row r="52" spans="1:246" s="1" customFormat="1" ht="15" hidden="1" customHeight="1">
      <c r="A52" s="48" t="s">
        <v>245</v>
      </c>
      <c r="B52" s="48" t="s">
        <v>246</v>
      </c>
      <c r="C52" s="447" t="s">
        <v>237</v>
      </c>
      <c r="D52" s="475" t="s">
        <v>238</v>
      </c>
      <c r="E52" s="132" t="s">
        <v>239</v>
      </c>
      <c r="F52" s="287">
        <v>44589</v>
      </c>
      <c r="G52" s="17" t="s">
        <v>26</v>
      </c>
      <c r="H52" s="63" t="s">
        <v>27</v>
      </c>
      <c r="I52" s="17" t="s">
        <v>28</v>
      </c>
      <c r="J52" s="162">
        <v>44805</v>
      </c>
      <c r="K52" s="151">
        <v>44844</v>
      </c>
      <c r="L52" s="150">
        <v>44848</v>
      </c>
      <c r="M52" s="33" t="s">
        <v>247</v>
      </c>
      <c r="N52" s="808" t="s">
        <v>248</v>
      </c>
      <c r="O52" s="39"/>
      <c r="P52" s="641" t="s">
        <v>30</v>
      </c>
      <c r="Q52" s="185">
        <v>157019</v>
      </c>
      <c r="R52" s="68"/>
      <c r="S52" s="206"/>
      <c r="T52" s="194">
        <v>157019</v>
      </c>
      <c r="U52" s="88"/>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row>
    <row r="53" spans="1:246" s="1" customFormat="1" ht="15" hidden="1" customHeight="1">
      <c r="A53" s="48" t="s">
        <v>249</v>
      </c>
      <c r="B53" s="48" t="s">
        <v>250</v>
      </c>
      <c r="C53" s="447" t="s">
        <v>237</v>
      </c>
      <c r="D53" s="475" t="s">
        <v>238</v>
      </c>
      <c r="E53" s="132" t="s">
        <v>239</v>
      </c>
      <c r="F53" s="287">
        <v>44589</v>
      </c>
      <c r="G53" s="17" t="s">
        <v>26</v>
      </c>
      <c r="H53" s="63" t="s">
        <v>35</v>
      </c>
      <c r="I53" s="17" t="s">
        <v>28</v>
      </c>
      <c r="J53" s="162">
        <v>44835</v>
      </c>
      <c r="K53" s="521">
        <v>44898</v>
      </c>
      <c r="L53" s="151">
        <v>44902</v>
      </c>
      <c r="M53" s="824" t="s">
        <v>251</v>
      </c>
      <c r="N53" s="808" t="s">
        <v>248</v>
      </c>
      <c r="O53" s="39"/>
      <c r="P53" s="647" t="s">
        <v>30</v>
      </c>
      <c r="Q53" s="185">
        <v>180395</v>
      </c>
      <c r="R53" s="68"/>
      <c r="S53" s="194"/>
      <c r="T53" s="804">
        <v>180395</v>
      </c>
      <c r="U53" s="88" t="s">
        <v>252</v>
      </c>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row>
    <row r="54" spans="1:246" s="1" customFormat="1" ht="15" hidden="1" customHeight="1">
      <c r="A54" s="518" t="s">
        <v>253</v>
      </c>
      <c r="B54" s="597" t="s">
        <v>254</v>
      </c>
      <c r="C54" s="515" t="s">
        <v>23</v>
      </c>
      <c r="D54" s="515" t="s">
        <v>255</v>
      </c>
      <c r="E54" s="115" t="s">
        <v>256</v>
      </c>
      <c r="F54" s="810">
        <v>44817</v>
      </c>
      <c r="G54" s="106" t="s">
        <v>26</v>
      </c>
      <c r="H54" s="779" t="s">
        <v>27</v>
      </c>
      <c r="I54" s="778" t="s">
        <v>28</v>
      </c>
      <c r="J54" s="811">
        <v>44866</v>
      </c>
      <c r="K54" s="156">
        <v>44899</v>
      </c>
      <c r="L54" s="156">
        <v>44903</v>
      </c>
      <c r="M54" s="1688" t="s">
        <v>257</v>
      </c>
      <c r="N54" s="859">
        <v>847968</v>
      </c>
      <c r="O54" s="1689" t="s">
        <v>258</v>
      </c>
      <c r="P54" s="1690" t="s">
        <v>30</v>
      </c>
      <c r="Q54" s="1691"/>
      <c r="R54" s="1689"/>
      <c r="S54" s="204">
        <v>847968</v>
      </c>
      <c r="T54" s="1692"/>
      <c r="U54" s="780"/>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row>
    <row r="55" spans="1:246" s="1" customFormat="1" ht="15" hidden="1" customHeight="1">
      <c r="A55" s="597" t="s">
        <v>259</v>
      </c>
      <c r="B55" s="518" t="s">
        <v>260</v>
      </c>
      <c r="C55" s="515" t="s">
        <v>23</v>
      </c>
      <c r="D55" s="515" t="s">
        <v>255</v>
      </c>
      <c r="E55" s="1469" t="s">
        <v>256</v>
      </c>
      <c r="F55" s="758">
        <v>44817</v>
      </c>
      <c r="G55" s="1047" t="s">
        <v>26</v>
      </c>
      <c r="H55" s="779" t="s">
        <v>35</v>
      </c>
      <c r="I55" s="778" t="s">
        <v>28</v>
      </c>
      <c r="J55" s="164">
        <v>44896</v>
      </c>
      <c r="K55" s="156">
        <v>44941</v>
      </c>
      <c r="L55" s="1684">
        <v>44944</v>
      </c>
      <c r="M55" s="1683" t="s">
        <v>261</v>
      </c>
      <c r="N55" s="616">
        <v>858850</v>
      </c>
      <c r="O55" s="624"/>
      <c r="P55" s="647" t="s">
        <v>30</v>
      </c>
      <c r="Q55" s="625"/>
      <c r="R55" s="624"/>
      <c r="S55" s="616">
        <v>858850</v>
      </c>
      <c r="T55" s="625"/>
      <c r="U55" s="1686"/>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row>
    <row r="56" spans="1:246" s="1" customFormat="1" ht="15" hidden="1" customHeight="1">
      <c r="A56" s="40" t="s">
        <v>262</v>
      </c>
      <c r="B56" s="40" t="s">
        <v>263</v>
      </c>
      <c r="C56" s="447" t="s">
        <v>23</v>
      </c>
      <c r="D56" s="447" t="s">
        <v>255</v>
      </c>
      <c r="E56" s="1134" t="s">
        <v>264</v>
      </c>
      <c r="F56" s="1330">
        <v>44817</v>
      </c>
      <c r="G56" s="1331" t="s">
        <v>26</v>
      </c>
      <c r="H56" s="1846" t="s">
        <v>41</v>
      </c>
      <c r="I56" s="623" t="s">
        <v>28</v>
      </c>
      <c r="J56" s="160">
        <v>44997</v>
      </c>
      <c r="K56" s="155">
        <v>44997</v>
      </c>
      <c r="L56" s="774">
        <v>45000</v>
      </c>
      <c r="M56" s="1688">
        <v>44997</v>
      </c>
      <c r="N56" s="1697">
        <v>363403</v>
      </c>
      <c r="O56" s="1689"/>
      <c r="P56" s="781" t="s">
        <v>30</v>
      </c>
      <c r="Q56" s="782"/>
      <c r="R56" s="780"/>
      <c r="S56" s="284">
        <v>363403</v>
      </c>
      <c r="T56" s="782"/>
      <c r="U56" s="624"/>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row>
    <row r="57" spans="1:246" s="1" customFormat="1" ht="29.25" hidden="1" customHeight="1">
      <c r="A57" s="1827" t="s">
        <v>265</v>
      </c>
      <c r="B57" s="1827" t="s">
        <v>266</v>
      </c>
      <c r="C57" s="1284" t="s">
        <v>23</v>
      </c>
      <c r="D57" s="1829" t="s">
        <v>255</v>
      </c>
      <c r="E57" s="1827" t="s">
        <v>256</v>
      </c>
      <c r="F57" s="1847">
        <v>44817</v>
      </c>
      <c r="G57" s="1452" t="s">
        <v>26</v>
      </c>
      <c r="H57" s="1451" t="s">
        <v>27</v>
      </c>
      <c r="I57" s="1902" t="s">
        <v>84</v>
      </c>
      <c r="J57" s="1527" t="s">
        <v>267</v>
      </c>
      <c r="K57" s="1904">
        <v>45323</v>
      </c>
      <c r="L57" s="1699">
        <v>45323</v>
      </c>
      <c r="M57" s="1454" t="s">
        <v>268</v>
      </c>
      <c r="N57" s="1307">
        <v>657066</v>
      </c>
      <c r="O57" s="1455"/>
      <c r="P57" s="1456" t="s">
        <v>30</v>
      </c>
      <c r="Q57" s="1457"/>
      <c r="R57" s="1458"/>
      <c r="S57" s="1459"/>
      <c r="T57" s="1457"/>
      <c r="U57" s="1458"/>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row>
    <row r="58" spans="1:246" s="1" customFormat="1" ht="29.25" hidden="1" customHeight="1">
      <c r="A58" s="1127" t="s">
        <v>269</v>
      </c>
      <c r="B58" s="1127" t="s">
        <v>270</v>
      </c>
      <c r="C58" s="1212" t="s">
        <v>23</v>
      </c>
      <c r="D58" s="1212" t="s">
        <v>255</v>
      </c>
      <c r="E58" s="1127" t="s">
        <v>256</v>
      </c>
      <c r="F58" s="1328">
        <v>44817</v>
      </c>
      <c r="G58" s="1329" t="s">
        <v>26</v>
      </c>
      <c r="H58" s="1526" t="s">
        <v>35</v>
      </c>
      <c r="I58" s="1903" t="s">
        <v>84</v>
      </c>
      <c r="J58" s="1527" t="s">
        <v>139</v>
      </c>
      <c r="K58" s="1905">
        <v>45352</v>
      </c>
      <c r="L58" s="1613">
        <v>45352</v>
      </c>
      <c r="M58" s="1332" t="s">
        <v>271</v>
      </c>
      <c r="N58" s="1129">
        <v>657066</v>
      </c>
      <c r="O58" s="1333"/>
      <c r="P58" s="1528" t="s">
        <v>30</v>
      </c>
      <c r="Q58" s="1529"/>
      <c r="R58" s="1333"/>
      <c r="S58" s="1530"/>
      <c r="T58" s="1529"/>
      <c r="U58" s="1333"/>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row>
    <row r="59" spans="1:246" s="1" customFormat="1" ht="15" hidden="1" customHeight="1">
      <c r="A59" s="116" t="s">
        <v>272</v>
      </c>
      <c r="B59" s="116" t="s">
        <v>273</v>
      </c>
      <c r="C59" s="451" t="s">
        <v>237</v>
      </c>
      <c r="D59" s="1534" t="s">
        <v>274</v>
      </c>
      <c r="E59" s="1502" t="s">
        <v>275</v>
      </c>
      <c r="F59" s="1535">
        <v>44424</v>
      </c>
      <c r="G59" s="1536" t="s">
        <v>26</v>
      </c>
      <c r="H59" s="1480" t="s">
        <v>27</v>
      </c>
      <c r="I59" s="113" t="s">
        <v>28</v>
      </c>
      <c r="J59" s="775">
        <v>44440</v>
      </c>
      <c r="K59" s="776">
        <v>44549</v>
      </c>
      <c r="L59" s="776">
        <v>44552</v>
      </c>
      <c r="M59" s="1537" t="s">
        <v>276</v>
      </c>
      <c r="N59" s="1538">
        <v>16588108</v>
      </c>
      <c r="O59" s="1539"/>
      <c r="P59" s="1540" t="s">
        <v>30</v>
      </c>
      <c r="Q59" s="1541">
        <v>16523211</v>
      </c>
      <c r="R59" s="238"/>
      <c r="S59" s="1542"/>
      <c r="T59" s="210">
        <v>16523211</v>
      </c>
      <c r="U59" s="777" t="s">
        <v>277</v>
      </c>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row>
    <row r="60" spans="1:246" s="1" customFormat="1" ht="15" hidden="1" customHeight="1">
      <c r="A60" s="116" t="s">
        <v>278</v>
      </c>
      <c r="B60" s="584" t="s">
        <v>279</v>
      </c>
      <c r="C60" s="451" t="s">
        <v>237</v>
      </c>
      <c r="D60" s="117" t="s">
        <v>274</v>
      </c>
      <c r="E60" s="567" t="s">
        <v>280</v>
      </c>
      <c r="F60" s="596">
        <v>44424</v>
      </c>
      <c r="G60" s="618" t="s">
        <v>26</v>
      </c>
      <c r="H60" s="107" t="s">
        <v>27</v>
      </c>
      <c r="I60" s="754" t="s">
        <v>28</v>
      </c>
      <c r="J60" s="164">
        <v>44689</v>
      </c>
      <c r="K60" s="154">
        <v>44689</v>
      </c>
      <c r="L60" s="156">
        <v>44693</v>
      </c>
      <c r="M60" s="110">
        <v>44689</v>
      </c>
      <c r="N60" s="755">
        <v>775603</v>
      </c>
      <c r="O60" s="46"/>
      <c r="P60" s="646" t="s">
        <v>30</v>
      </c>
      <c r="Q60" s="557" t="s">
        <v>281</v>
      </c>
      <c r="R60" s="72" t="s">
        <v>282</v>
      </c>
      <c r="S60" s="207"/>
      <c r="T60" s="373">
        <v>775179</v>
      </c>
      <c r="U60" s="512" t="s">
        <v>283</v>
      </c>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row>
    <row r="61" spans="1:246" s="1" customFormat="1" ht="15" hidden="1" customHeight="1">
      <c r="A61" s="568" t="s">
        <v>284</v>
      </c>
      <c r="B61" s="565" t="s">
        <v>285</v>
      </c>
      <c r="C61" s="566" t="s">
        <v>237</v>
      </c>
      <c r="D61" s="117" t="s">
        <v>274</v>
      </c>
      <c r="E61" s="567" t="s">
        <v>280</v>
      </c>
      <c r="F61" s="545">
        <v>44424</v>
      </c>
      <c r="G61" s="72" t="s">
        <v>26</v>
      </c>
      <c r="H61" s="73" t="s">
        <v>35</v>
      </c>
      <c r="I61" s="72" t="s">
        <v>28</v>
      </c>
      <c r="J61" s="546">
        <v>44724</v>
      </c>
      <c r="K61" s="154">
        <v>44724</v>
      </c>
      <c r="L61" s="564">
        <v>44728</v>
      </c>
      <c r="M61" s="110">
        <v>44724</v>
      </c>
      <c r="N61" s="312">
        <v>800000</v>
      </c>
      <c r="O61" s="46"/>
      <c r="P61" s="646" t="s">
        <v>30</v>
      </c>
      <c r="Q61" s="557">
        <v>762017</v>
      </c>
      <c r="R61" s="72"/>
      <c r="S61" s="558"/>
      <c r="T61" s="373">
        <v>762017</v>
      </c>
      <c r="U61" s="478" t="s">
        <v>286</v>
      </c>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row>
    <row r="62" spans="1:246" s="1" customFormat="1" ht="15" hidden="1" customHeight="1">
      <c r="A62" s="75" t="s">
        <v>287</v>
      </c>
      <c r="B62" s="583" t="s">
        <v>288</v>
      </c>
      <c r="C62" s="837" t="s">
        <v>237</v>
      </c>
      <c r="D62" s="605" t="s">
        <v>274</v>
      </c>
      <c r="E62" s="583" t="s">
        <v>289</v>
      </c>
      <c r="F62" s="838">
        <v>44424</v>
      </c>
      <c r="G62" s="133" t="s">
        <v>26</v>
      </c>
      <c r="H62" s="579" t="s">
        <v>27</v>
      </c>
      <c r="I62" s="133" t="s">
        <v>28</v>
      </c>
      <c r="J62" s="753">
        <v>44773</v>
      </c>
      <c r="K62" s="150">
        <v>44843</v>
      </c>
      <c r="L62" s="509">
        <v>44847</v>
      </c>
      <c r="M62" s="469" t="s">
        <v>290</v>
      </c>
      <c r="N62" s="174">
        <v>3386166</v>
      </c>
      <c r="O62" s="476"/>
      <c r="P62" s="644" t="s">
        <v>30</v>
      </c>
      <c r="Q62" s="620">
        <v>3295200</v>
      </c>
      <c r="R62" s="477"/>
      <c r="S62" s="174"/>
      <c r="T62" s="621">
        <v>3295200</v>
      </c>
      <c r="U62" s="751" t="s">
        <v>291</v>
      </c>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row>
    <row r="63" spans="1:246" s="1" customFormat="1" ht="15" hidden="1" customHeight="1">
      <c r="A63" s="67" t="s">
        <v>292</v>
      </c>
      <c r="B63" s="67" t="s">
        <v>293</v>
      </c>
      <c r="C63" s="448" t="s">
        <v>237</v>
      </c>
      <c r="D63" s="1269" t="s">
        <v>274</v>
      </c>
      <c r="E63" s="511" t="s">
        <v>275</v>
      </c>
      <c r="F63" s="1268">
        <v>44424</v>
      </c>
      <c r="G63" s="8" t="s">
        <v>26</v>
      </c>
      <c r="H63" s="1267" t="s">
        <v>35</v>
      </c>
      <c r="I63" s="97" t="s">
        <v>28</v>
      </c>
      <c r="J63" s="160">
        <v>44885</v>
      </c>
      <c r="K63" s="150">
        <v>44906</v>
      </c>
      <c r="L63" s="602">
        <v>44909</v>
      </c>
      <c r="M63" s="462" t="s">
        <v>294</v>
      </c>
      <c r="N63" s="606">
        <v>16635173</v>
      </c>
      <c r="O63" s="1263"/>
      <c r="P63" s="649" t="s">
        <v>30</v>
      </c>
      <c r="Q63" s="502">
        <v>15900134</v>
      </c>
      <c r="R63" s="133"/>
      <c r="S63" s="505"/>
      <c r="T63" s="1100">
        <v>15900143</v>
      </c>
      <c r="U63" s="751" t="s">
        <v>291</v>
      </c>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row>
    <row r="64" spans="1:246" s="1" customFormat="1" ht="15" hidden="1" customHeight="1">
      <c r="A64" s="1134" t="s">
        <v>295</v>
      </c>
      <c r="B64" s="1134" t="s">
        <v>296</v>
      </c>
      <c r="C64" s="740" t="s">
        <v>237</v>
      </c>
      <c r="D64" s="1355" t="s">
        <v>274</v>
      </c>
      <c r="E64" s="1134" t="s">
        <v>297</v>
      </c>
      <c r="F64" s="1356">
        <v>44424</v>
      </c>
      <c r="G64" s="1247" t="s">
        <v>26</v>
      </c>
      <c r="H64" s="1357" t="s">
        <v>41</v>
      </c>
      <c r="I64" s="574" t="s">
        <v>28</v>
      </c>
      <c r="J64" s="575">
        <v>45193</v>
      </c>
      <c r="K64" s="1358">
        <v>45200</v>
      </c>
      <c r="L64" s="249">
        <v>45204</v>
      </c>
      <c r="M64" s="247" t="s">
        <v>298</v>
      </c>
      <c r="N64" s="1138">
        <v>568180</v>
      </c>
      <c r="O64" s="1305"/>
      <c r="P64" s="734" t="s">
        <v>299</v>
      </c>
      <c r="Q64" s="1364"/>
      <c r="R64" s="1247"/>
      <c r="S64" s="1160">
        <v>568180</v>
      </c>
      <c r="T64" s="1361"/>
      <c r="U64" s="1359"/>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row>
    <row r="65" spans="1:246" s="1" customFormat="1" ht="15" hidden="1" customHeight="1">
      <c r="A65" s="1134" t="s">
        <v>300</v>
      </c>
      <c r="B65" s="1134" t="s">
        <v>301</v>
      </c>
      <c r="C65" s="740" t="s">
        <v>237</v>
      </c>
      <c r="D65" s="1355" t="s">
        <v>274</v>
      </c>
      <c r="E65" s="1144" t="s">
        <v>302</v>
      </c>
      <c r="F65" s="1711">
        <v>44424</v>
      </c>
      <c r="G65" s="1610" t="s">
        <v>26</v>
      </c>
      <c r="H65" s="1712" t="s">
        <v>35</v>
      </c>
      <c r="I65" s="574" t="s">
        <v>28</v>
      </c>
      <c r="J65" s="575">
        <v>45179</v>
      </c>
      <c r="K65" s="1358">
        <v>45179</v>
      </c>
      <c r="L65" s="249">
        <v>45182</v>
      </c>
      <c r="M65" s="1390">
        <v>45179</v>
      </c>
      <c r="N65" s="203">
        <v>12109</v>
      </c>
      <c r="O65" s="1713"/>
      <c r="P65" s="734" t="s">
        <v>299</v>
      </c>
      <c r="Q65" s="1364"/>
      <c r="R65" s="1247"/>
      <c r="S65" s="1360">
        <v>12109</v>
      </c>
      <c r="T65" s="1361"/>
      <c r="U65" s="1359"/>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row>
    <row r="66" spans="1:246" s="1" customFormat="1" ht="15" hidden="1" customHeight="1">
      <c r="A66" s="116" t="s">
        <v>303</v>
      </c>
      <c r="B66" s="169" t="s">
        <v>304</v>
      </c>
      <c r="C66" s="449" t="s">
        <v>237</v>
      </c>
      <c r="D66" s="1709" t="s">
        <v>274</v>
      </c>
      <c r="E66" s="40" t="s">
        <v>297</v>
      </c>
      <c r="F66" s="1706">
        <v>44424</v>
      </c>
      <c r="G66" s="82" t="s">
        <v>26</v>
      </c>
      <c r="H66" s="1707" t="s">
        <v>56</v>
      </c>
      <c r="I66" s="618" t="s">
        <v>28</v>
      </c>
      <c r="J66" s="164" t="s">
        <v>305</v>
      </c>
      <c r="K66" s="154">
        <v>45158</v>
      </c>
      <c r="L66" s="1261">
        <v>45161</v>
      </c>
      <c r="M66" s="228" t="s">
        <v>306</v>
      </c>
      <c r="N66" s="497">
        <v>564380</v>
      </c>
      <c r="O66" s="533"/>
      <c r="P66" s="1155" t="s">
        <v>299</v>
      </c>
      <c r="Q66" s="1363"/>
      <c r="R66" s="72"/>
      <c r="S66" s="1264">
        <v>564380</v>
      </c>
      <c r="T66" s="1362"/>
      <c r="U66" s="1265"/>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row>
    <row r="67" spans="1:246" s="1" customFormat="1" ht="15" hidden="1" customHeight="1">
      <c r="A67" s="169" t="s">
        <v>307</v>
      </c>
      <c r="B67" s="116" t="s">
        <v>308</v>
      </c>
      <c r="C67" s="451" t="s">
        <v>23</v>
      </c>
      <c r="D67" s="130" t="s">
        <v>309</v>
      </c>
      <c r="E67" s="839" t="s">
        <v>310</v>
      </c>
      <c r="F67" s="840">
        <v>44369</v>
      </c>
      <c r="G67" s="726" t="s">
        <v>26</v>
      </c>
      <c r="H67" s="841" t="s">
        <v>27</v>
      </c>
      <c r="I67" s="842" t="s">
        <v>311</v>
      </c>
      <c r="J67" s="166" t="s">
        <v>312</v>
      </c>
      <c r="K67" s="156">
        <v>44498</v>
      </c>
      <c r="L67" s="156">
        <v>44501</v>
      </c>
      <c r="M67" s="843" t="s">
        <v>313</v>
      </c>
      <c r="N67" s="844">
        <v>13514964</v>
      </c>
      <c r="O67" s="845"/>
      <c r="P67" s="846" t="s">
        <v>30</v>
      </c>
      <c r="Q67" s="847">
        <v>14799628</v>
      </c>
      <c r="R67" s="848" t="s">
        <v>314</v>
      </c>
      <c r="S67" s="849"/>
      <c r="T67" s="850">
        <v>14799628</v>
      </c>
      <c r="U67" s="848" t="s">
        <v>224</v>
      </c>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row>
    <row r="68" spans="1:246" s="1" customFormat="1" ht="15" hidden="1" customHeight="1">
      <c r="A68" s="145" t="s">
        <v>307</v>
      </c>
      <c r="B68" s="40" t="s">
        <v>315</v>
      </c>
      <c r="C68" s="298" t="s">
        <v>23</v>
      </c>
      <c r="D68" s="7" t="s">
        <v>309</v>
      </c>
      <c r="E68" s="244" t="s">
        <v>316</v>
      </c>
      <c r="F68" s="245">
        <v>44369</v>
      </c>
      <c r="G68" s="82" t="s">
        <v>26</v>
      </c>
      <c r="H68" s="246" t="s">
        <v>27</v>
      </c>
      <c r="I68" s="82" t="s">
        <v>28</v>
      </c>
      <c r="J68" s="158">
        <v>44498</v>
      </c>
      <c r="K68" s="249">
        <v>44498</v>
      </c>
      <c r="L68" s="249">
        <v>44501</v>
      </c>
      <c r="M68" s="737" t="s">
        <v>317</v>
      </c>
      <c r="N68" s="179">
        <v>131171</v>
      </c>
      <c r="O68" s="83"/>
      <c r="P68" s="648" t="s">
        <v>30</v>
      </c>
      <c r="Q68" s="250">
        <v>140978</v>
      </c>
      <c r="R68" s="315"/>
      <c r="S68" s="736"/>
      <c r="T68" s="375">
        <v>140978</v>
      </c>
      <c r="U68" s="735" t="s">
        <v>318</v>
      </c>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row>
    <row r="69" spans="1:246" s="1" customFormat="1" ht="15" hidden="1" customHeight="1">
      <c r="A69" s="583" t="s">
        <v>307</v>
      </c>
      <c r="B69" s="756" t="s">
        <v>319</v>
      </c>
      <c r="C69" s="517" t="s">
        <v>23</v>
      </c>
      <c r="D69" s="516" t="s">
        <v>309</v>
      </c>
      <c r="E69" s="757" t="s">
        <v>320</v>
      </c>
      <c r="F69" s="758">
        <v>44369</v>
      </c>
      <c r="G69" s="477" t="s">
        <v>26</v>
      </c>
      <c r="H69" s="759" t="s">
        <v>27</v>
      </c>
      <c r="I69" s="477" t="s">
        <v>28</v>
      </c>
      <c r="J69" s="161" t="s">
        <v>312</v>
      </c>
      <c r="K69" s="152">
        <v>44659</v>
      </c>
      <c r="L69" s="152">
        <v>44662</v>
      </c>
      <c r="M69" s="469" t="s">
        <v>321</v>
      </c>
      <c r="N69" s="760">
        <v>332517</v>
      </c>
      <c r="O69" s="761" t="s">
        <v>322</v>
      </c>
      <c r="P69" s="644" t="s">
        <v>30</v>
      </c>
      <c r="Q69" s="762"/>
      <c r="R69" s="554" t="s">
        <v>323</v>
      </c>
      <c r="S69" s="763">
        <v>332517</v>
      </c>
      <c r="T69" s="764"/>
      <c r="U69" s="765" t="s">
        <v>324</v>
      </c>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row>
    <row r="70" spans="1:246" s="1" customFormat="1" ht="15" hidden="1" customHeight="1">
      <c r="A70" s="145" t="s">
        <v>325</v>
      </c>
      <c r="B70" s="40" t="s">
        <v>326</v>
      </c>
      <c r="C70" s="298" t="s">
        <v>23</v>
      </c>
      <c r="D70" s="7" t="s">
        <v>309</v>
      </c>
      <c r="E70" s="572" t="s">
        <v>327</v>
      </c>
      <c r="F70" s="738"/>
      <c r="G70" s="8" t="s">
        <v>26</v>
      </c>
      <c r="H70" s="573" t="s">
        <v>27</v>
      </c>
      <c r="I70" s="574" t="s">
        <v>28</v>
      </c>
      <c r="J70" s="575">
        <v>44512</v>
      </c>
      <c r="K70" s="576">
        <v>44512</v>
      </c>
      <c r="L70" s="576">
        <v>44515</v>
      </c>
      <c r="M70" s="247">
        <v>44512</v>
      </c>
      <c r="N70" s="173">
        <v>1076019</v>
      </c>
      <c r="O70" s="16"/>
      <c r="P70" s="641" t="s">
        <v>30</v>
      </c>
      <c r="Q70" s="190"/>
      <c r="R70" s="248"/>
      <c r="S70" s="739">
        <v>1076019</v>
      </c>
      <c r="T70" s="551"/>
      <c r="U70" s="248"/>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row>
    <row r="71" spans="1:246" s="1" customFormat="1" ht="15" hidden="1" customHeight="1">
      <c r="A71" s="680" t="s">
        <v>307</v>
      </c>
      <c r="B71" s="681" t="s">
        <v>328</v>
      </c>
      <c r="C71" s="682" t="s">
        <v>23</v>
      </c>
      <c r="D71" s="683" t="s">
        <v>309</v>
      </c>
      <c r="E71" s="580" t="s">
        <v>329</v>
      </c>
      <c r="F71" s="684">
        <v>44369</v>
      </c>
      <c r="G71" s="580" t="s">
        <v>26</v>
      </c>
      <c r="H71" s="685" t="s">
        <v>27</v>
      </c>
      <c r="I71" s="580" t="s">
        <v>330</v>
      </c>
      <c r="J71" s="686">
        <v>44682</v>
      </c>
      <c r="K71" s="686">
        <v>44682</v>
      </c>
      <c r="L71" s="687">
        <v>44682</v>
      </c>
      <c r="M71" s="688" t="s">
        <v>331</v>
      </c>
      <c r="N71" s="689">
        <v>224638</v>
      </c>
      <c r="O71" s="766"/>
      <c r="P71" s="767" t="s">
        <v>30</v>
      </c>
      <c r="Q71" s="768"/>
      <c r="R71" s="769" t="s">
        <v>332</v>
      </c>
      <c r="S71" s="770"/>
      <c r="T71" s="771"/>
      <c r="U71" s="772" t="s">
        <v>324</v>
      </c>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row>
    <row r="72" spans="1:246" s="1" customFormat="1" ht="15" hidden="1" customHeight="1">
      <c r="A72" s="48" t="s">
        <v>333</v>
      </c>
      <c r="B72" s="254" t="s">
        <v>334</v>
      </c>
      <c r="C72" s="298" t="s">
        <v>23</v>
      </c>
      <c r="D72" s="21" t="s">
        <v>309</v>
      </c>
      <c r="E72" s="577" t="s">
        <v>335</v>
      </c>
      <c r="F72" s="287">
        <v>44369</v>
      </c>
      <c r="G72" s="17" t="s">
        <v>26</v>
      </c>
      <c r="H72" s="63" t="s">
        <v>35</v>
      </c>
      <c r="I72" s="22" t="s">
        <v>28</v>
      </c>
      <c r="J72" s="162" t="s">
        <v>312</v>
      </c>
      <c r="K72" s="151">
        <v>44666</v>
      </c>
      <c r="L72" s="151">
        <v>44669</v>
      </c>
      <c r="M72" s="33" t="s">
        <v>336</v>
      </c>
      <c r="N72" s="181">
        <v>17355588</v>
      </c>
      <c r="O72" s="578">
        <v>340469</v>
      </c>
      <c r="P72" s="644" t="s">
        <v>30</v>
      </c>
      <c r="Q72" s="553">
        <v>16712725</v>
      </c>
      <c r="R72" s="554" t="s">
        <v>337</v>
      </c>
      <c r="S72" s="541"/>
      <c r="T72" s="555">
        <v>16712725</v>
      </c>
      <c r="U72" s="556" t="s">
        <v>338</v>
      </c>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row>
    <row r="73" spans="1:246" s="1" customFormat="1" ht="15" hidden="1" customHeight="1">
      <c r="A73" s="118" t="s">
        <v>333</v>
      </c>
      <c r="B73" s="1498" t="s">
        <v>339</v>
      </c>
      <c r="C73" s="517" t="s">
        <v>23</v>
      </c>
      <c r="D73" s="130" t="s">
        <v>309</v>
      </c>
      <c r="E73" s="581" t="s">
        <v>340</v>
      </c>
      <c r="F73" s="126">
        <v>44369</v>
      </c>
      <c r="G73" s="306" t="s">
        <v>26</v>
      </c>
      <c r="H73" s="128" t="s">
        <v>35</v>
      </c>
      <c r="I73" s="261" t="s">
        <v>28</v>
      </c>
      <c r="J73" s="582">
        <v>44688</v>
      </c>
      <c r="K73" s="157">
        <v>44688</v>
      </c>
      <c r="L73" s="157">
        <v>44690</v>
      </c>
      <c r="M73" s="129">
        <v>44688</v>
      </c>
      <c r="N73" s="563"/>
      <c r="O73" s="16"/>
      <c r="P73" s="645" t="s">
        <v>30</v>
      </c>
      <c r="Q73" s="190"/>
      <c r="R73" s="523"/>
      <c r="S73" s="550"/>
      <c r="T73" s="551"/>
      <c r="U73" s="552" t="s">
        <v>341</v>
      </c>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row>
    <row r="74" spans="1:246" s="1" customFormat="1" ht="15" hidden="1" customHeight="1">
      <c r="A74" s="48" t="s">
        <v>342</v>
      </c>
      <c r="B74" s="59" t="s">
        <v>343</v>
      </c>
      <c r="C74" s="447" t="s">
        <v>23</v>
      </c>
      <c r="D74" s="536" t="s">
        <v>309</v>
      </c>
      <c r="E74" s="106" t="s">
        <v>344</v>
      </c>
      <c r="F74" s="84">
        <v>44369</v>
      </c>
      <c r="G74" s="465" t="s">
        <v>26</v>
      </c>
      <c r="H74" s="547" t="s">
        <v>27</v>
      </c>
      <c r="I74" s="465" t="s">
        <v>28</v>
      </c>
      <c r="J74" s="548">
        <v>44774</v>
      </c>
      <c r="K74" s="467">
        <v>44834</v>
      </c>
      <c r="L74" s="467">
        <v>44838</v>
      </c>
      <c r="M74" s="110" t="s">
        <v>345</v>
      </c>
      <c r="N74" s="185" t="s">
        <v>346</v>
      </c>
      <c r="O74" s="47"/>
      <c r="P74" s="650" t="s">
        <v>30</v>
      </c>
      <c r="Q74" s="559"/>
      <c r="R74" s="560" t="s">
        <v>347</v>
      </c>
      <c r="S74" s="561">
        <v>439107</v>
      </c>
      <c r="T74" s="562"/>
      <c r="U74" s="470"/>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row>
    <row r="75" spans="1:246" s="1" customFormat="1" ht="15" hidden="1" customHeight="1">
      <c r="A75" s="48" t="s">
        <v>342</v>
      </c>
      <c r="B75" s="48" t="s">
        <v>348</v>
      </c>
      <c r="C75" s="447" t="s">
        <v>23</v>
      </c>
      <c r="D75" s="1499" t="s">
        <v>309</v>
      </c>
      <c r="E75" s="522" t="s">
        <v>349</v>
      </c>
      <c r="F75" s="464">
        <v>44369</v>
      </c>
      <c r="G75" s="465" t="s">
        <v>26</v>
      </c>
      <c r="H75" s="297" t="s">
        <v>27</v>
      </c>
      <c r="I75" s="277" t="s">
        <v>28</v>
      </c>
      <c r="J75" s="466">
        <v>44805</v>
      </c>
      <c r="K75" s="467">
        <v>44834</v>
      </c>
      <c r="L75" s="468">
        <v>44838</v>
      </c>
      <c r="M75" s="469" t="s">
        <v>350</v>
      </c>
      <c r="N75" s="265">
        <v>62097</v>
      </c>
      <c r="O75" s="470"/>
      <c r="P75" s="651" t="s">
        <v>30</v>
      </c>
      <c r="Q75" s="471"/>
      <c r="R75" s="100" t="s">
        <v>351</v>
      </c>
      <c r="S75" s="499">
        <v>62097</v>
      </c>
      <c r="T75" s="382"/>
      <c r="U75" s="14"/>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row>
    <row r="76" spans="1:246" s="1" customFormat="1" ht="15" hidden="1" customHeight="1">
      <c r="A76" s="116" t="s">
        <v>342</v>
      </c>
      <c r="B76" s="584" t="s">
        <v>352</v>
      </c>
      <c r="C76" s="451" t="s">
        <v>23</v>
      </c>
      <c r="D76" s="7" t="s">
        <v>309</v>
      </c>
      <c r="E76" s="492" t="s">
        <v>353</v>
      </c>
      <c r="F76" s="493">
        <v>44369</v>
      </c>
      <c r="G76" s="135" t="s">
        <v>26</v>
      </c>
      <c r="H76" s="146" t="s">
        <v>27</v>
      </c>
      <c r="I76" s="278" t="s">
        <v>28</v>
      </c>
      <c r="J76" s="494">
        <v>44841</v>
      </c>
      <c r="K76" s="495">
        <v>44841</v>
      </c>
      <c r="L76" s="496">
        <v>44844</v>
      </c>
      <c r="M76" s="37">
        <v>44841</v>
      </c>
      <c r="N76" s="497">
        <v>530784</v>
      </c>
      <c r="O76" s="78"/>
      <c r="P76" s="652" t="s">
        <v>30</v>
      </c>
      <c r="Q76" s="498"/>
      <c r="R76" s="30"/>
      <c r="S76" s="514">
        <v>530784</v>
      </c>
      <c r="T76" s="1987"/>
      <c r="U76" s="11"/>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row>
    <row r="77" spans="1:246" s="1" customFormat="1" ht="15" hidden="1" customHeight="1">
      <c r="A77" s="716" t="s">
        <v>354</v>
      </c>
      <c r="B77" s="690" t="s">
        <v>355</v>
      </c>
      <c r="C77" s="691" t="s">
        <v>23</v>
      </c>
      <c r="D77" s="692" t="s">
        <v>309</v>
      </c>
      <c r="E77" s="693" t="s">
        <v>356</v>
      </c>
      <c r="F77" s="694">
        <v>44369</v>
      </c>
      <c r="G77" s="695" t="s">
        <v>26</v>
      </c>
      <c r="H77" s="696" t="s">
        <v>35</v>
      </c>
      <c r="I77" s="697" t="s">
        <v>357</v>
      </c>
      <c r="J77" s="698">
        <v>44827</v>
      </c>
      <c r="K77" s="699">
        <v>44855</v>
      </c>
      <c r="L77" s="699">
        <v>44863</v>
      </c>
      <c r="M77" s="700" t="s">
        <v>358</v>
      </c>
      <c r="N77" s="701" t="s">
        <v>359</v>
      </c>
      <c r="O77" s="702"/>
      <c r="P77" s="703" t="s">
        <v>30</v>
      </c>
      <c r="Q77" s="1983"/>
      <c r="R77" s="1982"/>
      <c r="S77" s="1886"/>
      <c r="T77" s="1886"/>
      <c r="U77" s="1887" t="s">
        <v>360</v>
      </c>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row>
    <row r="78" spans="1:246" s="1" customFormat="1" ht="15" hidden="1" customHeight="1">
      <c r="A78" s="1701" t="s">
        <v>354</v>
      </c>
      <c r="B78" s="1702" t="s">
        <v>361</v>
      </c>
      <c r="C78" s="1703" t="s">
        <v>23</v>
      </c>
      <c r="D78" s="705" t="s">
        <v>309</v>
      </c>
      <c r="E78" s="706" t="s">
        <v>362</v>
      </c>
      <c r="F78" s="707">
        <v>44369</v>
      </c>
      <c r="G78" s="722" t="s">
        <v>26</v>
      </c>
      <c r="H78" s="723" t="s">
        <v>35</v>
      </c>
      <c r="I78" s="724" t="s">
        <v>357</v>
      </c>
      <c r="J78" s="725">
        <v>44827</v>
      </c>
      <c r="K78" s="708">
        <v>44855</v>
      </c>
      <c r="L78" s="708">
        <v>44857</v>
      </c>
      <c r="M78" s="727" t="s">
        <v>363</v>
      </c>
      <c r="N78" s="728">
        <v>62097</v>
      </c>
      <c r="O78" s="729"/>
      <c r="P78" s="1700" t="s">
        <v>30</v>
      </c>
      <c r="Q78" s="854"/>
      <c r="R78" s="1883"/>
      <c r="S78" s="1886"/>
      <c r="T78" s="1886"/>
      <c r="U78" s="1986"/>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row>
    <row r="79" spans="1:246" s="1" customFormat="1" ht="15" hidden="1" customHeight="1">
      <c r="A79" s="679" t="s">
        <v>364</v>
      </c>
      <c r="B79" s="1623" t="s">
        <v>365</v>
      </c>
      <c r="C79" s="448" t="s">
        <v>237</v>
      </c>
      <c r="D79" s="1710" t="s">
        <v>274</v>
      </c>
      <c r="E79" s="679" t="s">
        <v>297</v>
      </c>
      <c r="F79" s="1706">
        <v>44424</v>
      </c>
      <c r="G79" s="82" t="s">
        <v>26</v>
      </c>
      <c r="H79" s="1708" t="s">
        <v>52</v>
      </c>
      <c r="I79" s="721" t="s">
        <v>61</v>
      </c>
      <c r="J79" s="1715" t="s">
        <v>366</v>
      </c>
      <c r="K79" s="1716">
        <v>45284</v>
      </c>
      <c r="L79" s="1717">
        <v>45286</v>
      </c>
      <c r="M79" s="1718" t="s">
        <v>366</v>
      </c>
      <c r="N79" s="1132">
        <v>562380</v>
      </c>
      <c r="O79" s="666"/>
      <c r="P79" s="1714" t="s">
        <v>30</v>
      </c>
      <c r="Q79" s="1984"/>
      <c r="R79" s="11"/>
      <c r="S79" s="510">
        <v>562380</v>
      </c>
      <c r="T79" s="1912"/>
      <c r="U79" s="666"/>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row>
    <row r="80" spans="1:246" s="1" customFormat="1" ht="27.75" hidden="1" customHeight="1">
      <c r="A80" s="1907" t="s">
        <v>367</v>
      </c>
      <c r="B80" s="1196" t="s">
        <v>368</v>
      </c>
      <c r="C80" s="1167" t="s">
        <v>237</v>
      </c>
      <c r="D80" s="1908" t="s">
        <v>274</v>
      </c>
      <c r="E80" s="1144" t="s">
        <v>297</v>
      </c>
      <c r="F80" s="1472">
        <v>44424</v>
      </c>
      <c r="G80" s="1610" t="s">
        <v>75</v>
      </c>
      <c r="H80" s="1136" t="s">
        <v>52</v>
      </c>
      <c r="I80" s="1909" t="s">
        <v>28</v>
      </c>
      <c r="J80" s="900" t="s">
        <v>369</v>
      </c>
      <c r="K80" s="903">
        <v>45309</v>
      </c>
      <c r="L80" s="903">
        <v>45312</v>
      </c>
      <c r="M80" s="247" t="s">
        <v>370</v>
      </c>
      <c r="N80" s="1160">
        <v>562380</v>
      </c>
      <c r="O80" s="1200"/>
      <c r="P80" s="1910" t="s">
        <v>30</v>
      </c>
      <c r="Q80" s="1985"/>
      <c r="R80" s="1200"/>
      <c r="S80" s="1160">
        <v>562380</v>
      </c>
      <c r="T80" s="1912"/>
      <c r="U80" s="1911"/>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row>
    <row r="81" spans="1:246" s="1" customFormat="1" ht="21" hidden="1" customHeight="1">
      <c r="A81" s="1848" t="s">
        <v>371</v>
      </c>
      <c r="B81" s="1849" t="s">
        <v>372</v>
      </c>
      <c r="C81" s="1850" t="s">
        <v>23</v>
      </c>
      <c r="D81" s="1851" t="s">
        <v>309</v>
      </c>
      <c r="E81" s="1852" t="s">
        <v>373</v>
      </c>
      <c r="F81" s="1853">
        <v>44369</v>
      </c>
      <c r="G81" s="1854" t="s">
        <v>26</v>
      </c>
      <c r="H81" s="1850" t="s">
        <v>27</v>
      </c>
      <c r="I81" s="1981" t="s">
        <v>374</v>
      </c>
      <c r="J81" s="1880">
        <v>44917</v>
      </c>
      <c r="K81" s="708">
        <v>44988</v>
      </c>
      <c r="L81" s="708">
        <v>44991</v>
      </c>
      <c r="M81" s="1881" t="s">
        <v>375</v>
      </c>
      <c r="N81" s="1882">
        <v>1273186</v>
      </c>
      <c r="O81" s="1883"/>
      <c r="P81" s="1884" t="s">
        <v>30</v>
      </c>
      <c r="Q81" s="1885"/>
      <c r="R81" s="702"/>
      <c r="S81" s="704"/>
      <c r="T81" s="704"/>
      <c r="U81" s="1887"/>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row>
    <row r="82" spans="1:246" s="1" customFormat="1" ht="15" hidden="1" customHeight="1">
      <c r="A82" s="1463" t="s">
        <v>376</v>
      </c>
      <c r="B82" s="1856" t="s">
        <v>377</v>
      </c>
      <c r="C82" s="454" t="s">
        <v>23</v>
      </c>
      <c r="D82" s="547" t="s">
        <v>378</v>
      </c>
      <c r="E82" s="1463" t="s">
        <v>379</v>
      </c>
      <c r="F82" s="84">
        <v>44504</v>
      </c>
      <c r="G82" s="72" t="s">
        <v>26</v>
      </c>
      <c r="H82" s="73" t="s">
        <v>27</v>
      </c>
      <c r="I82" s="726" t="s">
        <v>28</v>
      </c>
      <c r="J82" s="164">
        <v>44749</v>
      </c>
      <c r="K82" s="156">
        <v>44805</v>
      </c>
      <c r="L82" s="156">
        <v>44808</v>
      </c>
      <c r="M82" s="1888" t="s">
        <v>380</v>
      </c>
      <c r="N82" s="1428">
        <v>6298330</v>
      </c>
      <c r="O82" s="897"/>
      <c r="P82" s="912" t="s">
        <v>30</v>
      </c>
      <c r="Q82" s="557">
        <v>6554376</v>
      </c>
      <c r="R82" s="79"/>
      <c r="S82" s="207"/>
      <c r="T82" s="210">
        <v>6554376</v>
      </c>
      <c r="U82" s="79"/>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row>
    <row r="83" spans="1:246" s="1" customFormat="1" ht="15" hidden="1" customHeight="1">
      <c r="A83" s="518" t="s">
        <v>381</v>
      </c>
      <c r="B83" s="597" t="s">
        <v>382</v>
      </c>
      <c r="C83" s="508" t="s">
        <v>23</v>
      </c>
      <c r="D83" s="752" t="s">
        <v>378</v>
      </c>
      <c r="E83" s="40" t="s">
        <v>383</v>
      </c>
      <c r="F83" s="125">
        <v>44504</v>
      </c>
      <c r="G83" s="45" t="s">
        <v>26</v>
      </c>
      <c r="H83" s="64" t="s">
        <v>35</v>
      </c>
      <c r="I83" s="45" t="s">
        <v>28</v>
      </c>
      <c r="J83" s="162">
        <v>44784</v>
      </c>
      <c r="K83" s="155">
        <v>44840</v>
      </c>
      <c r="L83" s="155">
        <v>44843</v>
      </c>
      <c r="M83" s="851" t="s">
        <v>384</v>
      </c>
      <c r="N83" s="184" t="s">
        <v>385</v>
      </c>
      <c r="O83" s="86"/>
      <c r="P83" s="852" t="s">
        <v>30</v>
      </c>
      <c r="Q83" s="195"/>
      <c r="R83" s="25"/>
      <c r="S83" s="206">
        <v>6298330</v>
      </c>
      <c r="T83" s="853"/>
      <c r="U83" s="25"/>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row>
    <row r="84" spans="1:246" s="1" customFormat="1" ht="15" hidden="1" customHeight="1">
      <c r="A84" s="49" t="s">
        <v>386</v>
      </c>
      <c r="B84" s="49" t="s">
        <v>387</v>
      </c>
      <c r="C84" s="448" t="s">
        <v>23</v>
      </c>
      <c r="D84" s="752" t="s">
        <v>378</v>
      </c>
      <c r="E84" s="511" t="s">
        <v>388</v>
      </c>
      <c r="F84" s="472">
        <v>44504</v>
      </c>
      <c r="G84" s="133" t="s">
        <v>26</v>
      </c>
      <c r="H84" s="579" t="s">
        <v>164</v>
      </c>
      <c r="I84" s="133" t="s">
        <v>28</v>
      </c>
      <c r="J84" s="160">
        <v>44919</v>
      </c>
      <c r="K84" s="602">
        <v>44910</v>
      </c>
      <c r="L84" s="602">
        <v>44913</v>
      </c>
      <c r="M84" s="603">
        <v>44910</v>
      </c>
      <c r="N84" s="909">
        <v>164789</v>
      </c>
      <c r="O84" s="604"/>
      <c r="P84" s="653" t="s">
        <v>30</v>
      </c>
      <c r="Q84" s="910"/>
      <c r="R84" s="619"/>
      <c r="S84" s="909">
        <v>164789</v>
      </c>
      <c r="T84" s="911"/>
      <c r="U84" s="619"/>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row>
    <row r="85" spans="1:246" s="1" customFormat="1" ht="15" hidden="1" customHeight="1">
      <c r="A85" s="40" t="s">
        <v>389</v>
      </c>
      <c r="B85" s="254" t="s">
        <v>390</v>
      </c>
      <c r="C85" s="298" t="s">
        <v>23</v>
      </c>
      <c r="D85" s="7" t="s">
        <v>391</v>
      </c>
      <c r="E85" s="15" t="s">
        <v>392</v>
      </c>
      <c r="F85" s="1466">
        <v>44467</v>
      </c>
      <c r="G85" s="8" t="s">
        <v>26</v>
      </c>
      <c r="H85" s="6" t="s">
        <v>27</v>
      </c>
      <c r="I85" s="899" t="s">
        <v>28</v>
      </c>
      <c r="J85" s="900">
        <v>44498</v>
      </c>
      <c r="K85" s="903">
        <v>44520</v>
      </c>
      <c r="L85" s="903">
        <v>44523</v>
      </c>
      <c r="M85" s="247" t="s">
        <v>393</v>
      </c>
      <c r="N85" s="904">
        <v>382908</v>
      </c>
      <c r="O85" s="905"/>
      <c r="P85" s="663" t="s">
        <v>394</v>
      </c>
      <c r="Q85" s="201">
        <v>364528</v>
      </c>
      <c r="R85" s="11"/>
      <c r="S85" s="906"/>
      <c r="T85" s="218">
        <v>364528</v>
      </c>
      <c r="U85" s="12" t="s">
        <v>32</v>
      </c>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row>
    <row r="86" spans="1:246" s="1" customFormat="1" ht="15" hidden="1" customHeight="1">
      <c r="A86" s="115" t="s">
        <v>395</v>
      </c>
      <c r="B86" s="115" t="s">
        <v>396</v>
      </c>
      <c r="C86" s="1101" t="s">
        <v>23</v>
      </c>
      <c r="D86" s="24" t="s">
        <v>391</v>
      </c>
      <c r="E86" s="1462" t="s">
        <v>392</v>
      </c>
      <c r="F86" s="38">
        <v>44467</v>
      </c>
      <c r="G86" s="17" t="s">
        <v>26</v>
      </c>
      <c r="H86" s="21" t="s">
        <v>35</v>
      </c>
      <c r="I86" s="123" t="s">
        <v>28</v>
      </c>
      <c r="J86" s="162" t="s">
        <v>397</v>
      </c>
      <c r="K86" s="155">
        <v>44639</v>
      </c>
      <c r="L86" s="155">
        <v>44642</v>
      </c>
      <c r="M86" s="33" t="s">
        <v>398</v>
      </c>
      <c r="N86" s="175">
        <v>382908</v>
      </c>
      <c r="O86" s="52"/>
      <c r="P86" s="907" t="s">
        <v>394</v>
      </c>
      <c r="Q86" s="908">
        <v>381947</v>
      </c>
      <c r="R86" s="14"/>
      <c r="S86" s="206"/>
      <c r="T86" s="216">
        <v>381947</v>
      </c>
      <c r="U86" s="22" t="s">
        <v>32</v>
      </c>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row>
    <row r="87" spans="1:246" s="1" customFormat="1" ht="15" hidden="1" customHeight="1">
      <c r="A87" s="1047" t="s">
        <v>399</v>
      </c>
      <c r="B87" s="1047" t="s">
        <v>400</v>
      </c>
      <c r="C87" s="515" t="s">
        <v>23</v>
      </c>
      <c r="D87" s="516" t="s">
        <v>401</v>
      </c>
      <c r="E87" s="1048" t="s">
        <v>402</v>
      </c>
      <c r="F87" s="1049">
        <v>44593</v>
      </c>
      <c r="G87" s="477" t="s">
        <v>26</v>
      </c>
      <c r="H87" s="759" t="s">
        <v>27</v>
      </c>
      <c r="I87" s="477" t="s">
        <v>28</v>
      </c>
      <c r="J87" s="161" t="s">
        <v>403</v>
      </c>
      <c r="K87" s="855">
        <v>44679</v>
      </c>
      <c r="L87" s="855">
        <v>44682</v>
      </c>
      <c r="M87" s="1050" t="s">
        <v>404</v>
      </c>
      <c r="N87" s="760">
        <v>335798</v>
      </c>
      <c r="O87" s="1051"/>
      <c r="P87" s="856" t="s">
        <v>30</v>
      </c>
      <c r="Q87" s="524">
        <v>274992</v>
      </c>
      <c r="R87" s="556"/>
      <c r="S87" s="806"/>
      <c r="T87" s="525">
        <v>274992</v>
      </c>
      <c r="U87" s="556" t="s">
        <v>32</v>
      </c>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row>
    <row r="88" spans="1:246" s="1" customFormat="1" ht="15" hidden="1" customHeight="1">
      <c r="A88" s="1481" t="s">
        <v>405</v>
      </c>
      <c r="B88" s="1489" t="s">
        <v>406</v>
      </c>
      <c r="C88" s="450" t="s">
        <v>23</v>
      </c>
      <c r="D88" s="252" t="s">
        <v>401</v>
      </c>
      <c r="E88" s="1490" t="s">
        <v>402</v>
      </c>
      <c r="F88" s="125">
        <v>44593</v>
      </c>
      <c r="G88" s="45" t="s">
        <v>26</v>
      </c>
      <c r="H88" s="64" t="s">
        <v>35</v>
      </c>
      <c r="I88" s="45" t="s">
        <v>28</v>
      </c>
      <c r="J88" s="753">
        <v>44722</v>
      </c>
      <c r="K88" s="602">
        <v>44734</v>
      </c>
      <c r="L88" s="602">
        <v>44738</v>
      </c>
      <c r="M88" s="1099" t="s">
        <v>407</v>
      </c>
      <c r="N88" s="178">
        <v>340469</v>
      </c>
      <c r="O88" s="86"/>
      <c r="P88" s="1484" t="s">
        <v>30</v>
      </c>
      <c r="Q88" s="631">
        <v>337523</v>
      </c>
      <c r="R88" s="25"/>
      <c r="S88" s="374"/>
      <c r="T88" s="1486">
        <v>337523</v>
      </c>
      <c r="U88" s="619" t="s">
        <v>32</v>
      </c>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row>
    <row r="89" spans="1:246" s="1" customFormat="1" ht="15" hidden="1" customHeight="1">
      <c r="A89" s="1134" t="s">
        <v>408</v>
      </c>
      <c r="B89" s="1134" t="s">
        <v>409</v>
      </c>
      <c r="C89" s="1167" t="s">
        <v>23</v>
      </c>
      <c r="D89" s="1522" t="s">
        <v>410</v>
      </c>
      <c r="E89" s="1144" t="s">
        <v>411</v>
      </c>
      <c r="F89" s="1488">
        <v>44473</v>
      </c>
      <c r="G89" s="842" t="s">
        <v>26</v>
      </c>
      <c r="H89" s="1482" t="s">
        <v>80</v>
      </c>
      <c r="I89" s="1318" t="s">
        <v>28</v>
      </c>
      <c r="J89" s="575" t="s">
        <v>412</v>
      </c>
      <c r="K89" s="249">
        <v>45177</v>
      </c>
      <c r="L89" s="1340">
        <v>45179</v>
      </c>
      <c r="M89" s="1483" t="s">
        <v>413</v>
      </c>
      <c r="N89" s="1160">
        <v>582159</v>
      </c>
      <c r="O89" s="1341"/>
      <c r="P89" s="1342" t="s">
        <v>30</v>
      </c>
      <c r="Q89" s="1485"/>
      <c r="R89" s="735"/>
      <c r="S89" s="1160">
        <v>582159</v>
      </c>
      <c r="T89" s="1487"/>
      <c r="U89" s="735"/>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row>
    <row r="90" spans="1:246" s="1" customFormat="1" ht="32.25" hidden="1" customHeight="1">
      <c r="A90" s="1322" t="s">
        <v>414</v>
      </c>
      <c r="B90" s="1320" t="s">
        <v>415</v>
      </c>
      <c r="C90" s="1167" t="s">
        <v>23</v>
      </c>
      <c r="D90" s="1522" t="s">
        <v>410</v>
      </c>
      <c r="E90" s="1144" t="s">
        <v>416</v>
      </c>
      <c r="F90" s="1936">
        <v>44473</v>
      </c>
      <c r="G90" s="842" t="s">
        <v>26</v>
      </c>
      <c r="H90" s="1566" t="s">
        <v>27</v>
      </c>
      <c r="I90" s="1247" t="s">
        <v>28</v>
      </c>
      <c r="J90" s="775" t="s">
        <v>81</v>
      </c>
      <c r="K90" s="1248">
        <v>45226</v>
      </c>
      <c r="L90" s="1523">
        <v>45228</v>
      </c>
      <c r="M90" s="1567" t="s">
        <v>417</v>
      </c>
      <c r="N90" s="1311">
        <v>2996928</v>
      </c>
      <c r="O90" s="1524"/>
      <c r="P90" s="1342" t="s">
        <v>30</v>
      </c>
      <c r="Q90" s="1312"/>
      <c r="R90" s="848"/>
      <c r="S90" s="1311">
        <v>2996928</v>
      </c>
      <c r="T90" s="1314"/>
      <c r="U90" s="848"/>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row>
    <row r="91" spans="1:246" s="1" customFormat="1" ht="38.25" hidden="1" customHeight="1">
      <c r="A91" s="1127" t="s">
        <v>418</v>
      </c>
      <c r="B91" s="1127" t="s">
        <v>419</v>
      </c>
      <c r="C91" s="1212" t="s">
        <v>23</v>
      </c>
      <c r="D91" s="1211" t="s">
        <v>410</v>
      </c>
      <c r="E91" s="1127" t="s">
        <v>416</v>
      </c>
      <c r="F91" s="1226">
        <v>44473</v>
      </c>
      <c r="G91" s="1933" t="s">
        <v>26</v>
      </c>
      <c r="H91" s="1924" t="s">
        <v>35</v>
      </c>
      <c r="I91" s="1925" t="s">
        <v>119</v>
      </c>
      <c r="J91" s="1453" t="s">
        <v>420</v>
      </c>
      <c r="K91" s="1926">
        <v>45337</v>
      </c>
      <c r="L91" s="1868">
        <v>45339</v>
      </c>
      <c r="M91" s="1927" t="s">
        <v>421</v>
      </c>
      <c r="N91" s="1307">
        <v>2996928</v>
      </c>
      <c r="O91" s="1824"/>
      <c r="P91" s="1928" t="s">
        <v>30</v>
      </c>
      <c r="Q91" s="1898"/>
      <c r="R91" s="1929"/>
      <c r="S91" s="1930"/>
      <c r="T91" s="1931"/>
      <c r="U91" s="1929"/>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row>
    <row r="92" spans="1:246" s="1" customFormat="1" ht="15" hidden="1" customHeight="1">
      <c r="A92" s="40" t="s">
        <v>422</v>
      </c>
      <c r="B92" s="40" t="s">
        <v>423</v>
      </c>
      <c r="C92" s="298" t="s">
        <v>424</v>
      </c>
      <c r="D92" s="827" t="s">
        <v>425</v>
      </c>
      <c r="E92" s="1932" t="s">
        <v>426</v>
      </c>
      <c r="F92" s="1113">
        <v>44889</v>
      </c>
      <c r="G92" s="1934" t="s">
        <v>26</v>
      </c>
      <c r="H92" s="246" t="s">
        <v>27</v>
      </c>
      <c r="I92" s="82" t="s">
        <v>28</v>
      </c>
      <c r="J92" s="158">
        <v>44893</v>
      </c>
      <c r="K92" s="614">
        <v>44893</v>
      </c>
      <c r="L92" s="614">
        <v>44939</v>
      </c>
      <c r="M92" s="1114">
        <v>44893</v>
      </c>
      <c r="N92" s="179">
        <v>1217939</v>
      </c>
      <c r="O92" s="83"/>
      <c r="P92" s="852" t="s">
        <v>427</v>
      </c>
      <c r="Q92" s="187">
        <v>1168281</v>
      </c>
      <c r="R92" s="1116"/>
      <c r="S92" s="375"/>
      <c r="T92" s="203">
        <v>1179441</v>
      </c>
      <c r="U92" s="1116" t="s">
        <v>428</v>
      </c>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row>
    <row r="93" spans="1:246" s="1" customFormat="1" ht="15" hidden="1" customHeight="1">
      <c r="A93" s="48" t="s">
        <v>429</v>
      </c>
      <c r="B93" s="48" t="s">
        <v>430</v>
      </c>
      <c r="C93" s="447" t="s">
        <v>424</v>
      </c>
      <c r="D93" s="720" t="s">
        <v>425</v>
      </c>
      <c r="E93" s="623" t="s">
        <v>426</v>
      </c>
      <c r="F93" s="125">
        <v>44889</v>
      </c>
      <c r="G93" s="1935" t="s">
        <v>26</v>
      </c>
      <c r="H93" s="64" t="s">
        <v>52</v>
      </c>
      <c r="I93" s="45" t="s">
        <v>28</v>
      </c>
      <c r="J93" s="162">
        <v>44958</v>
      </c>
      <c r="K93" s="155">
        <v>44970</v>
      </c>
      <c r="L93" s="155">
        <v>44985</v>
      </c>
      <c r="M93" s="851" t="s">
        <v>431</v>
      </c>
      <c r="N93" s="616">
        <v>1217939</v>
      </c>
      <c r="O93" s="86"/>
      <c r="P93" s="852" t="s">
        <v>427</v>
      </c>
      <c r="Q93" s="616">
        <v>1153413</v>
      </c>
      <c r="R93" s="25"/>
      <c r="S93" s="374"/>
      <c r="T93" s="616">
        <v>1153413</v>
      </c>
      <c r="U93" s="45" t="s">
        <v>432</v>
      </c>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row>
    <row r="94" spans="1:246" s="1" customFormat="1" ht="15" hidden="1" customHeight="1">
      <c r="A94" s="116" t="s">
        <v>433</v>
      </c>
      <c r="B94" s="745" t="s">
        <v>434</v>
      </c>
      <c r="C94" s="517" t="s">
        <v>424</v>
      </c>
      <c r="D94" s="2003" t="s">
        <v>425</v>
      </c>
      <c r="E94" s="118" t="s">
        <v>435</v>
      </c>
      <c r="F94" s="2004">
        <v>44889</v>
      </c>
      <c r="G94" s="2005" t="s">
        <v>26</v>
      </c>
      <c r="H94" s="2006" t="s">
        <v>27</v>
      </c>
      <c r="I94" s="2007" t="s">
        <v>28</v>
      </c>
      <c r="J94" s="794" t="s">
        <v>436</v>
      </c>
      <c r="K94" s="2008">
        <v>44970</v>
      </c>
      <c r="L94" s="2009">
        <v>44973</v>
      </c>
      <c r="M94" s="2010" t="s">
        <v>436</v>
      </c>
      <c r="N94" s="749">
        <v>1346655</v>
      </c>
      <c r="O94" s="1857"/>
      <c r="P94" s="664" t="s">
        <v>437</v>
      </c>
      <c r="Q94" s="859">
        <v>1294171</v>
      </c>
      <c r="R94" s="556"/>
      <c r="S94" s="806"/>
      <c r="T94" s="859">
        <v>1294171</v>
      </c>
      <c r="U94" s="731" t="s">
        <v>438</v>
      </c>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row>
    <row r="95" spans="1:246" s="1" customFormat="1" ht="15" hidden="1" customHeight="1">
      <c r="A95" s="597" t="s">
        <v>439</v>
      </c>
      <c r="B95" s="48" t="s">
        <v>440</v>
      </c>
      <c r="C95" s="447" t="s">
        <v>424</v>
      </c>
      <c r="D95" s="720" t="s">
        <v>425</v>
      </c>
      <c r="E95" s="48" t="s">
        <v>441</v>
      </c>
      <c r="F95" s="125">
        <v>44889</v>
      </c>
      <c r="G95" s="45" t="s">
        <v>26</v>
      </c>
      <c r="H95" s="64" t="s">
        <v>56</v>
      </c>
      <c r="I95" s="45" t="s">
        <v>28</v>
      </c>
      <c r="J95" s="162" t="s">
        <v>442</v>
      </c>
      <c r="K95" s="155">
        <v>45019</v>
      </c>
      <c r="L95" s="155">
        <v>45034</v>
      </c>
      <c r="M95" s="851">
        <v>45019</v>
      </c>
      <c r="N95" s="616">
        <v>3984797</v>
      </c>
      <c r="O95" s="86"/>
      <c r="P95" s="641" t="s">
        <v>30</v>
      </c>
      <c r="Q95" s="497">
        <v>3834634</v>
      </c>
      <c r="R95" s="25"/>
      <c r="S95" s="374"/>
      <c r="T95" s="497">
        <v>3834634</v>
      </c>
      <c r="U95" s="45" t="s">
        <v>443</v>
      </c>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row>
    <row r="96" spans="1:246" s="1" customFormat="1" ht="15" hidden="1" customHeight="1">
      <c r="A96" s="119" t="s">
        <v>444</v>
      </c>
      <c r="B96" s="40" t="s">
        <v>445</v>
      </c>
      <c r="C96" s="298" t="s">
        <v>424</v>
      </c>
      <c r="D96" s="827" t="s">
        <v>425</v>
      </c>
      <c r="E96" s="40" t="s">
        <v>441</v>
      </c>
      <c r="F96" s="1113">
        <v>44889</v>
      </c>
      <c r="G96" s="82" t="s">
        <v>26</v>
      </c>
      <c r="H96" s="298" t="s">
        <v>35</v>
      </c>
      <c r="I96" s="82" t="s">
        <v>28</v>
      </c>
      <c r="J96" s="158" t="s">
        <v>446</v>
      </c>
      <c r="K96" s="614">
        <v>45068</v>
      </c>
      <c r="L96" s="614">
        <v>45078</v>
      </c>
      <c r="M96" s="1114" t="s">
        <v>446</v>
      </c>
      <c r="N96" s="1115" t="s">
        <v>447</v>
      </c>
      <c r="O96" s="83"/>
      <c r="P96" s="645" t="s">
        <v>30</v>
      </c>
      <c r="Q96" s="497">
        <v>3676799</v>
      </c>
      <c r="R96" s="1116"/>
      <c r="S96" s="375"/>
      <c r="T96" s="497">
        <v>3676799</v>
      </c>
      <c r="U96" s="8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row>
    <row r="97" spans="1:246" s="1" customFormat="1" ht="15" hidden="1" customHeight="1">
      <c r="A97" s="66" t="s">
        <v>448</v>
      </c>
      <c r="B97" s="48" t="s">
        <v>449</v>
      </c>
      <c r="C97" s="447" t="s">
        <v>424</v>
      </c>
      <c r="D97" s="720" t="s">
        <v>425</v>
      </c>
      <c r="E97" s="48" t="s">
        <v>435</v>
      </c>
      <c r="F97" s="125">
        <v>44889</v>
      </c>
      <c r="G97" s="45" t="s">
        <v>26</v>
      </c>
      <c r="H97" s="447" t="s">
        <v>35</v>
      </c>
      <c r="I97" s="45" t="s">
        <v>28</v>
      </c>
      <c r="J97" s="162">
        <v>44931</v>
      </c>
      <c r="K97" s="155">
        <v>45061</v>
      </c>
      <c r="L97" s="155">
        <v>45064</v>
      </c>
      <c r="M97" s="851" t="s">
        <v>450</v>
      </c>
      <c r="N97" s="616">
        <v>1346655</v>
      </c>
      <c r="O97" s="86"/>
      <c r="P97" s="641" t="s">
        <v>30</v>
      </c>
      <c r="Q97" s="616">
        <v>1276852</v>
      </c>
      <c r="R97" s="25"/>
      <c r="S97" s="374"/>
      <c r="T97" s="616">
        <v>1276852</v>
      </c>
      <c r="U97" s="45"/>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row>
    <row r="98" spans="1:246" s="1" customFormat="1" ht="15" hidden="1" customHeight="1">
      <c r="A98" s="1870" t="s">
        <v>451</v>
      </c>
      <c r="B98" s="2018" t="s">
        <v>452</v>
      </c>
      <c r="C98" s="1276" t="s">
        <v>424</v>
      </c>
      <c r="D98" s="2019" t="s">
        <v>425</v>
      </c>
      <c r="E98" s="2020" t="s">
        <v>453</v>
      </c>
      <c r="F98" s="2021">
        <v>44889</v>
      </c>
      <c r="G98" s="1825" t="s">
        <v>26</v>
      </c>
      <c r="H98" s="1327" t="s">
        <v>56</v>
      </c>
      <c r="I98" s="1825" t="s">
        <v>28</v>
      </c>
      <c r="J98" s="1869" t="s">
        <v>454</v>
      </c>
      <c r="K98" s="2022">
        <v>45306</v>
      </c>
      <c r="L98" s="2022">
        <v>45322</v>
      </c>
      <c r="M98" s="2023" t="s">
        <v>454</v>
      </c>
      <c r="N98" s="2024">
        <v>8491178</v>
      </c>
      <c r="O98" s="2025"/>
      <c r="P98" s="2026" t="s">
        <v>455</v>
      </c>
      <c r="Q98" s="1876">
        <v>3953043</v>
      </c>
      <c r="R98" s="1319"/>
      <c r="S98" s="2027"/>
      <c r="T98" s="1876">
        <v>3953043</v>
      </c>
      <c r="U98" s="1825"/>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row>
    <row r="99" spans="1:246" s="1" customFormat="1" ht="15" hidden="1" customHeight="1">
      <c r="A99" s="19"/>
      <c r="B99" s="1871"/>
      <c r="C99" s="1283" t="s">
        <v>424</v>
      </c>
      <c r="D99" s="1945" t="s">
        <v>425</v>
      </c>
      <c r="E99" s="2011" t="s">
        <v>453</v>
      </c>
      <c r="F99" s="2012">
        <v>44889</v>
      </c>
      <c r="G99" s="1845" t="s">
        <v>26</v>
      </c>
      <c r="H99" s="1924" t="s">
        <v>52</v>
      </c>
      <c r="I99" s="2013" t="s">
        <v>119</v>
      </c>
      <c r="J99" s="2014" t="s">
        <v>456</v>
      </c>
      <c r="K99" s="1878">
        <v>45341</v>
      </c>
      <c r="L99" s="2015">
        <v>45347</v>
      </c>
      <c r="M99" s="1927">
        <v>45341</v>
      </c>
      <c r="N99" s="1826">
        <v>8491178</v>
      </c>
      <c r="O99" s="1824"/>
      <c r="P99" s="1897" t="s">
        <v>455</v>
      </c>
      <c r="Q99" s="1966"/>
      <c r="R99" s="1929"/>
      <c r="S99" s="2016"/>
      <c r="T99" s="1966"/>
      <c r="U99" s="2017"/>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row>
    <row r="100" spans="1:246" s="1" customFormat="1" ht="30.75" hidden="1" customHeight="1">
      <c r="A100" s="1320" t="s">
        <v>457</v>
      </c>
      <c r="B100" s="1134" t="s">
        <v>458</v>
      </c>
      <c r="C100" s="740" t="s">
        <v>23</v>
      </c>
      <c r="D100" s="1317" t="s">
        <v>459</v>
      </c>
      <c r="E100" s="1134" t="s">
        <v>460</v>
      </c>
      <c r="F100" s="245">
        <v>44481</v>
      </c>
      <c r="G100" s="1247" t="s">
        <v>26</v>
      </c>
      <c r="H100" s="740" t="s">
        <v>27</v>
      </c>
      <c r="I100" s="1247" t="s">
        <v>28</v>
      </c>
      <c r="J100" s="575" t="s">
        <v>96</v>
      </c>
      <c r="K100" s="249">
        <v>45162</v>
      </c>
      <c r="L100" s="249">
        <v>45165</v>
      </c>
      <c r="M100" s="1567" t="s">
        <v>461</v>
      </c>
      <c r="N100" s="1160">
        <v>1879402</v>
      </c>
      <c r="O100" s="1341"/>
      <c r="P100" s="734" t="s">
        <v>30</v>
      </c>
      <c r="Q100" s="632"/>
      <c r="R100" s="735"/>
      <c r="S100" s="1160">
        <v>1879402</v>
      </c>
      <c r="T100" s="632"/>
      <c r="U100" s="1247"/>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row>
    <row r="101" spans="1:246" s="1" customFormat="1" ht="28.5" hidden="1" customHeight="1">
      <c r="A101" s="1339" t="s">
        <v>462</v>
      </c>
      <c r="B101" s="1134" t="s">
        <v>463</v>
      </c>
      <c r="C101" s="740" t="s">
        <v>23</v>
      </c>
      <c r="D101" s="1317" t="s">
        <v>459</v>
      </c>
      <c r="E101" s="1134" t="s">
        <v>464</v>
      </c>
      <c r="F101" s="245">
        <v>44481</v>
      </c>
      <c r="G101" s="1247" t="s">
        <v>26</v>
      </c>
      <c r="H101" s="740" t="s">
        <v>52</v>
      </c>
      <c r="I101" s="1247" t="s">
        <v>28</v>
      </c>
      <c r="J101" s="575">
        <v>45231</v>
      </c>
      <c r="K101" s="249">
        <v>45241</v>
      </c>
      <c r="L101" s="249">
        <v>45243</v>
      </c>
      <c r="M101" s="1567" t="s">
        <v>465</v>
      </c>
      <c r="N101" s="1160">
        <v>3140175</v>
      </c>
      <c r="O101" s="1341"/>
      <c r="P101" s="734" t="s">
        <v>30</v>
      </c>
      <c r="Q101" s="632"/>
      <c r="R101" s="735"/>
      <c r="S101" s="1160">
        <v>3140175</v>
      </c>
      <c r="T101" s="632"/>
      <c r="U101" s="1247"/>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row>
    <row r="102" spans="1:246" s="1" customFormat="1" ht="34.5" hidden="1" customHeight="1">
      <c r="A102" s="1134" t="s">
        <v>466</v>
      </c>
      <c r="B102" s="1217" t="s">
        <v>467</v>
      </c>
      <c r="C102" s="2028" t="s">
        <v>23</v>
      </c>
      <c r="D102" s="1218" t="s">
        <v>459</v>
      </c>
      <c r="E102" s="1217" t="s">
        <v>464</v>
      </c>
      <c r="F102" s="840">
        <v>44481</v>
      </c>
      <c r="G102" s="842" t="s">
        <v>26</v>
      </c>
      <c r="H102" s="1822" t="s">
        <v>27</v>
      </c>
      <c r="I102" s="842" t="s">
        <v>28</v>
      </c>
      <c r="J102" s="775" t="s">
        <v>468</v>
      </c>
      <c r="K102" s="1248">
        <v>45206</v>
      </c>
      <c r="L102" s="1248">
        <v>45210</v>
      </c>
      <c r="M102" s="2029">
        <v>45206</v>
      </c>
      <c r="N102" s="1311">
        <v>3140175</v>
      </c>
      <c r="O102" s="1524"/>
      <c r="P102" s="1540" t="s">
        <v>30</v>
      </c>
      <c r="Q102" s="1250"/>
      <c r="R102" s="848"/>
      <c r="S102" s="1311">
        <v>3140175</v>
      </c>
      <c r="T102" s="1250"/>
      <c r="U102" s="84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row>
    <row r="103" spans="1:246" ht="15" hidden="1" customHeight="1">
      <c r="A103" s="278" t="s">
        <v>469</v>
      </c>
      <c r="B103" s="278" t="s">
        <v>470</v>
      </c>
      <c r="C103" s="451" t="s">
        <v>23</v>
      </c>
      <c r="D103" s="130" t="s">
        <v>471</v>
      </c>
      <c r="E103" s="857" t="s">
        <v>472</v>
      </c>
      <c r="F103" s="1467">
        <v>44230</v>
      </c>
      <c r="G103" s="127" t="s">
        <v>26</v>
      </c>
      <c r="H103" s="128" t="s">
        <v>27</v>
      </c>
      <c r="I103" s="127" t="s">
        <v>28</v>
      </c>
      <c r="J103" s="166">
        <v>44107</v>
      </c>
      <c r="K103" s="157">
        <v>44281</v>
      </c>
      <c r="L103" s="157">
        <v>44283</v>
      </c>
      <c r="M103" s="260" t="s">
        <v>473</v>
      </c>
      <c r="N103" s="180">
        <v>955432</v>
      </c>
      <c r="O103" s="131"/>
      <c r="P103" s="672" t="s">
        <v>30</v>
      </c>
      <c r="Q103" s="264">
        <v>860453</v>
      </c>
      <c r="R103" s="58"/>
      <c r="S103" s="376"/>
      <c r="T103" s="377">
        <v>860453</v>
      </c>
      <c r="U103" s="278" t="s">
        <v>32</v>
      </c>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row>
    <row r="104" spans="1:246" ht="15" hidden="1" customHeight="1">
      <c r="A104" s="589" t="s">
        <v>474</v>
      </c>
      <c r="B104" s="589" t="s">
        <v>475</v>
      </c>
      <c r="C104" s="517" t="s">
        <v>23</v>
      </c>
      <c r="D104" s="300" t="s">
        <v>471</v>
      </c>
      <c r="E104" s="1612" t="s">
        <v>472</v>
      </c>
      <c r="F104" s="1464">
        <v>44230</v>
      </c>
      <c r="G104" s="30" t="s">
        <v>26</v>
      </c>
      <c r="H104" s="80" t="s">
        <v>35</v>
      </c>
      <c r="I104" s="30" t="s">
        <v>28</v>
      </c>
      <c r="J104" s="159">
        <v>44107</v>
      </c>
      <c r="K104" s="149">
        <v>44344</v>
      </c>
      <c r="L104" s="149">
        <v>44346</v>
      </c>
      <c r="M104" s="31" t="s">
        <v>476</v>
      </c>
      <c r="N104" s="171">
        <v>972870</v>
      </c>
      <c r="O104" s="96"/>
      <c r="P104" s="643" t="s">
        <v>30</v>
      </c>
      <c r="Q104" s="1071">
        <v>860453</v>
      </c>
      <c r="R104" s="50"/>
      <c r="S104" s="270"/>
      <c r="T104" s="1072">
        <v>957832</v>
      </c>
      <c r="U104" s="1073" t="s">
        <v>224</v>
      </c>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row>
    <row r="105" spans="1:246" ht="15" hidden="1" customHeight="1">
      <c r="A105" s="48" t="s">
        <v>477</v>
      </c>
      <c r="B105" s="48" t="s">
        <v>478</v>
      </c>
      <c r="C105" s="1471" t="s">
        <v>23</v>
      </c>
      <c r="D105" s="21" t="s">
        <v>479</v>
      </c>
      <c r="E105" s="137" t="s">
        <v>480</v>
      </c>
      <c r="F105" s="38">
        <v>44481</v>
      </c>
      <c r="G105" s="17" t="s">
        <v>26</v>
      </c>
      <c r="H105" s="63" t="s">
        <v>27</v>
      </c>
      <c r="I105" s="17" t="s">
        <v>28</v>
      </c>
      <c r="J105" s="162" t="s">
        <v>145</v>
      </c>
      <c r="K105" s="151">
        <v>45095</v>
      </c>
      <c r="L105" s="151">
        <v>45096</v>
      </c>
      <c r="M105" s="36" t="s">
        <v>481</v>
      </c>
      <c r="N105" s="1334" t="s">
        <v>482</v>
      </c>
      <c r="O105" s="39"/>
      <c r="P105" s="641" t="s">
        <v>30</v>
      </c>
      <c r="Q105" s="1078"/>
      <c r="R105" s="14"/>
      <c r="S105" s="219">
        <v>1425537</v>
      </c>
      <c r="T105" s="1077"/>
      <c r="U105" s="25"/>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row>
    <row r="106" spans="1:246" ht="15" hidden="1" customHeight="1">
      <c r="A106" s="1320" t="s">
        <v>483</v>
      </c>
      <c r="B106" s="1217" t="s">
        <v>484</v>
      </c>
      <c r="C106" s="740" t="s">
        <v>23</v>
      </c>
      <c r="D106" s="6" t="s">
        <v>479</v>
      </c>
      <c r="E106" s="1134" t="s">
        <v>485</v>
      </c>
      <c r="F106" s="738">
        <v>44481</v>
      </c>
      <c r="G106" s="574" t="s">
        <v>26</v>
      </c>
      <c r="H106" s="573" t="s">
        <v>35</v>
      </c>
      <c r="I106" s="574" t="s">
        <v>28</v>
      </c>
      <c r="J106" s="575" t="s">
        <v>486</v>
      </c>
      <c r="K106" s="576">
        <v>45156</v>
      </c>
      <c r="L106" s="576">
        <v>45159</v>
      </c>
      <c r="M106" s="732" t="s">
        <v>487</v>
      </c>
      <c r="N106" s="1334" t="s">
        <v>488</v>
      </c>
      <c r="O106" s="1201"/>
      <c r="P106" s="734" t="s">
        <v>30</v>
      </c>
      <c r="Q106" s="1078"/>
      <c r="R106" s="1200"/>
      <c r="S106" s="1225">
        <v>2612388</v>
      </c>
      <c r="T106" s="1077"/>
      <c r="U106" s="735"/>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row>
    <row r="107" spans="1:246" ht="27" hidden="1" customHeight="1">
      <c r="A107" s="119" t="s">
        <v>489</v>
      </c>
      <c r="B107" s="119" t="s">
        <v>490</v>
      </c>
      <c r="C107" s="298" t="s">
        <v>23</v>
      </c>
      <c r="D107" s="7" t="s">
        <v>479</v>
      </c>
      <c r="E107" s="1807" t="s">
        <v>491</v>
      </c>
      <c r="F107" s="13">
        <v>44481</v>
      </c>
      <c r="G107" s="8" t="s">
        <v>26</v>
      </c>
      <c r="H107" s="62" t="s">
        <v>52</v>
      </c>
      <c r="I107" s="8" t="s">
        <v>28</v>
      </c>
      <c r="J107" s="158" t="s">
        <v>492</v>
      </c>
      <c r="K107" s="148">
        <v>45278</v>
      </c>
      <c r="L107" s="1545">
        <v>45280</v>
      </c>
      <c r="M107" s="37">
        <v>45247</v>
      </c>
      <c r="N107" s="1698">
        <v>2687800</v>
      </c>
      <c r="O107" s="5"/>
      <c r="P107" s="645" t="s">
        <v>30</v>
      </c>
      <c r="Q107" s="1078"/>
      <c r="R107" s="11"/>
      <c r="S107" s="1698">
        <v>2687800</v>
      </c>
      <c r="T107" s="1077"/>
      <c r="U107" s="1116"/>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row>
    <row r="108" spans="1:246" ht="24.75" hidden="1" customHeight="1">
      <c r="A108" s="145" t="s">
        <v>493</v>
      </c>
      <c r="B108" s="40" t="s">
        <v>494</v>
      </c>
      <c r="C108" s="740" t="s">
        <v>23</v>
      </c>
      <c r="D108" s="6" t="s">
        <v>479</v>
      </c>
      <c r="E108" s="40" t="s">
        <v>491</v>
      </c>
      <c r="F108" s="738">
        <v>44481</v>
      </c>
      <c r="G108" s="574" t="s">
        <v>26</v>
      </c>
      <c r="H108" s="573" t="s">
        <v>27</v>
      </c>
      <c r="I108" s="574" t="s">
        <v>28</v>
      </c>
      <c r="J108" s="575" t="s">
        <v>179</v>
      </c>
      <c r="K108" s="576">
        <v>45233</v>
      </c>
      <c r="L108" s="576">
        <v>45235</v>
      </c>
      <c r="M108" s="732" t="s">
        <v>495</v>
      </c>
      <c r="N108" s="1595">
        <v>2562307</v>
      </c>
      <c r="O108" s="1201"/>
      <c r="P108" s="734" t="s">
        <v>30</v>
      </c>
      <c r="Q108" s="1078"/>
      <c r="R108" s="1200"/>
      <c r="S108" s="510">
        <v>2562307</v>
      </c>
      <c r="T108" s="1077"/>
      <c r="U108" s="735"/>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row>
    <row r="109" spans="1:246" ht="24.75" hidden="1" customHeight="1">
      <c r="A109" s="1246" t="s">
        <v>496</v>
      </c>
      <c r="B109" s="1246" t="s">
        <v>497</v>
      </c>
      <c r="C109" s="1260" t="s">
        <v>23</v>
      </c>
      <c r="D109" s="1782" t="s">
        <v>479</v>
      </c>
      <c r="E109" s="1766" t="s">
        <v>485</v>
      </c>
      <c r="F109" s="1270">
        <v>44481</v>
      </c>
      <c r="G109" s="1271" t="s">
        <v>26</v>
      </c>
      <c r="H109" s="2041" t="s">
        <v>56</v>
      </c>
      <c r="I109" s="1845" t="s">
        <v>84</v>
      </c>
      <c r="J109" s="1273">
        <v>45323</v>
      </c>
      <c r="K109" s="2015">
        <v>45383</v>
      </c>
      <c r="L109" s="2015">
        <v>45383</v>
      </c>
      <c r="M109" s="2042" t="s">
        <v>498</v>
      </c>
      <c r="N109" s="1767">
        <v>7224223</v>
      </c>
      <c r="O109" s="2043"/>
      <c r="P109" s="1879" t="s">
        <v>30</v>
      </c>
      <c r="Q109" s="1307"/>
      <c r="R109" s="1845"/>
      <c r="S109" s="2044"/>
      <c r="T109" s="1966"/>
      <c r="U109" s="2045"/>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row>
    <row r="110" spans="1:246" ht="31.5" hidden="1" customHeight="1">
      <c r="A110" s="40" t="s">
        <v>499</v>
      </c>
      <c r="B110" s="40" t="s">
        <v>500</v>
      </c>
      <c r="C110" s="298" t="s">
        <v>23</v>
      </c>
      <c r="D110" s="298" t="s">
        <v>501</v>
      </c>
      <c r="E110" s="2040" t="s">
        <v>502</v>
      </c>
      <c r="F110" s="13">
        <v>44642</v>
      </c>
      <c r="G110" s="8" t="s">
        <v>26</v>
      </c>
      <c r="H110" s="62" t="s">
        <v>52</v>
      </c>
      <c r="I110" s="8" t="s">
        <v>28</v>
      </c>
      <c r="J110" s="158">
        <v>44679</v>
      </c>
      <c r="K110" s="148">
        <v>44679</v>
      </c>
      <c r="L110" s="678">
        <v>44681</v>
      </c>
      <c r="M110" s="37">
        <v>44679</v>
      </c>
      <c r="N110" s="187">
        <v>1461598</v>
      </c>
      <c r="O110" s="16"/>
      <c r="P110" s="645" t="s">
        <v>30</v>
      </c>
      <c r="Q110" s="187">
        <v>1937761</v>
      </c>
      <c r="R110" s="8"/>
      <c r="S110" s="203"/>
      <c r="T110" s="209">
        <v>1937761</v>
      </c>
      <c r="U110" s="27" t="s">
        <v>32</v>
      </c>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row>
    <row r="111" spans="1:246" ht="32.25" hidden="1" customHeight="1">
      <c r="A111" s="55" t="s">
        <v>503</v>
      </c>
      <c r="B111" s="55" t="s">
        <v>504</v>
      </c>
      <c r="C111" s="515" t="s">
        <v>23</v>
      </c>
      <c r="D111" s="449" t="s">
        <v>501</v>
      </c>
      <c r="E111" s="115" t="s">
        <v>505</v>
      </c>
      <c r="F111" s="105">
        <v>44642</v>
      </c>
      <c r="G111" s="72" t="s">
        <v>26</v>
      </c>
      <c r="H111" s="73" t="s">
        <v>27</v>
      </c>
      <c r="I111" s="72" t="s">
        <v>28</v>
      </c>
      <c r="J111" s="164">
        <v>44805</v>
      </c>
      <c r="K111" s="156">
        <v>44905</v>
      </c>
      <c r="L111" s="156">
        <v>44908</v>
      </c>
      <c r="M111" s="1402" t="s">
        <v>506</v>
      </c>
      <c r="N111" s="1428">
        <v>3260548</v>
      </c>
      <c r="O111" s="2046"/>
      <c r="P111" s="646" t="s">
        <v>30</v>
      </c>
      <c r="Q111" s="1264">
        <v>3909903</v>
      </c>
      <c r="R111" s="72"/>
      <c r="S111" s="2047"/>
      <c r="T111" s="497">
        <v>3909903</v>
      </c>
      <c r="U111" s="861" t="s">
        <v>507</v>
      </c>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row>
    <row r="112" spans="1:246" ht="35.25" hidden="1" customHeight="1">
      <c r="A112" s="1768" t="s">
        <v>508</v>
      </c>
      <c r="B112" s="1230" t="s">
        <v>509</v>
      </c>
      <c r="C112" s="1513" t="s">
        <v>23</v>
      </c>
      <c r="D112" s="1513" t="s">
        <v>501</v>
      </c>
      <c r="E112" s="1230" t="s">
        <v>510</v>
      </c>
      <c r="F112" s="862">
        <v>44642</v>
      </c>
      <c r="G112" s="257" t="s">
        <v>26</v>
      </c>
      <c r="H112" s="863" t="s">
        <v>35</v>
      </c>
      <c r="I112" s="257" t="s">
        <v>511</v>
      </c>
      <c r="J112" s="864">
        <v>44835</v>
      </c>
      <c r="K112" s="1215">
        <v>45139</v>
      </c>
      <c r="L112" s="1216">
        <v>45139</v>
      </c>
      <c r="M112" s="865" t="s">
        <v>512</v>
      </c>
      <c r="N112" s="866">
        <v>8864271</v>
      </c>
      <c r="O112" s="867"/>
      <c r="P112" s="868" t="s">
        <v>30</v>
      </c>
      <c r="Q112" s="869"/>
      <c r="R112" s="257"/>
      <c r="S112" s="870"/>
      <c r="T112" s="871"/>
      <c r="U112" s="872"/>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row>
    <row r="113" spans="1:246" ht="21" hidden="1" customHeight="1">
      <c r="A113" s="87" t="s">
        <v>513</v>
      </c>
      <c r="B113" s="40" t="s">
        <v>514</v>
      </c>
      <c r="C113" s="298" t="s">
        <v>23</v>
      </c>
      <c r="D113" s="298" t="s">
        <v>501</v>
      </c>
      <c r="E113" s="40" t="s">
        <v>515</v>
      </c>
      <c r="F113" s="38">
        <v>44642</v>
      </c>
      <c r="G113" s="8" t="s">
        <v>26</v>
      </c>
      <c r="H113" s="62" t="s">
        <v>35</v>
      </c>
      <c r="I113" s="8" t="s">
        <v>28</v>
      </c>
      <c r="J113" s="158" t="s">
        <v>516</v>
      </c>
      <c r="K113" s="148">
        <v>45028</v>
      </c>
      <c r="L113" s="678">
        <v>45031</v>
      </c>
      <c r="M113" s="37" t="s">
        <v>517</v>
      </c>
      <c r="N113" s="497">
        <v>691322</v>
      </c>
      <c r="O113" s="16"/>
      <c r="P113" s="645" t="s">
        <v>30</v>
      </c>
      <c r="Q113" s="190"/>
      <c r="R113" s="8"/>
      <c r="S113" s="497">
        <v>691322</v>
      </c>
      <c r="T113" s="632"/>
      <c r="U113" s="11"/>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row>
    <row r="114" spans="1:246" ht="27.75" hidden="1" customHeight="1">
      <c r="A114" s="1246" t="s">
        <v>518</v>
      </c>
      <c r="B114" s="1246" t="s">
        <v>519</v>
      </c>
      <c r="C114" s="1284" t="s">
        <v>23</v>
      </c>
      <c r="D114" s="1276" t="s">
        <v>520</v>
      </c>
      <c r="E114" s="1145" t="s">
        <v>521</v>
      </c>
      <c r="F114" s="1277">
        <v>44713</v>
      </c>
      <c r="G114" s="1256" t="s">
        <v>26</v>
      </c>
      <c r="H114" s="1257" t="s">
        <v>35</v>
      </c>
      <c r="I114" s="1572" t="s">
        <v>522</v>
      </c>
      <c r="J114" s="1273" t="s">
        <v>523</v>
      </c>
      <c r="K114" s="1727">
        <v>45247</v>
      </c>
      <c r="L114" s="1996">
        <v>45249</v>
      </c>
      <c r="M114" s="1278" t="s">
        <v>523</v>
      </c>
      <c r="N114" s="1125">
        <v>3298844</v>
      </c>
      <c r="O114" s="1279"/>
      <c r="P114" s="1280" t="s">
        <v>30</v>
      </c>
      <c r="Q114" s="1773"/>
      <c r="R114" s="1256"/>
      <c r="S114" s="1281"/>
      <c r="T114" s="1778"/>
      <c r="U114" s="1282"/>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row>
    <row r="115" spans="1:246" ht="32.25" hidden="1" customHeight="1">
      <c r="A115" s="1127" t="s">
        <v>524</v>
      </c>
      <c r="B115" s="1127" t="s">
        <v>525</v>
      </c>
      <c r="C115" s="1283" t="s">
        <v>23</v>
      </c>
      <c r="D115" s="1283" t="s">
        <v>520</v>
      </c>
      <c r="E115" s="1246" t="s">
        <v>526</v>
      </c>
      <c r="F115" s="1270">
        <v>44713</v>
      </c>
      <c r="G115" s="1271" t="s">
        <v>26</v>
      </c>
      <c r="H115" s="1272" t="s">
        <v>27</v>
      </c>
      <c r="I115" s="1573" t="s">
        <v>522</v>
      </c>
      <c r="J115" s="1273" t="s">
        <v>527</v>
      </c>
      <c r="K115" s="1769">
        <v>45212</v>
      </c>
      <c r="L115" s="1997">
        <v>45214</v>
      </c>
      <c r="M115" s="1274">
        <v>45212</v>
      </c>
      <c r="N115" s="1125">
        <v>3298844</v>
      </c>
      <c r="O115" s="1275"/>
      <c r="P115" s="1771" t="s">
        <v>30</v>
      </c>
      <c r="Q115" s="1761"/>
      <c r="R115" s="1764"/>
      <c r="S115" s="1777"/>
      <c r="T115" s="1775"/>
      <c r="U115" s="1770"/>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row>
    <row r="116" spans="1:246" ht="60.75" hidden="1" customHeight="1">
      <c r="A116" s="1285" t="s">
        <v>528</v>
      </c>
      <c r="B116" s="1285" t="s">
        <v>529</v>
      </c>
      <c r="C116" s="740" t="s">
        <v>23</v>
      </c>
      <c r="D116" s="6" t="s">
        <v>530</v>
      </c>
      <c r="E116" s="741" t="s">
        <v>531</v>
      </c>
      <c r="F116" s="1224">
        <v>44481</v>
      </c>
      <c r="G116" s="574" t="s">
        <v>26</v>
      </c>
      <c r="H116" s="573" t="s">
        <v>27</v>
      </c>
      <c r="I116" s="574" t="s">
        <v>28</v>
      </c>
      <c r="J116" s="575">
        <v>44511</v>
      </c>
      <c r="K116" s="151">
        <v>44542</v>
      </c>
      <c r="L116" s="742">
        <v>44545</v>
      </c>
      <c r="M116" s="732" t="s">
        <v>532</v>
      </c>
      <c r="N116" s="733">
        <v>797005</v>
      </c>
      <c r="O116" s="743" t="s">
        <v>533</v>
      </c>
      <c r="P116" s="734" t="s">
        <v>30</v>
      </c>
      <c r="Q116" s="561">
        <v>802500</v>
      </c>
      <c r="R116" s="8" t="s">
        <v>534</v>
      </c>
      <c r="S116" s="744"/>
      <c r="T116" s="507">
        <v>802500</v>
      </c>
      <c r="U116" s="12"/>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row>
    <row r="117" spans="1:246" ht="15" hidden="1" customHeight="1">
      <c r="A117" s="277" t="s">
        <v>535</v>
      </c>
      <c r="B117" s="277" t="s">
        <v>536</v>
      </c>
      <c r="C117" s="449" t="s">
        <v>23</v>
      </c>
      <c r="D117" s="24" t="s">
        <v>530</v>
      </c>
      <c r="E117" s="1465" t="s">
        <v>531</v>
      </c>
      <c r="F117" s="38">
        <v>44481</v>
      </c>
      <c r="G117" s="17" t="s">
        <v>26</v>
      </c>
      <c r="H117" s="63" t="s">
        <v>35</v>
      </c>
      <c r="I117" s="17" t="s">
        <v>28</v>
      </c>
      <c r="J117" s="162">
        <v>44511</v>
      </c>
      <c r="K117" s="151">
        <v>44645</v>
      </c>
      <c r="L117" s="742">
        <v>44648</v>
      </c>
      <c r="M117" s="36" t="s">
        <v>537</v>
      </c>
      <c r="N117" s="184">
        <v>818931</v>
      </c>
      <c r="O117" s="52"/>
      <c r="P117" s="641" t="s">
        <v>30</v>
      </c>
      <c r="Q117" s="187">
        <v>877583</v>
      </c>
      <c r="R117" s="17"/>
      <c r="S117" s="206"/>
      <c r="T117" s="206">
        <v>877583</v>
      </c>
      <c r="U117" s="1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row>
    <row r="118" spans="1:246" ht="15" hidden="1" customHeight="1">
      <c r="A118" s="49" t="s">
        <v>538</v>
      </c>
      <c r="B118" s="49" t="s">
        <v>539</v>
      </c>
      <c r="C118" s="452" t="s">
        <v>23</v>
      </c>
      <c r="D118" s="252" t="s">
        <v>530</v>
      </c>
      <c r="E118" s="1914" t="s">
        <v>540</v>
      </c>
      <c r="F118" s="472">
        <v>44481</v>
      </c>
      <c r="G118" s="133" t="s">
        <v>26</v>
      </c>
      <c r="H118" s="579" t="s">
        <v>164</v>
      </c>
      <c r="I118" s="133" t="s">
        <v>28</v>
      </c>
      <c r="J118" s="160" t="s">
        <v>541</v>
      </c>
      <c r="K118" s="602">
        <v>44745</v>
      </c>
      <c r="L118" s="602">
        <v>44747</v>
      </c>
      <c r="M118" s="1915" t="s">
        <v>542</v>
      </c>
      <c r="N118" s="1916">
        <v>228796</v>
      </c>
      <c r="O118" s="1917"/>
      <c r="P118" s="649" t="s">
        <v>30</v>
      </c>
      <c r="Q118" s="1918">
        <v>302306</v>
      </c>
      <c r="R118" s="1919"/>
      <c r="S118" s="1920"/>
      <c r="T118" s="1920">
        <v>302306</v>
      </c>
      <c r="U118" s="1921"/>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row>
    <row r="119" spans="1:246" ht="30.75" hidden="1" customHeight="1">
      <c r="A119" s="1127" t="s">
        <v>543</v>
      </c>
      <c r="B119" s="1127" t="s">
        <v>544</v>
      </c>
      <c r="C119" s="1212" t="s">
        <v>23</v>
      </c>
      <c r="D119" s="1748" t="s">
        <v>530</v>
      </c>
      <c r="E119" s="1704" t="s">
        <v>531</v>
      </c>
      <c r="F119" s="1759"/>
      <c r="G119" s="1214" t="s">
        <v>26</v>
      </c>
      <c r="H119" s="1544" t="s">
        <v>52</v>
      </c>
      <c r="I119" s="1819" t="s">
        <v>84</v>
      </c>
      <c r="J119" s="1527">
        <v>45323</v>
      </c>
      <c r="K119" s="1545">
        <v>45352</v>
      </c>
      <c r="L119" s="1545">
        <v>45352</v>
      </c>
      <c r="M119" s="1213" t="s">
        <v>545</v>
      </c>
      <c r="N119" s="1129">
        <v>839639</v>
      </c>
      <c r="O119" s="1772"/>
      <c r="P119" s="1266" t="s">
        <v>30</v>
      </c>
      <c r="Q119" s="1546"/>
      <c r="R119" s="1705"/>
      <c r="S119" s="1547"/>
      <c r="T119" s="1776"/>
      <c r="U119" s="1812"/>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row>
    <row r="120" spans="1:246" ht="32.25" hidden="1" customHeight="1">
      <c r="A120" s="1127" t="s">
        <v>546</v>
      </c>
      <c r="B120" s="1127" t="s">
        <v>547</v>
      </c>
      <c r="C120" s="1212" t="s">
        <v>23</v>
      </c>
      <c r="D120" s="1748" t="s">
        <v>530</v>
      </c>
      <c r="E120" s="1704" t="s">
        <v>531</v>
      </c>
      <c r="F120" s="1759"/>
      <c r="G120" s="1214" t="s">
        <v>26</v>
      </c>
      <c r="H120" s="1544" t="s">
        <v>56</v>
      </c>
      <c r="I120" s="1819" t="s">
        <v>84</v>
      </c>
      <c r="J120" s="1527">
        <v>45317</v>
      </c>
      <c r="K120" s="1545">
        <v>45324</v>
      </c>
      <c r="L120" s="1545">
        <v>45324</v>
      </c>
      <c r="M120" s="1213" t="s">
        <v>548</v>
      </c>
      <c r="N120" s="1129">
        <v>839639</v>
      </c>
      <c r="O120" s="1772"/>
      <c r="P120" s="1266" t="s">
        <v>30</v>
      </c>
      <c r="Q120" s="1546"/>
      <c r="R120" s="1705"/>
      <c r="S120" s="1547"/>
      <c r="T120" s="1776"/>
      <c r="U120" s="1812"/>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row>
    <row r="121" spans="1:246" ht="15" hidden="1" customHeight="1">
      <c r="A121" s="169" t="s">
        <v>549</v>
      </c>
      <c r="B121" s="116" t="s">
        <v>550</v>
      </c>
      <c r="C121" s="451" t="s">
        <v>23</v>
      </c>
      <c r="D121" s="130" t="s">
        <v>551</v>
      </c>
      <c r="E121" s="571" t="s">
        <v>552</v>
      </c>
      <c r="F121" s="112">
        <v>44314</v>
      </c>
      <c r="G121" s="127" t="s">
        <v>26</v>
      </c>
      <c r="H121" s="128" t="s">
        <v>27</v>
      </c>
      <c r="I121" s="136" t="s">
        <v>28</v>
      </c>
      <c r="J121" s="166">
        <v>44330</v>
      </c>
      <c r="K121" s="157">
        <v>44358</v>
      </c>
      <c r="L121" s="157">
        <v>44361</v>
      </c>
      <c r="M121" s="260" t="s">
        <v>553</v>
      </c>
      <c r="N121" s="180">
        <v>3047772</v>
      </c>
      <c r="O121" s="131"/>
      <c r="P121" s="672" t="s">
        <v>30</v>
      </c>
      <c r="Q121" s="860">
        <v>3172735</v>
      </c>
      <c r="R121" s="58"/>
      <c r="S121" s="376"/>
      <c r="T121" s="378">
        <v>3172735</v>
      </c>
      <c r="U121" s="135" t="s">
        <v>224</v>
      </c>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row>
    <row r="122" spans="1:246" ht="15" hidden="1" customHeight="1">
      <c r="A122" s="145" t="s">
        <v>554</v>
      </c>
      <c r="B122" s="116" t="s">
        <v>555</v>
      </c>
      <c r="C122" s="451" t="s">
        <v>23</v>
      </c>
      <c r="D122" s="130" t="s">
        <v>551</v>
      </c>
      <c r="E122" s="571" t="s">
        <v>552</v>
      </c>
      <c r="F122" s="456">
        <v>44314</v>
      </c>
      <c r="G122" s="261" t="s">
        <v>26</v>
      </c>
      <c r="H122" s="128" t="s">
        <v>35</v>
      </c>
      <c r="I122" s="136" t="s">
        <v>28</v>
      </c>
      <c r="J122" s="308">
        <v>44330</v>
      </c>
      <c r="K122" s="157">
        <v>44388</v>
      </c>
      <c r="L122" s="157">
        <v>44391</v>
      </c>
      <c r="M122" s="260" t="s">
        <v>556</v>
      </c>
      <c r="N122" s="180">
        <v>3047772</v>
      </c>
      <c r="O122" s="676"/>
      <c r="P122" s="664" t="s">
        <v>30</v>
      </c>
      <c r="Q122" s="873">
        <v>3190843</v>
      </c>
      <c r="R122" s="874"/>
      <c r="S122" s="875"/>
      <c r="T122" s="876">
        <v>3190843</v>
      </c>
      <c r="U122" s="877" t="s">
        <v>224</v>
      </c>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row>
    <row r="123" spans="1:246" ht="15" hidden="1" customHeight="1">
      <c r="A123" s="40" t="s">
        <v>557</v>
      </c>
      <c r="B123" s="116" t="s">
        <v>558</v>
      </c>
      <c r="C123" s="451" t="s">
        <v>23</v>
      </c>
      <c r="D123" s="130" t="s">
        <v>551</v>
      </c>
      <c r="E123" s="255" t="s">
        <v>559</v>
      </c>
      <c r="F123" s="10">
        <v>44314</v>
      </c>
      <c r="G123" s="8" t="s">
        <v>26</v>
      </c>
      <c r="H123" s="128" t="s">
        <v>27</v>
      </c>
      <c r="I123" s="136" t="s">
        <v>28</v>
      </c>
      <c r="J123" s="158">
        <v>44435</v>
      </c>
      <c r="K123" s="148">
        <v>44435</v>
      </c>
      <c r="L123" s="148">
        <v>44438</v>
      </c>
      <c r="M123" s="9" t="s">
        <v>560</v>
      </c>
      <c r="N123" s="240">
        <v>1195384</v>
      </c>
      <c r="O123" s="5"/>
      <c r="P123" s="645" t="s">
        <v>30</v>
      </c>
      <c r="Q123" s="191">
        <v>1194149</v>
      </c>
      <c r="R123" s="11"/>
      <c r="S123" s="379"/>
      <c r="T123" s="212">
        <v>1194149</v>
      </c>
      <c r="U123" s="18" t="s">
        <v>32</v>
      </c>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row>
    <row r="124" spans="1:246" ht="15" hidden="1" customHeight="1">
      <c r="A124" s="87" t="s">
        <v>561</v>
      </c>
      <c r="B124" s="40" t="s">
        <v>562</v>
      </c>
      <c r="C124" s="298" t="s">
        <v>23</v>
      </c>
      <c r="D124" s="7" t="s">
        <v>551</v>
      </c>
      <c r="E124" s="280" t="s">
        <v>559</v>
      </c>
      <c r="F124" s="10">
        <v>44314</v>
      </c>
      <c r="G124" s="8" t="s">
        <v>26</v>
      </c>
      <c r="H124" s="62" t="s">
        <v>35</v>
      </c>
      <c r="I124" s="121" t="s">
        <v>28</v>
      </c>
      <c r="J124" s="158">
        <v>44435</v>
      </c>
      <c r="K124" s="148">
        <v>44456</v>
      </c>
      <c r="L124" s="148">
        <v>44459</v>
      </c>
      <c r="M124" s="9" t="s">
        <v>563</v>
      </c>
      <c r="N124" s="240">
        <v>1195384</v>
      </c>
      <c r="O124" s="5"/>
      <c r="P124" s="645" t="s">
        <v>30</v>
      </c>
      <c r="Q124" s="191">
        <v>1213175</v>
      </c>
      <c r="R124" s="11"/>
      <c r="S124" s="212"/>
      <c r="T124" s="212">
        <v>1213175</v>
      </c>
      <c r="U124" s="18" t="s">
        <v>32</v>
      </c>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row>
    <row r="125" spans="1:246" ht="15" hidden="1" customHeight="1">
      <c r="A125" s="40" t="s">
        <v>564</v>
      </c>
      <c r="B125" s="40" t="s">
        <v>565</v>
      </c>
      <c r="C125" s="298" t="s">
        <v>23</v>
      </c>
      <c r="D125" s="7" t="s">
        <v>551</v>
      </c>
      <c r="E125" s="91" t="s">
        <v>566</v>
      </c>
      <c r="F125" s="13">
        <v>44314</v>
      </c>
      <c r="G125" s="8" t="s">
        <v>26</v>
      </c>
      <c r="H125" s="7" t="s">
        <v>27</v>
      </c>
      <c r="I125" s="120" t="s">
        <v>28</v>
      </c>
      <c r="J125" s="158" t="s">
        <v>567</v>
      </c>
      <c r="K125" s="151">
        <v>44714</v>
      </c>
      <c r="L125" s="151">
        <v>44718</v>
      </c>
      <c r="M125" s="37" t="s">
        <v>568</v>
      </c>
      <c r="N125" s="187">
        <v>7268152</v>
      </c>
      <c r="O125" s="878"/>
      <c r="P125" s="879" t="s">
        <v>30</v>
      </c>
      <c r="Q125" s="773">
        <v>7520099</v>
      </c>
      <c r="R125" s="880"/>
      <c r="S125" s="881"/>
      <c r="T125" s="507">
        <v>7520099</v>
      </c>
      <c r="U125" s="882"/>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row>
    <row r="126" spans="1:246" ht="15" hidden="1" customHeight="1">
      <c r="A126" s="49" t="s">
        <v>569</v>
      </c>
      <c r="B126" s="49" t="s">
        <v>570</v>
      </c>
      <c r="C126" s="452" t="s">
        <v>23</v>
      </c>
      <c r="D126" s="7" t="s">
        <v>551</v>
      </c>
      <c r="E126" s="500" t="s">
        <v>566</v>
      </c>
      <c r="F126" s="13">
        <v>44314</v>
      </c>
      <c r="G126" s="8" t="s">
        <v>26</v>
      </c>
      <c r="H126" s="7" t="s">
        <v>35</v>
      </c>
      <c r="I126" s="120" t="s">
        <v>28</v>
      </c>
      <c r="J126" s="158" t="s">
        <v>571</v>
      </c>
      <c r="K126" s="148">
        <v>44741</v>
      </c>
      <c r="L126" s="148">
        <v>44744</v>
      </c>
      <c r="M126" s="85" t="s">
        <v>572</v>
      </c>
      <c r="N126" s="455">
        <v>7268152</v>
      </c>
      <c r="O126" s="490"/>
      <c r="P126" s="654" t="s">
        <v>30</v>
      </c>
      <c r="Q126" s="189">
        <v>7724891</v>
      </c>
      <c r="R126" s="57"/>
      <c r="S126" s="221"/>
      <c r="T126" s="380">
        <v>7724891</v>
      </c>
      <c r="U126" s="321" t="s">
        <v>573</v>
      </c>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row>
    <row r="127" spans="1:246" ht="15" hidden="1" customHeight="1">
      <c r="A127" s="66" t="s">
        <v>574</v>
      </c>
      <c r="B127" s="67" t="s">
        <v>575</v>
      </c>
      <c r="C127" s="448" t="s">
        <v>23</v>
      </c>
      <c r="D127" s="674" t="s">
        <v>551</v>
      </c>
      <c r="E127" s="67" t="s">
        <v>576</v>
      </c>
      <c r="F127" s="304">
        <v>44314</v>
      </c>
      <c r="G127" s="17" t="s">
        <v>26</v>
      </c>
      <c r="H127" s="21" t="s">
        <v>27</v>
      </c>
      <c r="I127" s="120" t="s">
        <v>28</v>
      </c>
      <c r="J127" s="162">
        <v>44862</v>
      </c>
      <c r="K127" s="151">
        <v>44880</v>
      </c>
      <c r="L127" s="521">
        <v>44883</v>
      </c>
      <c r="M127" s="462" t="s">
        <v>577</v>
      </c>
      <c r="N127" s="177">
        <v>1865394</v>
      </c>
      <c r="O127" s="1063"/>
      <c r="P127" s="1064" t="s">
        <v>30</v>
      </c>
      <c r="Q127" s="1774"/>
      <c r="R127" s="1065"/>
      <c r="S127" s="594">
        <v>1865394</v>
      </c>
      <c r="T127" s="1067"/>
      <c r="U127" s="595"/>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row>
    <row r="128" spans="1:246" ht="15" hidden="1" customHeight="1">
      <c r="A128" s="597" t="s">
        <v>578</v>
      </c>
      <c r="B128" s="67" t="s">
        <v>579</v>
      </c>
      <c r="C128" s="448" t="s">
        <v>23</v>
      </c>
      <c r="D128" s="74" t="s">
        <v>551</v>
      </c>
      <c r="E128" s="67" t="s">
        <v>566</v>
      </c>
      <c r="F128" s="98">
        <v>44314</v>
      </c>
      <c r="G128" s="97" t="s">
        <v>26</v>
      </c>
      <c r="H128" s="74" t="s">
        <v>35</v>
      </c>
      <c r="I128" s="883" t="s">
        <v>28</v>
      </c>
      <c r="J128" s="162">
        <v>44917</v>
      </c>
      <c r="K128" s="151">
        <v>45072</v>
      </c>
      <c r="L128" s="151">
        <v>45074</v>
      </c>
      <c r="M128" s="824" t="s">
        <v>580</v>
      </c>
      <c r="N128" s="175">
        <v>6488800</v>
      </c>
      <c r="O128" s="34"/>
      <c r="P128" s="907" t="s">
        <v>30</v>
      </c>
      <c r="Q128" s="1087"/>
      <c r="R128" s="14"/>
      <c r="S128" s="1779">
        <v>6488800</v>
      </c>
      <c r="T128" s="1067"/>
      <c r="U128" s="1066"/>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row>
    <row r="129" spans="1:246" ht="15" hidden="1" customHeight="1">
      <c r="A129" s="40" t="s">
        <v>581</v>
      </c>
      <c r="B129" s="40" t="s">
        <v>582</v>
      </c>
      <c r="C129" s="447" t="s">
        <v>23</v>
      </c>
      <c r="D129" s="21" t="s">
        <v>551</v>
      </c>
      <c r="E129" s="48" t="s">
        <v>576</v>
      </c>
      <c r="F129" s="38">
        <v>44314</v>
      </c>
      <c r="G129" s="17" t="s">
        <v>26</v>
      </c>
      <c r="H129" s="21" t="s">
        <v>35</v>
      </c>
      <c r="I129" s="120" t="s">
        <v>28</v>
      </c>
      <c r="J129" s="1841" t="s">
        <v>149</v>
      </c>
      <c r="K129" s="151">
        <v>45093</v>
      </c>
      <c r="L129" s="151">
        <v>45095</v>
      </c>
      <c r="M129" s="1832" t="s">
        <v>149</v>
      </c>
      <c r="N129" s="176">
        <v>1953708</v>
      </c>
      <c r="O129" s="677"/>
      <c r="P129" s="1780" t="s">
        <v>30</v>
      </c>
      <c r="Q129" s="1781"/>
      <c r="R129" s="47"/>
      <c r="S129" s="292">
        <v>1953708</v>
      </c>
      <c r="T129" s="1089"/>
      <c r="U129" s="1088"/>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row>
    <row r="130" spans="1:246" ht="28.5" hidden="1" customHeight="1">
      <c r="A130" s="1623" t="s">
        <v>583</v>
      </c>
      <c r="B130" s="1623" t="s">
        <v>584</v>
      </c>
      <c r="C130" s="448" t="s">
        <v>23</v>
      </c>
      <c r="D130" s="74" t="s">
        <v>551</v>
      </c>
      <c r="E130" s="1623" t="s">
        <v>585</v>
      </c>
      <c r="F130" s="98">
        <v>44314</v>
      </c>
      <c r="G130" s="97" t="s">
        <v>26</v>
      </c>
      <c r="H130" s="80" t="s">
        <v>56</v>
      </c>
      <c r="I130" s="883" t="s">
        <v>28</v>
      </c>
      <c r="J130" s="1842" t="s">
        <v>233</v>
      </c>
      <c r="K130" s="149">
        <v>45254</v>
      </c>
      <c r="L130" s="150">
        <v>45256</v>
      </c>
      <c r="M130" s="85" t="s">
        <v>233</v>
      </c>
      <c r="N130" s="1410"/>
      <c r="O130" s="96"/>
      <c r="P130" s="1843" t="s">
        <v>30</v>
      </c>
      <c r="Q130" s="730"/>
      <c r="R130" s="671"/>
      <c r="S130" s="2071"/>
      <c r="T130" s="1836"/>
      <c r="U130" s="26"/>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row>
    <row r="131" spans="1:246" ht="39.75" hidden="1" customHeight="1">
      <c r="A131" s="1844"/>
      <c r="B131" s="1844"/>
      <c r="C131" s="446" t="s">
        <v>23</v>
      </c>
      <c r="D131" s="6" t="s">
        <v>551</v>
      </c>
      <c r="E131" s="679" t="s">
        <v>585</v>
      </c>
      <c r="F131" s="38">
        <v>44314</v>
      </c>
      <c r="G131" s="17" t="s">
        <v>26</v>
      </c>
      <c r="H131" s="62" t="s">
        <v>52</v>
      </c>
      <c r="I131" s="121" t="s">
        <v>28</v>
      </c>
      <c r="J131" s="158" t="s">
        <v>586</v>
      </c>
      <c r="K131" s="148">
        <v>45281</v>
      </c>
      <c r="L131" s="151">
        <v>45283</v>
      </c>
      <c r="M131" s="37" t="s">
        <v>586</v>
      </c>
      <c r="N131" s="198"/>
      <c r="O131" s="5"/>
      <c r="P131" s="907" t="s">
        <v>30</v>
      </c>
      <c r="Q131" s="632"/>
      <c r="R131" s="11"/>
      <c r="S131" s="2072"/>
      <c r="T131" s="497"/>
      <c r="U131" s="18"/>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row>
    <row r="132" spans="1:246" ht="28.5" hidden="1" customHeight="1">
      <c r="A132" s="1145" t="s">
        <v>587</v>
      </c>
      <c r="B132" s="1145" t="s">
        <v>588</v>
      </c>
      <c r="C132" s="1276" t="s">
        <v>23</v>
      </c>
      <c r="D132" s="1741" t="s">
        <v>589</v>
      </c>
      <c r="E132" s="1978" t="s">
        <v>566</v>
      </c>
      <c r="F132" s="1277">
        <v>44314</v>
      </c>
      <c r="G132" s="1256" t="s">
        <v>26</v>
      </c>
      <c r="H132" s="1257" t="s">
        <v>27</v>
      </c>
      <c r="I132" s="1979" t="s">
        <v>84</v>
      </c>
      <c r="J132" s="1258" t="s">
        <v>590</v>
      </c>
      <c r="K132" s="1727">
        <v>45346</v>
      </c>
      <c r="L132" s="1727">
        <v>45348</v>
      </c>
      <c r="M132" s="1278" t="s">
        <v>590</v>
      </c>
      <c r="N132" s="1125">
        <v>7378843</v>
      </c>
      <c r="O132" s="1244"/>
      <c r="P132" s="1980" t="s">
        <v>30</v>
      </c>
      <c r="Q132" s="1125"/>
      <c r="R132" s="1282"/>
      <c r="S132" s="1190"/>
      <c r="T132" s="1125"/>
      <c r="U132" s="1728"/>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row>
    <row r="133" spans="1:246" ht="15" hidden="1" customHeight="1">
      <c r="A133" s="116" t="s">
        <v>591</v>
      </c>
      <c r="B133" s="115" t="s">
        <v>592</v>
      </c>
      <c r="C133" s="449" t="s">
        <v>23</v>
      </c>
      <c r="D133" s="130" t="s">
        <v>593</v>
      </c>
      <c r="E133" s="1833" t="s">
        <v>594</v>
      </c>
      <c r="F133" s="126">
        <v>44239</v>
      </c>
      <c r="G133" s="306" t="s">
        <v>26</v>
      </c>
      <c r="H133" s="128" t="s">
        <v>35</v>
      </c>
      <c r="I133" s="136" t="s">
        <v>28</v>
      </c>
      <c r="J133" s="166">
        <v>44261</v>
      </c>
      <c r="K133" s="157">
        <v>44310</v>
      </c>
      <c r="L133" s="157">
        <v>44312</v>
      </c>
      <c r="M133" s="129" t="s">
        <v>595</v>
      </c>
      <c r="N133" s="2092">
        <v>6816614</v>
      </c>
      <c r="O133" s="131"/>
      <c r="P133" s="1046" t="s">
        <v>30</v>
      </c>
      <c r="Q133" s="264">
        <v>8336070</v>
      </c>
      <c r="R133" s="58"/>
      <c r="S133" s="376"/>
      <c r="T133" s="377">
        <v>8336070</v>
      </c>
      <c r="U133" s="492" t="s">
        <v>32</v>
      </c>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row>
    <row r="134" spans="1:246" ht="15" hidden="1" customHeight="1">
      <c r="A134" s="116" t="s">
        <v>596</v>
      </c>
      <c r="B134" s="115" t="s">
        <v>597</v>
      </c>
      <c r="C134" s="454" t="s">
        <v>23</v>
      </c>
      <c r="D134" s="130" t="s">
        <v>593</v>
      </c>
      <c r="E134" s="1502" t="s">
        <v>598</v>
      </c>
      <c r="F134" s="126">
        <v>44239</v>
      </c>
      <c r="G134" s="8" t="s">
        <v>26</v>
      </c>
      <c r="H134" s="62" t="s">
        <v>27</v>
      </c>
      <c r="I134" s="121" t="s">
        <v>28</v>
      </c>
      <c r="J134" s="158">
        <v>44296</v>
      </c>
      <c r="K134" s="148">
        <v>44296</v>
      </c>
      <c r="L134" s="148">
        <v>44299</v>
      </c>
      <c r="M134" s="37">
        <v>44296</v>
      </c>
      <c r="N134" s="2093">
        <v>1688246</v>
      </c>
      <c r="O134" s="5"/>
      <c r="P134" s="655" t="s">
        <v>30</v>
      </c>
      <c r="Q134" s="186">
        <v>1613896</v>
      </c>
      <c r="R134" s="11"/>
      <c r="S134" s="379"/>
      <c r="T134" s="222">
        <v>1613896</v>
      </c>
      <c r="U134" s="891" t="s">
        <v>224</v>
      </c>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row>
    <row r="135" spans="1:246" ht="15" hidden="1" customHeight="1">
      <c r="A135" s="49" t="s">
        <v>599</v>
      </c>
      <c r="B135" s="67" t="s">
        <v>600</v>
      </c>
      <c r="C135" s="450" t="s">
        <v>23</v>
      </c>
      <c r="D135" s="7" t="s">
        <v>593</v>
      </c>
      <c r="E135" s="89" t="s">
        <v>598</v>
      </c>
      <c r="F135" s="13">
        <v>44239</v>
      </c>
      <c r="G135" s="8" t="s">
        <v>26</v>
      </c>
      <c r="H135" s="62" t="s">
        <v>35</v>
      </c>
      <c r="I135" s="121" t="s">
        <v>28</v>
      </c>
      <c r="J135" s="158">
        <v>44296</v>
      </c>
      <c r="K135" s="148">
        <v>44338</v>
      </c>
      <c r="L135" s="148">
        <v>44341</v>
      </c>
      <c r="M135" s="37" t="s">
        <v>601</v>
      </c>
      <c r="N135" s="2093">
        <v>1688246</v>
      </c>
      <c r="O135" s="5"/>
      <c r="P135" s="655" t="s">
        <v>30</v>
      </c>
      <c r="Q135" s="186">
        <v>2045022</v>
      </c>
      <c r="R135" s="11"/>
      <c r="S135" s="379"/>
      <c r="T135" s="381">
        <v>2045022</v>
      </c>
      <c r="U135" s="891" t="s">
        <v>224</v>
      </c>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row>
    <row r="136" spans="1:246" ht="15" hidden="1" customHeight="1">
      <c r="A136" s="40" t="s">
        <v>602</v>
      </c>
      <c r="B136" s="48" t="s">
        <v>603</v>
      </c>
      <c r="C136" s="446" t="s">
        <v>23</v>
      </c>
      <c r="D136" s="7" t="s">
        <v>593</v>
      </c>
      <c r="E136" s="887" t="s">
        <v>594</v>
      </c>
      <c r="F136" s="13">
        <v>44239</v>
      </c>
      <c r="G136" s="8" t="s">
        <v>26</v>
      </c>
      <c r="H136" s="62" t="s">
        <v>27</v>
      </c>
      <c r="I136" s="121" t="s">
        <v>28</v>
      </c>
      <c r="J136" s="158">
        <v>44261</v>
      </c>
      <c r="K136" s="148">
        <v>44268</v>
      </c>
      <c r="L136" s="148">
        <v>44270</v>
      </c>
      <c r="M136" s="9" t="s">
        <v>604</v>
      </c>
      <c r="N136" s="2093">
        <v>7263420</v>
      </c>
      <c r="O136" s="5"/>
      <c r="P136" s="655" t="s">
        <v>30</v>
      </c>
      <c r="Q136" s="191">
        <v>7758668</v>
      </c>
      <c r="R136" s="11"/>
      <c r="S136" s="379"/>
      <c r="T136" s="212">
        <v>7758668</v>
      </c>
      <c r="U136" s="76" t="s">
        <v>32</v>
      </c>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row>
    <row r="137" spans="1:246" ht="15" hidden="1" customHeight="1">
      <c r="A137" s="40" t="s">
        <v>605</v>
      </c>
      <c r="B137" s="67" t="s">
        <v>606</v>
      </c>
      <c r="C137" s="450" t="s">
        <v>23</v>
      </c>
      <c r="D137" s="7" t="s">
        <v>593</v>
      </c>
      <c r="E137" s="15" t="s">
        <v>607</v>
      </c>
      <c r="F137" s="13">
        <v>44239</v>
      </c>
      <c r="G137" s="8" t="s">
        <v>26</v>
      </c>
      <c r="H137" s="62" t="s">
        <v>27</v>
      </c>
      <c r="I137" s="121" t="s">
        <v>28</v>
      </c>
      <c r="J137" s="158">
        <v>44373</v>
      </c>
      <c r="K137" s="148">
        <v>44373</v>
      </c>
      <c r="L137" s="148">
        <v>44376</v>
      </c>
      <c r="M137" s="37">
        <v>44373</v>
      </c>
      <c r="N137" s="2093">
        <v>11967994</v>
      </c>
      <c r="O137" s="5"/>
      <c r="P137" s="655" t="s">
        <v>30</v>
      </c>
      <c r="Q137" s="191">
        <v>13903528</v>
      </c>
      <c r="R137" s="11"/>
      <c r="S137" s="379"/>
      <c r="T137" s="212">
        <v>13903528</v>
      </c>
      <c r="U137" s="891" t="s">
        <v>32</v>
      </c>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row>
    <row r="138" spans="1:246" ht="15" hidden="1" customHeight="1">
      <c r="A138" s="169" t="s">
        <v>608</v>
      </c>
      <c r="B138" s="48" t="s">
        <v>609</v>
      </c>
      <c r="C138" s="446" t="s">
        <v>23</v>
      </c>
      <c r="D138" s="7" t="s">
        <v>593</v>
      </c>
      <c r="E138" s="15" t="s">
        <v>607</v>
      </c>
      <c r="F138" s="13">
        <v>44239</v>
      </c>
      <c r="G138" s="8" t="s">
        <v>26</v>
      </c>
      <c r="H138" s="62" t="s">
        <v>35</v>
      </c>
      <c r="I138" s="121" t="s">
        <v>28</v>
      </c>
      <c r="J138" s="158">
        <v>44373</v>
      </c>
      <c r="K138" s="148">
        <v>44408</v>
      </c>
      <c r="L138" s="148">
        <v>44410</v>
      </c>
      <c r="M138" s="37" t="s">
        <v>610</v>
      </c>
      <c r="N138" s="2093">
        <v>13333922</v>
      </c>
      <c r="O138" s="5"/>
      <c r="P138" s="655" t="s">
        <v>30</v>
      </c>
      <c r="Q138" s="197">
        <v>14194645</v>
      </c>
      <c r="R138" s="11"/>
      <c r="S138" s="379"/>
      <c r="T138" s="220">
        <v>14194645</v>
      </c>
      <c r="U138" s="891" t="s">
        <v>224</v>
      </c>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row>
    <row r="139" spans="1:246" ht="15" hidden="1" customHeight="1">
      <c r="A139" s="169" t="s">
        <v>611</v>
      </c>
      <c r="B139" s="48" t="s">
        <v>612</v>
      </c>
      <c r="C139" s="446" t="s">
        <v>23</v>
      </c>
      <c r="D139" s="7" t="s">
        <v>593</v>
      </c>
      <c r="E139" s="888" t="s">
        <v>613</v>
      </c>
      <c r="F139" s="13">
        <v>44239</v>
      </c>
      <c r="G139" s="8" t="s">
        <v>26</v>
      </c>
      <c r="H139" s="62" t="s">
        <v>27</v>
      </c>
      <c r="I139" s="121" t="s">
        <v>28</v>
      </c>
      <c r="J139" s="158">
        <v>44366</v>
      </c>
      <c r="K139" s="148">
        <v>44366</v>
      </c>
      <c r="L139" s="148">
        <v>44369</v>
      </c>
      <c r="M139" s="37">
        <v>44366</v>
      </c>
      <c r="N139" s="2093">
        <v>2826337</v>
      </c>
      <c r="O139" s="5"/>
      <c r="P139" s="655" t="s">
        <v>30</v>
      </c>
      <c r="Q139" s="191">
        <v>5380100</v>
      </c>
      <c r="R139" s="11"/>
      <c r="S139" s="379"/>
      <c r="T139" s="212">
        <v>5380100</v>
      </c>
      <c r="U139" s="492" t="s">
        <v>32</v>
      </c>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row>
    <row r="140" spans="1:246" ht="15" hidden="1" customHeight="1">
      <c r="A140" s="145" t="s">
        <v>614</v>
      </c>
      <c r="B140" s="48" t="s">
        <v>615</v>
      </c>
      <c r="C140" s="446" t="s">
        <v>23</v>
      </c>
      <c r="D140" s="7" t="s">
        <v>593</v>
      </c>
      <c r="E140" s="888" t="s">
        <v>613</v>
      </c>
      <c r="F140" s="13">
        <v>44239</v>
      </c>
      <c r="G140" s="8" t="s">
        <v>26</v>
      </c>
      <c r="H140" s="62" t="s">
        <v>35</v>
      </c>
      <c r="I140" s="121" t="s">
        <v>28</v>
      </c>
      <c r="J140" s="158">
        <v>44366</v>
      </c>
      <c r="K140" s="148">
        <v>44394</v>
      </c>
      <c r="L140" s="148">
        <v>44397</v>
      </c>
      <c r="M140" s="37" t="s">
        <v>616</v>
      </c>
      <c r="N140" s="2093">
        <v>5195987</v>
      </c>
      <c r="O140" s="5"/>
      <c r="P140" s="655" t="s">
        <v>30</v>
      </c>
      <c r="Q140" s="197">
        <v>5673792</v>
      </c>
      <c r="R140" s="11"/>
      <c r="S140" s="379"/>
      <c r="T140" s="220">
        <v>5673792</v>
      </c>
      <c r="U140" s="891" t="s">
        <v>224</v>
      </c>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row>
    <row r="141" spans="1:246" ht="15" hidden="1" customHeight="1">
      <c r="A141" s="145" t="s">
        <v>617</v>
      </c>
      <c r="B141" s="48" t="s">
        <v>618</v>
      </c>
      <c r="C141" s="446" t="s">
        <v>23</v>
      </c>
      <c r="D141" s="7" t="s">
        <v>593</v>
      </c>
      <c r="E141" s="889" t="s">
        <v>619</v>
      </c>
      <c r="F141" s="13">
        <v>44239</v>
      </c>
      <c r="G141" s="8" t="s">
        <v>26</v>
      </c>
      <c r="H141" s="62" t="s">
        <v>35</v>
      </c>
      <c r="I141" s="121" t="s">
        <v>28</v>
      </c>
      <c r="J141" s="158">
        <v>44415</v>
      </c>
      <c r="K141" s="148">
        <v>44464</v>
      </c>
      <c r="L141" s="148">
        <v>44467</v>
      </c>
      <c r="M141" s="37" t="s">
        <v>620</v>
      </c>
      <c r="N141" s="2093">
        <v>9476184</v>
      </c>
      <c r="O141" s="5"/>
      <c r="P141" s="655" t="s">
        <v>30</v>
      </c>
      <c r="Q141" s="196">
        <v>8450405</v>
      </c>
      <c r="R141" s="11"/>
      <c r="S141" s="379"/>
      <c r="T141" s="372">
        <v>8450405</v>
      </c>
      <c r="U141" s="891" t="s">
        <v>224</v>
      </c>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row>
    <row r="142" spans="1:246" ht="15" hidden="1" customHeight="1">
      <c r="A142" s="145" t="s">
        <v>621</v>
      </c>
      <c r="B142" s="48" t="s">
        <v>622</v>
      </c>
      <c r="C142" s="446" t="s">
        <v>23</v>
      </c>
      <c r="D142" s="7" t="s">
        <v>593</v>
      </c>
      <c r="E142" s="90" t="s">
        <v>619</v>
      </c>
      <c r="F142" s="13">
        <v>44239</v>
      </c>
      <c r="G142" s="8" t="s">
        <v>26</v>
      </c>
      <c r="H142" s="62" t="s">
        <v>27</v>
      </c>
      <c r="I142" s="121" t="s">
        <v>28</v>
      </c>
      <c r="J142" s="158">
        <v>44415</v>
      </c>
      <c r="K142" s="148">
        <v>44415</v>
      </c>
      <c r="L142" s="148">
        <v>44418</v>
      </c>
      <c r="M142" s="37">
        <v>44415</v>
      </c>
      <c r="N142" s="2093">
        <v>9476184</v>
      </c>
      <c r="O142" s="5"/>
      <c r="P142" s="655" t="s">
        <v>30</v>
      </c>
      <c r="Q142" s="197">
        <v>11015909</v>
      </c>
      <c r="R142" s="11"/>
      <c r="S142" s="379"/>
      <c r="T142" s="220">
        <v>11015909</v>
      </c>
      <c r="U142" s="891" t="s">
        <v>224</v>
      </c>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row>
    <row r="143" spans="1:246" ht="20.25" hidden="1" customHeight="1">
      <c r="A143" s="145" t="s">
        <v>623</v>
      </c>
      <c r="B143" s="48" t="s">
        <v>624</v>
      </c>
      <c r="C143" s="446" t="s">
        <v>23</v>
      </c>
      <c r="D143" s="7" t="s">
        <v>593</v>
      </c>
      <c r="E143" s="890" t="s">
        <v>625</v>
      </c>
      <c r="F143" s="13">
        <v>44239</v>
      </c>
      <c r="G143" s="8" t="s">
        <v>26</v>
      </c>
      <c r="H143" s="62" t="s">
        <v>27</v>
      </c>
      <c r="I143" s="121" t="s">
        <v>28</v>
      </c>
      <c r="J143" s="158">
        <v>44429</v>
      </c>
      <c r="K143" s="148">
        <v>44450</v>
      </c>
      <c r="L143" s="148">
        <v>44453</v>
      </c>
      <c r="M143" s="37" t="s">
        <v>626</v>
      </c>
      <c r="N143" s="2093">
        <v>9811792</v>
      </c>
      <c r="O143" s="5"/>
      <c r="P143" s="655" t="s">
        <v>30</v>
      </c>
      <c r="Q143" s="196">
        <v>4603548</v>
      </c>
      <c r="R143" s="11"/>
      <c r="S143" s="379"/>
      <c r="T143" s="372">
        <v>4603548</v>
      </c>
      <c r="U143" s="891" t="s">
        <v>224</v>
      </c>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row>
    <row r="144" spans="1:246" ht="15" hidden="1" customHeight="1">
      <c r="A144" s="40" t="s">
        <v>623</v>
      </c>
      <c r="B144" s="115" t="s">
        <v>627</v>
      </c>
      <c r="C144" s="454" t="s">
        <v>23</v>
      </c>
      <c r="D144" s="7" t="s">
        <v>593</v>
      </c>
      <c r="E144" s="256" t="s">
        <v>628</v>
      </c>
      <c r="F144" s="13">
        <v>44239</v>
      </c>
      <c r="G144" s="8" t="s">
        <v>26</v>
      </c>
      <c r="H144" s="62" t="s">
        <v>27</v>
      </c>
      <c r="I144" s="121" t="s">
        <v>28</v>
      </c>
      <c r="J144" s="158">
        <v>44415</v>
      </c>
      <c r="K144" s="148">
        <v>44443</v>
      </c>
      <c r="L144" s="148">
        <v>44446</v>
      </c>
      <c r="M144" s="37" t="s">
        <v>629</v>
      </c>
      <c r="N144" s="2093">
        <v>5040947</v>
      </c>
      <c r="O144" s="5"/>
      <c r="P144" s="655" t="s">
        <v>30</v>
      </c>
      <c r="Q144" s="196">
        <v>3378107</v>
      </c>
      <c r="R144" s="11"/>
      <c r="S144" s="379"/>
      <c r="T144" s="372">
        <v>3378107</v>
      </c>
      <c r="U144" s="891" t="s">
        <v>224</v>
      </c>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row>
    <row r="145" spans="1:136" ht="15" hidden="1" customHeight="1">
      <c r="A145" s="40" t="s">
        <v>623</v>
      </c>
      <c r="B145" s="48" t="s">
        <v>630</v>
      </c>
      <c r="C145" s="446" t="s">
        <v>23</v>
      </c>
      <c r="D145" s="7" t="s">
        <v>593</v>
      </c>
      <c r="E145" s="258" t="s">
        <v>631</v>
      </c>
      <c r="F145" s="13">
        <v>44239</v>
      </c>
      <c r="G145" s="8" t="s">
        <v>26</v>
      </c>
      <c r="H145" s="62" t="s">
        <v>27</v>
      </c>
      <c r="I145" s="121" t="s">
        <v>28</v>
      </c>
      <c r="J145" s="158">
        <v>44450</v>
      </c>
      <c r="K145" s="148">
        <v>44478</v>
      </c>
      <c r="L145" s="148">
        <v>44481</v>
      </c>
      <c r="M145" s="37" t="s">
        <v>632</v>
      </c>
      <c r="N145" s="2093">
        <v>7526428</v>
      </c>
      <c r="O145" s="5"/>
      <c r="P145" s="655" t="s">
        <v>30</v>
      </c>
      <c r="Q145" s="190"/>
      <c r="R145" s="11"/>
      <c r="S145" s="212">
        <v>7526428</v>
      </c>
      <c r="T145" s="382"/>
      <c r="U145" s="57"/>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row>
    <row r="146" spans="1:136" ht="15" hidden="1" customHeight="1">
      <c r="A146" s="12" t="s">
        <v>623</v>
      </c>
      <c r="B146" s="22" t="s">
        <v>633</v>
      </c>
      <c r="C146" s="446" t="s">
        <v>23</v>
      </c>
      <c r="D146" s="7" t="s">
        <v>593</v>
      </c>
      <c r="E146" s="259" t="s">
        <v>634</v>
      </c>
      <c r="F146" s="13">
        <v>44239</v>
      </c>
      <c r="G146" s="8" t="s">
        <v>26</v>
      </c>
      <c r="H146" s="62" t="s">
        <v>27</v>
      </c>
      <c r="I146" s="121" t="s">
        <v>28</v>
      </c>
      <c r="J146" s="158">
        <v>44429</v>
      </c>
      <c r="K146" s="148">
        <v>44457</v>
      </c>
      <c r="L146" s="148">
        <v>44460</v>
      </c>
      <c r="M146" s="37" t="s">
        <v>635</v>
      </c>
      <c r="N146" s="2093">
        <v>4904022</v>
      </c>
      <c r="O146" s="5"/>
      <c r="P146" s="655" t="s">
        <v>30</v>
      </c>
      <c r="Q146" s="197">
        <v>5164629</v>
      </c>
      <c r="R146" s="11"/>
      <c r="S146" s="379"/>
      <c r="T146" s="220">
        <v>5164629</v>
      </c>
      <c r="U146" s="891" t="s">
        <v>224</v>
      </c>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row>
    <row r="147" spans="1:136" ht="15" hidden="1" customHeight="1">
      <c r="A147" s="40" t="s">
        <v>636</v>
      </c>
      <c r="B147" s="48" t="s">
        <v>637</v>
      </c>
      <c r="C147" s="446" t="s">
        <v>23</v>
      </c>
      <c r="D147" s="7" t="s">
        <v>593</v>
      </c>
      <c r="E147" s="256" t="s">
        <v>628</v>
      </c>
      <c r="F147" s="13">
        <v>44239</v>
      </c>
      <c r="G147" s="8" t="s">
        <v>26</v>
      </c>
      <c r="H147" s="62" t="s">
        <v>35</v>
      </c>
      <c r="I147" s="121" t="s">
        <v>28</v>
      </c>
      <c r="J147" s="158">
        <v>44471</v>
      </c>
      <c r="K147" s="148">
        <v>44478</v>
      </c>
      <c r="L147" s="148">
        <v>44481</v>
      </c>
      <c r="M147" s="37">
        <v>44478</v>
      </c>
      <c r="N147" s="2093">
        <v>3352701</v>
      </c>
      <c r="O147" s="5"/>
      <c r="P147" s="655" t="s">
        <v>30</v>
      </c>
      <c r="Q147" s="190"/>
      <c r="R147" s="11"/>
      <c r="S147" s="212">
        <v>3352701</v>
      </c>
      <c r="T147" s="382"/>
      <c r="U147" s="57"/>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row>
    <row r="148" spans="1:136" ht="15" hidden="1" customHeight="1">
      <c r="A148" s="40" t="s">
        <v>636</v>
      </c>
      <c r="B148" s="48" t="s">
        <v>638</v>
      </c>
      <c r="C148" s="446" t="s">
        <v>23</v>
      </c>
      <c r="D148" s="7" t="s">
        <v>593</v>
      </c>
      <c r="E148" s="259" t="s">
        <v>634</v>
      </c>
      <c r="F148" s="13">
        <v>44239</v>
      </c>
      <c r="G148" s="8" t="s">
        <v>26</v>
      </c>
      <c r="H148" s="62" t="s">
        <v>35</v>
      </c>
      <c r="I148" s="121" t="s">
        <v>28</v>
      </c>
      <c r="J148" s="158">
        <v>44457</v>
      </c>
      <c r="K148" s="148">
        <v>44485</v>
      </c>
      <c r="L148" s="148">
        <v>44488</v>
      </c>
      <c r="M148" s="37" t="s">
        <v>639</v>
      </c>
      <c r="N148" s="2093">
        <v>4904022</v>
      </c>
      <c r="O148" s="5"/>
      <c r="P148" s="655" t="s">
        <v>30</v>
      </c>
      <c r="Q148" s="215">
        <v>5164629</v>
      </c>
      <c r="R148" s="11"/>
      <c r="S148" s="212"/>
      <c r="T148" s="383">
        <v>5164629</v>
      </c>
      <c r="U148" s="892" t="s">
        <v>32</v>
      </c>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row>
    <row r="149" spans="1:136" ht="30.75" hidden="1" customHeight="1">
      <c r="A149" s="40" t="s">
        <v>636</v>
      </c>
      <c r="B149" s="48" t="s">
        <v>640</v>
      </c>
      <c r="C149" s="446" t="s">
        <v>23</v>
      </c>
      <c r="D149" s="7" t="s">
        <v>593</v>
      </c>
      <c r="E149" s="258" t="s">
        <v>641</v>
      </c>
      <c r="F149" s="13">
        <v>44239</v>
      </c>
      <c r="G149" s="8" t="s">
        <v>26</v>
      </c>
      <c r="H149" s="62" t="s">
        <v>35</v>
      </c>
      <c r="I149" s="121" t="s">
        <v>28</v>
      </c>
      <c r="J149" s="158">
        <v>44478</v>
      </c>
      <c r="K149" s="148">
        <v>44499</v>
      </c>
      <c r="L149" s="148">
        <v>44502</v>
      </c>
      <c r="M149" s="37" t="s">
        <v>642</v>
      </c>
      <c r="N149" s="2094">
        <v>7526428</v>
      </c>
      <c r="O149" s="83"/>
      <c r="P149" s="656" t="s">
        <v>30</v>
      </c>
      <c r="Q149" s="195"/>
      <c r="R149" s="138"/>
      <c r="S149" s="375">
        <v>7526428</v>
      </c>
      <c r="T149" s="384"/>
      <c r="U149" s="893"/>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row>
    <row r="150" spans="1:136" ht="15" hidden="1" customHeight="1">
      <c r="A150" s="40" t="s">
        <v>636</v>
      </c>
      <c r="B150" s="48" t="s">
        <v>643</v>
      </c>
      <c r="C150" s="446" t="s">
        <v>23</v>
      </c>
      <c r="D150" s="7" t="s">
        <v>593</v>
      </c>
      <c r="E150" s="890" t="s">
        <v>625</v>
      </c>
      <c r="F150" s="13">
        <v>44239</v>
      </c>
      <c r="G150" s="8" t="s">
        <v>26</v>
      </c>
      <c r="H150" s="62" t="s">
        <v>35</v>
      </c>
      <c r="I150" s="121" t="s">
        <v>28</v>
      </c>
      <c r="J150" s="158">
        <v>44457</v>
      </c>
      <c r="K150" s="148">
        <v>44478</v>
      </c>
      <c r="L150" s="148">
        <v>44480</v>
      </c>
      <c r="M150" s="37" t="s">
        <v>644</v>
      </c>
      <c r="N150" s="2093">
        <v>4912934</v>
      </c>
      <c r="O150" s="5"/>
      <c r="P150" s="655" t="s">
        <v>30</v>
      </c>
      <c r="Q150" s="190"/>
      <c r="R150" s="11"/>
      <c r="S150" s="212">
        <v>4912934</v>
      </c>
      <c r="T150" s="382"/>
      <c r="U150" s="666"/>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row>
    <row r="151" spans="1:136" ht="15" hidden="1" customHeight="1">
      <c r="A151" s="137" t="s">
        <v>645</v>
      </c>
      <c r="B151" s="137" t="s">
        <v>646</v>
      </c>
      <c r="C151" s="447" t="s">
        <v>23</v>
      </c>
      <c r="D151" s="858" t="s">
        <v>593</v>
      </c>
      <c r="E151" s="894" t="s">
        <v>647</v>
      </c>
      <c r="F151" s="84">
        <v>44239</v>
      </c>
      <c r="G151" s="72" t="s">
        <v>26</v>
      </c>
      <c r="H151" s="73" t="s">
        <v>27</v>
      </c>
      <c r="I151" s="895" t="s">
        <v>28</v>
      </c>
      <c r="J151" s="164" t="s">
        <v>648</v>
      </c>
      <c r="K151" s="156">
        <v>44903</v>
      </c>
      <c r="L151" s="156">
        <v>44906</v>
      </c>
      <c r="M151" s="896" t="s">
        <v>649</v>
      </c>
      <c r="N151" s="2095">
        <v>22236065</v>
      </c>
      <c r="O151" s="897"/>
      <c r="P151" s="898" t="s">
        <v>30</v>
      </c>
      <c r="Q151" s="557">
        <v>24711788</v>
      </c>
      <c r="R151" s="72" t="s">
        <v>650</v>
      </c>
      <c r="S151" s="210"/>
      <c r="T151" s="373">
        <v>24711788</v>
      </c>
      <c r="U151" s="25" t="s">
        <v>32</v>
      </c>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row>
    <row r="152" spans="1:136" ht="15" hidden="1" customHeight="1">
      <c r="A152" s="48" t="s">
        <v>651</v>
      </c>
      <c r="B152" s="48" t="s">
        <v>652</v>
      </c>
      <c r="C152" s="447" t="s">
        <v>23</v>
      </c>
      <c r="D152" s="21" t="s">
        <v>593</v>
      </c>
      <c r="E152" s="593" t="s">
        <v>653</v>
      </c>
      <c r="F152" s="105">
        <v>44239</v>
      </c>
      <c r="G152" s="72" t="s">
        <v>26</v>
      </c>
      <c r="H152" s="73" t="s">
        <v>27</v>
      </c>
      <c r="I152" s="106" t="s">
        <v>28</v>
      </c>
      <c r="J152" s="164">
        <v>44583</v>
      </c>
      <c r="K152" s="154">
        <v>44583</v>
      </c>
      <c r="L152" s="156">
        <v>44586</v>
      </c>
      <c r="M152" s="110">
        <v>44583</v>
      </c>
      <c r="N152" s="2095" t="s">
        <v>654</v>
      </c>
      <c r="O152" s="46"/>
      <c r="P152" s="646" t="s">
        <v>30</v>
      </c>
      <c r="Q152" s="591">
        <v>36380019</v>
      </c>
      <c r="R152" s="106" t="s">
        <v>655</v>
      </c>
      <c r="S152" s="291"/>
      <c r="T152" s="592">
        <v>36380019</v>
      </c>
      <c r="U152" s="47"/>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row>
    <row r="153" spans="1:136" ht="15" hidden="1" customHeight="1">
      <c r="A153" s="59" t="s">
        <v>656</v>
      </c>
      <c r="B153" s="59" t="s">
        <v>657</v>
      </c>
      <c r="C153" s="447" t="s">
        <v>23</v>
      </c>
      <c r="D153" s="21" t="s">
        <v>593</v>
      </c>
      <c r="E153" s="90" t="s">
        <v>658</v>
      </c>
      <c r="F153" s="38">
        <v>44239</v>
      </c>
      <c r="G153" s="17" t="s">
        <v>26</v>
      </c>
      <c r="H153" s="63" t="s">
        <v>35</v>
      </c>
      <c r="I153" s="17" t="s">
        <v>28</v>
      </c>
      <c r="J153" s="162">
        <v>44618</v>
      </c>
      <c r="K153" s="151">
        <v>44618</v>
      </c>
      <c r="L153" s="151">
        <v>44621</v>
      </c>
      <c r="M153" s="33">
        <v>44618</v>
      </c>
      <c r="N153" s="2096">
        <v>188654</v>
      </c>
      <c r="O153" s="39"/>
      <c r="P153" s="657" t="s">
        <v>30</v>
      </c>
      <c r="Q153" s="190"/>
      <c r="R153" s="17"/>
      <c r="S153" s="206">
        <v>188654</v>
      </c>
      <c r="T153" s="385"/>
      <c r="U153" s="1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row>
    <row r="154" spans="1:136" ht="15" hidden="1" customHeight="1">
      <c r="A154" s="60" t="s">
        <v>656</v>
      </c>
      <c r="B154" s="60" t="s">
        <v>659</v>
      </c>
      <c r="C154" s="448" t="s">
        <v>23</v>
      </c>
      <c r="D154" s="74" t="s">
        <v>593</v>
      </c>
      <c r="E154" s="534" t="s">
        <v>660</v>
      </c>
      <c r="F154" s="98">
        <v>44239</v>
      </c>
      <c r="G154" s="97" t="s">
        <v>26</v>
      </c>
      <c r="H154" s="99" t="s">
        <v>35</v>
      </c>
      <c r="I154" s="97" t="s">
        <v>28</v>
      </c>
      <c r="J154" s="160">
        <v>44616</v>
      </c>
      <c r="K154" s="150">
        <v>44616</v>
      </c>
      <c r="L154" s="150">
        <v>44619</v>
      </c>
      <c r="M154" s="462">
        <v>44616</v>
      </c>
      <c r="N154" s="2095" t="s">
        <v>661</v>
      </c>
      <c r="O154" s="56"/>
      <c r="P154" s="658" t="s">
        <v>30</v>
      </c>
      <c r="Q154" s="192"/>
      <c r="R154" s="97"/>
      <c r="S154" s="205">
        <v>503078</v>
      </c>
      <c r="T154" s="535"/>
      <c r="U154" s="77"/>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row>
    <row r="155" spans="1:136" ht="15" hidden="1" customHeight="1">
      <c r="A155" s="59" t="s">
        <v>656</v>
      </c>
      <c r="B155" s="59" t="s">
        <v>662</v>
      </c>
      <c r="C155" s="447" t="s">
        <v>23</v>
      </c>
      <c r="D155" s="21" t="s">
        <v>593</v>
      </c>
      <c r="E155" s="543" t="s">
        <v>663</v>
      </c>
      <c r="F155" s="38">
        <v>44239</v>
      </c>
      <c r="G155" s="17" t="s">
        <v>26</v>
      </c>
      <c r="H155" s="63" t="s">
        <v>35</v>
      </c>
      <c r="I155" s="120" t="s">
        <v>28</v>
      </c>
      <c r="J155" s="162">
        <v>44621</v>
      </c>
      <c r="K155" s="151">
        <v>44621</v>
      </c>
      <c r="L155" s="151">
        <v>44621</v>
      </c>
      <c r="M155" s="33">
        <v>44621</v>
      </c>
      <c r="N155" s="2096">
        <v>314424</v>
      </c>
      <c r="O155" s="39"/>
      <c r="P155" s="657" t="s">
        <v>30</v>
      </c>
      <c r="Q155" s="185"/>
      <c r="R155" s="17"/>
      <c r="S155" s="175">
        <v>314424</v>
      </c>
      <c r="T155" s="385"/>
      <c r="U155" s="1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row>
    <row r="156" spans="1:136" ht="15" hidden="1" customHeight="1">
      <c r="A156" s="55" t="s">
        <v>664</v>
      </c>
      <c r="B156" s="55" t="s">
        <v>665</v>
      </c>
      <c r="C156" s="544" t="s">
        <v>23</v>
      </c>
      <c r="D156" s="536" t="s">
        <v>593</v>
      </c>
      <c r="E156" s="537" t="s">
        <v>666</v>
      </c>
      <c r="F156" s="101">
        <v>44239</v>
      </c>
      <c r="G156" s="100" t="s">
        <v>26</v>
      </c>
      <c r="H156" s="102" t="s">
        <v>35</v>
      </c>
      <c r="I156" s="100" t="s">
        <v>28</v>
      </c>
      <c r="J156" s="161" t="s">
        <v>667</v>
      </c>
      <c r="K156" s="152">
        <v>44604</v>
      </c>
      <c r="L156" s="152">
        <v>44607</v>
      </c>
      <c r="M156" s="103" t="s">
        <v>668</v>
      </c>
      <c r="N156" s="2097">
        <v>28386273</v>
      </c>
      <c r="O156" s="539"/>
      <c r="P156" s="659" t="s">
        <v>30</v>
      </c>
      <c r="Q156" s="540">
        <v>33809092</v>
      </c>
      <c r="R156" s="106"/>
      <c r="S156" s="541"/>
      <c r="T156" s="542">
        <v>33809092</v>
      </c>
      <c r="U156" s="47"/>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row>
    <row r="157" spans="1:136" ht="15" hidden="1" customHeight="1">
      <c r="A157" s="293" t="s">
        <v>664</v>
      </c>
      <c r="B157" s="293" t="s">
        <v>669</v>
      </c>
      <c r="C157" s="448" t="s">
        <v>23</v>
      </c>
      <c r="D157" s="74" t="s">
        <v>593</v>
      </c>
      <c r="E157" s="15" t="s">
        <v>670</v>
      </c>
      <c r="F157" s="38">
        <v>44239</v>
      </c>
      <c r="G157" s="17" t="s">
        <v>26</v>
      </c>
      <c r="H157" s="63" t="s">
        <v>35</v>
      </c>
      <c r="I157" s="120" t="s">
        <v>28</v>
      </c>
      <c r="J157" s="527">
        <v>44527</v>
      </c>
      <c r="K157" s="151">
        <v>44583</v>
      </c>
      <c r="L157" s="151">
        <v>44586</v>
      </c>
      <c r="M157" s="33" t="s">
        <v>671</v>
      </c>
      <c r="N157" s="2095" t="s">
        <v>672</v>
      </c>
      <c r="O157" s="39"/>
      <c r="P157" s="657" t="s">
        <v>30</v>
      </c>
      <c r="Q157" s="190"/>
      <c r="R157" s="316"/>
      <c r="S157" s="292">
        <v>151692</v>
      </c>
      <c r="T157" s="386"/>
      <c r="U157" s="1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row>
    <row r="158" spans="1:136" ht="15" hidden="1" customHeight="1">
      <c r="A158" s="137" t="s">
        <v>673</v>
      </c>
      <c r="B158" s="137" t="s">
        <v>674</v>
      </c>
      <c r="C158" s="448" t="s">
        <v>23</v>
      </c>
      <c r="D158" s="252" t="s">
        <v>593</v>
      </c>
      <c r="E158" s="286" t="s">
        <v>675</v>
      </c>
      <c r="F158" s="125">
        <v>44239</v>
      </c>
      <c r="G158" s="45" t="s">
        <v>26</v>
      </c>
      <c r="H158" s="64" t="s">
        <v>27</v>
      </c>
      <c r="I158" s="72" t="s">
        <v>28</v>
      </c>
      <c r="J158" s="164" t="s">
        <v>676</v>
      </c>
      <c r="K158" s="156">
        <v>44660</v>
      </c>
      <c r="L158" s="528">
        <v>44663</v>
      </c>
      <c r="M158" s="529" t="s">
        <v>677</v>
      </c>
      <c r="N158" s="2095" t="s">
        <v>678</v>
      </c>
      <c r="O158" s="530"/>
      <c r="P158" s="660" t="s">
        <v>30</v>
      </c>
      <c r="Q158" s="193"/>
      <c r="R158" s="317"/>
      <c r="S158" s="210">
        <v>24996513</v>
      </c>
      <c r="T158" s="387"/>
      <c r="U158" s="111"/>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row>
    <row r="159" spans="1:136" ht="15" hidden="1" customHeight="1">
      <c r="A159" s="67" t="s">
        <v>673</v>
      </c>
      <c r="B159" s="67" t="s">
        <v>679</v>
      </c>
      <c r="C159" s="450" t="s">
        <v>23</v>
      </c>
      <c r="D159" s="299" t="s">
        <v>593</v>
      </c>
      <c r="E159" s="302" t="s">
        <v>680</v>
      </c>
      <c r="F159" s="304">
        <v>44239</v>
      </c>
      <c r="G159" s="97" t="s">
        <v>26</v>
      </c>
      <c r="H159" s="99" t="s">
        <v>27</v>
      </c>
      <c r="I159" s="100" t="s">
        <v>28</v>
      </c>
      <c r="J159" s="161">
        <v>44646</v>
      </c>
      <c r="K159" s="152">
        <v>44646</v>
      </c>
      <c r="L159" s="309">
        <v>44650</v>
      </c>
      <c r="M159" s="311">
        <v>44646</v>
      </c>
      <c r="N159" s="2098">
        <v>5352163</v>
      </c>
      <c r="O159" s="314"/>
      <c r="P159" s="661" t="s">
        <v>30</v>
      </c>
      <c r="Q159" s="251"/>
      <c r="R159" s="316"/>
      <c r="S159" s="206">
        <v>5352163</v>
      </c>
      <c r="T159" s="388"/>
      <c r="U159" s="47"/>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row>
    <row r="160" spans="1:136" ht="15" hidden="1" customHeight="1">
      <c r="A160" s="48" t="s">
        <v>681</v>
      </c>
      <c r="B160" s="48" t="s">
        <v>682</v>
      </c>
      <c r="C160" s="447" t="s">
        <v>23</v>
      </c>
      <c r="D160" s="21" t="s">
        <v>593</v>
      </c>
      <c r="E160" s="296" t="s">
        <v>683</v>
      </c>
      <c r="F160" s="38">
        <v>44239</v>
      </c>
      <c r="G160" s="17" t="s">
        <v>26</v>
      </c>
      <c r="H160" s="63" t="s">
        <v>35</v>
      </c>
      <c r="I160" s="17" t="s">
        <v>28</v>
      </c>
      <c r="J160" s="162">
        <v>44688</v>
      </c>
      <c r="K160" s="151">
        <v>44699</v>
      </c>
      <c r="L160" s="310">
        <v>44701</v>
      </c>
      <c r="M160" s="36" t="s">
        <v>684</v>
      </c>
      <c r="N160" s="2096">
        <v>24996513</v>
      </c>
      <c r="O160" s="52"/>
      <c r="P160" s="641" t="s">
        <v>30</v>
      </c>
      <c r="Q160" s="190"/>
      <c r="R160" s="316"/>
      <c r="S160" s="207">
        <v>24996513</v>
      </c>
      <c r="T160" s="388"/>
      <c r="U160" s="47"/>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row>
    <row r="161" spans="1:136" ht="15" hidden="1" customHeight="1">
      <c r="A161" s="1134" t="s">
        <v>681</v>
      </c>
      <c r="B161" s="1134" t="s">
        <v>685</v>
      </c>
      <c r="C161" s="740" t="s">
        <v>23</v>
      </c>
      <c r="D161" s="746" t="s">
        <v>593</v>
      </c>
      <c r="E161" s="1144" t="s">
        <v>680</v>
      </c>
      <c r="F161" s="569">
        <v>44239</v>
      </c>
      <c r="G161" s="570" t="s">
        <v>26</v>
      </c>
      <c r="H161" s="102" t="s">
        <v>35</v>
      </c>
      <c r="I161" s="100" t="s">
        <v>28</v>
      </c>
      <c r="J161" s="164">
        <v>44688</v>
      </c>
      <c r="K161" s="154">
        <v>44695</v>
      </c>
      <c r="L161" s="531">
        <v>44699</v>
      </c>
      <c r="M161" s="532" t="s">
        <v>686</v>
      </c>
      <c r="N161" s="2099">
        <v>5352163</v>
      </c>
      <c r="O161" s="533"/>
      <c r="P161" s="662" t="s">
        <v>30</v>
      </c>
      <c r="Q161" s="506">
        <v>5236923</v>
      </c>
      <c r="R161" s="316"/>
      <c r="S161" s="207"/>
      <c r="T161" s="506">
        <v>5236923</v>
      </c>
      <c r="U161" s="47"/>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row>
    <row r="162" spans="1:136" ht="15" hidden="1" customHeight="1">
      <c r="A162" s="1191" t="s">
        <v>687</v>
      </c>
      <c r="B162" s="1191" t="s">
        <v>688</v>
      </c>
      <c r="C162" s="1192" t="s">
        <v>23</v>
      </c>
      <c r="D162" s="6" t="s">
        <v>593</v>
      </c>
      <c r="E162" s="1193" t="s">
        <v>660</v>
      </c>
      <c r="F162" s="287">
        <v>44239</v>
      </c>
      <c r="G162" s="17" t="s">
        <v>26</v>
      </c>
      <c r="H162" s="63" t="s">
        <v>27</v>
      </c>
      <c r="I162" s="120" t="s">
        <v>28</v>
      </c>
      <c r="J162" s="546" t="s">
        <v>689</v>
      </c>
      <c r="K162" s="154">
        <v>44744</v>
      </c>
      <c r="L162" s="151">
        <v>44747</v>
      </c>
      <c r="M162" s="36" t="s">
        <v>690</v>
      </c>
      <c r="N162" s="2100">
        <v>1329105</v>
      </c>
      <c r="O162" s="39"/>
      <c r="P162" s="657" t="s">
        <v>30</v>
      </c>
      <c r="Q162" s="200">
        <v>1378534</v>
      </c>
      <c r="R162" s="14"/>
      <c r="S162" s="291"/>
      <c r="T162" s="223">
        <v>1378534</v>
      </c>
      <c r="U162" s="135" t="s">
        <v>691</v>
      </c>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row>
    <row r="163" spans="1:136" ht="15" hidden="1" customHeight="1">
      <c r="A163" s="1134" t="s">
        <v>692</v>
      </c>
      <c r="B163" s="1134" t="s">
        <v>693</v>
      </c>
      <c r="C163" s="740" t="s">
        <v>23</v>
      </c>
      <c r="D163" s="1162" t="s">
        <v>593</v>
      </c>
      <c r="E163" s="1194" t="s">
        <v>694</v>
      </c>
      <c r="F163" s="105">
        <v>44239</v>
      </c>
      <c r="G163" s="106" t="s">
        <v>26</v>
      </c>
      <c r="H163" s="107" t="s">
        <v>52</v>
      </c>
      <c r="I163" s="288" t="s">
        <v>28</v>
      </c>
      <c r="J163" s="162">
        <v>44763</v>
      </c>
      <c r="K163" s="151">
        <v>44772</v>
      </c>
      <c r="L163" s="151">
        <v>44775</v>
      </c>
      <c r="M163" s="33" t="s">
        <v>695</v>
      </c>
      <c r="N163" s="2101">
        <v>14332302</v>
      </c>
      <c r="O163" s="39"/>
      <c r="P163" s="657" t="s">
        <v>30</v>
      </c>
      <c r="Q163" s="184">
        <v>10351152</v>
      </c>
      <c r="R163" s="14"/>
      <c r="S163" s="292"/>
      <c r="T163" s="206">
        <v>10351152</v>
      </c>
      <c r="U163" s="32"/>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row>
    <row r="164" spans="1:136" ht="21" hidden="1" customHeight="1">
      <c r="A164" s="1195" t="s">
        <v>696</v>
      </c>
      <c r="B164" s="1134" t="s">
        <v>697</v>
      </c>
      <c r="C164" s="740" t="s">
        <v>23</v>
      </c>
      <c r="D164" s="6" t="s">
        <v>593</v>
      </c>
      <c r="E164" s="1134" t="s">
        <v>698</v>
      </c>
      <c r="F164" s="13">
        <v>44239</v>
      </c>
      <c r="G164" s="8" t="s">
        <v>26</v>
      </c>
      <c r="H164" s="62" t="s">
        <v>27</v>
      </c>
      <c r="I164" s="121" t="s">
        <v>28</v>
      </c>
      <c r="J164" s="158">
        <v>44793</v>
      </c>
      <c r="K164" s="148">
        <v>44807</v>
      </c>
      <c r="L164" s="148">
        <v>44810</v>
      </c>
      <c r="M164" s="37" t="s">
        <v>699</v>
      </c>
      <c r="N164" s="2102">
        <v>7345743</v>
      </c>
      <c r="O164" s="5"/>
      <c r="P164" s="655" t="s">
        <v>30</v>
      </c>
      <c r="Q164" s="198"/>
      <c r="R164" s="50"/>
      <c r="S164" s="209">
        <v>7345743</v>
      </c>
      <c r="T164" s="389"/>
      <c r="U164" s="26"/>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row>
    <row r="165" spans="1:136" ht="15" hidden="1" customHeight="1">
      <c r="A165" s="1196" t="s">
        <v>700</v>
      </c>
      <c r="B165" s="1196" t="s">
        <v>701</v>
      </c>
      <c r="C165" s="1167" t="s">
        <v>23</v>
      </c>
      <c r="D165" s="746" t="s">
        <v>593</v>
      </c>
      <c r="E165" s="1144" t="s">
        <v>698</v>
      </c>
      <c r="F165" s="98">
        <v>44239</v>
      </c>
      <c r="G165" s="97" t="s">
        <v>26</v>
      </c>
      <c r="H165" s="99" t="s">
        <v>35</v>
      </c>
      <c r="I165" s="122" t="s">
        <v>28</v>
      </c>
      <c r="J165" s="160">
        <v>44797</v>
      </c>
      <c r="K165" s="150">
        <v>44835</v>
      </c>
      <c r="L165" s="150">
        <v>44846</v>
      </c>
      <c r="M165" s="462" t="s">
        <v>702</v>
      </c>
      <c r="N165" s="2098">
        <v>7345743</v>
      </c>
      <c r="O165" s="56"/>
      <c r="P165" s="658" t="s">
        <v>30</v>
      </c>
      <c r="Q165" s="313"/>
      <c r="R165" s="1624"/>
      <c r="S165" s="292">
        <v>7345743</v>
      </c>
      <c r="T165" s="884"/>
      <c r="U165" s="885" t="s">
        <v>703</v>
      </c>
    </row>
    <row r="166" spans="1:136" ht="15" hidden="1" customHeight="1">
      <c r="A166" s="1134" t="s">
        <v>704</v>
      </c>
      <c r="B166" s="1134" t="s">
        <v>705</v>
      </c>
      <c r="C166" s="740" t="s">
        <v>23</v>
      </c>
      <c r="D166" s="6" t="s">
        <v>593</v>
      </c>
      <c r="E166" s="1197" t="s">
        <v>706</v>
      </c>
      <c r="F166" s="38">
        <v>44239</v>
      </c>
      <c r="G166" s="17" t="s">
        <v>26</v>
      </c>
      <c r="H166" s="63" t="s">
        <v>27</v>
      </c>
      <c r="I166" s="121" t="s">
        <v>28</v>
      </c>
      <c r="J166" s="162">
        <v>44828</v>
      </c>
      <c r="K166" s="151">
        <v>44842</v>
      </c>
      <c r="L166" s="151">
        <v>44846</v>
      </c>
      <c r="M166" s="33" t="s">
        <v>702</v>
      </c>
      <c r="N166" s="2096">
        <v>13907904</v>
      </c>
      <c r="O166" s="39"/>
      <c r="P166" s="657" t="s">
        <v>30</v>
      </c>
      <c r="Q166" s="184"/>
      <c r="R166" s="1625"/>
      <c r="S166" s="175">
        <v>13907904</v>
      </c>
      <c r="T166" s="1080"/>
      <c r="U166" s="463"/>
    </row>
    <row r="167" spans="1:136" ht="15" hidden="1" customHeight="1">
      <c r="A167" s="1144" t="s">
        <v>707</v>
      </c>
      <c r="B167" s="1144" t="s">
        <v>708</v>
      </c>
      <c r="C167" s="1167" t="s">
        <v>23</v>
      </c>
      <c r="D167" s="746" t="s">
        <v>593</v>
      </c>
      <c r="E167" s="1821" t="s">
        <v>709</v>
      </c>
      <c r="F167" s="239">
        <v>44239</v>
      </c>
      <c r="G167" s="30" t="s">
        <v>26</v>
      </c>
      <c r="H167" s="80" t="s">
        <v>35</v>
      </c>
      <c r="I167" s="122" t="s">
        <v>28</v>
      </c>
      <c r="J167" s="159">
        <v>44856</v>
      </c>
      <c r="K167" s="149">
        <v>44870</v>
      </c>
      <c r="L167" s="150">
        <v>44873</v>
      </c>
      <c r="M167" s="85" t="s">
        <v>710</v>
      </c>
      <c r="N167" s="2103">
        <v>5382153</v>
      </c>
      <c r="O167" s="96"/>
      <c r="P167" s="1834" t="s">
        <v>30</v>
      </c>
      <c r="Q167" s="638">
        <v>5030784</v>
      </c>
      <c r="R167" s="671"/>
      <c r="S167" s="1228"/>
      <c r="T167" s="1836">
        <v>5030784</v>
      </c>
      <c r="U167" s="26"/>
    </row>
    <row r="168" spans="1:136" ht="15" hidden="1" customHeight="1">
      <c r="A168" s="1831" t="s">
        <v>711</v>
      </c>
      <c r="B168" s="1217" t="s">
        <v>712</v>
      </c>
      <c r="C168" s="1822" t="s">
        <v>23</v>
      </c>
      <c r="D168" s="1162" t="s">
        <v>593</v>
      </c>
      <c r="E168" s="1217" t="s">
        <v>713</v>
      </c>
      <c r="F168" s="105">
        <v>44239</v>
      </c>
      <c r="G168" s="106" t="s">
        <v>26</v>
      </c>
      <c r="H168" s="107" t="s">
        <v>52</v>
      </c>
      <c r="I168" s="288" t="s">
        <v>28</v>
      </c>
      <c r="J168" s="1864">
        <v>44883</v>
      </c>
      <c r="K168" s="154">
        <v>44946</v>
      </c>
      <c r="L168" s="154">
        <v>44950</v>
      </c>
      <c r="M168" s="110" t="s">
        <v>714</v>
      </c>
      <c r="N168" s="2104">
        <v>15386719</v>
      </c>
      <c r="O168" s="109"/>
      <c r="P168" s="1865" t="s">
        <v>30</v>
      </c>
      <c r="Q168" s="2049">
        <v>15727876</v>
      </c>
      <c r="R168" s="14"/>
      <c r="S168" s="2050"/>
      <c r="T168" s="206">
        <v>15727876</v>
      </c>
      <c r="U168" s="32"/>
    </row>
    <row r="169" spans="1:136" ht="15" hidden="1" customHeight="1">
      <c r="A169" s="1134" t="s">
        <v>715</v>
      </c>
      <c r="B169" s="1217" t="s">
        <v>716</v>
      </c>
      <c r="C169" s="1822" t="s">
        <v>23</v>
      </c>
      <c r="D169" s="1162" t="s">
        <v>593</v>
      </c>
      <c r="E169" s="1217" t="s">
        <v>717</v>
      </c>
      <c r="F169" s="105">
        <v>44239</v>
      </c>
      <c r="G169" s="106" t="s">
        <v>26</v>
      </c>
      <c r="H169" s="107" t="s">
        <v>56</v>
      </c>
      <c r="I169" s="288" t="s">
        <v>28</v>
      </c>
      <c r="J169" s="164" t="s">
        <v>718</v>
      </c>
      <c r="K169" s="154">
        <v>44975</v>
      </c>
      <c r="L169" s="154">
        <v>44978</v>
      </c>
      <c r="M169" s="110" t="s">
        <v>719</v>
      </c>
      <c r="N169" s="2104">
        <v>115266</v>
      </c>
      <c r="O169" s="109"/>
      <c r="P169" s="1823" t="s">
        <v>30</v>
      </c>
      <c r="Q169" s="1835"/>
      <c r="R169" s="47"/>
      <c r="S169" s="1866">
        <v>115266</v>
      </c>
      <c r="T169" s="590"/>
      <c r="U169" s="32"/>
    </row>
    <row r="170" spans="1:136" ht="15" hidden="1" customHeight="1">
      <c r="A170" s="1134" t="s">
        <v>720</v>
      </c>
      <c r="B170" s="1134" t="s">
        <v>721</v>
      </c>
      <c r="C170" s="740" t="s">
        <v>23</v>
      </c>
      <c r="D170" s="6" t="s">
        <v>593</v>
      </c>
      <c r="E170" s="1134" t="s">
        <v>722</v>
      </c>
      <c r="F170" s="13">
        <v>44239</v>
      </c>
      <c r="G170" s="8" t="s">
        <v>26</v>
      </c>
      <c r="H170" s="62" t="s">
        <v>56</v>
      </c>
      <c r="I170" s="121" t="s">
        <v>61</v>
      </c>
      <c r="J170" s="158">
        <v>44912</v>
      </c>
      <c r="K170" s="148">
        <v>44912</v>
      </c>
      <c r="L170" s="148">
        <v>44915</v>
      </c>
      <c r="M170" s="37">
        <v>44912</v>
      </c>
      <c r="N170" s="2105">
        <v>15386719</v>
      </c>
      <c r="O170" s="5"/>
      <c r="P170" s="655" t="s">
        <v>30</v>
      </c>
      <c r="Q170" s="198"/>
      <c r="R170" s="11"/>
      <c r="S170" s="2051">
        <v>15386719</v>
      </c>
      <c r="T170" s="590"/>
      <c r="U170" s="18"/>
    </row>
    <row r="171" spans="1:136" ht="15.75" hidden="1" customHeight="1">
      <c r="A171" s="1134" t="s">
        <v>723</v>
      </c>
      <c r="B171" s="1134" t="s">
        <v>724</v>
      </c>
      <c r="C171" s="740" t="s">
        <v>23</v>
      </c>
      <c r="D171" s="6" t="s">
        <v>593</v>
      </c>
      <c r="E171" s="1198" t="s">
        <v>725</v>
      </c>
      <c r="F171" s="38">
        <v>44239</v>
      </c>
      <c r="G171" s="17" t="s">
        <v>26</v>
      </c>
      <c r="H171" s="63" t="s">
        <v>56</v>
      </c>
      <c r="I171" s="120" t="s">
        <v>28</v>
      </c>
      <c r="J171" s="162" t="s">
        <v>726</v>
      </c>
      <c r="K171" s="151">
        <v>45059</v>
      </c>
      <c r="L171" s="151">
        <v>45062</v>
      </c>
      <c r="M171" s="33" t="s">
        <v>727</v>
      </c>
      <c r="N171" s="2106">
        <v>8209555</v>
      </c>
      <c r="O171" s="39"/>
      <c r="P171" s="657" t="s">
        <v>30</v>
      </c>
      <c r="Q171" s="198"/>
      <c r="R171" s="14"/>
      <c r="S171" s="219"/>
      <c r="T171" s="1081">
        <v>8209555</v>
      </c>
      <c r="U171" s="104"/>
    </row>
    <row r="172" spans="1:136" ht="15" hidden="1" customHeight="1">
      <c r="A172" s="1474" t="s">
        <v>728</v>
      </c>
      <c r="B172" s="1474" t="s">
        <v>729</v>
      </c>
      <c r="C172" s="1475" t="s">
        <v>23</v>
      </c>
      <c r="D172" s="1476" t="s">
        <v>593</v>
      </c>
      <c r="E172" s="1474" t="s">
        <v>730</v>
      </c>
      <c r="F172" s="1477">
        <v>44239</v>
      </c>
      <c r="G172" s="1478" t="s">
        <v>26</v>
      </c>
      <c r="H172" s="1479" t="s">
        <v>56</v>
      </c>
      <c r="I172" s="1173" t="s">
        <v>374</v>
      </c>
      <c r="J172" s="1174" t="s">
        <v>731</v>
      </c>
      <c r="K172" s="1175">
        <v>45120</v>
      </c>
      <c r="L172" s="1175">
        <v>45133</v>
      </c>
      <c r="M172" s="1309" t="s">
        <v>732</v>
      </c>
      <c r="N172" s="2107" t="s">
        <v>733</v>
      </c>
      <c r="O172" s="1310"/>
      <c r="P172" s="1177" t="s">
        <v>30</v>
      </c>
      <c r="Q172" s="1178"/>
      <c r="R172" s="1179"/>
      <c r="S172" s="1176"/>
      <c r="T172" s="1180"/>
      <c r="U172" s="1181"/>
    </row>
    <row r="173" spans="1:136" ht="15" hidden="1" customHeight="1">
      <c r="A173" s="1134" t="s">
        <v>734</v>
      </c>
      <c r="B173" s="1134" t="s">
        <v>735</v>
      </c>
      <c r="C173" s="740" t="s">
        <v>23</v>
      </c>
      <c r="D173" s="1317" t="s">
        <v>593</v>
      </c>
      <c r="E173" s="1134" t="s">
        <v>730</v>
      </c>
      <c r="F173" s="738">
        <v>44239</v>
      </c>
      <c r="G173" s="574" t="s">
        <v>26</v>
      </c>
      <c r="H173" s="6" t="s">
        <v>56</v>
      </c>
      <c r="I173" s="1473" t="s">
        <v>28</v>
      </c>
      <c r="J173" s="1168" t="s">
        <v>731</v>
      </c>
      <c r="K173" s="1169">
        <v>45124</v>
      </c>
      <c r="L173" s="1137">
        <v>45129</v>
      </c>
      <c r="M173" s="1308">
        <v>45129</v>
      </c>
      <c r="N173" s="2108">
        <v>36345872</v>
      </c>
      <c r="O173" s="1201"/>
      <c r="P173" s="734" t="s">
        <v>30</v>
      </c>
      <c r="Q173" s="1161"/>
      <c r="R173" s="1298"/>
      <c r="S173" s="1138">
        <v>36345872</v>
      </c>
      <c r="T173" s="389"/>
      <c r="U173" s="1233"/>
    </row>
    <row r="174" spans="1:136" ht="15" hidden="1" customHeight="1">
      <c r="A174" s="1322" t="s">
        <v>736</v>
      </c>
      <c r="B174" s="1322" t="s">
        <v>737</v>
      </c>
      <c r="C174" s="1384" t="s">
        <v>23</v>
      </c>
      <c r="D174" s="1383" t="s">
        <v>593</v>
      </c>
      <c r="E174" s="1493" t="s">
        <v>738</v>
      </c>
      <c r="F174" s="1494">
        <v>44239</v>
      </c>
      <c r="G174" s="1495" t="s">
        <v>26</v>
      </c>
      <c r="H174" s="1412" t="s">
        <v>56</v>
      </c>
      <c r="I174" s="1496" t="s">
        <v>28</v>
      </c>
      <c r="J174" s="1168" t="s">
        <v>739</v>
      </c>
      <c r="K174" s="1137">
        <v>45185</v>
      </c>
      <c r="L174" s="1137">
        <v>45202</v>
      </c>
      <c r="M174" s="1170" t="s">
        <v>740</v>
      </c>
      <c r="N174" s="2109">
        <v>64903343</v>
      </c>
      <c r="O174" s="1139"/>
      <c r="P174" s="1140" t="s">
        <v>30</v>
      </c>
      <c r="Q174" s="389"/>
      <c r="R174" s="1171"/>
      <c r="S174" s="1160">
        <v>64903343</v>
      </c>
      <c r="T174" s="389"/>
      <c r="U174" s="1369"/>
    </row>
    <row r="175" spans="1:136" ht="60.75" hidden="1" customHeight="1">
      <c r="A175" s="1144" t="s">
        <v>741</v>
      </c>
      <c r="B175" s="1144" t="s">
        <v>742</v>
      </c>
      <c r="C175" s="1906" t="s">
        <v>23</v>
      </c>
      <c r="D175" s="1522" t="s">
        <v>593</v>
      </c>
      <c r="E175" s="1394" t="s">
        <v>738</v>
      </c>
      <c r="F175" s="1678">
        <v>44239</v>
      </c>
      <c r="G175" s="1135" t="s">
        <v>26</v>
      </c>
      <c r="H175" s="746" t="s">
        <v>35</v>
      </c>
      <c r="I175" s="2055" t="s">
        <v>28</v>
      </c>
      <c r="J175" s="1168" t="s">
        <v>743</v>
      </c>
      <c r="K175" s="1169">
        <v>45241</v>
      </c>
      <c r="L175" s="1169">
        <v>45243</v>
      </c>
      <c r="M175" s="2056" t="s">
        <v>744</v>
      </c>
      <c r="N175" s="2109">
        <v>60000000</v>
      </c>
      <c r="O175" s="1139"/>
      <c r="P175" s="1140" t="s">
        <v>30</v>
      </c>
      <c r="Q175" s="2057"/>
      <c r="R175" s="1533"/>
      <c r="S175" s="1138">
        <v>60000000</v>
      </c>
      <c r="T175" s="389"/>
      <c r="U175" s="1233"/>
    </row>
    <row r="176" spans="1:136" s="11" customFormat="1" ht="30.75" hidden="1" customHeight="1">
      <c r="A176" s="40" t="s">
        <v>745</v>
      </c>
      <c r="B176" s="40" t="s">
        <v>746</v>
      </c>
      <c r="C176" s="298" t="s">
        <v>23</v>
      </c>
      <c r="D176" s="827" t="s">
        <v>593</v>
      </c>
      <c r="E176" s="679" t="s">
        <v>738</v>
      </c>
      <c r="F176" s="738">
        <v>44239</v>
      </c>
      <c r="G176" s="574" t="s">
        <v>26</v>
      </c>
      <c r="H176" s="6" t="s">
        <v>747</v>
      </c>
      <c r="I176" s="1350" t="s">
        <v>28</v>
      </c>
      <c r="J176" s="575">
        <v>45181</v>
      </c>
      <c r="K176" s="576">
        <v>45269</v>
      </c>
      <c r="L176" s="576">
        <v>45278</v>
      </c>
      <c r="M176" s="1308" t="s">
        <v>748</v>
      </c>
      <c r="N176" s="2110">
        <v>38623212</v>
      </c>
      <c r="O176" s="1201"/>
      <c r="P176" s="734" t="s">
        <v>30</v>
      </c>
      <c r="Q176" s="1161"/>
      <c r="R176" s="1171"/>
      <c r="S176" s="1595">
        <v>38623212</v>
      </c>
      <c r="T176" s="590"/>
      <c r="U176" s="1369"/>
    </row>
    <row r="177" spans="1:54" ht="30.75" hidden="1" customHeight="1">
      <c r="A177" s="1827" t="s">
        <v>749</v>
      </c>
      <c r="B177" s="1827" t="s">
        <v>750</v>
      </c>
      <c r="C177" s="1840" t="s">
        <v>23</v>
      </c>
      <c r="D177" s="1839" t="s">
        <v>593</v>
      </c>
      <c r="E177" s="1724" t="s">
        <v>738</v>
      </c>
      <c r="F177" s="1306">
        <v>44239</v>
      </c>
      <c r="G177" s="1256" t="s">
        <v>26</v>
      </c>
      <c r="H177" s="1741" t="s">
        <v>27</v>
      </c>
      <c r="I177" s="1742" t="s">
        <v>84</v>
      </c>
      <c r="J177" s="1258">
        <v>45375</v>
      </c>
      <c r="K177" s="1727">
        <v>45375</v>
      </c>
      <c r="L177" s="1731">
        <v>45377</v>
      </c>
      <c r="M177" s="1962">
        <v>45375</v>
      </c>
      <c r="N177" s="2111">
        <v>62099686</v>
      </c>
      <c r="O177" s="2000"/>
      <c r="P177" s="2001" t="s">
        <v>30</v>
      </c>
      <c r="Q177" s="1744"/>
      <c r="R177" s="1745"/>
      <c r="S177" s="1743"/>
      <c r="T177" s="1245"/>
      <c r="U177" s="1746"/>
    </row>
    <row r="178" spans="1:54" ht="15" hidden="1" customHeight="1">
      <c r="A178" s="1134" t="s">
        <v>751</v>
      </c>
      <c r="B178" s="1134" t="s">
        <v>752</v>
      </c>
      <c r="C178" s="1837" t="s">
        <v>23</v>
      </c>
      <c r="D178" s="1317" t="s">
        <v>753</v>
      </c>
      <c r="E178" s="1838" t="s">
        <v>754</v>
      </c>
      <c r="F178" s="1385">
        <v>45079</v>
      </c>
      <c r="G178" s="113" t="s">
        <v>26</v>
      </c>
      <c r="H178" s="1480" t="s">
        <v>56</v>
      </c>
      <c r="I178" s="1609" t="s">
        <v>28</v>
      </c>
      <c r="J178" s="775" t="s">
        <v>92</v>
      </c>
      <c r="K178" s="776">
        <v>45131</v>
      </c>
      <c r="L178" s="1820">
        <v>45137</v>
      </c>
      <c r="M178" s="247" t="s">
        <v>755</v>
      </c>
      <c r="N178" s="1160">
        <v>2537043</v>
      </c>
      <c r="O178" s="1201"/>
      <c r="P178" s="1998" t="s">
        <v>30</v>
      </c>
      <c r="Q178" s="1999"/>
      <c r="R178" s="1313"/>
      <c r="S178" s="1311">
        <v>2537043</v>
      </c>
      <c r="T178" s="1314"/>
      <c r="U178" s="1315"/>
    </row>
    <row r="179" spans="1:54" ht="15" hidden="1" customHeight="1">
      <c r="A179" s="1217" t="s">
        <v>756</v>
      </c>
      <c r="B179" s="1217" t="s">
        <v>757</v>
      </c>
      <c r="C179" s="1199" t="s">
        <v>23</v>
      </c>
      <c r="D179" s="1218" t="s">
        <v>753</v>
      </c>
      <c r="E179" s="1217" t="s">
        <v>754</v>
      </c>
      <c r="F179" s="1219">
        <v>45079</v>
      </c>
      <c r="G179" s="113" t="s">
        <v>26</v>
      </c>
      <c r="H179" s="1480" t="s">
        <v>52</v>
      </c>
      <c r="I179" s="1350" t="s">
        <v>28</v>
      </c>
      <c r="J179" s="575" t="s">
        <v>758</v>
      </c>
      <c r="K179" s="576">
        <v>45180</v>
      </c>
      <c r="L179" s="576">
        <v>45184</v>
      </c>
      <c r="M179" s="2002" t="s">
        <v>759</v>
      </c>
      <c r="N179" s="1311">
        <v>2537043</v>
      </c>
      <c r="O179" s="1299"/>
      <c r="P179" s="1351" t="s">
        <v>30</v>
      </c>
      <c r="Q179" s="1312"/>
      <c r="R179" s="1352"/>
      <c r="S179" s="1311">
        <v>2537043</v>
      </c>
      <c r="T179" s="1353"/>
      <c r="U179" s="1315"/>
    </row>
    <row r="180" spans="1:54" ht="15" hidden="1" customHeight="1">
      <c r="A180" s="116" t="s">
        <v>760</v>
      </c>
      <c r="B180" s="116" t="s">
        <v>761</v>
      </c>
      <c r="C180" s="451" t="s">
        <v>23</v>
      </c>
      <c r="D180" s="1162" t="s">
        <v>762</v>
      </c>
      <c r="E180" s="1163" t="s">
        <v>763</v>
      </c>
      <c r="F180" s="10">
        <v>44438</v>
      </c>
      <c r="G180" s="574" t="s">
        <v>26</v>
      </c>
      <c r="H180" s="6" t="s">
        <v>27</v>
      </c>
      <c r="I180" s="899" t="s">
        <v>28</v>
      </c>
      <c r="J180" s="900">
        <v>44498</v>
      </c>
      <c r="K180" s="1147">
        <v>44549</v>
      </c>
      <c r="L180" s="1147">
        <v>44552</v>
      </c>
      <c r="M180" s="247" t="s">
        <v>764</v>
      </c>
      <c r="N180" s="904">
        <v>2803177</v>
      </c>
      <c r="O180" s="34"/>
      <c r="P180" s="1151" t="s">
        <v>394</v>
      </c>
      <c r="Q180" s="263">
        <v>2666676</v>
      </c>
      <c r="R180" s="47"/>
      <c r="S180" s="507"/>
      <c r="T180" s="1070">
        <v>2666676</v>
      </c>
      <c r="U180" s="242"/>
    </row>
    <row r="181" spans="1:54" ht="15" hidden="1" customHeight="1">
      <c r="A181" s="48" t="s">
        <v>765</v>
      </c>
      <c r="B181" s="48" t="s">
        <v>766</v>
      </c>
      <c r="C181" s="447" t="s">
        <v>23</v>
      </c>
      <c r="D181" s="21" t="s">
        <v>762</v>
      </c>
      <c r="E181" s="1146" t="s">
        <v>763</v>
      </c>
      <c r="F181" s="38">
        <v>44438</v>
      </c>
      <c r="G181" s="17" t="s">
        <v>26</v>
      </c>
      <c r="H181" s="21" t="s">
        <v>35</v>
      </c>
      <c r="I181" s="123" t="s">
        <v>28</v>
      </c>
      <c r="J181" s="1148" t="s">
        <v>317</v>
      </c>
      <c r="K181" s="151">
        <v>44617</v>
      </c>
      <c r="L181" s="151">
        <v>44619</v>
      </c>
      <c r="M181" s="33" t="s">
        <v>767</v>
      </c>
      <c r="N181" s="175">
        <v>2877527</v>
      </c>
      <c r="O181" s="52"/>
      <c r="P181" s="1152" t="s">
        <v>30</v>
      </c>
      <c r="Q181" s="214">
        <v>2770082</v>
      </c>
      <c r="R181" s="47"/>
      <c r="S181" s="207"/>
      <c r="T181" s="223">
        <v>2770082</v>
      </c>
      <c r="U181" s="242"/>
    </row>
    <row r="182" spans="1:54" ht="15" hidden="1" customHeight="1">
      <c r="A182" s="12" t="s">
        <v>768</v>
      </c>
      <c r="B182" s="40" t="s">
        <v>769</v>
      </c>
      <c r="C182" s="298" t="s">
        <v>23</v>
      </c>
      <c r="D182" s="7" t="s">
        <v>770</v>
      </c>
      <c r="E182" s="81" t="s">
        <v>771</v>
      </c>
      <c r="F182" s="13">
        <v>44295</v>
      </c>
      <c r="G182" s="8" t="s">
        <v>26</v>
      </c>
      <c r="H182" s="7" t="s">
        <v>27</v>
      </c>
      <c r="I182" s="124" t="s">
        <v>28</v>
      </c>
      <c r="J182" s="158">
        <v>44316</v>
      </c>
      <c r="K182" s="148">
        <v>44344</v>
      </c>
      <c r="L182" s="148">
        <v>44346</v>
      </c>
      <c r="M182" s="9" t="s">
        <v>772</v>
      </c>
      <c r="N182" s="170">
        <v>1472813</v>
      </c>
      <c r="O182" s="5"/>
      <c r="P182" s="1153" t="s">
        <v>30</v>
      </c>
      <c r="Q182" s="799">
        <v>1593272</v>
      </c>
      <c r="R182" s="50"/>
      <c r="S182" s="270"/>
      <c r="T182" s="800">
        <v>1593272</v>
      </c>
      <c r="U182" s="26" t="s">
        <v>224</v>
      </c>
    </row>
    <row r="183" spans="1:54" ht="30" hidden="1">
      <c r="A183" s="12" t="s">
        <v>773</v>
      </c>
      <c r="B183" s="40" t="s">
        <v>774</v>
      </c>
      <c r="C183" s="298" t="s">
        <v>23</v>
      </c>
      <c r="D183" s="7" t="s">
        <v>770</v>
      </c>
      <c r="E183" s="81" t="s">
        <v>771</v>
      </c>
      <c r="F183" s="13">
        <v>44295</v>
      </c>
      <c r="G183" s="8" t="s">
        <v>26</v>
      </c>
      <c r="H183" s="7" t="s">
        <v>35</v>
      </c>
      <c r="I183" s="124" t="s">
        <v>28</v>
      </c>
      <c r="J183" s="158">
        <v>44316</v>
      </c>
      <c r="K183" s="148">
        <v>44384</v>
      </c>
      <c r="L183" s="148">
        <v>44386</v>
      </c>
      <c r="M183" s="9" t="s">
        <v>775</v>
      </c>
      <c r="N183" s="170">
        <v>1472813</v>
      </c>
      <c r="O183" s="5"/>
      <c r="P183" s="1154" t="s">
        <v>30</v>
      </c>
      <c r="Q183" s="201">
        <v>1641081</v>
      </c>
      <c r="R183" s="11"/>
      <c r="S183" s="224"/>
      <c r="T183" s="224">
        <v>1641081</v>
      </c>
      <c r="U183" s="18" t="s">
        <v>224</v>
      </c>
    </row>
    <row r="184" spans="1:54" ht="15" hidden="1" customHeight="1">
      <c r="A184" s="12" t="s">
        <v>776</v>
      </c>
      <c r="B184" s="40" t="s">
        <v>777</v>
      </c>
      <c r="C184" s="298" t="s">
        <v>23</v>
      </c>
      <c r="D184" s="7" t="s">
        <v>770</v>
      </c>
      <c r="E184" s="81" t="s">
        <v>778</v>
      </c>
      <c r="F184" s="13">
        <v>44295</v>
      </c>
      <c r="G184" s="8" t="s">
        <v>26</v>
      </c>
      <c r="H184" s="62" t="s">
        <v>41</v>
      </c>
      <c r="I184" s="121" t="s">
        <v>28</v>
      </c>
      <c r="J184" s="158">
        <v>44436</v>
      </c>
      <c r="K184" s="148">
        <v>44436</v>
      </c>
      <c r="L184" s="148">
        <v>44438</v>
      </c>
      <c r="M184" s="37">
        <v>44436</v>
      </c>
      <c r="N184" s="170">
        <v>512039</v>
      </c>
      <c r="O184" s="5"/>
      <c r="P184" s="1154" t="s">
        <v>30</v>
      </c>
      <c r="Q184" s="201">
        <v>625934</v>
      </c>
      <c r="R184" s="11"/>
      <c r="S184" s="224"/>
      <c r="T184" s="224">
        <v>625934</v>
      </c>
      <c r="U184" s="18" t="s">
        <v>224</v>
      </c>
    </row>
    <row r="185" spans="1:54" ht="15" hidden="1" customHeight="1">
      <c r="A185" s="48" t="s">
        <v>779</v>
      </c>
      <c r="B185" s="48" t="s">
        <v>780</v>
      </c>
      <c r="C185" s="447" t="s">
        <v>23</v>
      </c>
      <c r="D185" s="21" t="s">
        <v>781</v>
      </c>
      <c r="E185" s="798" t="s">
        <v>782</v>
      </c>
      <c r="F185" s="38">
        <v>44337</v>
      </c>
      <c r="G185" s="17" t="s">
        <v>26</v>
      </c>
      <c r="H185" s="63" t="s">
        <v>27</v>
      </c>
      <c r="I185" s="17" t="s">
        <v>28</v>
      </c>
      <c r="J185" s="163">
        <v>44694</v>
      </c>
      <c r="K185" s="233">
        <v>44694</v>
      </c>
      <c r="L185" s="151">
        <v>44696</v>
      </c>
      <c r="M185" s="33">
        <v>44694</v>
      </c>
      <c r="N185" s="175">
        <v>4777847</v>
      </c>
      <c r="O185" s="39"/>
      <c r="P185" s="1155" t="s">
        <v>30</v>
      </c>
      <c r="Q185" s="188">
        <v>5177682</v>
      </c>
      <c r="R185" s="826"/>
      <c r="S185" s="207"/>
      <c r="T185" s="319">
        <v>5177682</v>
      </c>
      <c r="U185" s="465" t="s">
        <v>32</v>
      </c>
    </row>
    <row r="186" spans="1:54" ht="15" hidden="1" customHeight="1">
      <c r="A186" s="48" t="s">
        <v>783</v>
      </c>
      <c r="B186" s="48" t="s">
        <v>784</v>
      </c>
      <c r="C186" s="447" t="s">
        <v>23</v>
      </c>
      <c r="D186" s="21" t="s">
        <v>781</v>
      </c>
      <c r="E186" s="798" t="s">
        <v>782</v>
      </c>
      <c r="F186" s="38">
        <v>44337</v>
      </c>
      <c r="G186" s="17" t="s">
        <v>26</v>
      </c>
      <c r="H186" s="63" t="s">
        <v>35</v>
      </c>
      <c r="I186" s="17" t="s">
        <v>28</v>
      </c>
      <c r="J186" s="163">
        <v>44715</v>
      </c>
      <c r="K186" s="233">
        <v>44722</v>
      </c>
      <c r="L186" s="151">
        <v>44725</v>
      </c>
      <c r="M186" s="36" t="s">
        <v>785</v>
      </c>
      <c r="N186" s="175">
        <v>4777847</v>
      </c>
      <c r="O186" s="39"/>
      <c r="P186" s="1156" t="s">
        <v>30</v>
      </c>
      <c r="Q186" s="524">
        <v>5264427</v>
      </c>
      <c r="R186" s="168"/>
      <c r="S186" s="204"/>
      <c r="T186" s="525">
        <v>5264427</v>
      </c>
      <c r="U186" s="104" t="s">
        <v>32</v>
      </c>
    </row>
    <row r="187" spans="1:54" s="11" customFormat="1" ht="15" hidden="1" customHeight="1">
      <c r="A187" s="48" t="s">
        <v>786</v>
      </c>
      <c r="B187" s="48" t="s">
        <v>787</v>
      </c>
      <c r="C187" s="447" t="s">
        <v>23</v>
      </c>
      <c r="D187" s="21" t="s">
        <v>781</v>
      </c>
      <c r="E187" s="783" t="s">
        <v>788</v>
      </c>
      <c r="F187" s="38">
        <v>44337</v>
      </c>
      <c r="G187" s="17" t="s">
        <v>26</v>
      </c>
      <c r="H187" s="63" t="s">
        <v>56</v>
      </c>
      <c r="I187" s="17" t="s">
        <v>61</v>
      </c>
      <c r="J187" s="163">
        <v>45017</v>
      </c>
      <c r="K187" s="233">
        <v>45072</v>
      </c>
      <c r="L187" s="151">
        <v>45074</v>
      </c>
      <c r="M187" s="36" t="s">
        <v>789</v>
      </c>
      <c r="N187" s="206" t="s">
        <v>790</v>
      </c>
      <c r="O187" s="39"/>
      <c r="P187" s="1157" t="s">
        <v>30</v>
      </c>
      <c r="Q187" s="198"/>
      <c r="R187" s="68"/>
      <c r="S187" s="206">
        <v>5099760</v>
      </c>
      <c r="T187" s="590"/>
      <c r="U187" s="32"/>
      <c r="V187" s="71"/>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s="57"/>
    </row>
    <row r="188" spans="1:54" ht="15" hidden="1" customHeight="1">
      <c r="A188" s="48" t="s">
        <v>791</v>
      </c>
      <c r="B188" s="48" t="s">
        <v>792</v>
      </c>
      <c r="C188" s="447" t="s">
        <v>23</v>
      </c>
      <c r="D188" s="21" t="s">
        <v>781</v>
      </c>
      <c r="E188" s="783" t="s">
        <v>788</v>
      </c>
      <c r="F188" s="38">
        <v>44337</v>
      </c>
      <c r="G188" s="22" t="s">
        <v>26</v>
      </c>
      <c r="H188" s="63" t="s">
        <v>52</v>
      </c>
      <c r="I188" s="97" t="s">
        <v>28</v>
      </c>
      <c r="J188" s="1240" t="s">
        <v>149</v>
      </c>
      <c r="K188" s="233">
        <v>45093</v>
      </c>
      <c r="L188" s="151">
        <v>45095</v>
      </c>
      <c r="M188" s="36" t="s">
        <v>149</v>
      </c>
      <c r="N188" s="206">
        <v>5099760</v>
      </c>
      <c r="O188" s="39"/>
      <c r="P188" s="1157" t="s">
        <v>30</v>
      </c>
      <c r="Q188" s="198"/>
      <c r="R188" s="68"/>
      <c r="S188" s="206">
        <v>5099760</v>
      </c>
      <c r="T188" s="590"/>
      <c r="U188" s="463"/>
    </row>
    <row r="189" spans="1:54" ht="15" hidden="1" customHeight="1">
      <c r="A189" s="40" t="s">
        <v>793</v>
      </c>
      <c r="B189" s="40" t="s">
        <v>794</v>
      </c>
      <c r="C189" s="720" t="s">
        <v>23</v>
      </c>
      <c r="D189" s="447" t="s">
        <v>781</v>
      </c>
      <c r="E189" s="40" t="s">
        <v>795</v>
      </c>
      <c r="F189" s="38">
        <v>44337</v>
      </c>
      <c r="G189" s="22" t="s">
        <v>26</v>
      </c>
      <c r="H189" s="1400" t="s">
        <v>56</v>
      </c>
      <c r="I189" s="797" t="s">
        <v>28</v>
      </c>
      <c r="J189" s="151" t="s">
        <v>796</v>
      </c>
      <c r="K189" s="1401">
        <v>44952</v>
      </c>
      <c r="L189" s="155">
        <v>44956</v>
      </c>
      <c r="M189" s="797">
        <v>44952</v>
      </c>
      <c r="N189" s="638">
        <v>923535</v>
      </c>
      <c r="O189" s="97"/>
      <c r="P189" s="1158" t="s">
        <v>30</v>
      </c>
      <c r="Q189" s="1108">
        <v>1003586</v>
      </c>
      <c r="R189" s="205"/>
      <c r="S189" s="606"/>
      <c r="T189" s="1289">
        <v>1003586</v>
      </c>
      <c r="U189" s="32"/>
    </row>
    <row r="190" spans="1:54" ht="15.75" hidden="1" customHeight="1">
      <c r="A190" s="675"/>
      <c r="B190" s="675"/>
      <c r="C190" s="720" t="s">
        <v>23</v>
      </c>
      <c r="D190" s="447" t="s">
        <v>781</v>
      </c>
      <c r="E190" s="675" t="s">
        <v>797</v>
      </c>
      <c r="F190" s="38">
        <v>44337</v>
      </c>
      <c r="G190" s="22" t="s">
        <v>26</v>
      </c>
      <c r="H190" s="1400" t="s">
        <v>56</v>
      </c>
      <c r="I190" s="797" t="s">
        <v>28</v>
      </c>
      <c r="J190" s="797" t="s">
        <v>798</v>
      </c>
      <c r="K190" s="1401">
        <v>45157</v>
      </c>
      <c r="L190" s="155">
        <v>45159</v>
      </c>
      <c r="M190" s="1287" t="s">
        <v>798</v>
      </c>
      <c r="N190" s="1232">
        <v>84739</v>
      </c>
      <c r="O190" s="17"/>
      <c r="P190" s="1158" t="s">
        <v>30</v>
      </c>
      <c r="Q190" s="1286"/>
      <c r="R190" s="1288"/>
      <c r="S190" s="1232">
        <v>84739</v>
      </c>
      <c r="T190" s="1290"/>
      <c r="U190" s="32"/>
    </row>
    <row r="191" spans="1:54" ht="15.75" hidden="1" customHeight="1">
      <c r="A191" s="1525"/>
      <c r="B191" s="1503"/>
      <c r="C191" s="252" t="s">
        <v>23</v>
      </c>
      <c r="D191" s="448" t="s">
        <v>781</v>
      </c>
      <c r="E191" s="1503" t="s">
        <v>797</v>
      </c>
      <c r="F191" s="98">
        <v>44337</v>
      </c>
      <c r="G191" s="23" t="s">
        <v>26</v>
      </c>
      <c r="H191" s="74" t="s">
        <v>52</v>
      </c>
      <c r="I191" s="1504" t="s">
        <v>28</v>
      </c>
      <c r="J191" s="1504" t="s">
        <v>799</v>
      </c>
      <c r="K191" s="150">
        <v>45163</v>
      </c>
      <c r="L191" s="602">
        <v>45165</v>
      </c>
      <c r="M191" s="1505" t="s">
        <v>799</v>
      </c>
      <c r="N191" s="1506">
        <v>84739</v>
      </c>
      <c r="O191" s="97"/>
      <c r="P191" s="1158" t="s">
        <v>30</v>
      </c>
      <c r="Q191" s="1507"/>
      <c r="R191" s="1508"/>
      <c r="S191" s="1506">
        <v>84739</v>
      </c>
      <c r="T191" s="1509"/>
      <c r="U191" s="463"/>
    </row>
    <row r="192" spans="1:54" s="11" customFormat="1" ht="91.5" hidden="1" customHeight="1">
      <c r="A192" s="1134" t="s">
        <v>800</v>
      </c>
      <c r="B192" s="1134" t="s">
        <v>801</v>
      </c>
      <c r="C192" s="1317" t="s">
        <v>23</v>
      </c>
      <c r="D192" s="740" t="s">
        <v>781</v>
      </c>
      <c r="E192" s="1551" t="s">
        <v>788</v>
      </c>
      <c r="F192" s="738">
        <v>44337</v>
      </c>
      <c r="G192" s="1369" t="s">
        <v>26</v>
      </c>
      <c r="H192" s="1370" t="s">
        <v>52</v>
      </c>
      <c r="I192" s="1308" t="s">
        <v>28</v>
      </c>
      <c r="J192" s="1308">
        <v>45261</v>
      </c>
      <c r="K192" s="576">
        <v>45273</v>
      </c>
      <c r="L192" s="249">
        <v>45275</v>
      </c>
      <c r="M192" s="2052" t="s">
        <v>802</v>
      </c>
      <c r="N192" s="1160">
        <v>4935213</v>
      </c>
      <c r="O192" s="574"/>
      <c r="P192" s="734" t="s">
        <v>30</v>
      </c>
      <c r="Q192" s="2053"/>
      <c r="R192" s="203"/>
      <c r="S192" s="497">
        <v>4935213</v>
      </c>
      <c r="T192" s="2054"/>
      <c r="U192" s="18"/>
    </row>
    <row r="193" spans="1:21" ht="85.5" hidden="1" customHeight="1">
      <c r="A193" s="1217" t="s">
        <v>803</v>
      </c>
      <c r="B193" s="1217" t="s">
        <v>804</v>
      </c>
      <c r="C193" s="1218" t="s">
        <v>23</v>
      </c>
      <c r="D193" s="1822" t="s">
        <v>781</v>
      </c>
      <c r="E193" s="1217" t="s">
        <v>788</v>
      </c>
      <c r="F193" s="1219">
        <v>44337</v>
      </c>
      <c r="G193" s="1285" t="s">
        <v>26</v>
      </c>
      <c r="H193" s="1386" t="s">
        <v>56</v>
      </c>
      <c r="I193" s="2058" t="s">
        <v>28</v>
      </c>
      <c r="J193" s="1387">
        <v>45233</v>
      </c>
      <c r="K193" s="1820">
        <v>45240</v>
      </c>
      <c r="L193" s="1248">
        <v>45243</v>
      </c>
      <c r="M193" s="1387" t="s">
        <v>805</v>
      </c>
      <c r="N193" s="1311">
        <v>4935213</v>
      </c>
      <c r="O193" s="113"/>
      <c r="P193" s="646" t="s">
        <v>30</v>
      </c>
      <c r="Q193" s="2059"/>
      <c r="R193" s="2060"/>
      <c r="S193" s="1311">
        <v>4935213</v>
      </c>
      <c r="T193" s="1372"/>
      <c r="U193" s="465"/>
    </row>
    <row r="194" spans="1:21" ht="84" hidden="1" customHeight="1">
      <c r="A194" s="1827" t="s">
        <v>806</v>
      </c>
      <c r="B194" s="1827" t="s">
        <v>807</v>
      </c>
      <c r="C194" s="1828" t="s">
        <v>23</v>
      </c>
      <c r="D194" s="1829" t="s">
        <v>781</v>
      </c>
      <c r="E194" s="1827" t="s">
        <v>788</v>
      </c>
      <c r="F194" s="1740">
        <v>44337</v>
      </c>
      <c r="G194" s="1511" t="s">
        <v>26</v>
      </c>
      <c r="H194" s="1725" t="s">
        <v>56</v>
      </c>
      <c r="I194" s="1765" t="s">
        <v>84</v>
      </c>
      <c r="J194" s="1726">
        <v>45351</v>
      </c>
      <c r="K194" s="1731">
        <v>45351</v>
      </c>
      <c r="L194" s="1926">
        <v>45354</v>
      </c>
      <c r="M194" s="1962">
        <v>45351</v>
      </c>
      <c r="N194" s="1966">
        <v>5671566</v>
      </c>
      <c r="O194" s="1963"/>
      <c r="P194" s="1969" t="s">
        <v>30</v>
      </c>
      <c r="Q194" s="1964"/>
      <c r="R194" s="1965"/>
      <c r="S194" s="1966"/>
      <c r="T194" s="1967"/>
      <c r="U194" s="1968"/>
    </row>
    <row r="195" spans="1:21" ht="15" hidden="1" customHeight="1">
      <c r="A195" s="48" t="s">
        <v>808</v>
      </c>
      <c r="B195" s="48" t="s">
        <v>809</v>
      </c>
      <c r="C195" s="720" t="s">
        <v>237</v>
      </c>
      <c r="D195" s="447" t="s">
        <v>810</v>
      </c>
      <c r="E195" s="48" t="s">
        <v>811</v>
      </c>
      <c r="F195" s="549">
        <v>44461</v>
      </c>
      <c r="G195" s="277" t="s">
        <v>26</v>
      </c>
      <c r="H195" s="1510" t="s">
        <v>56</v>
      </c>
      <c r="I195" s="1402" t="s">
        <v>28</v>
      </c>
      <c r="J195" s="110">
        <v>45143</v>
      </c>
      <c r="K195" s="1960">
        <v>45073</v>
      </c>
      <c r="L195" s="774">
        <v>45066</v>
      </c>
      <c r="M195" s="797" t="s">
        <v>812</v>
      </c>
      <c r="N195" s="616">
        <v>2546474</v>
      </c>
      <c r="O195" s="17"/>
      <c r="P195" s="641" t="s">
        <v>30</v>
      </c>
      <c r="Q195" s="1957"/>
      <c r="R195" s="206"/>
      <c r="S195" s="616">
        <v>2546474</v>
      </c>
      <c r="T195" s="1958"/>
      <c r="U195" s="32"/>
    </row>
    <row r="196" spans="1:21" ht="15" hidden="1" customHeight="1">
      <c r="A196" s="118" t="s">
        <v>813</v>
      </c>
      <c r="B196" s="118" t="s">
        <v>814</v>
      </c>
      <c r="C196" s="1830" t="s">
        <v>237</v>
      </c>
      <c r="D196" s="451" t="s">
        <v>810</v>
      </c>
      <c r="E196" s="118" t="s">
        <v>811</v>
      </c>
      <c r="F196" s="13">
        <v>44461</v>
      </c>
      <c r="G196" s="12" t="s">
        <v>26</v>
      </c>
      <c r="H196" s="473" t="s">
        <v>52</v>
      </c>
      <c r="I196" s="1149" t="s">
        <v>28</v>
      </c>
      <c r="J196" s="37">
        <v>44964</v>
      </c>
      <c r="K196" s="1961">
        <v>45099</v>
      </c>
      <c r="L196" s="1150">
        <v>45102</v>
      </c>
      <c r="M196" s="1149" t="s">
        <v>815</v>
      </c>
      <c r="N196" s="497">
        <v>2582029</v>
      </c>
      <c r="O196" s="8"/>
      <c r="P196" s="645" t="s">
        <v>30</v>
      </c>
      <c r="Q196" s="1107">
        <v>2469891</v>
      </c>
      <c r="R196" s="203"/>
      <c r="S196" s="1959"/>
      <c r="T196" s="1107">
        <v>2469891</v>
      </c>
      <c r="U196" s="18"/>
    </row>
    <row r="197" spans="1:21" ht="15" hidden="1" customHeight="1">
      <c r="A197" s="49" t="s">
        <v>816</v>
      </c>
      <c r="B197" s="49" t="s">
        <v>817</v>
      </c>
      <c r="C197" s="1123" t="s">
        <v>237</v>
      </c>
      <c r="D197" s="1593" t="s">
        <v>810</v>
      </c>
      <c r="E197" s="1623" t="s">
        <v>818</v>
      </c>
      <c r="F197" s="1464">
        <v>44461</v>
      </c>
      <c r="G197" s="27" t="s">
        <v>26</v>
      </c>
      <c r="H197" s="1220" t="s">
        <v>56</v>
      </c>
      <c r="I197" s="1124" t="s">
        <v>28</v>
      </c>
      <c r="J197" s="85">
        <v>45192</v>
      </c>
      <c r="K197" s="149">
        <v>45192</v>
      </c>
      <c r="L197" s="1970">
        <v>45195</v>
      </c>
      <c r="M197" s="1971" t="s">
        <v>819</v>
      </c>
      <c r="N197" s="1972" t="s">
        <v>820</v>
      </c>
      <c r="O197" s="305"/>
      <c r="P197" s="1973" t="s">
        <v>30</v>
      </c>
      <c r="Q197" s="1392"/>
      <c r="R197" s="525"/>
      <c r="S197" s="1398">
        <v>4125006</v>
      </c>
      <c r="T197" s="1392"/>
      <c r="U197" s="877"/>
    </row>
    <row r="198" spans="1:21" ht="64.5" hidden="1" customHeight="1">
      <c r="A198" s="1144" t="s">
        <v>821</v>
      </c>
      <c r="B198" s="1144" t="s">
        <v>822</v>
      </c>
      <c r="C198" s="1317" t="s">
        <v>237</v>
      </c>
      <c r="D198" s="1738" t="s">
        <v>810</v>
      </c>
      <c r="E198" s="1551" t="s">
        <v>818</v>
      </c>
      <c r="F198" s="1224">
        <v>44461</v>
      </c>
      <c r="G198" s="1369" t="s">
        <v>26</v>
      </c>
      <c r="H198" s="1370" t="s">
        <v>52</v>
      </c>
      <c r="I198" s="1308" t="s">
        <v>28</v>
      </c>
      <c r="J198" s="247">
        <v>45235</v>
      </c>
      <c r="K198" s="576">
        <v>45235</v>
      </c>
      <c r="L198" s="1622">
        <v>45251</v>
      </c>
      <c r="M198" s="1308">
        <v>45235</v>
      </c>
      <c r="N198" s="1160">
        <v>4100000</v>
      </c>
      <c r="O198" s="574"/>
      <c r="P198" s="1140" t="s">
        <v>30</v>
      </c>
      <c r="Q198" s="1138">
        <v>3225475</v>
      </c>
      <c r="R198" s="1730"/>
      <c r="S198" s="1138"/>
      <c r="T198" s="1160">
        <v>3225475</v>
      </c>
      <c r="U198" s="1141"/>
    </row>
    <row r="199" spans="1:21" ht="60" hidden="1" customHeight="1">
      <c r="A199" s="1127" t="s">
        <v>823</v>
      </c>
      <c r="B199" s="1127" t="s">
        <v>824</v>
      </c>
      <c r="C199" s="1737" t="s">
        <v>237</v>
      </c>
      <c r="D199" s="1739" t="s">
        <v>810</v>
      </c>
      <c r="E199" s="1127" t="s">
        <v>825</v>
      </c>
      <c r="F199" s="1740">
        <v>44461</v>
      </c>
      <c r="G199" s="1511" t="s">
        <v>26</v>
      </c>
      <c r="H199" s="1725" t="s">
        <v>35</v>
      </c>
      <c r="I199" s="1726" t="s">
        <v>84</v>
      </c>
      <c r="J199" s="1278" t="s">
        <v>826</v>
      </c>
      <c r="K199" s="1734">
        <v>45351</v>
      </c>
      <c r="L199" s="1732">
        <v>45354</v>
      </c>
      <c r="M199" s="1733" t="s">
        <v>826</v>
      </c>
      <c r="N199" s="1767">
        <v>2648420</v>
      </c>
      <c r="O199" s="1736"/>
      <c r="P199" s="1266" t="s">
        <v>30</v>
      </c>
      <c r="Q199" s="1735"/>
      <c r="R199" s="1512"/>
      <c r="S199" s="1129"/>
      <c r="T199" s="1729"/>
      <c r="U199" s="1728"/>
    </row>
    <row r="200" spans="1:21" ht="34.5" hidden="1" customHeight="1">
      <c r="A200" s="1831" t="s">
        <v>827</v>
      </c>
      <c r="B200" s="1217" t="s">
        <v>828</v>
      </c>
      <c r="C200" s="1872" t="s">
        <v>237</v>
      </c>
      <c r="D200" s="1738" t="s">
        <v>810</v>
      </c>
      <c r="E200" s="1134" t="s">
        <v>825</v>
      </c>
      <c r="F200" s="1224">
        <v>44461</v>
      </c>
      <c r="G200" s="1369" t="s">
        <v>26</v>
      </c>
      <c r="H200" s="1386" t="s">
        <v>27</v>
      </c>
      <c r="I200" s="1387" t="s">
        <v>28</v>
      </c>
      <c r="J200" s="1592" t="s">
        <v>829</v>
      </c>
      <c r="K200" s="1358">
        <v>45312</v>
      </c>
      <c r="L200" s="1913">
        <v>45318</v>
      </c>
      <c r="M200" s="1134" t="s">
        <v>829</v>
      </c>
      <c r="N200" s="1160">
        <v>2648420</v>
      </c>
      <c r="O200" s="574"/>
      <c r="P200" s="1540" t="s">
        <v>30</v>
      </c>
      <c r="Q200" s="1873"/>
      <c r="R200" s="1360"/>
      <c r="S200" s="1875">
        <v>2648420</v>
      </c>
      <c r="T200" s="1874"/>
      <c r="U200" s="1315"/>
    </row>
    <row r="201" spans="1:21" ht="33" hidden="1" customHeight="1">
      <c r="A201" s="1230" t="s">
        <v>830</v>
      </c>
      <c r="B201" s="1230" t="s">
        <v>831</v>
      </c>
      <c r="C201" s="1231" t="s">
        <v>237</v>
      </c>
      <c r="D201" s="1513" t="s">
        <v>832</v>
      </c>
      <c r="E201" s="1514" t="s">
        <v>833</v>
      </c>
      <c r="F201" s="1515">
        <v>44617</v>
      </c>
      <c r="G201" s="1516" t="s">
        <v>26</v>
      </c>
      <c r="H201" s="1517" t="s">
        <v>52</v>
      </c>
      <c r="I201" s="1518" t="s">
        <v>330</v>
      </c>
      <c r="J201" s="1519">
        <v>45054</v>
      </c>
      <c r="K201" s="1520">
        <v>45057</v>
      </c>
      <c r="L201" s="1518">
        <v>45059</v>
      </c>
      <c r="M201" s="1518"/>
      <c r="N201" s="1119">
        <v>8964477</v>
      </c>
      <c r="O201" s="1521"/>
      <c r="P201" s="1159" t="s">
        <v>30</v>
      </c>
      <c r="Q201" s="1117"/>
      <c r="R201" s="1118"/>
      <c r="S201" s="1119"/>
      <c r="T201" s="1120"/>
      <c r="U201" s="1121"/>
    </row>
    <row r="202" spans="1:21" ht="15" customHeight="1">
      <c r="A202" s="1368" t="s">
        <v>834</v>
      </c>
      <c r="B202" s="1368" t="s">
        <v>835</v>
      </c>
      <c r="C202" s="1317" t="s">
        <v>23</v>
      </c>
      <c r="D202" s="740" t="s">
        <v>836</v>
      </c>
      <c r="E202" s="1134" t="s">
        <v>837</v>
      </c>
      <c r="F202" s="738">
        <v>44690</v>
      </c>
      <c r="G202" s="1369" t="s">
        <v>26</v>
      </c>
      <c r="H202" s="1370" t="s">
        <v>27</v>
      </c>
      <c r="I202" s="1308" t="s">
        <v>28</v>
      </c>
      <c r="J202" s="1308">
        <v>45085</v>
      </c>
      <c r="K202" s="576">
        <v>45190</v>
      </c>
      <c r="L202" s="249">
        <v>45192</v>
      </c>
      <c r="M202" s="1170" t="s">
        <v>838</v>
      </c>
      <c r="N202" s="1388">
        <v>1686698</v>
      </c>
      <c r="O202" s="574"/>
      <c r="P202" s="1249" t="s">
        <v>839</v>
      </c>
      <c r="Q202" s="1371"/>
      <c r="R202" s="1360"/>
      <c r="S202" s="1388">
        <v>1686698</v>
      </c>
      <c r="T202" s="1372"/>
      <c r="U202" s="1315"/>
    </row>
    <row r="203" spans="1:21" ht="15" customHeight="1">
      <c r="A203" s="1368" t="s">
        <v>840</v>
      </c>
      <c r="B203" s="1368" t="s">
        <v>841</v>
      </c>
      <c r="C203" s="1317" t="s">
        <v>23</v>
      </c>
      <c r="D203" s="740" t="s">
        <v>836</v>
      </c>
      <c r="E203" s="1134" t="s">
        <v>837</v>
      </c>
      <c r="F203" s="738">
        <v>44690</v>
      </c>
      <c r="G203" s="1369" t="s">
        <v>26</v>
      </c>
      <c r="H203" s="1370" t="s">
        <v>52</v>
      </c>
      <c r="I203" s="1308" t="s">
        <v>28</v>
      </c>
      <c r="J203" s="1308" t="s">
        <v>96</v>
      </c>
      <c r="K203" s="576">
        <v>45225</v>
      </c>
      <c r="L203" s="1340">
        <v>45228</v>
      </c>
      <c r="M203" s="1308" t="s">
        <v>842</v>
      </c>
      <c r="N203" s="1160">
        <v>1686698</v>
      </c>
      <c r="O203" s="1585"/>
      <c r="P203" s="1559" t="s">
        <v>839</v>
      </c>
      <c r="Q203" s="1563"/>
      <c r="R203" s="1560"/>
      <c r="S203" s="1160">
        <v>1686698</v>
      </c>
      <c r="T203" s="1561"/>
      <c r="U203" s="1562"/>
    </row>
    <row r="204" spans="1:21" ht="15" customHeight="1">
      <c r="A204" s="1322" t="s">
        <v>843</v>
      </c>
      <c r="B204" s="1322" t="s">
        <v>844</v>
      </c>
      <c r="C204" s="1383" t="s">
        <v>23</v>
      </c>
      <c r="D204" s="1384" t="s">
        <v>836</v>
      </c>
      <c r="E204" s="1322" t="s">
        <v>845</v>
      </c>
      <c r="F204" s="1494">
        <v>44690</v>
      </c>
      <c r="G204" s="1424" t="s">
        <v>26</v>
      </c>
      <c r="H204" s="1940" t="s">
        <v>27</v>
      </c>
      <c r="I204" s="1941" t="s">
        <v>28</v>
      </c>
      <c r="J204" s="1941" t="s">
        <v>846</v>
      </c>
      <c r="K204" s="1942">
        <v>45190</v>
      </c>
      <c r="L204" s="1321">
        <v>45192</v>
      </c>
      <c r="M204" s="1170" t="s">
        <v>847</v>
      </c>
      <c r="N204" s="1138">
        <v>1636734</v>
      </c>
      <c r="O204" s="1495"/>
      <c r="P204" s="1140" t="s">
        <v>839</v>
      </c>
      <c r="Q204" s="1943"/>
      <c r="R204" s="1297"/>
      <c r="S204" s="1138">
        <v>1636734</v>
      </c>
      <c r="T204" s="1944"/>
      <c r="U204" s="1596"/>
    </row>
    <row r="205" spans="1:21" ht="23.25" customHeight="1">
      <c r="A205" s="1262" t="s">
        <v>848</v>
      </c>
      <c r="B205" s="1134" t="s">
        <v>849</v>
      </c>
      <c r="C205" s="1317" t="s">
        <v>23</v>
      </c>
      <c r="D205" s="740" t="s">
        <v>836</v>
      </c>
      <c r="E205" s="1134" t="s">
        <v>850</v>
      </c>
      <c r="F205" s="738">
        <v>44690</v>
      </c>
      <c r="G205" s="1369" t="s">
        <v>75</v>
      </c>
      <c r="H205" s="1370" t="s">
        <v>52</v>
      </c>
      <c r="I205" s="1308" t="s">
        <v>28</v>
      </c>
      <c r="J205" s="1308">
        <v>45231</v>
      </c>
      <c r="K205" s="576">
        <v>45232</v>
      </c>
      <c r="L205" s="249">
        <v>45235</v>
      </c>
      <c r="M205" s="1308">
        <v>44937</v>
      </c>
      <c r="N205" s="1595">
        <v>3192432</v>
      </c>
      <c r="O205" s="574"/>
      <c r="P205" s="734" t="s">
        <v>839</v>
      </c>
      <c r="Q205" s="1371"/>
      <c r="R205" s="1360"/>
      <c r="S205" s="1595">
        <v>3192432</v>
      </c>
      <c r="T205" s="1937"/>
      <c r="U205" s="1141"/>
    </row>
    <row r="206" spans="1:21" ht="15" hidden="1" customHeight="1">
      <c r="A206" s="116" t="s">
        <v>851</v>
      </c>
      <c r="B206" s="169" t="s">
        <v>852</v>
      </c>
      <c r="C206" s="451" t="s">
        <v>23</v>
      </c>
      <c r="D206" s="1326" t="s">
        <v>853</v>
      </c>
      <c r="E206" s="116" t="s">
        <v>854</v>
      </c>
      <c r="F206" s="1591">
        <v>44481</v>
      </c>
      <c r="G206" s="127" t="s">
        <v>26</v>
      </c>
      <c r="H206" s="130" t="s">
        <v>27</v>
      </c>
      <c r="I206" s="1086" t="s">
        <v>28</v>
      </c>
      <c r="J206" s="166">
        <v>44763</v>
      </c>
      <c r="K206" s="157">
        <v>44788</v>
      </c>
      <c r="L206" s="1584">
        <v>44791</v>
      </c>
      <c r="M206" s="129" t="s">
        <v>855</v>
      </c>
      <c r="N206" s="668">
        <v>1747789</v>
      </c>
      <c r="O206" s="1586"/>
      <c r="P206" s="672" t="s">
        <v>30</v>
      </c>
      <c r="Q206" s="673">
        <v>1795533</v>
      </c>
      <c r="R206" s="58"/>
      <c r="S206" s="377"/>
      <c r="T206" s="673">
        <v>1795533</v>
      </c>
      <c r="U206" s="278" t="s">
        <v>856</v>
      </c>
    </row>
    <row r="207" spans="1:21" ht="15" hidden="1" customHeight="1">
      <c r="A207" s="169" t="s">
        <v>857</v>
      </c>
      <c r="B207" s="116" t="s">
        <v>858</v>
      </c>
      <c r="C207" s="519" t="s">
        <v>23</v>
      </c>
      <c r="D207" s="520" t="s">
        <v>853</v>
      </c>
      <c r="E207" s="116" t="s">
        <v>854</v>
      </c>
      <c r="F207" s="70">
        <v>44481</v>
      </c>
      <c r="G207" s="8" t="s">
        <v>26</v>
      </c>
      <c r="H207" s="62" t="s">
        <v>35</v>
      </c>
      <c r="I207" s="123" t="s">
        <v>28</v>
      </c>
      <c r="J207" s="158">
        <v>44774</v>
      </c>
      <c r="K207" s="148">
        <v>44847</v>
      </c>
      <c r="L207" s="148">
        <v>44850</v>
      </c>
      <c r="M207" s="129" t="s">
        <v>859</v>
      </c>
      <c r="N207" s="668">
        <v>1713520</v>
      </c>
      <c r="O207" s="5"/>
      <c r="P207" s="645" t="s">
        <v>30</v>
      </c>
      <c r="Q207" s="190"/>
      <c r="R207" s="11"/>
      <c r="S207" s="212">
        <v>1713520</v>
      </c>
      <c r="T207" s="504"/>
      <c r="U207" s="12"/>
    </row>
    <row r="208" spans="1:21" ht="15" hidden="1" customHeight="1">
      <c r="A208" s="253" t="s">
        <v>860</v>
      </c>
      <c r="B208" s="40" t="s">
        <v>861</v>
      </c>
      <c r="C208" s="453" t="s">
        <v>862</v>
      </c>
      <c r="D208" s="279" t="s">
        <v>863</v>
      </c>
      <c r="E208" s="281" t="s">
        <v>864</v>
      </c>
      <c r="F208" s="282">
        <v>44298</v>
      </c>
      <c r="G208" s="30" t="s">
        <v>26</v>
      </c>
      <c r="H208" s="54" t="s">
        <v>27</v>
      </c>
      <c r="I208" s="283" t="s">
        <v>28</v>
      </c>
      <c r="J208" s="159">
        <v>44333</v>
      </c>
      <c r="K208" s="149">
        <v>44347</v>
      </c>
      <c r="L208" s="149">
        <v>44352</v>
      </c>
      <c r="M208" s="85" t="s">
        <v>865</v>
      </c>
      <c r="N208" s="171">
        <v>1285099</v>
      </c>
      <c r="O208" s="96"/>
      <c r="P208" s="643" t="s">
        <v>30</v>
      </c>
      <c r="Q208" s="285">
        <v>1274818</v>
      </c>
      <c r="R208" s="50"/>
      <c r="S208" s="243"/>
      <c r="T208" s="243">
        <v>1274818</v>
      </c>
      <c r="U208" s="27" t="s">
        <v>866</v>
      </c>
    </row>
    <row r="209" spans="1:45" ht="15" hidden="1" customHeight="1">
      <c r="A209" s="294" t="s">
        <v>867</v>
      </c>
      <c r="B209" s="118" t="s">
        <v>868</v>
      </c>
      <c r="C209" s="517" t="s">
        <v>862</v>
      </c>
      <c r="D209" s="901" t="s">
        <v>863</v>
      </c>
      <c r="E209" s="281" t="s">
        <v>864</v>
      </c>
      <c r="F209" s="282">
        <v>44298</v>
      </c>
      <c r="G209" s="721" t="s">
        <v>26</v>
      </c>
      <c r="H209" s="54" t="s">
        <v>35</v>
      </c>
      <c r="I209" s="283" t="s">
        <v>28</v>
      </c>
      <c r="J209" s="159">
        <v>44333</v>
      </c>
      <c r="K209" s="149">
        <v>44376</v>
      </c>
      <c r="L209" s="149">
        <v>44382</v>
      </c>
      <c r="M209" s="31" t="s">
        <v>869</v>
      </c>
      <c r="N209" s="171">
        <v>1304168</v>
      </c>
      <c r="O209" s="96"/>
      <c r="P209" s="643" t="s">
        <v>30</v>
      </c>
      <c r="Q209" s="1036">
        <v>1292430</v>
      </c>
      <c r="R209" s="50"/>
      <c r="S209" s="243"/>
      <c r="T209" s="1037">
        <v>1292430</v>
      </c>
      <c r="U209" s="27" t="s">
        <v>866</v>
      </c>
    </row>
    <row r="210" spans="1:45" ht="15" hidden="1" customHeight="1">
      <c r="A210" s="253" t="s">
        <v>870</v>
      </c>
      <c r="B210" s="40" t="s">
        <v>871</v>
      </c>
      <c r="C210" s="298" t="s">
        <v>862</v>
      </c>
      <c r="D210" s="301" t="s">
        <v>863</v>
      </c>
      <c r="E210" s="69" t="s">
        <v>872</v>
      </c>
      <c r="F210" s="70">
        <v>44298</v>
      </c>
      <c r="G210" s="8" t="s">
        <v>26</v>
      </c>
      <c r="H210" s="7" t="s">
        <v>41</v>
      </c>
      <c r="I210" s="124" t="s">
        <v>28</v>
      </c>
      <c r="J210" s="158">
        <v>44438</v>
      </c>
      <c r="K210" s="148">
        <v>44438</v>
      </c>
      <c r="L210" s="148">
        <v>44443</v>
      </c>
      <c r="M210" s="37">
        <v>44438</v>
      </c>
      <c r="N210" s="170">
        <v>799283</v>
      </c>
      <c r="O210" s="5"/>
      <c r="P210" s="645" t="s">
        <v>873</v>
      </c>
      <c r="Q210" s="191">
        <v>796086</v>
      </c>
      <c r="R210" s="11"/>
      <c r="S210" s="212"/>
      <c r="T210" s="212">
        <v>796086</v>
      </c>
      <c r="U210" s="18" t="s">
        <v>874</v>
      </c>
    </row>
    <row r="211" spans="1:45" ht="15" hidden="1" customHeight="1">
      <c r="A211" s="295" t="s">
        <v>875</v>
      </c>
      <c r="B211" s="1038" t="s">
        <v>876</v>
      </c>
      <c r="C211" s="451" t="s">
        <v>23</v>
      </c>
      <c r="D211" s="24" t="s">
        <v>877</v>
      </c>
      <c r="E211" s="1039" t="s">
        <v>878</v>
      </c>
      <c r="F211" s="105">
        <v>44383</v>
      </c>
      <c r="G211" s="106" t="s">
        <v>26</v>
      </c>
      <c r="H211" s="24" t="s">
        <v>27</v>
      </c>
      <c r="I211" s="1110" t="s">
        <v>28</v>
      </c>
      <c r="J211" s="466">
        <v>44814</v>
      </c>
      <c r="K211" s="154">
        <v>44575</v>
      </c>
      <c r="L211" s="467">
        <v>44577</v>
      </c>
      <c r="M211" s="110" t="s">
        <v>879</v>
      </c>
      <c r="N211" s="1040">
        <v>8933170</v>
      </c>
      <c r="O211" s="677"/>
      <c r="P211" s="646" t="s">
        <v>30</v>
      </c>
      <c r="Q211" s="200">
        <v>9769961</v>
      </c>
      <c r="R211" s="1041" t="s">
        <v>880</v>
      </c>
      <c r="S211" s="507"/>
      <c r="T211" s="223">
        <v>9769961</v>
      </c>
      <c r="U211" s="547"/>
    </row>
    <row r="212" spans="1:45" s="11" customFormat="1" ht="15" hidden="1" customHeight="1">
      <c r="A212" s="119" t="s">
        <v>881</v>
      </c>
      <c r="B212" s="49" t="s">
        <v>882</v>
      </c>
      <c r="C212" s="452" t="s">
        <v>23</v>
      </c>
      <c r="D212" s="1123" t="s">
        <v>877</v>
      </c>
      <c r="E212" s="1111" t="s">
        <v>878</v>
      </c>
      <c r="F212" s="282">
        <v>44383</v>
      </c>
      <c r="G212" s="30" t="s">
        <v>26</v>
      </c>
      <c r="H212" s="230" t="s">
        <v>35</v>
      </c>
      <c r="I212" s="1112" t="s">
        <v>28</v>
      </c>
      <c r="J212" s="1543">
        <v>44574</v>
      </c>
      <c r="K212" s="149">
        <v>44869</v>
      </c>
      <c r="L212" s="149">
        <v>44882</v>
      </c>
      <c r="M212" s="85" t="s">
        <v>883</v>
      </c>
      <c r="N212" s="172">
        <v>8933170</v>
      </c>
      <c r="O212" s="1548"/>
      <c r="P212" s="643" t="s">
        <v>30</v>
      </c>
      <c r="Q212" s="192"/>
      <c r="R212" s="65" t="s">
        <v>884</v>
      </c>
      <c r="S212" s="205">
        <v>8933170</v>
      </c>
      <c r="T212" s="1549"/>
      <c r="U212" s="27"/>
      <c r="V212" s="71"/>
      <c r="W212"/>
      <c r="X212"/>
      <c r="Y212"/>
      <c r="Z212"/>
      <c r="AA212"/>
      <c r="AB212"/>
      <c r="AC212"/>
      <c r="AD212"/>
      <c r="AE212"/>
      <c r="AF212"/>
      <c r="AG212"/>
      <c r="AH212"/>
      <c r="AI212"/>
      <c r="AJ212"/>
      <c r="AK212"/>
      <c r="AL212"/>
      <c r="AM212"/>
      <c r="AN212"/>
      <c r="AO212"/>
      <c r="AP212"/>
      <c r="AQ212"/>
      <c r="AR212"/>
      <c r="AS212" s="57"/>
    </row>
    <row r="213" spans="1:45" ht="51.75" hidden="1" customHeight="1">
      <c r="A213" s="1127" t="s">
        <v>885</v>
      </c>
      <c r="B213" s="1788" t="s">
        <v>886</v>
      </c>
      <c r="C213" s="1260" t="s">
        <v>237</v>
      </c>
      <c r="D213" s="1945" t="s">
        <v>887</v>
      </c>
      <c r="E213" s="1788" t="s">
        <v>888</v>
      </c>
      <c r="F213" s="1855"/>
      <c r="G213" s="1271" t="s">
        <v>26</v>
      </c>
      <c r="H213" s="1272" t="s">
        <v>56</v>
      </c>
      <c r="I213" s="1754" t="s">
        <v>84</v>
      </c>
      <c r="J213" s="1273" t="s">
        <v>889</v>
      </c>
      <c r="K213" s="1769">
        <v>45346</v>
      </c>
      <c r="L213" s="1769">
        <v>45349</v>
      </c>
      <c r="M213" s="1274" t="s">
        <v>890</v>
      </c>
      <c r="N213" s="1946">
        <v>1290046</v>
      </c>
      <c r="O213" s="1947"/>
      <c r="P213" s="1879" t="s">
        <v>30</v>
      </c>
      <c r="Q213" s="1948"/>
      <c r="R213" s="1949"/>
      <c r="S213" s="1900"/>
      <c r="T213" s="1950"/>
      <c r="U213" s="1877"/>
    </row>
    <row r="214" spans="1:45" ht="15" hidden="1" customHeight="1">
      <c r="A214" s="597" t="s">
        <v>891</v>
      </c>
      <c r="B214" s="48" t="s">
        <v>892</v>
      </c>
      <c r="C214" s="447" t="s">
        <v>23</v>
      </c>
      <c r="D214" s="720" t="s">
        <v>893</v>
      </c>
      <c r="E214" s="48" t="s">
        <v>894</v>
      </c>
      <c r="F214" s="1706">
        <v>44741</v>
      </c>
      <c r="G214" s="17" t="s">
        <v>26</v>
      </c>
      <c r="H214" s="21" t="s">
        <v>56</v>
      </c>
      <c r="I214" s="123" t="s">
        <v>28</v>
      </c>
      <c r="J214" s="162">
        <v>44952</v>
      </c>
      <c r="K214" s="151">
        <v>44973</v>
      </c>
      <c r="L214" s="151">
        <v>44976</v>
      </c>
      <c r="M214" s="33">
        <v>44952</v>
      </c>
      <c r="N214" s="497">
        <v>2058385</v>
      </c>
      <c r="O214" s="39"/>
      <c r="P214" s="641" t="s">
        <v>30</v>
      </c>
      <c r="Q214" s="497">
        <v>2201255</v>
      </c>
      <c r="R214" s="1938"/>
      <c r="S214" s="206"/>
      <c r="T214" s="497">
        <v>2201255</v>
      </c>
      <c r="U214" s="22"/>
    </row>
    <row r="215" spans="1:45" ht="15" hidden="1" customHeight="1">
      <c r="A215" s="119" t="s">
        <v>895</v>
      </c>
      <c r="B215" s="40" t="s">
        <v>896</v>
      </c>
      <c r="C215" s="298" t="s">
        <v>23</v>
      </c>
      <c r="D215" s="827" t="s">
        <v>893</v>
      </c>
      <c r="E215" s="40" t="s">
        <v>894</v>
      </c>
      <c r="F215" s="70">
        <v>44741</v>
      </c>
      <c r="G215" s="8" t="s">
        <v>26</v>
      </c>
      <c r="H215" s="7" t="s">
        <v>52</v>
      </c>
      <c r="I215" s="124" t="s">
        <v>28</v>
      </c>
      <c r="J215" s="158">
        <v>44986</v>
      </c>
      <c r="K215" s="148">
        <v>45036</v>
      </c>
      <c r="L215" s="148">
        <v>45038</v>
      </c>
      <c r="M215" s="1149" t="s">
        <v>897</v>
      </c>
      <c r="N215" s="173">
        <v>2077400</v>
      </c>
      <c r="O215" s="39"/>
      <c r="P215" s="645" t="s">
        <v>30</v>
      </c>
      <c r="Q215" s="1939" t="s">
        <v>898</v>
      </c>
      <c r="R215" s="513"/>
      <c r="S215" s="173"/>
      <c r="T215" s="203">
        <v>2297034</v>
      </c>
      <c r="U215" s="12"/>
    </row>
    <row r="216" spans="1:45" ht="15" hidden="1" customHeight="1">
      <c r="A216" s="1339" t="s">
        <v>899</v>
      </c>
      <c r="B216" s="1134" t="s">
        <v>900</v>
      </c>
      <c r="C216" s="740" t="s">
        <v>23</v>
      </c>
      <c r="D216" s="1317" t="s">
        <v>893</v>
      </c>
      <c r="E216" s="1134" t="s">
        <v>901</v>
      </c>
      <c r="F216" s="1296">
        <v>44741</v>
      </c>
      <c r="G216" s="574" t="s">
        <v>26</v>
      </c>
      <c r="H216" s="6" t="s">
        <v>27</v>
      </c>
      <c r="I216" s="899" t="s">
        <v>28</v>
      </c>
      <c r="J216" s="575" t="s">
        <v>96</v>
      </c>
      <c r="K216" s="576">
        <v>45169</v>
      </c>
      <c r="L216" s="576">
        <v>45171</v>
      </c>
      <c r="M216" s="1308" t="s">
        <v>902</v>
      </c>
      <c r="N216" s="1360">
        <v>1762655</v>
      </c>
      <c r="O216" s="1201"/>
      <c r="P216" s="734" t="s">
        <v>903</v>
      </c>
      <c r="Q216" s="1161"/>
      <c r="R216" s="1171"/>
      <c r="S216" s="1360">
        <v>1762655</v>
      </c>
      <c r="T216" s="590"/>
      <c r="U216" s="1369"/>
    </row>
    <row r="217" spans="1:45" ht="15" hidden="1" customHeight="1">
      <c r="A217" s="1339" t="s">
        <v>904</v>
      </c>
      <c r="B217" s="1134" t="s">
        <v>905</v>
      </c>
      <c r="C217" s="740" t="s">
        <v>23</v>
      </c>
      <c r="D217" s="1317" t="s">
        <v>893</v>
      </c>
      <c r="E217" s="1134" t="s">
        <v>906</v>
      </c>
      <c r="F217" s="1296">
        <v>44741</v>
      </c>
      <c r="G217" s="574" t="s">
        <v>26</v>
      </c>
      <c r="H217" s="6" t="s">
        <v>27</v>
      </c>
      <c r="I217" s="899" t="s">
        <v>28</v>
      </c>
      <c r="J217" s="575" t="s">
        <v>758</v>
      </c>
      <c r="K217" s="576">
        <v>45169</v>
      </c>
      <c r="L217" s="576">
        <v>45173</v>
      </c>
      <c r="M217" s="576" t="s">
        <v>907</v>
      </c>
      <c r="N217" s="1160">
        <v>4392273</v>
      </c>
      <c r="O217" s="1201"/>
      <c r="P217" s="734" t="s">
        <v>903</v>
      </c>
      <c r="Q217" s="1161"/>
      <c r="R217" s="1171"/>
      <c r="S217" s="1160">
        <v>4392273</v>
      </c>
      <c r="T217" s="590"/>
      <c r="U217" s="1369"/>
    </row>
    <row r="218" spans="1:45" ht="18" hidden="1" customHeight="1">
      <c r="A218" s="1262" t="s">
        <v>908</v>
      </c>
      <c r="B218" s="1134" t="s">
        <v>909</v>
      </c>
      <c r="C218" s="740" t="s">
        <v>23</v>
      </c>
      <c r="D218" s="1317" t="s">
        <v>893</v>
      </c>
      <c r="E218" s="1134" t="s">
        <v>910</v>
      </c>
      <c r="F218" s="1296">
        <v>44741</v>
      </c>
      <c r="G218" s="574" t="s">
        <v>26</v>
      </c>
      <c r="H218" s="6" t="s">
        <v>35</v>
      </c>
      <c r="I218" s="899" t="s">
        <v>28</v>
      </c>
      <c r="J218" s="575">
        <v>45211</v>
      </c>
      <c r="K218" s="576">
        <v>45225</v>
      </c>
      <c r="L218" s="576">
        <v>45228</v>
      </c>
      <c r="M218" s="1564" t="s">
        <v>911</v>
      </c>
      <c r="N218" s="1160">
        <v>6154930</v>
      </c>
      <c r="O218" s="1201"/>
      <c r="P218" s="734" t="s">
        <v>903</v>
      </c>
      <c r="Q218" s="1161"/>
      <c r="R218" s="1171"/>
      <c r="S218" s="1160">
        <v>6154930</v>
      </c>
      <c r="T218" s="590"/>
      <c r="U218" s="1369"/>
    </row>
    <row r="219" spans="1:45" ht="66.75" hidden="1" customHeight="1">
      <c r="A219" s="1246" t="s">
        <v>912</v>
      </c>
      <c r="B219" s="1827" t="s">
        <v>913</v>
      </c>
      <c r="C219" s="1284" t="s">
        <v>23</v>
      </c>
      <c r="D219" s="1867" t="s">
        <v>914</v>
      </c>
      <c r="E219" s="1724" t="s">
        <v>915</v>
      </c>
      <c r="F219" s="1951"/>
      <c r="G219" s="1256" t="s">
        <v>26</v>
      </c>
      <c r="H219" s="1741" t="s">
        <v>56</v>
      </c>
      <c r="I219" s="1952" t="s">
        <v>84</v>
      </c>
      <c r="J219" s="1453">
        <v>45292</v>
      </c>
      <c r="K219" s="1734">
        <v>45349</v>
      </c>
      <c r="L219" s="1682">
        <v>45351</v>
      </c>
      <c r="M219" s="1953">
        <v>45349</v>
      </c>
      <c r="N219" s="1125">
        <v>4206013</v>
      </c>
      <c r="O219" s="1901"/>
      <c r="P219" s="1280" t="s">
        <v>30</v>
      </c>
      <c r="Q219" s="1954"/>
      <c r="R219" s="1955"/>
      <c r="S219" s="1125"/>
      <c r="T219" s="1245"/>
      <c r="U219" s="1956"/>
    </row>
    <row r="220" spans="1:45" ht="66.75" hidden="1" customHeight="1">
      <c r="A220" s="1127" t="s">
        <v>916</v>
      </c>
      <c r="B220" s="1127" t="s">
        <v>917</v>
      </c>
      <c r="C220" s="1212" t="s">
        <v>23</v>
      </c>
      <c r="D220" s="1751" t="s">
        <v>914</v>
      </c>
      <c r="E220" s="1127" t="s">
        <v>915</v>
      </c>
      <c r="F220" s="1752"/>
      <c r="G220" s="1214" t="s">
        <v>26</v>
      </c>
      <c r="H220" s="1753" t="s">
        <v>35</v>
      </c>
      <c r="I220" s="1532" t="s">
        <v>84</v>
      </c>
      <c r="J220" s="1922">
        <v>45380</v>
      </c>
      <c r="K220" s="1202">
        <v>45380</v>
      </c>
      <c r="L220" s="1923">
        <v>45382</v>
      </c>
      <c r="M220" s="1818">
        <v>45380</v>
      </c>
      <c r="N220" s="1129">
        <v>4206013</v>
      </c>
      <c r="O220" s="1755"/>
      <c r="P220" s="1266" t="s">
        <v>30</v>
      </c>
      <c r="Q220" s="1750"/>
      <c r="R220" s="1749"/>
      <c r="S220" s="1129"/>
      <c r="T220" s="1512"/>
      <c r="U220" s="1511"/>
    </row>
    <row r="221" spans="1:45" ht="22.5" customHeight="1">
      <c r="A221" s="20"/>
      <c r="B221" s="2081"/>
      <c r="C221" s="2081"/>
      <c r="D221" s="2081"/>
      <c r="E221" s="2081"/>
      <c r="F221" s="2081"/>
      <c r="G221" s="43"/>
      <c r="H221" s="44"/>
      <c r="I221" s="41"/>
      <c r="J221" s="42"/>
      <c r="K221" s="814"/>
      <c r="L221" s="814"/>
      <c r="M221" s="815"/>
      <c r="N221" s="816"/>
      <c r="O221" s="817"/>
      <c r="P221" s="818"/>
      <c r="Q221" s="819"/>
      <c r="R221" s="820"/>
      <c r="S221" s="821"/>
      <c r="T221" s="822"/>
      <c r="U221" s="823"/>
    </row>
    <row r="222" spans="1:45" ht="18.75">
      <c r="A222" s="2087" t="s">
        <v>918</v>
      </c>
      <c r="B222" s="2088"/>
      <c r="C222" s="2088"/>
      <c r="D222" s="2088"/>
      <c r="E222" s="2089"/>
      <c r="K222" s="234"/>
      <c r="Q222" s="202"/>
      <c r="S222" s="213"/>
    </row>
    <row r="223" spans="1:45" ht="25.5" customHeight="1">
      <c r="A223" s="1974" t="s">
        <v>919</v>
      </c>
      <c r="B223" s="1975"/>
      <c r="C223" s="1976"/>
      <c r="D223" s="47"/>
      <c r="E223" s="1977" t="s">
        <v>920</v>
      </c>
      <c r="F223" s="2082"/>
      <c r="G223" s="2083"/>
      <c r="H223" s="2083"/>
      <c r="Q223" s="202"/>
      <c r="S223" s="225"/>
    </row>
    <row r="224" spans="1:45" ht="32.25" customHeight="1">
      <c r="A224" s="710" t="s">
        <v>921</v>
      </c>
      <c r="B224" s="711"/>
      <c r="C224" s="712"/>
      <c r="D224" s="47"/>
      <c r="E224" s="53" t="s">
        <v>922</v>
      </c>
      <c r="F224" s="2082"/>
      <c r="G224" s="2083"/>
      <c r="H224" s="2083"/>
      <c r="Q224" s="202"/>
      <c r="S224" s="225"/>
    </row>
    <row r="225" spans="1:19" ht="44.25" customHeight="1">
      <c r="A225" s="713" t="s">
        <v>923</v>
      </c>
      <c r="B225" s="714"/>
      <c r="C225" s="715"/>
      <c r="D225" s="77"/>
      <c r="E225" s="92" t="s">
        <v>924</v>
      </c>
      <c r="F225" s="2082"/>
      <c r="G225" s="2083"/>
      <c r="H225" s="2083"/>
      <c r="Q225" s="202"/>
      <c r="S225" s="3"/>
    </row>
    <row r="226" spans="1:19" ht="27.75" customHeight="1">
      <c r="A226" s="2084" t="s">
        <v>925</v>
      </c>
      <c r="B226" s="2085"/>
      <c r="C226" s="2086"/>
      <c r="D226" s="77"/>
      <c r="E226" s="503" t="s">
        <v>926</v>
      </c>
      <c r="F226" s="2082"/>
      <c r="G226" s="2083"/>
      <c r="H226" s="2083"/>
      <c r="Q226" s="202"/>
      <c r="S226" s="3"/>
    </row>
    <row r="227" spans="1:19" ht="39" customHeight="1">
      <c r="A227" s="2076" t="s">
        <v>927</v>
      </c>
      <c r="B227" s="2076"/>
      <c r="C227" s="2077"/>
      <c r="D227" s="77"/>
      <c r="E227" s="503" t="s">
        <v>928</v>
      </c>
      <c r="S227" s="3"/>
    </row>
    <row r="228" spans="1:19" ht="50.25" customHeight="1">
      <c r="A228" s="2078" t="s">
        <v>925</v>
      </c>
      <c r="B228" s="2079"/>
      <c r="C228" s="2080"/>
      <c r="D228" s="11"/>
      <c r="E228" s="709" t="s">
        <v>929</v>
      </c>
      <c r="S228" s="3"/>
    </row>
    <row r="230" spans="1:19">
      <c r="S230" s="3">
        <f>SUM(S224:S228)</f>
        <v>0</v>
      </c>
    </row>
  </sheetData>
  <autoFilter ref="A1:U220" xr:uid="{9F7124C8-0487-4415-A724-8CB103166DE1}">
    <filterColumn colId="3">
      <filters>
        <filter val="Tanzania"/>
      </filters>
    </filterColumn>
    <sortState xmlns:xlrd2="http://schemas.microsoft.com/office/spreadsheetml/2017/richdata2" ref="A2:U212">
      <sortCondition ref="B1:B212"/>
    </sortState>
  </autoFilter>
  <mergeCells count="6">
    <mergeCell ref="A227:C227"/>
    <mergeCell ref="A228:C228"/>
    <mergeCell ref="B221:F221"/>
    <mergeCell ref="F223:H226"/>
    <mergeCell ref="A226:C226"/>
    <mergeCell ref="A222:E222"/>
  </mergeCells>
  <phoneticPr fontId="5" type="noConversion"/>
  <conditionalFormatting sqref="I1:I188 I206:I1048576">
    <cfRule type="containsText" dxfId="1" priority="3" operator="containsText" text="Delayed">
      <formula>NOT(ISERROR(SEARCH("Delayed",I1)))</formula>
    </cfRule>
    <cfRule type="containsText" dxfId="0" priority="4" operator="containsText" text="Planned">
      <formula>NOT(ISERROR(SEARCH("Planned",I1)))</formula>
    </cfRule>
  </conditionalFormatting>
  <dataValidations count="2">
    <dataValidation type="whole" operator="greaterThanOrEqual" showInputMessage="1" showErrorMessage="1" sqref="U4 N82:N83 N67:N78 N17:N18 N23:N24 N46:N47 Q178:Q188 S221:T222 N30:N32 N180:N186 S103:S105 S81:S83 R189:R205 O189:O205 T110 N103:N104 N170 T112 Q221:Q222 S37:S40 Q206:Q212 N206:N213 T206:T213 T35:T39 N8:N11 Q168:Q172 T168:T172 T178:T188 N221:N222 N215 S180:S188 N92 N59:N62 S17:S18 N2:N5 S206:S215 N85:N88 S28:S33 S85:S88 S45:T47 S67:S78 N110:N112 S2:S11 N50:N56 N38:N40 S49:S63 T49:T92 Q45:Q92 S91:S99 S22:S24 S130:S171 T2:T33 N114:N118 S109:S112 T133:T166 S114:T129 Q112:Q129 N121:N131 N133:N167 Q2:Q39 S35 T103:T108 Q103:Q108 Q110 Q133:Q166" xr:uid="{E1C613A8-611A-4E23-B486-53CEAD826780}">
      <formula1>0</formula1>
    </dataValidation>
    <dataValidation allowBlank="1" showInputMessage="1" showErrorMessage="1" sqref="P1:P1048576" xr:uid="{EBF080B8-BE45-4360-96ED-783B4ADD2771}"/>
  </dataValidation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9E918-D8B2-42EE-97F1-F30352A766E0}">
  <sheetPr>
    <tabColor rgb="FFFF0000"/>
  </sheetPr>
  <dimension ref="A1:M244"/>
  <sheetViews>
    <sheetView topLeftCell="A126" workbookViewId="0">
      <selection activeCell="E178" sqref="E178"/>
    </sheetView>
  </sheetViews>
  <sheetFormatPr defaultColWidth="9.140625" defaultRowHeight="15"/>
  <cols>
    <col min="1" max="1" width="14" style="323" customWidth="1"/>
    <col min="2" max="2" width="18.28515625" style="323" customWidth="1"/>
    <col min="3" max="3" width="1.28515625" style="323" hidden="1" customWidth="1"/>
    <col min="4" max="4" width="20.28515625" style="323" customWidth="1"/>
    <col min="5" max="5" width="16.85546875" style="323" customWidth="1"/>
    <col min="6" max="6" width="31.28515625" style="323" customWidth="1"/>
    <col min="8" max="8" width="12" bestFit="1" customWidth="1"/>
    <col min="9" max="9" width="0" hidden="1" customWidth="1"/>
    <col min="10" max="10" width="19.140625" customWidth="1"/>
    <col min="11" max="11" width="30.5703125" customWidth="1"/>
    <col min="12" max="12" width="17.5703125" customWidth="1"/>
    <col min="13" max="13" width="19.140625" customWidth="1"/>
  </cols>
  <sheetData>
    <row r="1" spans="1:13">
      <c r="A1" s="634" t="s">
        <v>947</v>
      </c>
      <c r="B1" s="635">
        <v>45324</v>
      </c>
      <c r="C1" s="322"/>
      <c r="H1" s="445" t="s">
        <v>948</v>
      </c>
      <c r="I1" s="438"/>
      <c r="J1" s="438"/>
      <c r="K1" s="438"/>
    </row>
    <row r="2" spans="1:13" ht="33" customHeight="1">
      <c r="A2" s="324" t="s">
        <v>2</v>
      </c>
      <c r="B2" s="324" t="s">
        <v>3</v>
      </c>
      <c r="C2" s="325" t="s">
        <v>949</v>
      </c>
      <c r="D2" s="326" t="s">
        <v>950</v>
      </c>
      <c r="E2" s="326" t="s">
        <v>951</v>
      </c>
      <c r="F2" s="324" t="s">
        <v>952</v>
      </c>
      <c r="H2" s="266"/>
      <c r="I2" s="11"/>
      <c r="J2" s="35" t="s">
        <v>953</v>
      </c>
      <c r="K2" s="35" t="s">
        <v>930</v>
      </c>
      <c r="L2" s="20"/>
      <c r="M2" s="20"/>
    </row>
    <row r="3" spans="1:13">
      <c r="A3" s="327" t="s">
        <v>23</v>
      </c>
      <c r="B3" s="328" t="s">
        <v>255</v>
      </c>
      <c r="C3" s="329"/>
      <c r="D3" s="415"/>
      <c r="E3" s="392">
        <f>IF(ISBLANK('Campaigns data info'!T54),'Campaigns data info'!S54,'Campaigns data info'!T54)</f>
        <v>847968</v>
      </c>
      <c r="F3" s="415"/>
      <c r="H3" s="268"/>
      <c r="I3" s="11"/>
      <c r="J3" s="35"/>
      <c r="K3" s="35"/>
      <c r="L3" s="20"/>
      <c r="M3" s="20"/>
    </row>
    <row r="4" spans="1:13">
      <c r="A4" s="327" t="s">
        <v>23</v>
      </c>
      <c r="B4" s="328" t="s">
        <v>255</v>
      </c>
      <c r="C4" s="329"/>
      <c r="D4" s="415"/>
      <c r="E4" s="392">
        <f>IF(ISBLANK('Campaigns data info'!T55),'Campaigns data info'!S55,'Campaigns data info'!T55)</f>
        <v>858850</v>
      </c>
      <c r="F4" s="415"/>
      <c r="H4" s="268">
        <v>847968</v>
      </c>
      <c r="I4" s="11"/>
      <c r="J4" s="35"/>
      <c r="K4" s="35"/>
      <c r="L4" s="20"/>
      <c r="M4" s="20"/>
    </row>
    <row r="5" spans="1:13">
      <c r="A5" s="327" t="s">
        <v>23</v>
      </c>
      <c r="B5" s="328" t="s">
        <v>255</v>
      </c>
      <c r="C5" s="329"/>
      <c r="D5" s="415"/>
      <c r="E5" s="392">
        <f>IF(ISBLANK('Campaigns data info'!T56),'Campaigns data info'!S56,'Campaigns data info'!T56)</f>
        <v>363403</v>
      </c>
      <c r="F5" s="415"/>
      <c r="H5" s="268">
        <v>858850</v>
      </c>
      <c r="I5" s="11"/>
      <c r="J5" s="35"/>
      <c r="K5" s="35"/>
      <c r="L5" s="20"/>
      <c r="M5" s="20"/>
    </row>
    <row r="6" spans="1:13">
      <c r="A6" s="611" t="s">
        <v>23</v>
      </c>
      <c r="B6" s="331" t="s">
        <v>255</v>
      </c>
      <c r="C6" s="610"/>
      <c r="D6" s="613">
        <f>SUM(E3:E6)</f>
        <v>2070221</v>
      </c>
      <c r="E6" s="407"/>
      <c r="F6" s="609"/>
      <c r="H6" s="268">
        <v>363403</v>
      </c>
      <c r="I6" s="11"/>
      <c r="J6" s="267">
        <f>SUM(H4:H6)</f>
        <v>2070221</v>
      </c>
      <c r="K6" s="19" t="s">
        <v>937</v>
      </c>
      <c r="L6" s="20"/>
      <c r="M6" s="232"/>
    </row>
    <row r="7" spans="1:13">
      <c r="A7" s="327" t="s">
        <v>23</v>
      </c>
      <c r="B7" s="328" t="s">
        <v>24</v>
      </c>
      <c r="C7" s="329"/>
      <c r="D7" s="415"/>
      <c r="E7" s="392">
        <f>IF(ISBLANK('Campaigns data info'!T2),'Campaigns data info'!S2,'Campaigns data info'!T2)</f>
        <v>1592842</v>
      </c>
      <c r="F7" s="330"/>
      <c r="H7" s="268">
        <v>1592842</v>
      </c>
      <c r="I7" s="11"/>
      <c r="J7" s="11" t="s">
        <v>954</v>
      </c>
      <c r="K7" s="11"/>
    </row>
    <row r="8" spans="1:13">
      <c r="A8" s="327" t="s">
        <v>23</v>
      </c>
      <c r="B8" s="328" t="s">
        <v>24</v>
      </c>
      <c r="C8" s="329"/>
      <c r="D8" s="415"/>
      <c r="E8" s="392">
        <f>IF(ISBLANK('Campaigns data info'!T3),'Campaigns data info'!S3,'Campaigns data info'!T3)</f>
        <v>1937609</v>
      </c>
      <c r="F8" s="330"/>
      <c r="H8" s="266">
        <v>1937609</v>
      </c>
      <c r="I8" s="11"/>
      <c r="J8" s="11"/>
      <c r="K8" s="11"/>
    </row>
    <row r="9" spans="1:13">
      <c r="A9" s="327" t="s">
        <v>23</v>
      </c>
      <c r="B9" s="328" t="s">
        <v>24</v>
      </c>
      <c r="C9" s="329"/>
      <c r="D9" s="415"/>
      <c r="E9" s="392">
        <f>IF(ISBLANK('Campaigns data info'!T4),'Campaigns data info'!S4,'Campaigns data info'!T4)</f>
        <v>1116231</v>
      </c>
      <c r="F9" s="330"/>
      <c r="H9" s="266">
        <v>1116231</v>
      </c>
      <c r="I9" s="50"/>
      <c r="J9" s="268"/>
      <c r="K9" s="11"/>
    </row>
    <row r="10" spans="1:13">
      <c r="A10" s="327" t="s">
        <v>23</v>
      </c>
      <c r="B10" s="328" t="s">
        <v>24</v>
      </c>
      <c r="C10" s="329"/>
      <c r="D10" s="415"/>
      <c r="E10" s="392">
        <f>IF(ISBLANK('Campaigns data info'!T5),'Campaigns data info'!S5,'Campaigns data info'!T5)</f>
        <v>1300000</v>
      </c>
      <c r="F10" s="330"/>
      <c r="H10" s="172">
        <v>1300000</v>
      </c>
      <c r="I10" s="50"/>
      <c r="J10" s="268"/>
      <c r="K10" s="50"/>
    </row>
    <row r="11" spans="1:13">
      <c r="A11" s="331" t="s">
        <v>23</v>
      </c>
      <c r="B11" s="331" t="s">
        <v>24</v>
      </c>
      <c r="C11" s="332"/>
      <c r="D11" s="393">
        <f>SUM(E7:E10)</f>
        <v>5946682</v>
      </c>
      <c r="E11" s="333"/>
      <c r="F11" s="334"/>
      <c r="G11" s="226"/>
      <c r="H11" s="268"/>
      <c r="I11" s="50"/>
      <c r="J11" s="269">
        <f>SUM(H7:H11)</f>
        <v>5946682</v>
      </c>
      <c r="K11" s="51" t="s">
        <v>955</v>
      </c>
      <c r="L11" s="3"/>
    </row>
    <row r="12" spans="1:13">
      <c r="A12" s="331" t="s">
        <v>23</v>
      </c>
      <c r="B12" s="334" t="s">
        <v>59</v>
      </c>
      <c r="C12" s="332"/>
      <c r="D12" s="393"/>
      <c r="E12" s="392">
        <f>IF(ISBLANK('Campaigns data info'!T9),'Campaigns data info'!S9,'Campaigns data info'!T9)</f>
        <v>356450</v>
      </c>
      <c r="F12" s="334"/>
      <c r="G12" s="226"/>
      <c r="H12" s="268"/>
      <c r="I12" s="50"/>
      <c r="J12" s="269"/>
      <c r="K12" s="77"/>
      <c r="L12" s="3"/>
    </row>
    <row r="13" spans="1:13">
      <c r="A13" s="331" t="s">
        <v>23</v>
      </c>
      <c r="B13" s="334" t="s">
        <v>59</v>
      </c>
      <c r="C13" s="332"/>
      <c r="D13" s="393"/>
      <c r="E13" s="392">
        <f>IF(ISBLANK('Campaigns data info'!T8),'Campaigns data info'!S8,'Campaigns data info'!T8)</f>
        <v>358314</v>
      </c>
      <c r="F13" s="334"/>
      <c r="G13" s="226"/>
      <c r="H13" s="268">
        <v>356450</v>
      </c>
      <c r="I13" s="50"/>
      <c r="J13" s="269"/>
      <c r="K13" s="77"/>
      <c r="L13" s="3"/>
    </row>
    <row r="14" spans="1:13">
      <c r="A14" s="331" t="s">
        <v>956</v>
      </c>
      <c r="B14" s="331" t="s">
        <v>59</v>
      </c>
      <c r="C14" s="332"/>
      <c r="D14" s="393">
        <f>SUM(E12:E13)</f>
        <v>714764</v>
      </c>
      <c r="E14" s="639"/>
      <c r="F14" s="334"/>
      <c r="G14" s="226"/>
      <c r="H14" s="268">
        <v>358314</v>
      </c>
      <c r="I14" s="50"/>
      <c r="J14" s="269">
        <f>+SUM(H13:H14)</f>
        <v>714764</v>
      </c>
      <c r="K14" s="51" t="s">
        <v>59</v>
      </c>
      <c r="L14" s="3"/>
    </row>
    <row r="15" spans="1:13">
      <c r="A15" s="457" t="s">
        <v>23</v>
      </c>
      <c r="B15" s="458" t="s">
        <v>70</v>
      </c>
      <c r="C15" s="599"/>
      <c r="D15" s="600"/>
      <c r="E15" s="601">
        <f>IF(ISBLANK('Campaigns data info'!T10),'Campaigns data info'!S10,'Campaigns data info'!T10)</f>
        <v>7293773</v>
      </c>
      <c r="F15" s="458"/>
      <c r="G15" s="226"/>
      <c r="H15" s="268">
        <v>7293773</v>
      </c>
      <c r="I15" s="50"/>
      <c r="J15" s="269"/>
      <c r="K15" s="77"/>
      <c r="L15" s="3"/>
    </row>
    <row r="16" spans="1:13">
      <c r="A16" s="457" t="s">
        <v>23</v>
      </c>
      <c r="B16" s="458" t="s">
        <v>70</v>
      </c>
      <c r="C16" s="599"/>
      <c r="D16" s="600"/>
      <c r="E16" s="601">
        <f>IF(ISBLANK('Campaigns data info'!T11),'Campaigns data info'!S11,'Campaigns data info'!T11)</f>
        <v>7497495</v>
      </c>
      <c r="F16" s="458"/>
      <c r="G16" s="226"/>
      <c r="H16" s="268">
        <v>7497495</v>
      </c>
      <c r="I16" s="50"/>
      <c r="J16" s="269"/>
      <c r="K16" s="77"/>
      <c r="L16" s="3"/>
    </row>
    <row r="17" spans="1:12">
      <c r="A17" s="457" t="s">
        <v>23</v>
      </c>
      <c r="B17" s="458" t="s">
        <v>70</v>
      </c>
      <c r="C17" s="599"/>
      <c r="D17" s="600"/>
      <c r="E17" s="601">
        <f>'Campaigns data info'!S12</f>
        <v>80847</v>
      </c>
      <c r="F17" s="458"/>
      <c r="G17" s="226"/>
      <c r="H17" s="268">
        <v>80847</v>
      </c>
      <c r="I17" s="50"/>
      <c r="J17" s="269"/>
      <c r="K17" s="77"/>
      <c r="L17" s="3"/>
    </row>
    <row r="18" spans="1:12">
      <c r="A18" s="331" t="s">
        <v>23</v>
      </c>
      <c r="B18" s="331" t="s">
        <v>70</v>
      </c>
      <c r="C18" s="332"/>
      <c r="D18" s="393">
        <f>SUM(E15:E18)</f>
        <v>14872115</v>
      </c>
      <c r="E18" s="407"/>
      <c r="F18" s="334"/>
      <c r="G18" s="226"/>
      <c r="H18" s="268"/>
      <c r="I18" s="50"/>
      <c r="J18" s="269">
        <f>SUM(H15:H17)</f>
        <v>14872115</v>
      </c>
      <c r="K18" s="612" t="s">
        <v>70</v>
      </c>
      <c r="L18" s="3"/>
    </row>
    <row r="19" spans="1:12">
      <c r="A19" s="457" t="s">
        <v>956</v>
      </c>
      <c r="B19" s="334" t="s">
        <v>87</v>
      </c>
      <c r="C19" s="599"/>
      <c r="D19" s="600"/>
      <c r="E19" s="601">
        <f>IF(ISBLANK('Campaigns data info'!T14),'Campaigns data info'!S14,'Campaigns data info'!T14)</f>
        <v>3037528</v>
      </c>
      <c r="F19" s="458"/>
      <c r="G19" s="226"/>
      <c r="H19" s="268">
        <v>3037528</v>
      </c>
      <c r="I19" s="50"/>
      <c r="J19" s="269"/>
      <c r="K19" s="1085"/>
      <c r="L19" s="3"/>
    </row>
    <row r="20" spans="1:12">
      <c r="A20" s="1186" t="s">
        <v>956</v>
      </c>
      <c r="B20" s="1354" t="s">
        <v>87</v>
      </c>
      <c r="C20" s="1557"/>
      <c r="D20" s="1558"/>
      <c r="E20" s="601">
        <f>IF(ISBLANK('Campaigns data info'!T15),'Campaigns data info'!S15,'Campaigns data info'!T15)</f>
        <v>3037528</v>
      </c>
      <c r="F20" s="458"/>
      <c r="G20" s="226"/>
      <c r="H20" s="268">
        <v>3037528</v>
      </c>
      <c r="I20" s="50"/>
      <c r="J20" s="269"/>
      <c r="K20" s="1085"/>
      <c r="L20" s="3"/>
    </row>
    <row r="21" spans="1:12">
      <c r="A21" s="1186" t="s">
        <v>956</v>
      </c>
      <c r="B21" s="1354" t="s">
        <v>87</v>
      </c>
      <c r="C21" s="1557"/>
      <c r="D21" s="1558"/>
      <c r="E21" s="601">
        <f>IF(ISBLANK('Campaigns data info'!T16),'Campaigns data info'!S16,'Campaigns data info'!T16)</f>
        <v>3796713</v>
      </c>
      <c r="F21" s="458"/>
      <c r="G21" s="226"/>
      <c r="H21" s="268">
        <v>3796713</v>
      </c>
      <c r="I21" s="50"/>
      <c r="J21" s="269"/>
      <c r="K21" s="1085"/>
      <c r="L21" s="3"/>
    </row>
    <row r="22" spans="1:12">
      <c r="A22" s="331" t="s">
        <v>956</v>
      </c>
      <c r="B22" s="331" t="s">
        <v>87</v>
      </c>
      <c r="C22" s="332"/>
      <c r="D22" s="393">
        <f>SUM(E19:E21)</f>
        <v>9871769</v>
      </c>
      <c r="E22" s="407"/>
      <c r="F22" s="334"/>
      <c r="G22" s="226"/>
      <c r="H22" s="268"/>
      <c r="I22" s="50"/>
      <c r="J22" s="269">
        <f>SUM(H19:H21)</f>
        <v>9871769</v>
      </c>
      <c r="K22" s="612" t="s">
        <v>87</v>
      </c>
      <c r="L22" s="3"/>
    </row>
    <row r="23" spans="1:12">
      <c r="A23" s="335" t="s">
        <v>23</v>
      </c>
      <c r="B23" s="336" t="s">
        <v>143</v>
      </c>
      <c r="C23" s="337"/>
      <c r="D23" s="416"/>
      <c r="E23" s="338">
        <f>IF(ISBLANK('Campaigns data info'!T30),'Campaigns data info'!S30,'Campaigns data info'!T30)</f>
        <v>5645960</v>
      </c>
      <c r="F23" s="336"/>
      <c r="H23" s="266">
        <v>5645960</v>
      </c>
      <c r="I23" s="11"/>
      <c r="J23" s="266"/>
      <c r="K23" s="11"/>
    </row>
    <row r="24" spans="1:12">
      <c r="A24" s="335" t="s">
        <v>23</v>
      </c>
      <c r="B24" s="336" t="s">
        <v>143</v>
      </c>
      <c r="C24" s="339"/>
      <c r="D24" s="417"/>
      <c r="E24" s="338">
        <f>IF(ISBLANK('Campaigns data info'!T31),'Campaigns data info'!S31,'Campaigns data info'!T31)</f>
        <v>5994865</v>
      </c>
      <c r="F24" s="340"/>
      <c r="H24" s="268">
        <v>5994865</v>
      </c>
      <c r="I24" s="50"/>
      <c r="J24" s="269"/>
      <c r="K24" s="11"/>
    </row>
    <row r="25" spans="1:12">
      <c r="A25" s="346" t="s">
        <v>23</v>
      </c>
      <c r="B25" s="340" t="s">
        <v>143</v>
      </c>
      <c r="C25" s="339"/>
      <c r="D25" s="417"/>
      <c r="E25" s="338">
        <f>IF(ISBLANK('Campaigns data info'!T32),'Campaigns data info'!S32,'Campaigns data info'!T32)</f>
        <v>1446439</v>
      </c>
      <c r="F25" s="340"/>
      <c r="H25" s="268">
        <v>1446439</v>
      </c>
      <c r="I25" s="50"/>
      <c r="J25" s="269"/>
      <c r="K25" s="50"/>
    </row>
    <row r="26" spans="1:12">
      <c r="A26" s="346" t="s">
        <v>956</v>
      </c>
      <c r="B26" s="340" t="s">
        <v>143</v>
      </c>
      <c r="C26" s="339"/>
      <c r="D26" s="417"/>
      <c r="E26" s="338">
        <f>IF(ISBLANK('Campaigns data info'!T33),'Campaigns data info'!S33,'Campaigns data info'!T33)</f>
        <v>829030</v>
      </c>
      <c r="F26" s="340"/>
      <c r="H26" s="268">
        <v>829030</v>
      </c>
      <c r="I26" s="50"/>
      <c r="J26" s="269"/>
      <c r="K26" s="50"/>
    </row>
    <row r="27" spans="1:12">
      <c r="A27" s="346" t="s">
        <v>956</v>
      </c>
      <c r="B27" s="340" t="s">
        <v>143</v>
      </c>
      <c r="C27" s="339"/>
      <c r="D27" s="417"/>
      <c r="E27" s="338">
        <f>IF(ISBLANK('Campaigns data info'!T28),'Campaigns data info'!S28,'Campaigns data info'!T28)</f>
        <v>3436902</v>
      </c>
      <c r="F27" s="340"/>
      <c r="H27" s="268">
        <v>3436902</v>
      </c>
      <c r="I27" s="50"/>
      <c r="J27" s="269"/>
      <c r="K27" s="50"/>
    </row>
    <row r="28" spans="1:12">
      <c r="A28" s="346" t="s">
        <v>23</v>
      </c>
      <c r="B28" s="340" t="s">
        <v>143</v>
      </c>
      <c r="C28" s="339"/>
      <c r="D28" s="417"/>
      <c r="E28" s="338">
        <f>IF(ISBLANK('Campaigns data info'!T29),'Campaigns data info'!S29,'Campaigns data info'!T29)</f>
        <v>3436902</v>
      </c>
      <c r="F28" s="340"/>
      <c r="H28" s="268">
        <v>3436902</v>
      </c>
      <c r="I28" s="50"/>
      <c r="J28" s="269"/>
      <c r="K28" s="50"/>
    </row>
    <row r="29" spans="1:12">
      <c r="A29" s="346" t="s">
        <v>956</v>
      </c>
      <c r="B29" s="340" t="s">
        <v>143</v>
      </c>
      <c r="C29" s="339"/>
      <c r="D29" s="417"/>
      <c r="E29" s="338">
        <f>IF(ISBLANK('Campaigns data info'!T34),'Campaigns data info'!S34,'Campaigns data info'!T34)</f>
        <v>2893131</v>
      </c>
      <c r="F29" s="340"/>
      <c r="H29" s="268">
        <v>2893131</v>
      </c>
      <c r="I29" s="50"/>
      <c r="J29" s="269"/>
      <c r="K29" s="50"/>
    </row>
    <row r="30" spans="1:12">
      <c r="A30" s="346" t="s">
        <v>956</v>
      </c>
      <c r="B30" s="340" t="s">
        <v>143</v>
      </c>
      <c r="C30" s="339"/>
      <c r="D30" s="417"/>
      <c r="E30" s="338">
        <f>IF(ISBLANK('Campaigns data info'!T36),'Campaigns data info'!S36,'Campaigns data info'!T36)</f>
        <v>2893131</v>
      </c>
      <c r="F30" s="340"/>
      <c r="H30" s="268">
        <v>2893131</v>
      </c>
      <c r="I30" s="50"/>
      <c r="J30" s="269"/>
      <c r="K30" s="50"/>
    </row>
    <row r="31" spans="1:12">
      <c r="A31" s="1672" t="s">
        <v>23</v>
      </c>
      <c r="B31" s="1672" t="s">
        <v>143</v>
      </c>
      <c r="C31" s="1653"/>
      <c r="D31" s="1721">
        <f>SUM(E23:E30)</f>
        <v>26576360</v>
      </c>
      <c r="E31" s="1722"/>
      <c r="F31" s="1723"/>
      <c r="H31" s="268"/>
      <c r="I31" s="50"/>
      <c r="J31" s="269">
        <f>SUM(H23:H30)</f>
        <v>26576360</v>
      </c>
      <c r="K31" s="51" t="s">
        <v>143</v>
      </c>
      <c r="L31" s="3" t="s">
        <v>957</v>
      </c>
    </row>
    <row r="32" spans="1:12">
      <c r="A32" s="1379" t="s">
        <v>23</v>
      </c>
      <c r="B32" s="14" t="s">
        <v>781</v>
      </c>
      <c r="C32" s="1380"/>
      <c r="D32" s="1677"/>
      <c r="E32" s="1677">
        <f>IF(ISBLANK('Campaigns data info'!T185),'Campaigns data info'!S185,'Campaigns data info'!T185)</f>
        <v>5177682</v>
      </c>
      <c r="F32" s="11"/>
      <c r="H32" s="270">
        <v>5177682</v>
      </c>
      <c r="I32" s="50"/>
      <c r="J32" s="268"/>
      <c r="K32" s="77"/>
      <c r="L32" t="s">
        <v>957</v>
      </c>
    </row>
    <row r="33" spans="1:12">
      <c r="A33" s="1379" t="s">
        <v>23</v>
      </c>
      <c r="B33" s="14" t="s">
        <v>781</v>
      </c>
      <c r="C33" s="1380"/>
      <c r="D33" s="1677"/>
      <c r="E33" s="1677">
        <f>IF(ISBLANK('Campaigns data info'!T186),'Campaigns data info'!S186,'Campaigns data info'!T186)</f>
        <v>5264427</v>
      </c>
      <c r="F33" s="11"/>
      <c r="H33" s="266">
        <v>5264427</v>
      </c>
      <c r="I33" s="11"/>
      <c r="J33" s="267"/>
      <c r="K33" s="11"/>
    </row>
    <row r="34" spans="1:12">
      <c r="A34" s="1379" t="s">
        <v>956</v>
      </c>
      <c r="B34" s="14" t="s">
        <v>940</v>
      </c>
      <c r="C34" s="1380"/>
      <c r="D34" s="1677"/>
      <c r="E34" s="1677">
        <f>IF(ISBLANK('Campaigns data info'!T189),'Campaigns data info'!S189,'Campaigns data info'!T189)</f>
        <v>1003586</v>
      </c>
      <c r="F34" s="11"/>
      <c r="H34" s="266">
        <v>1003586</v>
      </c>
      <c r="I34" s="11"/>
      <c r="J34" s="267"/>
      <c r="K34" s="11"/>
    </row>
    <row r="35" spans="1:12">
      <c r="A35" s="1379" t="s">
        <v>956</v>
      </c>
      <c r="B35" s="14" t="s">
        <v>940</v>
      </c>
      <c r="C35" s="1380"/>
      <c r="D35" s="1677"/>
      <c r="E35" s="1677">
        <f>IF(ISBLANK('Campaigns data info'!T187),'Campaigns data info'!S187,'Campaigns data info'!T187)</f>
        <v>5099760</v>
      </c>
      <c r="F35" s="11"/>
      <c r="H35" s="266">
        <v>5099760</v>
      </c>
      <c r="I35" s="11"/>
      <c r="J35" s="267"/>
      <c r="K35" s="11"/>
    </row>
    <row r="36" spans="1:12">
      <c r="A36" s="1379" t="s">
        <v>956</v>
      </c>
      <c r="B36" s="14" t="s">
        <v>940</v>
      </c>
      <c r="C36" s="1380"/>
      <c r="D36" s="1677"/>
      <c r="E36" s="1677">
        <f>IF(ISBLANK('Campaigns data info'!T188),'Campaigns data info'!S188,'Campaigns data info'!T188)</f>
        <v>5099760</v>
      </c>
      <c r="F36" s="11"/>
      <c r="H36" s="266">
        <v>5099760</v>
      </c>
      <c r="I36" s="11"/>
      <c r="J36" s="267"/>
      <c r="K36" s="11"/>
    </row>
    <row r="37" spans="1:12">
      <c r="A37" s="1379" t="s">
        <v>956</v>
      </c>
      <c r="B37" s="14" t="s">
        <v>940</v>
      </c>
      <c r="C37" s="1380"/>
      <c r="D37" s="1677"/>
      <c r="E37" s="1677">
        <f>IF(ISBLANK('Campaigns data info'!T190),'Campaigns data info'!S190,'Campaigns data info'!T190)</f>
        <v>84739</v>
      </c>
      <c r="F37" s="11"/>
      <c r="H37" s="266">
        <v>84739</v>
      </c>
      <c r="I37" s="11"/>
      <c r="J37" s="267"/>
      <c r="K37" s="11"/>
    </row>
    <row r="38" spans="1:12">
      <c r="A38" s="1379" t="s">
        <v>956</v>
      </c>
      <c r="B38" s="14" t="s">
        <v>940</v>
      </c>
      <c r="C38" s="1380"/>
      <c r="D38" s="1677"/>
      <c r="E38" s="1677">
        <f>IF(ISBLANK('Campaigns data info'!T191),'Campaigns data info'!S191,'Campaigns data info'!T191)</f>
        <v>84739</v>
      </c>
      <c r="F38" s="11"/>
      <c r="H38" s="266">
        <v>84739</v>
      </c>
      <c r="I38" s="11"/>
      <c r="J38" s="267"/>
      <c r="K38" s="11"/>
    </row>
    <row r="39" spans="1:12">
      <c r="A39" s="1379" t="s">
        <v>956</v>
      </c>
      <c r="B39" s="14" t="s">
        <v>940</v>
      </c>
      <c r="C39" s="1380"/>
      <c r="D39" s="1677"/>
      <c r="E39" s="1677">
        <f>IF(ISBLANK('Campaigns data info'!T193),'Campaigns data info'!S193,'Campaigns data info'!T193)</f>
        <v>4935213</v>
      </c>
      <c r="F39" s="11"/>
      <c r="H39" s="266">
        <v>4935213</v>
      </c>
      <c r="I39" s="11"/>
      <c r="J39" s="267"/>
      <c r="K39" s="11"/>
    </row>
    <row r="40" spans="1:12">
      <c r="A40" s="1379" t="s">
        <v>956</v>
      </c>
      <c r="B40" s="14" t="s">
        <v>940</v>
      </c>
      <c r="C40" s="1380"/>
      <c r="D40" s="1677"/>
      <c r="E40" s="1677">
        <f>IF(ISBLANK('Campaigns data info'!S192),'Campaigns data info'!#REF!,'Campaigns data info'!S192)</f>
        <v>4935213</v>
      </c>
      <c r="F40" s="11"/>
      <c r="H40" s="266">
        <v>4935213</v>
      </c>
      <c r="I40" s="11"/>
      <c r="J40" s="267"/>
      <c r="K40" s="11"/>
    </row>
    <row r="41" spans="1:12" ht="23.25" customHeight="1">
      <c r="A41" s="1597" t="s">
        <v>23</v>
      </c>
      <c r="B41" s="1597" t="s">
        <v>781</v>
      </c>
      <c r="C41" s="1598"/>
      <c r="D41" s="1719">
        <f>SUM(E32:E40)</f>
        <v>31685119</v>
      </c>
      <c r="E41" s="1720"/>
      <c r="F41" s="1633"/>
      <c r="H41" s="266"/>
      <c r="I41" s="11"/>
      <c r="J41" s="267">
        <f>SUM(H32:H41)</f>
        <v>31685119</v>
      </c>
      <c r="K41" s="19" t="s">
        <v>940</v>
      </c>
      <c r="L41" s="3" t="s">
        <v>957</v>
      </c>
    </row>
    <row r="42" spans="1:12">
      <c r="A42" s="345" t="s">
        <v>23</v>
      </c>
      <c r="B42" s="343" t="s">
        <v>942</v>
      </c>
      <c r="C42" s="1336"/>
      <c r="D42" s="1599"/>
      <c r="E42" s="1599">
        <f>IF(ISBLANK('Campaigns data info'!T17),'Campaigns data info'!S17,'Campaigns data info'!T17)</f>
        <v>1441767</v>
      </c>
      <c r="F42" s="1069"/>
      <c r="H42" s="266">
        <v>1441767</v>
      </c>
      <c r="I42" s="11"/>
      <c r="J42" s="266"/>
      <c r="K42" s="11"/>
      <c r="L42" s="3" t="s">
        <v>957</v>
      </c>
    </row>
    <row r="43" spans="1:12">
      <c r="A43" s="345" t="s">
        <v>23</v>
      </c>
      <c r="B43" s="343" t="s">
        <v>942</v>
      </c>
      <c r="C43" s="1336"/>
      <c r="D43" s="1068"/>
      <c r="E43" s="1068">
        <f>IF(ISBLANK('Campaigns data info'!T18),'Campaigns data info'!S18,'Campaigns data info'!T18)</f>
        <v>1611187</v>
      </c>
      <c r="F43" s="1069"/>
      <c r="H43" s="268">
        <v>1611187</v>
      </c>
      <c r="I43" s="50"/>
      <c r="J43" s="269"/>
      <c r="K43" s="11"/>
      <c r="L43" s="3"/>
    </row>
    <row r="44" spans="1:12">
      <c r="A44" s="345" t="s">
        <v>956</v>
      </c>
      <c r="B44" s="343" t="s">
        <v>942</v>
      </c>
      <c r="C44" s="1336"/>
      <c r="D44" s="1068"/>
      <c r="E44" s="1068">
        <f>IF(ISBLANK('Campaigns data info'!T19),'Campaigns data info'!S19,'Campaigns data info'!T19)</f>
        <v>1730720</v>
      </c>
      <c r="F44" s="1069"/>
      <c r="H44" s="268">
        <v>1730720</v>
      </c>
      <c r="I44" s="50"/>
      <c r="J44" s="269"/>
      <c r="K44" s="50"/>
      <c r="L44" s="3"/>
    </row>
    <row r="45" spans="1:12">
      <c r="A45" s="1627" t="s">
        <v>956</v>
      </c>
      <c r="B45" s="323" t="s">
        <v>942</v>
      </c>
      <c r="C45" s="1628"/>
      <c r="D45" s="1629"/>
      <c r="E45" s="1629">
        <f>IF(ISBLANK('Campaigns data info'!T20),'Campaigns data info'!S20,'Campaigns data info'!T20)</f>
        <v>1493002</v>
      </c>
      <c r="F45" s="1630"/>
      <c r="H45" s="268">
        <v>1493002</v>
      </c>
      <c r="I45" s="50"/>
      <c r="J45" s="269"/>
      <c r="K45" s="50"/>
      <c r="L45" s="3"/>
    </row>
    <row r="46" spans="1:12">
      <c r="A46" s="1643" t="s">
        <v>956</v>
      </c>
      <c r="B46" s="1643" t="s">
        <v>942</v>
      </c>
      <c r="C46" s="1644"/>
      <c r="D46" s="1645">
        <f>SUM(E42:E45)</f>
        <v>6276676</v>
      </c>
      <c r="E46" s="1646"/>
      <c r="F46" s="1647"/>
      <c r="H46" s="268"/>
      <c r="I46" s="50"/>
      <c r="J46" s="269">
        <f>SUM(H42:H45)</f>
        <v>6276676</v>
      </c>
      <c r="K46" s="51" t="s">
        <v>942</v>
      </c>
      <c r="L46" s="3"/>
    </row>
    <row r="47" spans="1:12" ht="21" customHeight="1">
      <c r="A47" s="1379" t="s">
        <v>23</v>
      </c>
      <c r="B47" s="14" t="s">
        <v>222</v>
      </c>
      <c r="C47" s="1380">
        <f>'Campaigns data info'!T39</f>
        <v>0</v>
      </c>
      <c r="D47" s="1626"/>
      <c r="E47" s="216">
        <f>IF(ISBLANK('Campaigns data info'!T46),'Campaigns data info'!S46,'Campaigns data info'!T46)</f>
        <v>963590</v>
      </c>
      <c r="F47" s="11"/>
      <c r="H47" s="268">
        <v>963590</v>
      </c>
      <c r="I47" s="11"/>
      <c r="J47" s="266"/>
      <c r="K47" s="11"/>
      <c r="L47" t="s">
        <v>957</v>
      </c>
    </row>
    <row r="48" spans="1:12">
      <c r="A48" s="1634" t="s">
        <v>23</v>
      </c>
      <c r="B48" s="77" t="s">
        <v>222</v>
      </c>
      <c r="C48" s="1635"/>
      <c r="D48" s="1636"/>
      <c r="E48" s="1637">
        <f>IF(ISBLANK('Campaigns data info'!T47),'Campaigns data info'!S47,'Campaigns data info'!T47)</f>
        <v>1222187</v>
      </c>
      <c r="F48" s="50"/>
      <c r="H48" s="266">
        <v>1222187</v>
      </c>
      <c r="I48" s="50"/>
      <c r="J48" s="268"/>
      <c r="K48" s="50"/>
    </row>
    <row r="49" spans="1:12">
      <c r="A49" s="1634" t="s">
        <v>23</v>
      </c>
      <c r="B49" s="77" t="s">
        <v>222</v>
      </c>
      <c r="C49" s="1635"/>
      <c r="D49" s="1636"/>
      <c r="E49" s="1637">
        <f>IF(ISBLANK('Campaigns data info'!T48),'Campaigns data info'!S48,'Campaigns data info'!T48)</f>
        <v>1211655</v>
      </c>
      <c r="F49" s="50"/>
      <c r="H49" s="268">
        <v>1211655</v>
      </c>
      <c r="I49" s="50"/>
      <c r="J49" s="268"/>
      <c r="K49" s="50"/>
    </row>
    <row r="50" spans="1:12" ht="21" customHeight="1">
      <c r="A50" s="1597" t="s">
        <v>23</v>
      </c>
      <c r="B50" s="1597" t="s">
        <v>222</v>
      </c>
      <c r="C50" s="1598" t="e">
        <f>'Campaigns data info'!#REF!</f>
        <v>#REF!</v>
      </c>
      <c r="D50" s="1631">
        <f>SUM(E47:E49)</f>
        <v>3397432</v>
      </c>
      <c r="E50" s="1632"/>
      <c r="F50" s="1633"/>
      <c r="H50" s="268"/>
      <c r="I50" s="50"/>
      <c r="J50" s="269">
        <f>SUM(H47:H50)</f>
        <v>3397432</v>
      </c>
      <c r="K50" s="51" t="s">
        <v>222</v>
      </c>
      <c r="L50" s="3" t="s">
        <v>957</v>
      </c>
    </row>
    <row r="51" spans="1:12" ht="21" customHeight="1">
      <c r="A51" s="345" t="s">
        <v>23</v>
      </c>
      <c r="B51" s="343" t="s">
        <v>958</v>
      </c>
      <c r="C51" s="1638"/>
      <c r="D51" s="1639"/>
      <c r="E51" s="1640">
        <f>IF(ISBLANK('Campaigns data info'!T23),'Campaigns data info'!S23,'Campaigns data info'!T23)</f>
        <v>2222451</v>
      </c>
      <c r="F51" s="343"/>
      <c r="H51" s="266">
        <v>2222451</v>
      </c>
      <c r="I51" s="11"/>
      <c r="J51" s="266"/>
      <c r="K51" s="11"/>
      <c r="L51" s="3"/>
    </row>
    <row r="52" spans="1:12" ht="21" customHeight="1">
      <c r="A52" s="348" t="s">
        <v>23</v>
      </c>
      <c r="B52" s="322" t="s">
        <v>958</v>
      </c>
      <c r="C52" s="349"/>
      <c r="D52" s="361"/>
      <c r="E52" s="394">
        <f>IF(ISBLANK('Campaigns data info'!T24),'Campaigns data info'!S24,'Campaigns data info'!T24)</f>
        <v>2611190</v>
      </c>
      <c r="F52" s="322"/>
      <c r="H52" s="268">
        <v>2611190</v>
      </c>
      <c r="I52" s="50"/>
      <c r="J52" s="268"/>
      <c r="K52" s="50"/>
      <c r="L52" s="3"/>
    </row>
    <row r="53" spans="1:12" ht="21" customHeight="1">
      <c r="A53" s="348" t="s">
        <v>956</v>
      </c>
      <c r="B53" s="322" t="s">
        <v>958</v>
      </c>
      <c r="C53" s="349"/>
      <c r="D53" s="361"/>
      <c r="E53" s="394">
        <f>IF(ISBLANK('Campaigns data info'!T25),'Campaigns data info'!S25,'Campaigns data info'!T25)</f>
        <v>86725</v>
      </c>
      <c r="F53" s="322"/>
      <c r="H53" s="268">
        <v>86725</v>
      </c>
      <c r="I53" s="50"/>
      <c r="J53" s="268"/>
      <c r="K53" s="50"/>
      <c r="L53" s="3"/>
    </row>
    <row r="54" spans="1:12" ht="21" customHeight="1">
      <c r="A54" s="348" t="s">
        <v>956</v>
      </c>
      <c r="B54" s="322" t="s">
        <v>958</v>
      </c>
      <c r="C54" s="349"/>
      <c r="D54" s="361"/>
      <c r="E54" s="394">
        <f>IF(ISBLANK('Campaigns data info'!T26),'Campaigns data info'!S26,'Campaigns data info'!T26)</f>
        <v>6929528</v>
      </c>
      <c r="F54" s="322"/>
      <c r="H54" s="268">
        <v>6929528</v>
      </c>
      <c r="I54" s="50"/>
      <c r="J54" s="268"/>
      <c r="K54" s="50"/>
      <c r="L54" s="3"/>
    </row>
    <row r="55" spans="1:12" ht="21" customHeight="1">
      <c r="A55" s="348" t="s">
        <v>956</v>
      </c>
      <c r="B55" s="322" t="s">
        <v>958</v>
      </c>
      <c r="C55" s="349"/>
      <c r="D55" s="361"/>
      <c r="E55" s="394">
        <f>IF(ISBLANK('Campaigns data info'!T27),'Campaigns data info'!S27,'Campaigns data info'!T27)</f>
        <v>6702535</v>
      </c>
      <c r="F55" s="322"/>
      <c r="H55" s="268">
        <v>6702535</v>
      </c>
      <c r="I55" s="50"/>
      <c r="J55" s="268"/>
      <c r="K55" s="50"/>
      <c r="L55" s="3"/>
    </row>
    <row r="56" spans="1:12">
      <c r="A56" s="348" t="s">
        <v>956</v>
      </c>
      <c r="B56" s="331" t="s">
        <v>958</v>
      </c>
      <c r="C56" s="332"/>
      <c r="D56" s="351">
        <f>SUM(E51:E55)</f>
        <v>18552429</v>
      </c>
      <c r="E56" s="391"/>
      <c r="F56" s="334"/>
      <c r="H56" s="268"/>
      <c r="I56" s="50"/>
      <c r="J56" s="269">
        <f>SUM(H51:H56)</f>
        <v>18552429</v>
      </c>
      <c r="K56" s="51" t="s">
        <v>959</v>
      </c>
      <c r="L56" s="3" t="s">
        <v>957</v>
      </c>
    </row>
    <row r="57" spans="1:12" ht="44.25" customHeight="1">
      <c r="A57" s="348" t="s">
        <v>23</v>
      </c>
      <c r="B57" s="322" t="s">
        <v>960</v>
      </c>
      <c r="C57" s="349"/>
      <c r="D57" s="361"/>
      <c r="E57" s="350">
        <f>IF(ISBLANK('Campaigns data info'!T37),'Campaigns data info'!S37,'Campaigns data info'!T37)</f>
        <v>7001347</v>
      </c>
      <c r="F57" s="352" t="s">
        <v>961</v>
      </c>
      <c r="H57" s="268">
        <v>7001347</v>
      </c>
      <c r="I57" s="11"/>
      <c r="J57" s="266"/>
      <c r="K57" s="11"/>
      <c r="L57" t="s">
        <v>957</v>
      </c>
    </row>
    <row r="58" spans="1:12">
      <c r="A58" s="348" t="s">
        <v>23</v>
      </c>
      <c r="B58" s="322" t="s">
        <v>960</v>
      </c>
      <c r="C58" s="349"/>
      <c r="D58" s="361"/>
      <c r="E58" s="350">
        <f>IF(ISBLANK('Campaigns data info'!T39),'Campaigns data info'!S39,'Campaigns data info'!T39)</f>
        <v>7547262</v>
      </c>
      <c r="F58" s="352"/>
      <c r="H58" s="268">
        <v>7547262</v>
      </c>
      <c r="I58" s="50"/>
      <c r="J58" s="268"/>
      <c r="K58" s="50"/>
    </row>
    <row r="59" spans="1:12">
      <c r="A59" s="348" t="s">
        <v>23</v>
      </c>
      <c r="B59" s="322" t="s">
        <v>960</v>
      </c>
      <c r="C59" s="349"/>
      <c r="D59" s="361"/>
      <c r="E59" s="350">
        <f>IF(ISBLANK('Campaigns data info'!T38),'Campaigns data info'!S38,'Campaigns data info'!T38)</f>
        <v>7317557</v>
      </c>
      <c r="F59" s="352"/>
      <c r="H59" s="266">
        <v>7317557</v>
      </c>
      <c r="I59" s="50"/>
      <c r="J59" s="268"/>
      <c r="K59" s="50"/>
    </row>
    <row r="60" spans="1:12">
      <c r="A60" s="348" t="s">
        <v>956</v>
      </c>
      <c r="B60" s="322" t="s">
        <v>960</v>
      </c>
      <c r="C60" s="349"/>
      <c r="D60" s="361"/>
      <c r="E60" s="350">
        <f>IF(ISBLANK('Campaigns data info'!T40),'Campaigns data info'!S40,'Campaigns data info'!T40)</f>
        <v>597086</v>
      </c>
      <c r="F60" s="352"/>
      <c r="H60" s="268">
        <v>597086</v>
      </c>
      <c r="I60" s="50"/>
      <c r="J60" s="268"/>
      <c r="K60" s="50"/>
    </row>
    <row r="61" spans="1:12">
      <c r="A61" s="348" t="s">
        <v>956</v>
      </c>
      <c r="B61" s="322" t="s">
        <v>960</v>
      </c>
      <c r="C61" s="349"/>
      <c r="D61" s="361"/>
      <c r="E61" s="350">
        <f>IF(ISBLANK('Campaigns data info'!T42),'Campaigns data info'!S42,'Campaigns data info'!T42)</f>
        <v>748458</v>
      </c>
      <c r="F61" s="352"/>
      <c r="H61" s="268">
        <v>748458</v>
      </c>
      <c r="I61" s="50"/>
      <c r="J61" s="268"/>
      <c r="K61" s="50"/>
    </row>
    <row r="62" spans="1:12">
      <c r="A62" s="348" t="s">
        <v>956</v>
      </c>
      <c r="B62" s="322" t="s">
        <v>960</v>
      </c>
      <c r="C62" s="349"/>
      <c r="D62" s="361"/>
      <c r="E62" s="350">
        <f>IF(ISBLANK('Campaigns data info'!T41),'Campaigns data info'!S41,'Campaigns data info'!T41)</f>
        <v>17048517</v>
      </c>
      <c r="F62" s="352"/>
      <c r="H62" s="218">
        <v>17048517</v>
      </c>
      <c r="I62" s="666"/>
      <c r="J62" s="268"/>
      <c r="K62" s="50"/>
    </row>
    <row r="63" spans="1:12">
      <c r="A63" s="348" t="s">
        <v>956</v>
      </c>
      <c r="B63" s="322" t="s">
        <v>960</v>
      </c>
      <c r="C63" s="349"/>
      <c r="D63" s="361"/>
      <c r="E63" s="350">
        <f>IF(ISBLANK('Campaigns data info'!T43),'Campaigns data info'!S43,'Campaigns data info'!T43)</f>
        <v>2335689</v>
      </c>
      <c r="F63" s="352"/>
      <c r="H63" s="218">
        <v>2335689</v>
      </c>
      <c r="I63" s="666"/>
      <c r="J63" s="268"/>
      <c r="K63" s="50"/>
    </row>
    <row r="64" spans="1:12">
      <c r="A64" s="348" t="s">
        <v>956</v>
      </c>
      <c r="B64" s="322" t="s">
        <v>960</v>
      </c>
      <c r="C64" s="349"/>
      <c r="D64" s="361"/>
      <c r="E64" s="350">
        <f>IF(ISBLANK('Campaigns data info'!T44),'Campaigns data info'!S44,'Campaigns data info'!T44)</f>
        <v>25669059</v>
      </c>
      <c r="F64" s="352"/>
      <c r="H64" s="1621">
        <v>25669059</v>
      </c>
      <c r="I64" s="666"/>
      <c r="J64" s="268"/>
      <c r="K64" s="50"/>
    </row>
    <row r="65" spans="1:13">
      <c r="A65" s="331" t="s">
        <v>23</v>
      </c>
      <c r="B65" s="331" t="s">
        <v>960</v>
      </c>
      <c r="C65" s="332"/>
      <c r="D65" s="351">
        <f>SUM(E57:E65)</f>
        <v>68264975</v>
      </c>
      <c r="E65" s="344"/>
      <c r="F65" s="334"/>
      <c r="H65" s="266"/>
      <c r="I65" s="666"/>
      <c r="J65" s="269">
        <f>SUM(H57:H65)</f>
        <v>68264975</v>
      </c>
      <c r="K65" s="51" t="s">
        <v>960</v>
      </c>
      <c r="L65" s="232"/>
      <c r="M65" s="232"/>
    </row>
    <row r="66" spans="1:13">
      <c r="A66" s="335" t="s">
        <v>237</v>
      </c>
      <c r="B66" s="336" t="s">
        <v>274</v>
      </c>
      <c r="C66" s="337">
        <f>'Campaigns data info'!T54</f>
        <v>0</v>
      </c>
      <c r="D66" s="361"/>
      <c r="E66" s="353">
        <f>IF(ISBLANK('Campaigns data info'!T59),'Campaigns data info'!S59,'Campaigns data info'!T59)</f>
        <v>16523211</v>
      </c>
      <c r="F66" s="322"/>
      <c r="H66" s="1079">
        <v>16523211</v>
      </c>
      <c r="I66" s="11"/>
      <c r="J66" s="266"/>
      <c r="K66" s="11"/>
      <c r="L66" t="s">
        <v>957</v>
      </c>
    </row>
    <row r="67" spans="1:13">
      <c r="A67" s="335" t="s">
        <v>237</v>
      </c>
      <c r="B67" s="336" t="s">
        <v>274</v>
      </c>
      <c r="C67" s="337"/>
      <c r="D67" s="361"/>
      <c r="E67" s="353">
        <f>IF(ISBLANK('Campaigns data info'!T60),'Campaigns data info'!S60,'Campaigns data info'!T60)</f>
        <v>775179</v>
      </c>
      <c r="F67" s="322" t="s">
        <v>962</v>
      </c>
      <c r="H67" s="266">
        <v>775179</v>
      </c>
      <c r="I67" s="11"/>
      <c r="J67" s="266"/>
      <c r="K67" s="11"/>
      <c r="L67" t="s">
        <v>957</v>
      </c>
    </row>
    <row r="68" spans="1:13">
      <c r="A68" s="335" t="s">
        <v>237</v>
      </c>
      <c r="B68" s="336" t="s">
        <v>274</v>
      </c>
      <c r="C68" s="337"/>
      <c r="D68" s="361"/>
      <c r="E68" s="353">
        <f>IF(ISBLANK('Campaigns data info'!T61),'Campaigns data info'!S61,'Campaigns data info'!T61)</f>
        <v>762017</v>
      </c>
      <c r="F68" s="390" t="s">
        <v>963</v>
      </c>
      <c r="H68" s="266">
        <v>762017</v>
      </c>
      <c r="I68" s="11"/>
      <c r="J68" s="266"/>
      <c r="K68" s="11"/>
    </row>
    <row r="69" spans="1:13">
      <c r="A69" s="335" t="s">
        <v>237</v>
      </c>
      <c r="B69" s="336" t="s">
        <v>274</v>
      </c>
      <c r="C69" s="337"/>
      <c r="D69" s="361"/>
      <c r="E69" s="353">
        <f>IF(ISBLANK('Campaigns data info'!T62),'Campaigns data info'!S62,'Campaigns data info'!T62)</f>
        <v>3295200</v>
      </c>
      <c r="F69" s="390"/>
      <c r="H69" s="266">
        <v>3295200</v>
      </c>
      <c r="I69" s="11"/>
      <c r="J69" s="266"/>
      <c r="K69" s="11"/>
    </row>
    <row r="70" spans="1:13">
      <c r="A70" s="335" t="s">
        <v>237</v>
      </c>
      <c r="B70" s="336" t="s">
        <v>274</v>
      </c>
      <c r="C70" s="337"/>
      <c r="D70" s="361"/>
      <c r="E70" s="353">
        <f>IF(ISBLANK('Campaigns data info'!T63),'Campaigns data info'!S63,'Campaigns data info'!T63)</f>
        <v>15900143</v>
      </c>
      <c r="F70" s="390"/>
      <c r="H70" s="266">
        <v>15900143</v>
      </c>
      <c r="I70" s="11"/>
      <c r="J70" s="266"/>
      <c r="K70" s="11"/>
    </row>
    <row r="71" spans="1:13">
      <c r="A71" s="335" t="s">
        <v>237</v>
      </c>
      <c r="B71" s="357" t="s">
        <v>274</v>
      </c>
      <c r="C71" s="363"/>
      <c r="D71" s="361"/>
      <c r="E71" s="361">
        <f>IF(ISBLANK('Campaigns data info'!T66),'Campaigns data info'!S66,'Campaigns data info'!T66)</f>
        <v>564380</v>
      </c>
      <c r="F71" s="390"/>
      <c r="H71" s="266">
        <v>564380</v>
      </c>
      <c r="I71" s="11"/>
      <c r="J71" s="266"/>
      <c r="K71" s="11"/>
    </row>
    <row r="72" spans="1:13">
      <c r="A72" s="1641" t="s">
        <v>237</v>
      </c>
      <c r="B72" s="14" t="s">
        <v>274</v>
      </c>
      <c r="C72" s="1380"/>
      <c r="D72" s="11"/>
      <c r="E72" s="414">
        <f>IF(ISBLANK('Campaigns data info'!T65),'Campaigns data info'!S65,'Campaigns data info'!T65)</f>
        <v>12109</v>
      </c>
      <c r="F72" s="390"/>
      <c r="H72" s="266">
        <v>12109</v>
      </c>
      <c r="I72" s="11"/>
      <c r="J72" s="266"/>
      <c r="K72" s="11"/>
    </row>
    <row r="73" spans="1:13">
      <c r="A73" s="335" t="s">
        <v>237</v>
      </c>
      <c r="B73" s="340" t="s">
        <v>274</v>
      </c>
      <c r="C73" s="339"/>
      <c r="D73" s="1639"/>
      <c r="E73" s="1642">
        <f>IF(ISBLANK('Campaigns data info'!T66),'Campaigns data info'!S66,'Campaigns data info'!T66)</f>
        <v>564380</v>
      </c>
      <c r="F73" s="390"/>
      <c r="H73" s="266">
        <v>564380</v>
      </c>
      <c r="I73" s="11"/>
      <c r="J73" s="266"/>
      <c r="K73" s="11"/>
    </row>
    <row r="74" spans="1:13">
      <c r="A74" s="335" t="s">
        <v>237</v>
      </c>
      <c r="B74" s="336" t="s">
        <v>274</v>
      </c>
      <c r="C74" s="337"/>
      <c r="D74" s="361"/>
      <c r="E74" s="353">
        <f>IF(ISBLANK('Campaigns data info'!T64),'Campaigns data info'!S64,'Campaigns data info'!T64)</f>
        <v>568180</v>
      </c>
      <c r="F74" s="390"/>
      <c r="H74" s="266">
        <v>568180</v>
      </c>
      <c r="I74" s="11"/>
      <c r="J74" s="266"/>
      <c r="K74" s="11"/>
    </row>
    <row r="75" spans="1:13">
      <c r="A75" s="335" t="s">
        <v>237</v>
      </c>
      <c r="B75" s="336" t="s">
        <v>274</v>
      </c>
      <c r="C75" s="337"/>
      <c r="D75" s="361"/>
      <c r="E75" s="1642">
        <f>IF(ISBLANK('Campaigns data info'!T79),'Campaigns data info'!S79,'Campaigns data info'!T79)</f>
        <v>562380</v>
      </c>
      <c r="F75" s="390"/>
      <c r="H75" s="266">
        <v>562380</v>
      </c>
      <c r="I75" s="11"/>
      <c r="J75" s="266"/>
      <c r="K75" s="11"/>
    </row>
    <row r="76" spans="1:13">
      <c r="A76" s="335" t="s">
        <v>237</v>
      </c>
      <c r="B76" s="336" t="s">
        <v>274</v>
      </c>
      <c r="C76" s="337"/>
      <c r="D76" s="361"/>
      <c r="E76" s="2068">
        <f>'Campaigns data info'!S80</f>
        <v>562380</v>
      </c>
      <c r="F76" s="390"/>
      <c r="H76" s="266">
        <v>562380</v>
      </c>
      <c r="I76" s="11"/>
      <c r="J76" s="266"/>
      <c r="K76" s="11"/>
    </row>
    <row r="77" spans="1:13">
      <c r="A77" s="331" t="s">
        <v>237</v>
      </c>
      <c r="B77" s="1491" t="s">
        <v>274</v>
      </c>
      <c r="C77" s="332"/>
      <c r="D77" s="351">
        <f>SUM(E66:E76)</f>
        <v>40089559</v>
      </c>
      <c r="E77" s="333"/>
      <c r="F77" s="334"/>
      <c r="H77" s="266"/>
      <c r="I77" s="11"/>
      <c r="J77" s="267">
        <f>SUM(H66:H77)</f>
        <v>40089559</v>
      </c>
      <c r="K77" s="19" t="s">
        <v>945</v>
      </c>
      <c r="L77" s="3" t="s">
        <v>957</v>
      </c>
    </row>
    <row r="78" spans="1:13">
      <c r="A78" s="335" t="s">
        <v>237</v>
      </c>
      <c r="B78" s="336" t="s">
        <v>238</v>
      </c>
      <c r="C78" s="337">
        <f>'Campaigns data info'!T50</f>
        <v>153338</v>
      </c>
      <c r="D78" s="410"/>
      <c r="E78" s="354">
        <f>IF(ISBLANK('Campaigns data info'!T50),'Campaigns data info'!S50,'Campaigns data info'!T50)</f>
        <v>153338</v>
      </c>
      <c r="F78" s="322"/>
      <c r="H78" s="266">
        <v>153338</v>
      </c>
      <c r="I78" s="11"/>
      <c r="J78" s="11"/>
      <c r="K78" s="11"/>
      <c r="L78" t="s">
        <v>957</v>
      </c>
    </row>
    <row r="79" spans="1:13">
      <c r="A79" s="335" t="s">
        <v>237</v>
      </c>
      <c r="B79" s="336" t="s">
        <v>238</v>
      </c>
      <c r="C79" s="337"/>
      <c r="D79" s="410"/>
      <c r="E79" s="354">
        <f>IF(ISBLANK('Campaigns data info'!T51),'Campaigns data info'!S51,'Campaigns data info'!T51)</f>
        <v>153189</v>
      </c>
      <c r="F79" s="322"/>
      <c r="H79" s="268">
        <v>153189</v>
      </c>
      <c r="I79" s="50"/>
      <c r="J79" s="50"/>
      <c r="K79" s="50"/>
    </row>
    <row r="80" spans="1:13">
      <c r="A80" s="335" t="s">
        <v>237</v>
      </c>
      <c r="B80" s="336" t="s">
        <v>238</v>
      </c>
      <c r="C80" s="337"/>
      <c r="D80" s="410"/>
      <c r="E80" s="354">
        <f>IF(ISBLANK('Campaigns data info'!T52),'Campaigns data info'!S52,'Campaigns data info'!T52)</f>
        <v>157019</v>
      </c>
      <c r="F80" s="322"/>
      <c r="H80" s="268">
        <v>157019</v>
      </c>
      <c r="I80" s="50"/>
      <c r="J80" s="50"/>
      <c r="K80" s="50"/>
    </row>
    <row r="81" spans="1:12">
      <c r="A81" s="335" t="s">
        <v>237</v>
      </c>
      <c r="B81" s="336" t="s">
        <v>238</v>
      </c>
      <c r="C81" s="337"/>
      <c r="D81" s="410"/>
      <c r="E81" s="354">
        <f>IF(ISBLANK('Campaigns data info'!T53),'Campaigns data info'!S53,'Campaigns data info'!T53)</f>
        <v>180395</v>
      </c>
      <c r="F81" s="322"/>
      <c r="H81" s="268">
        <v>180395</v>
      </c>
      <c r="I81" s="50"/>
      <c r="J81" s="50"/>
      <c r="K81" s="50"/>
    </row>
    <row r="82" spans="1:12">
      <c r="A82" s="397" t="s">
        <v>237</v>
      </c>
      <c r="B82" s="397" t="s">
        <v>238</v>
      </c>
      <c r="C82" s="1991">
        <f>'Campaigns data info'!T51</f>
        <v>153189</v>
      </c>
      <c r="D82" s="351">
        <f>SUM(E78:E81)</f>
        <v>643941</v>
      </c>
      <c r="E82" s="1992"/>
      <c r="F82" s="398"/>
      <c r="H82" s="266"/>
      <c r="I82" s="666"/>
      <c r="J82" s="269">
        <f>SUM(H78:H82)</f>
        <v>643941</v>
      </c>
      <c r="K82" s="51" t="s">
        <v>238</v>
      </c>
      <c r="L82" s="3" t="s">
        <v>957</v>
      </c>
    </row>
    <row r="83" spans="1:12">
      <c r="A83" s="1379" t="s">
        <v>23</v>
      </c>
      <c r="B83" s="14" t="s">
        <v>309</v>
      </c>
      <c r="C83" s="34">
        <f>'Campaigns data info'!S71</f>
        <v>0</v>
      </c>
      <c r="D83" s="1655"/>
      <c r="E83" s="1092">
        <f>IF(ISBLANK('Campaigns data info'!T67),'Campaigns data info'!S67,'Campaigns data info'!T67)</f>
        <v>14799628</v>
      </c>
      <c r="F83" s="11"/>
      <c r="H83" s="266">
        <v>14799628</v>
      </c>
      <c r="I83" s="57"/>
      <c r="J83" s="266"/>
      <c r="K83" s="11"/>
      <c r="L83" t="s">
        <v>957</v>
      </c>
    </row>
    <row r="84" spans="1:12">
      <c r="A84" s="1993" t="s">
        <v>23</v>
      </c>
      <c r="B84" s="47" t="s">
        <v>309</v>
      </c>
      <c r="C84" s="677">
        <f>'Campaigns data info'!T74</f>
        <v>0</v>
      </c>
      <c r="D84" s="1994"/>
      <c r="E84" s="1990">
        <f>IF(ISBLANK('Campaigns data info'!T68),'Campaigns data info'!S68,'Campaigns data info'!T68)</f>
        <v>140978</v>
      </c>
      <c r="F84" s="58"/>
      <c r="H84" s="266">
        <v>140978</v>
      </c>
      <c r="I84" s="57"/>
      <c r="J84" s="266"/>
      <c r="K84" s="11"/>
      <c r="L84" t="s">
        <v>957</v>
      </c>
    </row>
    <row r="85" spans="1:12">
      <c r="A85" s="356" t="s">
        <v>23</v>
      </c>
      <c r="B85" s="362" t="s">
        <v>309</v>
      </c>
      <c r="C85" s="1988">
        <f>'Campaigns data info'!T75</f>
        <v>0</v>
      </c>
      <c r="D85" s="1989"/>
      <c r="E85" s="1990">
        <f>IF(ISBLANK('Campaigns data info'!T69),'Campaigns data info'!S69,'Campaigns data info'!T69)</f>
        <v>332517</v>
      </c>
      <c r="F85" s="58"/>
      <c r="H85" s="739">
        <v>332517</v>
      </c>
      <c r="I85" s="57"/>
      <c r="J85" s="355"/>
      <c r="K85" s="11"/>
      <c r="L85" t="s">
        <v>957</v>
      </c>
    </row>
    <row r="86" spans="1:12">
      <c r="A86" s="335" t="s">
        <v>23</v>
      </c>
      <c r="B86" s="336" t="s">
        <v>309</v>
      </c>
      <c r="C86" s="1095">
        <f>'Campaigns data info'!S73</f>
        <v>0</v>
      </c>
      <c r="D86" s="436"/>
      <c r="E86" s="1092">
        <f>IF(ISBLANK('Campaigns data info'!T70),'Campaigns data info'!S70,'Campaigns data info'!T70)</f>
        <v>1076019</v>
      </c>
      <c r="F86" s="11"/>
      <c r="H86" s="739">
        <v>1076019</v>
      </c>
      <c r="I86" s="57"/>
      <c r="J86" s="268"/>
      <c r="K86" s="11"/>
      <c r="L86" t="s">
        <v>957</v>
      </c>
    </row>
    <row r="87" spans="1:12">
      <c r="A87" s="335" t="s">
        <v>23</v>
      </c>
      <c r="B87" s="336" t="s">
        <v>309</v>
      </c>
      <c r="C87" s="1095"/>
      <c r="D87" s="1093"/>
      <c r="E87" s="1092">
        <f>IF(ISBLANK('Campaigns data info'!T72),'Campaigns data info'!S72,'Campaigns data info'!T72)</f>
        <v>16712725</v>
      </c>
      <c r="F87" s="11" t="s">
        <v>934</v>
      </c>
      <c r="H87" s="266">
        <v>16712725</v>
      </c>
      <c r="I87" s="1098"/>
      <c r="J87" s="266"/>
      <c r="K87" s="57"/>
      <c r="L87" t="s">
        <v>957</v>
      </c>
    </row>
    <row r="88" spans="1:12">
      <c r="A88" s="356" t="s">
        <v>23</v>
      </c>
      <c r="B88" s="336" t="s">
        <v>309</v>
      </c>
      <c r="C88" s="1094"/>
      <c r="D88" s="1093"/>
      <c r="E88" s="1092">
        <f>IF(ISBLANK('Campaigns data info'!T74),'Campaigns data info'!S74,'Campaigns data info'!T74)</f>
        <v>439107</v>
      </c>
      <c r="F88" s="11"/>
      <c r="H88" s="266">
        <v>439107</v>
      </c>
      <c r="I88" s="1098"/>
      <c r="J88" s="266"/>
      <c r="K88" s="57"/>
    </row>
    <row r="89" spans="1:12">
      <c r="A89" s="356" t="s">
        <v>23</v>
      </c>
      <c r="B89" s="336" t="s">
        <v>309</v>
      </c>
      <c r="C89" s="1094"/>
      <c r="D89" s="1093"/>
      <c r="E89" s="1092">
        <f>IF(ISBLANK('Campaigns data info'!T75),'Campaigns data info'!S75,'Campaigns data info'!T75)</f>
        <v>62097</v>
      </c>
      <c r="F89" s="11"/>
      <c r="H89" s="461">
        <v>62097</v>
      </c>
      <c r="I89" s="671"/>
      <c r="J89" s="266"/>
      <c r="K89" s="57"/>
    </row>
    <row r="90" spans="1:12">
      <c r="A90" s="356" t="s">
        <v>23</v>
      </c>
      <c r="B90" s="336" t="s">
        <v>309</v>
      </c>
      <c r="C90" s="1094"/>
      <c r="D90" s="1093"/>
      <c r="E90" s="1092">
        <f>IF(ISBLANK('Campaigns data info'!T76),'Campaigns data info'!S76,'Campaigns data info'!T76)</f>
        <v>530784</v>
      </c>
      <c r="F90" s="11"/>
      <c r="H90" s="268">
        <v>530784</v>
      </c>
      <c r="I90" s="671"/>
      <c r="J90" s="266"/>
      <c r="K90" s="57"/>
    </row>
    <row r="91" spans="1:12">
      <c r="A91" s="356" t="s">
        <v>23</v>
      </c>
      <c r="B91" s="336" t="s">
        <v>309</v>
      </c>
      <c r="C91" s="1094"/>
      <c r="D91" s="1093"/>
      <c r="E91" s="1092">
        <f>IF(ISBLANK('Campaigns data info'!T77),'Campaigns data info'!S77,'Campaigns data info'!T77)</f>
        <v>0</v>
      </c>
      <c r="F91" s="11"/>
      <c r="H91" s="268"/>
      <c r="I91" s="671"/>
      <c r="J91" s="266"/>
      <c r="K91" s="57"/>
    </row>
    <row r="92" spans="1:12">
      <c r="A92" s="356" t="s">
        <v>23</v>
      </c>
      <c r="B92" s="336" t="s">
        <v>309</v>
      </c>
      <c r="C92" s="1094"/>
      <c r="D92" s="1093"/>
      <c r="E92" s="1092">
        <f>IF(ISBLANK('Campaigns data info'!T78),'Campaigns data info'!S78,'Campaigns data info'!T78)</f>
        <v>0</v>
      </c>
      <c r="F92" s="11"/>
      <c r="H92" s="268"/>
      <c r="I92" s="671"/>
      <c r="J92" s="266"/>
      <c r="K92" s="57"/>
      <c r="L92" s="3"/>
    </row>
    <row r="93" spans="1:12" ht="75">
      <c r="A93" s="335" t="s">
        <v>23</v>
      </c>
      <c r="B93" s="336" t="s">
        <v>309</v>
      </c>
      <c r="C93" s="358"/>
      <c r="D93" s="1096"/>
      <c r="E93" s="1097">
        <f>IF(ISBLANK('Campaigns data info'!T73),'Campaigns data info'!S73,'Campaigns data info'!T73)</f>
        <v>0</v>
      </c>
      <c r="F93" s="320" t="s">
        <v>341</v>
      </c>
      <c r="H93" s="268">
        <v>0</v>
      </c>
      <c r="I93" s="671"/>
      <c r="J93" s="552" t="s">
        <v>341</v>
      </c>
      <c r="K93" s="57"/>
    </row>
    <row r="94" spans="1:12">
      <c r="A94" s="397" t="s">
        <v>23</v>
      </c>
      <c r="B94" s="397" t="s">
        <v>309</v>
      </c>
      <c r="C94" s="399"/>
      <c r="D94" s="351">
        <f>SUM(E83:E93)</f>
        <v>34093855</v>
      </c>
      <c r="E94" s="347"/>
      <c r="F94" s="398" t="s">
        <v>964</v>
      </c>
      <c r="H94" s="266"/>
      <c r="I94" s="11"/>
      <c r="J94" s="1091">
        <f>SUM(H83:H93)</f>
        <v>34093855</v>
      </c>
      <c r="K94" s="51" t="s">
        <v>933</v>
      </c>
      <c r="L94" s="3" t="s">
        <v>957</v>
      </c>
    </row>
    <row r="95" spans="1:12">
      <c r="A95" s="327" t="s">
        <v>23</v>
      </c>
      <c r="B95" s="328" t="s">
        <v>378</v>
      </c>
      <c r="C95" s="411"/>
      <c r="D95" s="410"/>
      <c r="E95" s="350">
        <f>IF(ISBLANK('Campaigns data info'!T82),'Campaigns data info'!S82,'Campaigns data info'!T82)</f>
        <v>6554376</v>
      </c>
      <c r="F95" s="412"/>
      <c r="H95" s="268">
        <v>6554376</v>
      </c>
      <c r="I95" s="50"/>
      <c r="J95" s="269"/>
      <c r="K95" s="11"/>
      <c r="L95" s="3"/>
    </row>
    <row r="96" spans="1:12">
      <c r="A96" s="327" t="s">
        <v>23</v>
      </c>
      <c r="B96" s="328" t="s">
        <v>378</v>
      </c>
      <c r="C96" s="411"/>
      <c r="D96" s="410"/>
      <c r="E96" s="350">
        <f>IF(ISBLANK('Campaigns data info'!T83),'Campaigns data info'!S83,'Campaigns data info'!T83)</f>
        <v>6298330</v>
      </c>
      <c r="F96" s="412"/>
      <c r="H96" s="268">
        <v>6298330</v>
      </c>
      <c r="I96" s="50"/>
      <c r="J96" s="269"/>
      <c r="K96" s="50"/>
      <c r="L96" s="3"/>
    </row>
    <row r="97" spans="1:12">
      <c r="A97" s="327" t="s">
        <v>956</v>
      </c>
      <c r="B97" s="328" t="s">
        <v>935</v>
      </c>
      <c r="C97" s="411"/>
      <c r="D97" s="410"/>
      <c r="E97" s="350">
        <f>IF(ISBLANK('Campaigns data info'!T84),'Campaigns data info'!S84,'Campaigns data info'!T84)</f>
        <v>164789</v>
      </c>
      <c r="F97" s="412"/>
      <c r="H97" s="268">
        <v>164789</v>
      </c>
      <c r="I97" s="50"/>
      <c r="J97" s="269"/>
      <c r="K97" s="50"/>
      <c r="L97" s="3"/>
    </row>
    <row r="98" spans="1:12">
      <c r="A98" s="331" t="s">
        <v>23</v>
      </c>
      <c r="B98" s="331" t="s">
        <v>378</v>
      </c>
      <c r="C98" s="400"/>
      <c r="D98" s="408">
        <f>SUM(E95:E97)</f>
        <v>13017495</v>
      </c>
      <c r="E98" s="395"/>
      <c r="F98" s="334"/>
      <c r="H98" s="268"/>
      <c r="I98" s="50"/>
      <c r="J98" s="269">
        <f>SUM(H95:H97)</f>
        <v>13017495</v>
      </c>
      <c r="K98" s="51" t="s">
        <v>935</v>
      </c>
      <c r="L98" s="3"/>
    </row>
    <row r="99" spans="1:12">
      <c r="A99" s="346" t="s">
        <v>23</v>
      </c>
      <c r="B99" s="340" t="s">
        <v>965</v>
      </c>
      <c r="C99" s="359">
        <f>'Campaigns data info'!S88</f>
        <v>0</v>
      </c>
      <c r="D99" s="421"/>
      <c r="E99" s="418">
        <f>IF(ISBLANK('Campaigns data info'!T87),'Campaigns data info'!S87,'Campaigns data info'!T87)</f>
        <v>274992</v>
      </c>
      <c r="F99" s="343"/>
      <c r="H99" s="266">
        <v>274992</v>
      </c>
      <c r="I99" s="11"/>
      <c r="J99" s="271"/>
      <c r="K99" s="11"/>
      <c r="L99" t="s">
        <v>957</v>
      </c>
    </row>
    <row r="100" spans="1:12">
      <c r="A100" s="346" t="s">
        <v>23</v>
      </c>
      <c r="B100" s="340" t="s">
        <v>965</v>
      </c>
      <c r="C100" s="359"/>
      <c r="D100" s="421"/>
      <c r="E100" s="418">
        <f>IF(ISBLANK('Campaigns data info'!T88),'Campaigns data info'!S88,'Campaigns data info'!T88)</f>
        <v>337523</v>
      </c>
      <c r="F100" s="343"/>
      <c r="H100" s="268">
        <v>337523</v>
      </c>
      <c r="I100" s="50"/>
      <c r="J100" s="413"/>
      <c r="K100" s="50"/>
    </row>
    <row r="101" spans="1:12">
      <c r="A101" s="341" t="s">
        <v>23</v>
      </c>
      <c r="B101" s="341" t="s">
        <v>965</v>
      </c>
      <c r="C101" s="401"/>
      <c r="D101" s="409">
        <f>SUM(E99:E100)</f>
        <v>612515</v>
      </c>
      <c r="E101" s="402"/>
      <c r="F101" s="334"/>
      <c r="H101" s="413"/>
      <c r="I101" s="50"/>
      <c r="J101" s="273">
        <f>SUM(H99:H101)</f>
        <v>612515</v>
      </c>
      <c r="K101" s="51" t="s">
        <v>965</v>
      </c>
      <c r="L101" s="3" t="s">
        <v>957</v>
      </c>
    </row>
    <row r="102" spans="1:12">
      <c r="A102" s="628" t="s">
        <v>956</v>
      </c>
      <c r="B102" s="1343" t="s">
        <v>946</v>
      </c>
      <c r="C102" s="629"/>
      <c r="D102" s="630"/>
      <c r="E102" s="418">
        <f>IF(ISBLANK('Campaigns data info'!T89),'Campaigns data info'!S89,'Campaigns data info'!T89)</f>
        <v>582159</v>
      </c>
      <c r="F102" s="334"/>
      <c r="H102" s="1344">
        <v>582159</v>
      </c>
      <c r="I102" s="50"/>
      <c r="J102" s="273"/>
      <c r="K102" s="51"/>
      <c r="L102" s="3"/>
    </row>
    <row r="103" spans="1:12">
      <c r="A103" s="628" t="s">
        <v>956</v>
      </c>
      <c r="B103" s="1343" t="s">
        <v>946</v>
      </c>
      <c r="C103" s="629"/>
      <c r="D103" s="630"/>
      <c r="E103" s="418">
        <f>IF(ISBLANK('Campaigns data info'!T90),'Campaigns data info'!S90,'Campaigns data info'!T90)</f>
        <v>2996928</v>
      </c>
      <c r="F103" s="334"/>
      <c r="H103" s="1344">
        <v>2996928</v>
      </c>
      <c r="I103" s="50"/>
      <c r="J103" s="273"/>
      <c r="K103" s="51"/>
      <c r="L103" s="3"/>
    </row>
    <row r="104" spans="1:12">
      <c r="A104" s="341" t="s">
        <v>956</v>
      </c>
      <c r="B104" s="341" t="s">
        <v>946</v>
      </c>
      <c r="C104" s="401"/>
      <c r="D104" s="409">
        <f>SUM(E102:E103)</f>
        <v>3579087</v>
      </c>
      <c r="E104" s="402"/>
      <c r="F104" s="334"/>
      <c r="H104" s="413"/>
      <c r="I104" s="50"/>
      <c r="J104" s="273">
        <f>SUM(H102:H103)</f>
        <v>3579087</v>
      </c>
      <c r="K104" s="51" t="s">
        <v>966</v>
      </c>
      <c r="L104" s="3"/>
    </row>
    <row r="105" spans="1:12">
      <c r="A105" s="628" t="s">
        <v>424</v>
      </c>
      <c r="B105" s="633" t="s">
        <v>425</v>
      </c>
      <c r="C105" s="629"/>
      <c r="D105" s="630"/>
      <c r="E105" s="418">
        <f>IF(ISBLANK('Campaigns data info'!T92),'Campaigns data info'!S92,'Campaigns data info'!T92)</f>
        <v>1179441</v>
      </c>
      <c r="F105" s="630"/>
      <c r="H105" s="615">
        <v>1179441</v>
      </c>
      <c r="I105" s="50"/>
      <c r="J105" s="273"/>
      <c r="K105" s="51"/>
      <c r="L105" s="3"/>
    </row>
    <row r="106" spans="1:12">
      <c r="A106" s="628" t="s">
        <v>424</v>
      </c>
      <c r="B106" s="633" t="s">
        <v>425</v>
      </c>
      <c r="C106" s="629"/>
      <c r="D106" s="630"/>
      <c r="E106" s="418">
        <f>IF(ISBLANK('Campaigns data info'!T93),'Campaigns data info'!S93,'Campaigns data info'!T93)</f>
        <v>1153413</v>
      </c>
      <c r="F106" s="630"/>
      <c r="H106" s="615">
        <v>1153413</v>
      </c>
      <c r="I106" s="50"/>
      <c r="J106" s="273"/>
      <c r="K106" s="51"/>
      <c r="L106" s="3"/>
    </row>
    <row r="107" spans="1:12">
      <c r="A107" s="628" t="s">
        <v>424</v>
      </c>
      <c r="B107" s="633" t="s">
        <v>425</v>
      </c>
      <c r="C107" s="629"/>
      <c r="D107" s="630"/>
      <c r="E107" s="418">
        <f>IF(ISBLANK('Campaigns data info'!T94),'Campaigns data info'!S94,'Campaigns data info'!T94)</f>
        <v>1294171</v>
      </c>
      <c r="F107" s="630"/>
      <c r="H107" s="615">
        <v>1294171</v>
      </c>
      <c r="I107" s="50"/>
      <c r="J107" s="273"/>
      <c r="K107" s="51"/>
      <c r="L107" s="3"/>
    </row>
    <row r="108" spans="1:12">
      <c r="A108" s="628" t="s">
        <v>424</v>
      </c>
      <c r="B108" s="633" t="s">
        <v>425</v>
      </c>
      <c r="C108" s="629"/>
      <c r="D108" s="630"/>
      <c r="E108" s="418">
        <f>IF(ISBLANK('Campaigns data info'!T95),'Campaigns data info'!S95,'Campaigns data info'!T95)</f>
        <v>3834634</v>
      </c>
      <c r="F108" s="630"/>
      <c r="H108" s="615">
        <v>3834634</v>
      </c>
      <c r="I108" s="50"/>
      <c r="J108" s="273"/>
      <c r="K108" s="51"/>
      <c r="L108" s="3"/>
    </row>
    <row r="109" spans="1:12">
      <c r="A109" s="628" t="s">
        <v>424</v>
      </c>
      <c r="B109" s="633" t="s">
        <v>425</v>
      </c>
      <c r="C109" s="629"/>
      <c r="D109" s="630"/>
      <c r="E109" s="418">
        <f>IF(ISBLANK('Campaigns data info'!T97),'Campaigns data info'!S97,'Campaigns data info'!T97)</f>
        <v>1276852</v>
      </c>
      <c r="F109" s="630"/>
      <c r="H109" s="615">
        <v>1276852</v>
      </c>
      <c r="I109" s="50"/>
      <c r="J109" s="273"/>
      <c r="K109" s="51"/>
      <c r="L109" s="3"/>
    </row>
    <row r="110" spans="1:12">
      <c r="A110" s="628" t="s">
        <v>967</v>
      </c>
      <c r="B110" s="633" t="s">
        <v>968</v>
      </c>
      <c r="C110" s="629"/>
      <c r="D110" s="630"/>
      <c r="E110" s="418">
        <f>IF(ISBLANK('Campaigns data info'!T96),'Campaigns data info'!S96,'Campaigns data info'!T96)</f>
        <v>3676799</v>
      </c>
      <c r="F110" s="630"/>
      <c r="H110" s="615">
        <v>3676799</v>
      </c>
      <c r="I110" s="50"/>
      <c r="J110" s="273"/>
      <c r="K110" s="51"/>
      <c r="L110" s="3"/>
    </row>
    <row r="111" spans="1:12">
      <c r="A111" s="628" t="s">
        <v>967</v>
      </c>
      <c r="B111" s="633" t="s">
        <v>968</v>
      </c>
      <c r="C111" s="629"/>
      <c r="D111" s="630"/>
      <c r="E111" s="1995">
        <f>'Campaigns data info'!T98</f>
        <v>3953043</v>
      </c>
      <c r="F111" s="630"/>
      <c r="H111" s="615">
        <v>3953043</v>
      </c>
      <c r="I111" s="50"/>
      <c r="J111" s="273"/>
      <c r="K111" s="51"/>
      <c r="L111" s="3"/>
    </row>
    <row r="112" spans="1:12">
      <c r="A112" s="341" t="s">
        <v>424</v>
      </c>
      <c r="B112" s="341" t="s">
        <v>425</v>
      </c>
      <c r="C112" s="401"/>
      <c r="D112" s="409">
        <f>SUM(E105:E112)</f>
        <v>16368353</v>
      </c>
      <c r="E112" s="402"/>
      <c r="F112" s="334"/>
      <c r="H112" s="615"/>
      <c r="I112" s="50"/>
      <c r="J112" s="273">
        <f>SUM(H105:H112)</f>
        <v>16368353</v>
      </c>
      <c r="K112" s="51" t="s">
        <v>968</v>
      </c>
      <c r="L112" s="3"/>
    </row>
    <row r="113" spans="1:12">
      <c r="A113" s="1403" t="s">
        <v>23</v>
      </c>
      <c r="B113" s="1189" t="s">
        <v>459</v>
      </c>
      <c r="C113" s="1404"/>
      <c r="D113" s="1405"/>
      <c r="E113" s="1406">
        <f>IF(ISBLANK('Campaigns data info'!T102),'Campaigns data info'!S102,'Campaigns data info'!T102)</f>
        <v>3140175</v>
      </c>
      <c r="F113" s="1354"/>
      <c r="H113" s="615">
        <v>3140175</v>
      </c>
      <c r="I113" s="50"/>
      <c r="J113" s="273"/>
      <c r="K113" s="51"/>
      <c r="L113" s="3"/>
    </row>
    <row r="114" spans="1:12">
      <c r="A114" s="1403" t="s">
        <v>23</v>
      </c>
      <c r="B114" s="1189" t="s">
        <v>459</v>
      </c>
      <c r="C114" s="1404"/>
      <c r="D114" s="1405"/>
      <c r="E114" s="1406">
        <f>IF(ISBLANK('Campaigns data info'!T100),'Campaigns data info'!S100,'Campaigns data info'!T100)</f>
        <v>1879402</v>
      </c>
      <c r="F114" s="1354"/>
      <c r="H114" s="1251">
        <v>1879402</v>
      </c>
      <c r="I114" s="11"/>
      <c r="J114" s="1200"/>
      <c r="K114" s="11"/>
      <c r="L114" s="3"/>
    </row>
    <row r="115" spans="1:12">
      <c r="A115" s="1403" t="s">
        <v>23</v>
      </c>
      <c r="B115" s="1189" t="s">
        <v>459</v>
      </c>
      <c r="C115" s="1404"/>
      <c r="D115" s="1405"/>
      <c r="E115" s="1406">
        <f>IF(ISBLANK('Campaigns data info'!T101),'Campaigns data info'!S101,'Campaigns data info'!T101)</f>
        <v>3140175</v>
      </c>
      <c r="F115" s="1354"/>
      <c r="H115" s="1251">
        <v>3140175</v>
      </c>
      <c r="I115" s="11"/>
      <c r="J115" s="1200"/>
      <c r="K115" s="11"/>
      <c r="L115" s="3"/>
    </row>
    <row r="116" spans="1:12">
      <c r="A116" s="341" t="s">
        <v>23</v>
      </c>
      <c r="B116" s="341" t="s">
        <v>459</v>
      </c>
      <c r="C116" s="401"/>
      <c r="D116" s="409">
        <f>SUM(E113:E115)</f>
        <v>8159752</v>
      </c>
      <c r="E116" s="402"/>
      <c r="F116" s="334"/>
      <c r="H116" s="1251"/>
      <c r="I116" s="11"/>
      <c r="J116" s="1253">
        <f>SUM(H113:H115)</f>
        <v>8159752</v>
      </c>
      <c r="K116" s="19" t="s">
        <v>459</v>
      </c>
      <c r="L116" s="3"/>
    </row>
    <row r="117" spans="1:12">
      <c r="A117" s="335" t="s">
        <v>23</v>
      </c>
      <c r="B117" s="336" t="s">
        <v>471</v>
      </c>
      <c r="C117" s="337">
        <f>'Campaigns data info'!T103</f>
        <v>860453</v>
      </c>
      <c r="D117" s="419"/>
      <c r="E117" s="353">
        <f>IF(ISBLANK('Campaigns data info'!T103),'Campaigns data info'!S103,'Campaigns data info'!T103)</f>
        <v>860453</v>
      </c>
      <c r="F117" s="322"/>
      <c r="H117" s="1079">
        <v>860453</v>
      </c>
      <c r="I117" s="58"/>
      <c r="J117" s="1252"/>
      <c r="K117" s="58"/>
      <c r="L117" t="s">
        <v>957</v>
      </c>
    </row>
    <row r="118" spans="1:12">
      <c r="A118" s="335" t="s">
        <v>23</v>
      </c>
      <c r="B118" s="336" t="s">
        <v>471</v>
      </c>
      <c r="C118" s="337"/>
      <c r="D118" s="422"/>
      <c r="E118" s="353">
        <f>IF(ISBLANK('Campaigns data info'!T104),'Campaigns data info'!S104,'Campaigns data info'!T104)</f>
        <v>957832</v>
      </c>
      <c r="F118" s="322"/>
      <c r="H118" s="268">
        <v>957832</v>
      </c>
      <c r="I118" s="11"/>
      <c r="J118" s="217"/>
      <c r="K118" s="11"/>
    </row>
    <row r="119" spans="1:12" ht="21" customHeight="1">
      <c r="A119" s="331" t="s">
        <v>23</v>
      </c>
      <c r="B119" s="331" t="s">
        <v>471</v>
      </c>
      <c r="C119" s="360">
        <f>'Campaigns data info'!T110</f>
        <v>1937761</v>
      </c>
      <c r="D119" s="351">
        <f>SUM(E117:E118)</f>
        <v>1818285</v>
      </c>
      <c r="E119" s="403"/>
      <c r="F119" s="334"/>
      <c r="H119" s="266"/>
      <c r="I119" s="57"/>
      <c r="J119" s="436">
        <f>SUM(H117:H119)</f>
        <v>1818285</v>
      </c>
      <c r="K119" s="19" t="s">
        <v>969</v>
      </c>
      <c r="L119" s="3" t="s">
        <v>957</v>
      </c>
    </row>
    <row r="120" spans="1:12" ht="21" customHeight="1">
      <c r="A120" s="457" t="s">
        <v>956</v>
      </c>
      <c r="B120" s="458" t="s">
        <v>943</v>
      </c>
      <c r="C120" s="337"/>
      <c r="D120" s="459"/>
      <c r="E120" s="460">
        <f>IF(ISBLANK('Campaigns data info'!T105),'Campaigns data info'!S105,'Campaigns data info'!T105)</f>
        <v>1425537</v>
      </c>
      <c r="F120" s="458"/>
      <c r="H120" s="211">
        <v>1425537</v>
      </c>
      <c r="I120" s="57"/>
      <c r="J120" s="436"/>
      <c r="K120" s="14"/>
      <c r="L120" s="3"/>
    </row>
    <row r="121" spans="1:12" ht="21" customHeight="1">
      <c r="A121" s="457" t="s">
        <v>956</v>
      </c>
      <c r="B121" s="458" t="s">
        <v>943</v>
      </c>
      <c r="C121" s="337"/>
      <c r="D121" s="459"/>
      <c r="E121" s="460">
        <f>IF(ISBLANK('Campaigns data info'!T106),'Campaigns data info'!S106,'Campaigns data info'!T106)</f>
        <v>2612388</v>
      </c>
      <c r="F121" s="458"/>
      <c r="H121" s="210">
        <v>2612388</v>
      </c>
      <c r="I121" s="57"/>
      <c r="J121" s="436"/>
      <c r="K121" s="14"/>
      <c r="L121" s="3"/>
    </row>
    <row r="122" spans="1:12" ht="21" customHeight="1">
      <c r="A122" s="457" t="s">
        <v>956</v>
      </c>
      <c r="B122" s="458" t="s">
        <v>943</v>
      </c>
      <c r="C122" s="337"/>
      <c r="D122" s="459"/>
      <c r="E122" s="460">
        <f>IF(ISBLANK('Campaigns data info'!T108),'Campaigns data info'!S108,'Campaigns data info'!T108)</f>
        <v>2562307</v>
      </c>
      <c r="F122" s="458"/>
      <c r="H122" s="210">
        <v>2562307</v>
      </c>
      <c r="I122" s="57"/>
      <c r="J122" s="436"/>
      <c r="K122" s="14"/>
      <c r="L122" s="3"/>
    </row>
    <row r="123" spans="1:12" ht="21" customHeight="1">
      <c r="A123" s="457" t="s">
        <v>956</v>
      </c>
      <c r="B123" s="458" t="s">
        <v>943</v>
      </c>
      <c r="C123" s="337"/>
      <c r="D123" s="459"/>
      <c r="E123" s="460">
        <f>IF(ISBLANK('Campaigns data info'!T107),'Campaigns data info'!S107,'Campaigns data info'!T107)</f>
        <v>2687800</v>
      </c>
      <c r="F123" s="458"/>
      <c r="H123" s="210">
        <v>2687800</v>
      </c>
      <c r="I123" s="57"/>
      <c r="J123" s="436"/>
      <c r="K123" s="14"/>
      <c r="L123" s="3"/>
    </row>
    <row r="124" spans="1:12" ht="21" customHeight="1">
      <c r="A124" s="331" t="s">
        <v>956</v>
      </c>
      <c r="B124" s="331" t="s">
        <v>943</v>
      </c>
      <c r="C124" s="360"/>
      <c r="D124" s="351">
        <f>SUM(E120:E123)</f>
        <v>9288032</v>
      </c>
      <c r="E124" s="403"/>
      <c r="F124" s="334"/>
      <c r="H124" s="1079"/>
      <c r="I124" s="11"/>
      <c r="J124" s="436">
        <f>SUM(H120:H123)</f>
        <v>9288032</v>
      </c>
      <c r="K124" s="19" t="s">
        <v>943</v>
      </c>
      <c r="L124" s="3"/>
    </row>
    <row r="125" spans="1:12">
      <c r="A125" s="335" t="s">
        <v>23</v>
      </c>
      <c r="B125" s="336" t="s">
        <v>530</v>
      </c>
      <c r="C125" s="337">
        <f>'Campaigns data info'!T111</f>
        <v>3909903</v>
      </c>
      <c r="D125" s="410"/>
      <c r="E125" s="353">
        <f>IF(ISBLANK('Campaigns data info'!T116),'Campaigns data info'!S116,'Campaigns data info'!T116)</f>
        <v>802500</v>
      </c>
      <c r="F125" s="322"/>
      <c r="H125" s="379">
        <v>802500</v>
      </c>
      <c r="I125" s="11"/>
      <c r="J125" s="435"/>
      <c r="K125" s="11"/>
      <c r="L125" t="s">
        <v>957</v>
      </c>
    </row>
    <row r="126" spans="1:12">
      <c r="A126" s="335" t="s">
        <v>23</v>
      </c>
      <c r="B126" s="336" t="s">
        <v>530</v>
      </c>
      <c r="C126" s="337"/>
      <c r="D126" s="410"/>
      <c r="E126" s="353">
        <f>IF(ISBLANK('Campaigns data info'!T117),'Campaigns data info'!S117,'Campaigns data info'!T117)</f>
        <v>877583</v>
      </c>
      <c r="F126" s="322"/>
      <c r="H126" s="275">
        <v>877583</v>
      </c>
      <c r="I126" s="50"/>
      <c r="J126" s="437"/>
      <c r="K126" s="50"/>
      <c r="L126" s="3" t="s">
        <v>957</v>
      </c>
    </row>
    <row r="127" spans="1:12">
      <c r="A127" s="335" t="s">
        <v>23</v>
      </c>
      <c r="B127" s="336" t="s">
        <v>530</v>
      </c>
      <c r="C127" s="337"/>
      <c r="D127" s="410"/>
      <c r="E127" s="353">
        <f>IF(ISBLANK('Campaigns data info'!T118),'Campaigns data info'!S118,'Campaigns data info'!T118)</f>
        <v>302306</v>
      </c>
      <c r="F127" s="322"/>
      <c r="H127" s="272">
        <v>302306</v>
      </c>
      <c r="I127" s="50"/>
      <c r="J127" s="437"/>
      <c r="K127" s="50"/>
      <c r="L127" s="3"/>
    </row>
    <row r="128" spans="1:12">
      <c r="A128" s="331" t="s">
        <v>23</v>
      </c>
      <c r="B128" s="331" t="s">
        <v>530</v>
      </c>
      <c r="C128" s="360"/>
      <c r="D128" s="351">
        <f>SUM(E125:E127)</f>
        <v>1982389</v>
      </c>
      <c r="E128" s="333"/>
      <c r="F128" s="334"/>
      <c r="H128" s="272"/>
      <c r="I128" s="11"/>
      <c r="J128" s="434">
        <f>SUM(H125:H128)</f>
        <v>1982389</v>
      </c>
      <c r="K128" s="19" t="s">
        <v>530</v>
      </c>
      <c r="L128" s="3" t="s">
        <v>957</v>
      </c>
    </row>
    <row r="129" spans="1:13">
      <c r="A129" s="457" t="s">
        <v>23</v>
      </c>
      <c r="B129" s="458" t="s">
        <v>520</v>
      </c>
      <c r="C129" s="337"/>
      <c r="D129" s="459"/>
      <c r="E129" s="460">
        <f>IF(ISBLANK('Campaigns data info'!T114),'Campaigns data info'!S114,'Campaigns data info'!T114)</f>
        <v>0</v>
      </c>
      <c r="F129" s="458"/>
      <c r="H129" s="272"/>
      <c r="I129" s="11"/>
      <c r="J129" s="434"/>
      <c r="K129" s="19"/>
      <c r="L129" s="3"/>
    </row>
    <row r="130" spans="1:13">
      <c r="A130" s="457" t="s">
        <v>23</v>
      </c>
      <c r="B130" s="458" t="s">
        <v>520</v>
      </c>
      <c r="C130" s="337"/>
      <c r="D130" s="459"/>
      <c r="E130" s="460">
        <f>IF(ISBLANK('Campaigns data info'!T115),'Campaigns data info'!S115,'Campaigns data info'!T115)</f>
        <v>0</v>
      </c>
      <c r="F130" s="458"/>
      <c r="H130" s="272">
        <v>0</v>
      </c>
      <c r="I130" s="11"/>
      <c r="J130" s="434"/>
      <c r="K130" s="19"/>
      <c r="L130" s="3"/>
    </row>
    <row r="131" spans="1:13">
      <c r="A131" s="331" t="s">
        <v>23</v>
      </c>
      <c r="B131" s="331" t="s">
        <v>520</v>
      </c>
      <c r="C131" s="360"/>
      <c r="D131" s="351">
        <f>SUM(E129:E130)</f>
        <v>0</v>
      </c>
      <c r="E131" s="333"/>
      <c r="F131" s="334"/>
      <c r="H131" s="272"/>
      <c r="I131" s="11"/>
      <c r="J131" s="434">
        <v>0</v>
      </c>
      <c r="K131" s="19" t="s">
        <v>970</v>
      </c>
      <c r="L131" s="3"/>
    </row>
    <row r="132" spans="1:13">
      <c r="A132" s="335" t="s">
        <v>23</v>
      </c>
      <c r="B132" s="336" t="s">
        <v>501</v>
      </c>
      <c r="C132" s="349"/>
      <c r="D132" s="410"/>
      <c r="E132" s="353">
        <f>IF(ISBLANK('Campaigns data info'!T110),'Campaigns data info'!S110,'Campaigns data info'!T110)</f>
        <v>1937761</v>
      </c>
      <c r="F132" s="328"/>
      <c r="H132" s="266">
        <v>1937761</v>
      </c>
      <c r="I132" s="11"/>
      <c r="J132" s="274"/>
      <c r="K132" s="11"/>
      <c r="L132" s="3"/>
    </row>
    <row r="133" spans="1:13">
      <c r="A133" s="335" t="s">
        <v>956</v>
      </c>
      <c r="B133" s="336" t="s">
        <v>939</v>
      </c>
      <c r="C133" s="349"/>
      <c r="D133" s="410"/>
      <c r="E133" s="353">
        <f>IF(ISBLANK('Campaigns data info'!T111),'Campaigns data info'!S111,'Campaigns data info'!T111)</f>
        <v>3909903</v>
      </c>
      <c r="F133" s="328"/>
      <c r="H133" s="266">
        <v>3909903</v>
      </c>
      <c r="I133" s="11"/>
      <c r="J133" s="274"/>
      <c r="K133" s="11"/>
      <c r="L133" s="3"/>
    </row>
    <row r="134" spans="1:13">
      <c r="A134" s="335" t="s">
        <v>956</v>
      </c>
      <c r="B134" s="336" t="s">
        <v>939</v>
      </c>
      <c r="C134" s="349"/>
      <c r="D134" s="410"/>
      <c r="E134" s="353">
        <f>IF(ISBLANK('Campaigns data info'!T113),'Campaigns data info'!S113,'Campaigns data info'!T113)</f>
        <v>691322</v>
      </c>
      <c r="F134" s="328"/>
      <c r="H134" s="266">
        <v>691322</v>
      </c>
      <c r="I134" s="11"/>
      <c r="J134" s="274"/>
      <c r="K134" s="11"/>
      <c r="L134" s="3"/>
    </row>
    <row r="135" spans="1:13">
      <c r="A135" s="331" t="s">
        <v>23</v>
      </c>
      <c r="B135" s="331" t="s">
        <v>501</v>
      </c>
      <c r="C135" s="360">
        <f>'Campaigns data info'!S117</f>
        <v>0</v>
      </c>
      <c r="D135" s="351">
        <f>SUM(E132:E135)</f>
        <v>6538986</v>
      </c>
      <c r="E135" s="404"/>
      <c r="F135" s="334"/>
      <c r="H135" s="266"/>
      <c r="I135" s="11"/>
      <c r="J135" s="267">
        <f>SUM(H132:H135)</f>
        <v>6538986</v>
      </c>
      <c r="K135" s="19" t="s">
        <v>501</v>
      </c>
      <c r="L135" s="20" t="s">
        <v>957</v>
      </c>
      <c r="M135" s="3"/>
    </row>
    <row r="136" spans="1:13">
      <c r="A136" s="335" t="s">
        <v>23</v>
      </c>
      <c r="B136" s="336" t="s">
        <v>593</v>
      </c>
      <c r="C136" s="337">
        <f>'Campaigns data info'!S138</f>
        <v>0</v>
      </c>
      <c r="D136" s="423"/>
      <c r="E136" s="424">
        <f>IF(ISBLANK('Campaigns data info'!T133),'Campaigns data info'!S133,'Campaigns data info'!T133)</f>
        <v>8336070</v>
      </c>
      <c r="F136" s="322"/>
      <c r="H136" s="266">
        <v>8336070</v>
      </c>
      <c r="I136" s="11"/>
      <c r="J136" s="11"/>
      <c r="K136" s="11"/>
      <c r="L136" s="143" t="s">
        <v>957</v>
      </c>
    </row>
    <row r="137" spans="1:13">
      <c r="A137" s="335" t="s">
        <v>23</v>
      </c>
      <c r="B137" s="336" t="s">
        <v>593</v>
      </c>
      <c r="C137" s="337">
        <f>'Campaigns data info'!S139</f>
        <v>0</v>
      </c>
      <c r="D137" s="423"/>
      <c r="E137" s="424">
        <f>IF(ISBLANK('Campaigns data info'!T134),'Campaigns data info'!S134,'Campaigns data info'!T134)</f>
        <v>1613896</v>
      </c>
      <c r="F137" s="322"/>
      <c r="H137" s="266">
        <v>1613896</v>
      </c>
      <c r="I137" s="11"/>
      <c r="J137" s="11"/>
      <c r="K137" s="11"/>
      <c r="L137" s="143" t="s">
        <v>957</v>
      </c>
    </row>
    <row r="138" spans="1:13">
      <c r="A138" s="335" t="s">
        <v>23</v>
      </c>
      <c r="B138" s="336" t="s">
        <v>593</v>
      </c>
      <c r="C138" s="337">
        <f>'Campaigns data info'!S140</f>
        <v>0</v>
      </c>
      <c r="D138" s="425"/>
      <c r="E138" s="424">
        <f>IF(ISBLANK('Campaigns data info'!T135),'Campaigns data info'!S135,'Campaigns data info'!T135)</f>
        <v>2045022</v>
      </c>
      <c r="F138" s="322"/>
      <c r="H138" s="266">
        <v>2045022</v>
      </c>
      <c r="I138" s="11"/>
      <c r="J138" s="11"/>
      <c r="K138" s="11"/>
      <c r="L138" s="143" t="s">
        <v>957</v>
      </c>
    </row>
    <row r="139" spans="1:13" ht="15" customHeight="1">
      <c r="A139" s="335" t="s">
        <v>23</v>
      </c>
      <c r="B139" s="336" t="s">
        <v>593</v>
      </c>
      <c r="C139" s="337">
        <f>'Campaigns data info'!S141</f>
        <v>0</v>
      </c>
      <c r="D139" s="426"/>
      <c r="E139" s="424">
        <f>IF(ISBLANK('Campaigns data info'!T136),'Campaigns data info'!S136,'Campaigns data info'!T136)</f>
        <v>7758668</v>
      </c>
      <c r="F139" s="322"/>
      <c r="H139" s="266">
        <v>7758668</v>
      </c>
      <c r="I139" s="11"/>
      <c r="J139" s="11"/>
      <c r="K139" s="11"/>
      <c r="L139" s="143" t="s">
        <v>957</v>
      </c>
    </row>
    <row r="140" spans="1:13">
      <c r="A140" s="335" t="s">
        <v>23</v>
      </c>
      <c r="B140" s="336" t="s">
        <v>593</v>
      </c>
      <c r="C140" s="337">
        <f>'Campaigns data info'!S142</f>
        <v>0</v>
      </c>
      <c r="D140" s="427"/>
      <c r="E140" s="424">
        <f>IF(ISBLANK('Campaigns data info'!T137),'Campaigns data info'!S137,'Campaigns data info'!T137)</f>
        <v>13903528</v>
      </c>
      <c r="F140" s="322"/>
      <c r="H140" s="266">
        <v>13903528</v>
      </c>
      <c r="I140" s="11"/>
      <c r="J140" s="11"/>
      <c r="K140" s="11"/>
      <c r="L140" s="143" t="s">
        <v>957</v>
      </c>
    </row>
    <row r="141" spans="1:13">
      <c r="A141" s="335" t="s">
        <v>23</v>
      </c>
      <c r="B141" s="336" t="s">
        <v>593</v>
      </c>
      <c r="C141" s="337">
        <f>'Campaigns data info'!T143</f>
        <v>4603548</v>
      </c>
      <c r="D141" s="427"/>
      <c r="E141" s="424">
        <f>IF(ISBLANK('Campaigns data info'!T138),'Campaigns data info'!S138,'Campaigns data info'!T138)</f>
        <v>14194645</v>
      </c>
      <c r="F141" s="322"/>
      <c r="H141" s="266">
        <v>14194645</v>
      </c>
      <c r="I141" s="11"/>
      <c r="J141" s="11"/>
      <c r="K141" s="11"/>
      <c r="L141" s="143" t="s">
        <v>957</v>
      </c>
    </row>
    <row r="142" spans="1:13">
      <c r="A142" s="335" t="s">
        <v>23</v>
      </c>
      <c r="B142" s="336" t="s">
        <v>593</v>
      </c>
      <c r="C142" s="337">
        <f>'Campaigns data info'!T144</f>
        <v>3378107</v>
      </c>
      <c r="D142" s="428"/>
      <c r="E142" s="424">
        <f>IF(ISBLANK('Campaigns data info'!T139),'Campaigns data info'!S139,'Campaigns data info'!T139)</f>
        <v>5380100</v>
      </c>
      <c r="F142" s="322"/>
      <c r="H142" s="266">
        <v>5380100</v>
      </c>
      <c r="I142" s="11"/>
      <c r="J142" s="11"/>
      <c r="K142" s="11"/>
      <c r="L142" s="143" t="s">
        <v>957</v>
      </c>
    </row>
    <row r="143" spans="1:13" ht="17.25" customHeight="1">
      <c r="A143" s="335" t="s">
        <v>956</v>
      </c>
      <c r="B143" s="336" t="s">
        <v>593</v>
      </c>
      <c r="C143" s="337">
        <f>'Campaigns data info'!T145</f>
        <v>0</v>
      </c>
      <c r="D143" s="428"/>
      <c r="E143" s="424">
        <f>IF(ISBLANK('Campaigns data info'!T140),'Campaigns data info'!S140,'Campaigns data info'!T140)</f>
        <v>5673792</v>
      </c>
      <c r="F143" s="322"/>
      <c r="H143" s="266">
        <v>5673792</v>
      </c>
      <c r="I143" s="11"/>
      <c r="J143" s="11"/>
      <c r="K143" s="11"/>
      <c r="L143" s="143" t="s">
        <v>957</v>
      </c>
    </row>
    <row r="144" spans="1:13">
      <c r="A144" s="335" t="s">
        <v>23</v>
      </c>
      <c r="B144" s="336" t="s">
        <v>593</v>
      </c>
      <c r="C144" s="337">
        <f>'Campaigns data info'!T146</f>
        <v>5164629</v>
      </c>
      <c r="D144" s="428"/>
      <c r="E144" s="424">
        <f>IF(ISBLANK('Campaigns data info'!T141),'Campaigns data info'!S141,'Campaigns data info'!T141)</f>
        <v>8450405</v>
      </c>
      <c r="F144" s="322"/>
      <c r="H144" s="266">
        <v>8450405</v>
      </c>
      <c r="I144" s="11"/>
      <c r="J144" s="11"/>
      <c r="K144" s="11"/>
      <c r="L144" s="143" t="s">
        <v>957</v>
      </c>
    </row>
    <row r="145" spans="1:12">
      <c r="A145" s="335" t="s">
        <v>23</v>
      </c>
      <c r="B145" s="336" t="s">
        <v>593</v>
      </c>
      <c r="C145" s="337">
        <f>'Campaigns data info'!T147</f>
        <v>0</v>
      </c>
      <c r="D145" s="428"/>
      <c r="E145" s="424">
        <f>IF(ISBLANK('Campaigns data info'!T142),'Campaigns data info'!S142,'Campaigns data info'!T142)</f>
        <v>11015909</v>
      </c>
      <c r="F145" s="322"/>
      <c r="H145" s="266">
        <v>11015909</v>
      </c>
      <c r="I145" s="11"/>
      <c r="J145" s="11"/>
      <c r="K145" s="11"/>
      <c r="L145" s="143" t="s">
        <v>957</v>
      </c>
    </row>
    <row r="146" spans="1:12">
      <c r="A146" s="335" t="s">
        <v>23</v>
      </c>
      <c r="B146" s="336" t="s">
        <v>593</v>
      </c>
      <c r="C146" s="337">
        <f>'Campaigns data info'!T148</f>
        <v>5164629</v>
      </c>
      <c r="D146" s="428"/>
      <c r="E146" s="424">
        <f>IF(ISBLANK('Campaigns data info'!T143),'Campaigns data info'!S143,'Campaigns data info'!T143)</f>
        <v>4603548</v>
      </c>
      <c r="F146" s="322"/>
      <c r="H146" s="266">
        <v>4603548</v>
      </c>
      <c r="I146" s="11"/>
      <c r="J146" s="11"/>
      <c r="K146" s="11"/>
      <c r="L146" s="143" t="s">
        <v>957</v>
      </c>
    </row>
    <row r="147" spans="1:12">
      <c r="A147" s="335" t="s">
        <v>23</v>
      </c>
      <c r="B147" s="336" t="s">
        <v>593</v>
      </c>
      <c r="C147" s="337">
        <f>'Campaigns data info'!T149</f>
        <v>0</v>
      </c>
      <c r="D147" s="429"/>
      <c r="E147" s="424">
        <f>IF(ISBLANK('Campaigns data info'!T144),'Campaigns data info'!S144,'Campaigns data info'!T144)</f>
        <v>3378107</v>
      </c>
      <c r="F147" s="322"/>
      <c r="H147" s="266">
        <v>3378107</v>
      </c>
      <c r="I147" s="11"/>
      <c r="J147" s="11"/>
      <c r="K147" s="11"/>
      <c r="L147" s="143" t="s">
        <v>957</v>
      </c>
    </row>
    <row r="148" spans="1:12">
      <c r="A148" s="335" t="s">
        <v>23</v>
      </c>
      <c r="B148" s="336" t="s">
        <v>593</v>
      </c>
      <c r="C148" s="337">
        <f>'Campaigns data info'!T150</f>
        <v>0</v>
      </c>
      <c r="D148" s="429"/>
      <c r="E148" s="424">
        <f>IF(ISBLANK('Campaigns data info'!T145),'Campaigns data info'!S145,'Campaigns data info'!T145)</f>
        <v>7526428</v>
      </c>
      <c r="F148" s="322"/>
      <c r="H148" s="266">
        <v>7526428</v>
      </c>
      <c r="I148" s="11"/>
      <c r="J148" s="11"/>
      <c r="K148" s="11"/>
      <c r="L148" s="143" t="s">
        <v>957</v>
      </c>
    </row>
    <row r="149" spans="1:12">
      <c r="A149" s="335" t="s">
        <v>23</v>
      </c>
      <c r="B149" s="336" t="s">
        <v>593</v>
      </c>
      <c r="C149" s="337">
        <f>'Campaigns data info'!T151</f>
        <v>24711788</v>
      </c>
      <c r="D149" s="429"/>
      <c r="E149" s="424">
        <f>IF(ISBLANK('Campaigns data info'!T146),'Campaigns data info'!S146,'Campaigns data info'!T146)</f>
        <v>5164629</v>
      </c>
      <c r="F149" s="322"/>
      <c r="H149" s="266">
        <v>5164629</v>
      </c>
      <c r="I149" s="11"/>
      <c r="J149" s="11"/>
      <c r="K149" s="11"/>
      <c r="L149" s="143" t="s">
        <v>957</v>
      </c>
    </row>
    <row r="150" spans="1:12">
      <c r="A150" s="335" t="s">
        <v>23</v>
      </c>
      <c r="B150" s="336" t="s">
        <v>593</v>
      </c>
      <c r="C150" s="337">
        <f>'Campaigns data info'!T152</f>
        <v>36380019</v>
      </c>
      <c r="D150" s="429"/>
      <c r="E150" s="424">
        <f>IF(ISBLANK('Campaigns data info'!T147),'Campaigns data info'!S147,'Campaigns data info'!T147)</f>
        <v>3352701</v>
      </c>
      <c r="F150" s="322"/>
      <c r="H150" s="266">
        <v>3352701</v>
      </c>
      <c r="I150" s="11"/>
      <c r="J150" s="11"/>
      <c r="K150" s="11"/>
      <c r="L150" s="143" t="s">
        <v>957</v>
      </c>
    </row>
    <row r="151" spans="1:12">
      <c r="A151" s="335" t="s">
        <v>23</v>
      </c>
      <c r="B151" s="336" t="s">
        <v>593</v>
      </c>
      <c r="C151" s="337">
        <f>'Campaigns data info'!T153</f>
        <v>0</v>
      </c>
      <c r="D151" s="429"/>
      <c r="E151" s="424">
        <f>IF(ISBLANK('Campaigns data info'!T148),'Campaigns data info'!S148,'Campaigns data info'!T148)</f>
        <v>5164629</v>
      </c>
      <c r="F151" s="322"/>
      <c r="H151" s="266">
        <v>5164629</v>
      </c>
      <c r="I151" s="11"/>
      <c r="J151" s="11"/>
      <c r="K151" s="11"/>
      <c r="L151" s="143"/>
    </row>
    <row r="152" spans="1:12">
      <c r="A152" s="335" t="s">
        <v>23</v>
      </c>
      <c r="B152" s="336" t="s">
        <v>593</v>
      </c>
      <c r="C152" s="337">
        <f>'Campaigns data info'!T154</f>
        <v>0</v>
      </c>
      <c r="D152" s="429"/>
      <c r="E152" s="424">
        <f>IF(ISBLANK('Campaigns data info'!T149),'Campaigns data info'!S149,'Campaigns data info'!T149)</f>
        <v>7526428</v>
      </c>
      <c r="F152" s="322"/>
      <c r="H152" s="266">
        <v>7526428</v>
      </c>
      <c r="I152" s="11"/>
      <c r="J152" s="11"/>
      <c r="K152" s="11"/>
      <c r="L152" s="143"/>
    </row>
    <row r="153" spans="1:12">
      <c r="A153" s="335" t="s">
        <v>23</v>
      </c>
      <c r="B153" s="336" t="s">
        <v>593</v>
      </c>
      <c r="C153" s="337">
        <f>'Campaigns data info'!T155</f>
        <v>0</v>
      </c>
      <c r="D153" s="429"/>
      <c r="E153" s="424">
        <f>IF(ISBLANK('Campaigns data info'!T150),'Campaigns data info'!S150,'Campaigns data info'!T150)</f>
        <v>4912934</v>
      </c>
      <c r="F153" s="322"/>
      <c r="H153" s="266">
        <v>4912934</v>
      </c>
      <c r="I153" s="11"/>
      <c r="J153" s="11"/>
      <c r="K153" s="11"/>
      <c r="L153" s="143"/>
    </row>
    <row r="154" spans="1:12">
      <c r="A154" s="335" t="s">
        <v>23</v>
      </c>
      <c r="B154" s="336" t="s">
        <v>593</v>
      </c>
      <c r="C154" s="337">
        <f>'Campaigns data info'!S137</f>
        <v>0</v>
      </c>
      <c r="D154" s="429"/>
      <c r="E154" s="424">
        <f>IF(ISBLANK('Campaigns data info'!T151),'Campaigns data info'!S151,'Campaigns data info'!T151)</f>
        <v>24711788</v>
      </c>
      <c r="F154" s="322"/>
      <c r="H154" s="266">
        <v>24711788</v>
      </c>
      <c r="I154" s="11"/>
      <c r="J154" s="11"/>
      <c r="K154" s="11"/>
      <c r="L154" s="143"/>
    </row>
    <row r="155" spans="1:12">
      <c r="A155" s="335" t="s">
        <v>23</v>
      </c>
      <c r="B155" s="336" t="s">
        <v>593</v>
      </c>
      <c r="C155" s="337">
        <f>'Campaigns data info'!S125</f>
        <v>0</v>
      </c>
      <c r="D155" s="428"/>
      <c r="E155" s="424">
        <f>IF(ISBLANK('Campaigns data info'!T152),'Campaigns data info'!S152,'Campaigns data info'!T152)</f>
        <v>36380019</v>
      </c>
      <c r="F155" s="322"/>
      <c r="H155" s="266">
        <v>36380019</v>
      </c>
      <c r="I155" s="11"/>
      <c r="J155" s="11"/>
      <c r="K155" s="11"/>
      <c r="L155" s="143"/>
    </row>
    <row r="156" spans="1:12">
      <c r="A156" s="335" t="s">
        <v>23</v>
      </c>
      <c r="B156" s="357" t="s">
        <v>593</v>
      </c>
      <c r="C156" s="337"/>
      <c r="D156" s="428"/>
      <c r="E156" s="424">
        <f>IF(ISBLANK('Campaigns data info'!T153),'Campaigns data info'!S153,'Campaigns data info'!T153)</f>
        <v>188654</v>
      </c>
      <c r="F156" s="322"/>
      <c r="H156" s="266">
        <v>188654</v>
      </c>
      <c r="I156" s="11"/>
      <c r="J156" s="11"/>
      <c r="K156" s="11"/>
      <c r="L156" s="143"/>
    </row>
    <row r="157" spans="1:12">
      <c r="A157" s="335" t="s">
        <v>23</v>
      </c>
      <c r="B157" s="357" t="s">
        <v>593</v>
      </c>
      <c r="C157" s="337">
        <f>'Campaigns data info'!S126</f>
        <v>0</v>
      </c>
      <c r="D157" s="428"/>
      <c r="E157" s="424">
        <f>IF(ISBLANK('Campaigns data info'!T154),'Campaigns data info'!S154,'Campaigns data info'!T154)</f>
        <v>503078</v>
      </c>
      <c r="F157" s="322"/>
      <c r="H157" s="266">
        <v>503078</v>
      </c>
      <c r="I157" s="11"/>
      <c r="J157" s="11"/>
      <c r="K157" s="11"/>
      <c r="L157" s="143"/>
    </row>
    <row r="158" spans="1:12">
      <c r="A158" s="335" t="s">
        <v>23</v>
      </c>
      <c r="B158" s="357" t="s">
        <v>593</v>
      </c>
      <c r="C158" s="337"/>
      <c r="D158" s="419"/>
      <c r="E158" s="424">
        <f>IF(ISBLANK('Campaigns data info'!T155),'Campaigns data info'!S155,'Campaigns data info'!T155)</f>
        <v>314424</v>
      </c>
      <c r="F158" s="322"/>
      <c r="H158" s="266">
        <v>314424</v>
      </c>
      <c r="I158" s="11"/>
      <c r="J158" s="11"/>
      <c r="K158" s="11"/>
      <c r="L158" s="143"/>
    </row>
    <row r="159" spans="1:12">
      <c r="A159" s="335" t="s">
        <v>23</v>
      </c>
      <c r="B159" s="357" t="s">
        <v>593</v>
      </c>
      <c r="C159" s="337"/>
      <c r="D159" s="428"/>
      <c r="E159" s="424">
        <f>IF(ISBLANK('Campaigns data info'!T156),'Campaigns data info'!S156,'Campaigns data info'!T156)</f>
        <v>33809092</v>
      </c>
      <c r="F159" s="322"/>
      <c r="H159" s="266">
        <v>33809092</v>
      </c>
      <c r="I159" s="11"/>
      <c r="J159" s="11"/>
      <c r="K159" s="11"/>
      <c r="L159" s="143"/>
    </row>
    <row r="160" spans="1:12">
      <c r="A160" s="335" t="s">
        <v>23</v>
      </c>
      <c r="B160" s="336" t="s">
        <v>593</v>
      </c>
      <c r="C160" s="337">
        <f>'Campaigns data info'!S133</f>
        <v>0</v>
      </c>
      <c r="D160" s="410"/>
      <c r="E160" s="424">
        <f>IF(ISBLANK('Campaigns data info'!T157),'Campaigns data info'!S157,'Campaigns data info'!T157)</f>
        <v>151692</v>
      </c>
      <c r="F160" s="322"/>
      <c r="H160" s="266">
        <v>151692</v>
      </c>
      <c r="I160" s="11"/>
      <c r="J160" s="11"/>
      <c r="K160" s="11"/>
      <c r="L160" s="143"/>
    </row>
    <row r="161" spans="1:12">
      <c r="A161" s="335" t="s">
        <v>23</v>
      </c>
      <c r="B161" s="336" t="s">
        <v>593</v>
      </c>
      <c r="C161" s="337">
        <f>'Campaigns data info'!S123</f>
        <v>0</v>
      </c>
      <c r="D161" s="410"/>
      <c r="E161" s="424">
        <f>IF(ISBLANK('Campaigns data info'!T158),'Campaigns data info'!S158,'Campaigns data info'!T158)</f>
        <v>24996513</v>
      </c>
      <c r="F161" s="322"/>
      <c r="H161" s="266">
        <v>24996513</v>
      </c>
      <c r="I161" s="11"/>
      <c r="J161" s="11"/>
      <c r="K161" s="11"/>
      <c r="L161" s="143"/>
    </row>
    <row r="162" spans="1:12">
      <c r="A162" s="335" t="s">
        <v>23</v>
      </c>
      <c r="B162" s="340" t="s">
        <v>593</v>
      </c>
      <c r="C162" s="337"/>
      <c r="D162" s="410"/>
      <c r="E162" s="424">
        <f>IF(ISBLANK('Campaigns data info'!T159),'Campaigns data info'!S159,'Campaigns data info'!T159)</f>
        <v>5352163</v>
      </c>
      <c r="F162" s="322"/>
      <c r="H162" s="266">
        <v>5352163</v>
      </c>
      <c r="I162" s="11"/>
      <c r="J162" s="11"/>
      <c r="K162" s="11"/>
      <c r="L162" s="143"/>
    </row>
    <row r="163" spans="1:12">
      <c r="A163" s="335" t="s">
        <v>23</v>
      </c>
      <c r="B163" s="340" t="s">
        <v>593</v>
      </c>
      <c r="C163" s="337"/>
      <c r="D163" s="410"/>
      <c r="E163" s="424">
        <f>IF(ISBLANK('Campaigns data info'!T160),'Campaigns data info'!S160,'Campaigns data info'!T160)</f>
        <v>24996513</v>
      </c>
      <c r="F163" s="322"/>
      <c r="H163" s="266">
        <v>24996513</v>
      </c>
      <c r="I163" s="11"/>
      <c r="J163" s="11"/>
      <c r="K163" s="11"/>
      <c r="L163" s="143"/>
    </row>
    <row r="164" spans="1:12">
      <c r="A164" s="356" t="s">
        <v>23</v>
      </c>
      <c r="B164" s="362" t="s">
        <v>593</v>
      </c>
      <c r="C164" s="363"/>
      <c r="D164" s="410"/>
      <c r="E164" s="424">
        <f>IF(ISBLANK('Campaigns data info'!T161),'Campaigns data info'!S161,'Campaigns data info'!T161)</f>
        <v>5236923</v>
      </c>
      <c r="F164" s="364"/>
      <c r="H164" s="266">
        <v>5236923</v>
      </c>
      <c r="I164" s="11"/>
      <c r="J164" s="11"/>
      <c r="K164" s="11"/>
      <c r="L164" s="143"/>
    </row>
    <row r="165" spans="1:12">
      <c r="A165" s="356" t="s">
        <v>23</v>
      </c>
      <c r="B165" s="336" t="s">
        <v>593</v>
      </c>
      <c r="C165" s="337"/>
      <c r="D165" s="420"/>
      <c r="E165" s="424">
        <f>IF(ISBLANK('Campaigns data info'!T162),'Campaigns data info'!S162,'Campaigns data info'!T162)</f>
        <v>1378534</v>
      </c>
      <c r="F165" s="364"/>
      <c r="H165" s="266">
        <v>1378534</v>
      </c>
      <c r="I165" s="11"/>
      <c r="J165" s="11"/>
      <c r="K165" s="11"/>
      <c r="L165" s="143"/>
    </row>
    <row r="166" spans="1:12">
      <c r="A166" s="356" t="s">
        <v>23</v>
      </c>
      <c r="B166" s="336" t="s">
        <v>593</v>
      </c>
      <c r="C166" s="339"/>
      <c r="D166" s="421"/>
      <c r="E166" s="424">
        <f>IF(ISBLANK('Campaigns data info'!T163),'Campaigns data info'!S163,'Campaigns data info'!T163)</f>
        <v>10351152</v>
      </c>
      <c r="F166" s="364"/>
      <c r="H166" s="414">
        <v>10351152</v>
      </c>
      <c r="I166" s="11"/>
      <c r="J166" s="11"/>
      <c r="K166" s="11"/>
      <c r="L166" s="143"/>
    </row>
    <row r="167" spans="1:12">
      <c r="A167" s="356" t="s">
        <v>23</v>
      </c>
      <c r="B167" s="336" t="s">
        <v>593</v>
      </c>
      <c r="C167" s="339"/>
      <c r="D167" s="421"/>
      <c r="E167" s="424">
        <f>IF(ISBLANK('Campaigns data info'!T164),'Campaigns data info'!S164,'Campaigns data info'!T164)</f>
        <v>7345743</v>
      </c>
      <c r="F167" s="364"/>
      <c r="H167" s="414">
        <v>7345743</v>
      </c>
      <c r="I167" s="11"/>
      <c r="J167" s="11"/>
      <c r="K167" s="11"/>
      <c r="L167" s="143"/>
    </row>
    <row r="168" spans="1:12">
      <c r="A168" s="356" t="s">
        <v>23</v>
      </c>
      <c r="B168" s="340" t="s">
        <v>593</v>
      </c>
      <c r="C168" s="339"/>
      <c r="D168" s="421"/>
      <c r="E168" s="424">
        <f>IF(ISBLANK('Campaigns data info'!T165),'Campaigns data info'!S165,'Campaigns data info'!T165)</f>
        <v>7345743</v>
      </c>
      <c r="F168" s="364"/>
      <c r="H168" s="414">
        <v>7345743</v>
      </c>
      <c r="I168" s="11"/>
      <c r="J168" s="11"/>
      <c r="K168" s="11"/>
      <c r="L168" s="143"/>
    </row>
    <row r="169" spans="1:12">
      <c r="A169" s="356" t="s">
        <v>23</v>
      </c>
      <c r="B169" s="340" t="s">
        <v>593</v>
      </c>
      <c r="C169" s="339"/>
      <c r="D169" s="421"/>
      <c r="E169" s="424">
        <f>IF(ISBLANK('Campaigns data info'!T166),'Campaigns data info'!S166,'Campaigns data info'!T166)</f>
        <v>13907904</v>
      </c>
      <c r="F169" s="364"/>
      <c r="H169" s="414">
        <v>13907904</v>
      </c>
      <c r="I169" s="11"/>
      <c r="J169" s="11"/>
      <c r="K169" s="11"/>
      <c r="L169" s="143"/>
    </row>
    <row r="170" spans="1:12">
      <c r="A170" s="356" t="s">
        <v>23</v>
      </c>
      <c r="B170" s="340" t="s">
        <v>593</v>
      </c>
      <c r="C170" s="339"/>
      <c r="D170" s="421"/>
      <c r="E170" s="424">
        <f>IF(ISBLANK('Campaigns data info'!T167),'Campaigns data info'!S167,'Campaigns data info'!T167)</f>
        <v>5030784</v>
      </c>
      <c r="F170" s="364"/>
      <c r="H170" s="414">
        <v>5030784</v>
      </c>
      <c r="I170" s="11"/>
      <c r="J170" s="11"/>
      <c r="K170" s="11"/>
      <c r="L170" s="143"/>
    </row>
    <row r="171" spans="1:12">
      <c r="A171" s="356" t="s">
        <v>23</v>
      </c>
      <c r="B171" s="340" t="s">
        <v>931</v>
      </c>
      <c r="C171" s="339"/>
      <c r="D171" s="421"/>
      <c r="E171" s="424">
        <f>IF(ISBLANK('Campaigns data info'!T168),'Campaigns data info'!S168,'Campaigns data info'!T168)</f>
        <v>15727876</v>
      </c>
      <c r="F171" s="364"/>
      <c r="H171" s="414">
        <v>15727876</v>
      </c>
      <c r="I171" s="11"/>
      <c r="J171" s="11"/>
      <c r="K171" s="11"/>
      <c r="L171" s="143"/>
    </row>
    <row r="172" spans="1:12">
      <c r="A172" s="356" t="s">
        <v>23</v>
      </c>
      <c r="B172" s="340" t="s">
        <v>593</v>
      </c>
      <c r="C172" s="339"/>
      <c r="D172" s="421"/>
      <c r="E172" s="424">
        <f>IF(ISBLANK('Campaigns data info'!T170),'Campaigns data info'!S170,'Campaigns data info'!T170)</f>
        <v>15386719</v>
      </c>
      <c r="F172" s="364"/>
      <c r="H172" s="414">
        <v>15386719</v>
      </c>
      <c r="I172" s="11"/>
      <c r="J172" s="11"/>
      <c r="K172" s="11"/>
      <c r="L172" s="143"/>
    </row>
    <row r="173" spans="1:12">
      <c r="A173" s="356" t="s">
        <v>956</v>
      </c>
      <c r="B173" s="340" t="s">
        <v>931</v>
      </c>
      <c r="C173" s="339"/>
      <c r="D173" s="421"/>
      <c r="E173" s="424">
        <f>IF(ISBLANK('Campaigns data info'!T169),'Campaigns data info'!S169,'Campaigns data info'!T169)</f>
        <v>115266</v>
      </c>
      <c r="F173" s="364"/>
      <c r="H173" s="414">
        <v>115266</v>
      </c>
      <c r="I173" s="11"/>
      <c r="J173" s="11"/>
      <c r="K173" s="11"/>
      <c r="L173" s="143"/>
    </row>
    <row r="174" spans="1:12">
      <c r="A174" s="356" t="s">
        <v>956</v>
      </c>
      <c r="B174" s="340" t="s">
        <v>931</v>
      </c>
      <c r="C174" s="339"/>
      <c r="D174" s="421"/>
      <c r="E174" s="424">
        <f>IF(ISBLANK('Campaigns data info'!T171),'Campaigns data info'!S171,'Campaigns data info'!T171)</f>
        <v>8209555</v>
      </c>
      <c r="F174" s="364"/>
      <c r="H174" s="414">
        <v>8209555</v>
      </c>
      <c r="I174" s="11"/>
      <c r="J174" s="11"/>
      <c r="K174" s="11"/>
      <c r="L174" s="143"/>
    </row>
    <row r="175" spans="1:12">
      <c r="A175" s="356" t="s">
        <v>956</v>
      </c>
      <c r="B175" s="340" t="s">
        <v>931</v>
      </c>
      <c r="C175" s="339"/>
      <c r="D175" s="421"/>
      <c r="E175" s="424">
        <f>IF(ISBLANK('Campaigns data info'!T173),'Campaigns data info'!S173,'Campaigns data info'!T173)</f>
        <v>36345872</v>
      </c>
      <c r="F175" s="364"/>
      <c r="H175" s="414">
        <v>36345872</v>
      </c>
      <c r="I175" s="11"/>
      <c r="J175" s="11"/>
      <c r="K175" s="11"/>
      <c r="L175" s="143"/>
    </row>
    <row r="176" spans="1:12">
      <c r="A176" s="356" t="s">
        <v>956</v>
      </c>
      <c r="B176" s="340" t="s">
        <v>931</v>
      </c>
      <c r="C176" s="339"/>
      <c r="D176" s="421"/>
      <c r="E176" s="424">
        <f>IF(ISBLANK('Campaigns data info'!T174),'Campaigns data info'!S174,'Campaigns data info'!T174)</f>
        <v>64903343</v>
      </c>
      <c r="F176" s="364"/>
      <c r="H176" s="414">
        <v>64903343</v>
      </c>
      <c r="I176" s="11"/>
      <c r="J176" s="11"/>
      <c r="K176" s="11"/>
      <c r="L176" s="143"/>
    </row>
    <row r="177" spans="1:13">
      <c r="A177" s="356" t="s">
        <v>956</v>
      </c>
      <c r="B177" s="340" t="s">
        <v>931</v>
      </c>
      <c r="C177" s="339"/>
      <c r="D177" s="421"/>
      <c r="E177" s="424">
        <f>IF(ISBLANK('Campaigns data info'!T175),'Campaigns data info'!S175,'Campaigns data info'!T175)</f>
        <v>60000000</v>
      </c>
      <c r="F177" s="364"/>
      <c r="H177" s="414">
        <v>60000000</v>
      </c>
      <c r="I177" s="11"/>
      <c r="J177" s="11"/>
      <c r="K177" s="11"/>
      <c r="L177" s="143"/>
    </row>
    <row r="178" spans="1:13">
      <c r="A178" s="356" t="s">
        <v>956</v>
      </c>
      <c r="B178" s="340" t="s">
        <v>931</v>
      </c>
      <c r="C178" s="339"/>
      <c r="D178" s="421"/>
      <c r="E178" s="424">
        <f>IF(ISBLANK('Campaigns data info'!T176),'Campaigns data info'!S176,'Campaigns data info'!T176)</f>
        <v>38623212</v>
      </c>
      <c r="F178" s="364"/>
      <c r="H178" s="414">
        <v>38623212</v>
      </c>
      <c r="I178" s="11"/>
      <c r="J178" s="11"/>
      <c r="K178" s="11"/>
      <c r="L178" s="143"/>
    </row>
    <row r="179" spans="1:13" ht="22.5" customHeight="1">
      <c r="A179" s="331" t="s">
        <v>23</v>
      </c>
      <c r="B179" s="341" t="s">
        <v>593</v>
      </c>
      <c r="C179" s="365"/>
      <c r="D179" s="439">
        <f>SUM(E136:E178)</f>
        <v>561314001</v>
      </c>
      <c r="E179" s="333"/>
      <c r="F179" s="334"/>
      <c r="H179" s="266"/>
      <c r="I179" s="11"/>
      <c r="J179" s="440">
        <f>SUM(H136:H179)</f>
        <v>561314001</v>
      </c>
      <c r="K179" s="19" t="s">
        <v>931</v>
      </c>
      <c r="L179" s="143"/>
      <c r="M179" s="3"/>
    </row>
    <row r="180" spans="1:13">
      <c r="A180" s="346" t="s">
        <v>23</v>
      </c>
      <c r="B180" s="340" t="s">
        <v>551</v>
      </c>
      <c r="C180" s="339">
        <f>'Campaigns data info'!T162</f>
        <v>1378534</v>
      </c>
      <c r="D180" s="430"/>
      <c r="E180" s="433">
        <f>IF(ISBLANK('Campaigns data info'!T121),'Campaigns data info'!S121,'Campaigns data info'!T121)</f>
        <v>3172735</v>
      </c>
      <c r="H180" s="266">
        <v>3172735</v>
      </c>
      <c r="I180" s="11"/>
      <c r="J180" s="266"/>
      <c r="K180" s="266" t="s">
        <v>957</v>
      </c>
    </row>
    <row r="181" spans="1:13">
      <c r="A181" s="335" t="s">
        <v>23</v>
      </c>
      <c r="B181" s="336" t="s">
        <v>551</v>
      </c>
      <c r="C181" s="337">
        <f>'Campaigns data info'!T163</f>
        <v>10351152</v>
      </c>
      <c r="D181" s="419"/>
      <c r="E181" s="432">
        <f>IF(ISBLANK('Campaigns data info'!T122),'Campaigns data info'!S122,'Campaigns data info'!T122)</f>
        <v>3190843</v>
      </c>
      <c r="F181" s="322"/>
      <c r="H181" s="266">
        <v>3190843</v>
      </c>
      <c r="I181" s="11"/>
      <c r="J181" s="266"/>
      <c r="K181" s="266" t="s">
        <v>957</v>
      </c>
    </row>
    <row r="182" spans="1:13">
      <c r="A182" s="335" t="s">
        <v>23</v>
      </c>
      <c r="B182" s="336" t="s">
        <v>551</v>
      </c>
      <c r="C182" s="337">
        <f>'Campaigns data info'!T164</f>
        <v>0</v>
      </c>
      <c r="D182" s="419"/>
      <c r="E182" s="432">
        <f>IF(ISBLANK('Campaigns data info'!T123),'Campaigns data info'!S123,'Campaigns data info'!T123)</f>
        <v>1194149</v>
      </c>
      <c r="F182" s="322"/>
      <c r="H182" s="266">
        <v>1194149</v>
      </c>
      <c r="I182" s="11"/>
      <c r="J182" s="266"/>
      <c r="K182" s="266" t="s">
        <v>957</v>
      </c>
    </row>
    <row r="183" spans="1:13">
      <c r="A183" s="335" t="s">
        <v>23</v>
      </c>
      <c r="B183" s="336" t="s">
        <v>551</v>
      </c>
      <c r="C183" s="337"/>
      <c r="D183" s="410"/>
      <c r="E183" s="432">
        <f>IF(ISBLANK('Campaigns data info'!T124),'Campaigns data info'!S124,'Campaigns data info'!T124)</f>
        <v>1213175</v>
      </c>
      <c r="F183" s="322"/>
      <c r="H183" s="266">
        <v>1213175</v>
      </c>
      <c r="I183" s="11"/>
      <c r="J183" s="266"/>
      <c r="K183" s="266" t="s">
        <v>957</v>
      </c>
    </row>
    <row r="184" spans="1:13">
      <c r="A184" s="335" t="s">
        <v>23</v>
      </c>
      <c r="B184" s="336" t="s">
        <v>551</v>
      </c>
      <c r="C184" s="337"/>
      <c r="D184" s="410"/>
      <c r="E184" s="432">
        <f>IF(ISBLANK('Campaigns data info'!T125),'Campaigns data info'!S125,'Campaigns data info'!T125)</f>
        <v>7520099</v>
      </c>
      <c r="F184" s="322"/>
      <c r="H184" s="266">
        <v>7520099</v>
      </c>
      <c r="I184" s="11"/>
      <c r="J184" s="266"/>
      <c r="K184" s="266" t="s">
        <v>957</v>
      </c>
    </row>
    <row r="185" spans="1:13">
      <c r="A185" s="335" t="s">
        <v>23</v>
      </c>
      <c r="B185" s="336" t="s">
        <v>551</v>
      </c>
      <c r="C185" s="337"/>
      <c r="D185" s="410"/>
      <c r="E185" s="432">
        <f>IF(ISBLANK('Campaigns data info'!T126),'Campaigns data info'!S126,'Campaigns data info'!T126)</f>
        <v>7724891</v>
      </c>
      <c r="F185" s="322"/>
      <c r="H185" s="266">
        <v>7724891</v>
      </c>
      <c r="I185" s="11"/>
      <c r="J185" s="11"/>
      <c r="K185" s="266"/>
    </row>
    <row r="186" spans="1:13" ht="15.75">
      <c r="A186" s="335" t="s">
        <v>23</v>
      </c>
      <c r="B186" s="617" t="s">
        <v>551</v>
      </c>
      <c r="C186" s="337"/>
      <c r="D186" s="410"/>
      <c r="E186" s="432">
        <f>IF(ISBLANK('Campaigns data info'!T127),'Campaigns data info'!S127,'Campaigns data info'!T127)</f>
        <v>1865394</v>
      </c>
      <c r="F186" s="322"/>
      <c r="H186" s="266">
        <v>1865394</v>
      </c>
      <c r="I186" s="11"/>
      <c r="J186" s="11"/>
      <c r="K186" s="266"/>
    </row>
    <row r="187" spans="1:13">
      <c r="A187" s="335" t="s">
        <v>23</v>
      </c>
      <c r="B187" s="336" t="s">
        <v>551</v>
      </c>
      <c r="C187" s="337"/>
      <c r="D187" s="410"/>
      <c r="E187" s="432">
        <f>IF(ISBLANK('Campaigns data info'!T128),'Campaigns data info'!S128,'Campaigns data info'!T128)</f>
        <v>6488800</v>
      </c>
      <c r="F187" s="322"/>
      <c r="H187" s="266">
        <v>6488800</v>
      </c>
      <c r="I187" s="11"/>
      <c r="J187" s="11"/>
      <c r="K187" s="266"/>
    </row>
    <row r="188" spans="1:13">
      <c r="A188" s="335" t="s">
        <v>956</v>
      </c>
      <c r="B188" s="336" t="s">
        <v>551</v>
      </c>
      <c r="C188" s="337"/>
      <c r="D188" s="410"/>
      <c r="E188" s="432">
        <f>IF(ISBLANK('Campaigns data info'!T129),'Campaigns data info'!S129,'Campaigns data info'!T129)</f>
        <v>1953708</v>
      </c>
      <c r="F188" s="322"/>
      <c r="H188" s="266">
        <v>1953708</v>
      </c>
      <c r="I188" s="11"/>
      <c r="J188" s="11"/>
      <c r="K188" s="266"/>
    </row>
    <row r="189" spans="1:13">
      <c r="A189" s="335" t="s">
        <v>956</v>
      </c>
      <c r="B189" s="336" t="s">
        <v>551</v>
      </c>
      <c r="C189" s="337"/>
      <c r="D189" s="410"/>
      <c r="E189" s="1858" t="e">
        <f>IF(ISBLANK('Campaigns data info'!#REF!),'Campaigns data info'!#REF!,'Campaigns data info'!#REF!)</f>
        <v>#REF!</v>
      </c>
      <c r="F189" s="322"/>
      <c r="H189" s="266"/>
      <c r="I189" s="11"/>
      <c r="J189" s="11"/>
      <c r="K189" s="266"/>
    </row>
    <row r="190" spans="1:13">
      <c r="A190" s="335" t="s">
        <v>956</v>
      </c>
      <c r="B190" s="336" t="s">
        <v>551</v>
      </c>
      <c r="C190" s="337"/>
      <c r="D190" s="410"/>
      <c r="E190" s="1858" t="e">
        <f>IF(ISBLANK('Campaigns data info'!#REF!),'Campaigns data info'!#REF!,'Campaigns data info'!#REF!)</f>
        <v>#REF!</v>
      </c>
      <c r="F190" s="322"/>
      <c r="H190" s="266"/>
      <c r="I190" s="11"/>
      <c r="J190" s="11"/>
      <c r="K190" s="266"/>
    </row>
    <row r="191" spans="1:13">
      <c r="A191" s="331" t="s">
        <v>23</v>
      </c>
      <c r="B191" s="331" t="s">
        <v>551</v>
      </c>
      <c r="C191" s="360">
        <f>'Campaigns data info'!T165</f>
        <v>0</v>
      </c>
      <c r="D191" s="351">
        <f>SUM(E180:E188)</f>
        <v>34323794</v>
      </c>
      <c r="E191" s="405"/>
      <c r="F191" s="334"/>
      <c r="H191" s="266"/>
      <c r="I191" s="11"/>
      <c r="J191" s="440">
        <f>SUM(H180:H188)</f>
        <v>34323794</v>
      </c>
      <c r="K191" s="19" t="s">
        <v>551</v>
      </c>
      <c r="L191" s="3"/>
    </row>
    <row r="192" spans="1:13">
      <c r="A192" s="1186" t="s">
        <v>956</v>
      </c>
      <c r="B192" s="1354" t="s">
        <v>753</v>
      </c>
      <c r="C192" s="1187"/>
      <c r="D192" s="1188"/>
      <c r="E192" s="432">
        <f>IF(ISBLANK('Campaigns data info'!T178),'Campaigns data info'!S178,'Campaigns data info'!T178)</f>
        <v>2537043</v>
      </c>
      <c r="F192" s="1189"/>
      <c r="H192" s="266">
        <v>2537043</v>
      </c>
      <c r="I192" s="11"/>
      <c r="J192" s="440"/>
      <c r="K192" s="19"/>
      <c r="L192" s="3"/>
    </row>
    <row r="193" spans="1:12">
      <c r="A193" s="1186" t="s">
        <v>956</v>
      </c>
      <c r="B193" s="1354" t="s">
        <v>753</v>
      </c>
      <c r="C193" s="1187"/>
      <c r="D193" s="1188"/>
      <c r="E193" s="432">
        <f>IF(ISBLANK('Campaigns data info'!T179),'Campaigns data info'!S179,'Campaigns data info'!T179)</f>
        <v>2537043</v>
      </c>
      <c r="F193" s="1189"/>
      <c r="H193" s="266">
        <v>2537043</v>
      </c>
      <c r="I193" s="11"/>
      <c r="J193" s="440"/>
      <c r="K193" s="19"/>
      <c r="L193" s="3"/>
    </row>
    <row r="194" spans="1:12">
      <c r="A194" s="331" t="s">
        <v>956</v>
      </c>
      <c r="B194" s="331" t="s">
        <v>753</v>
      </c>
      <c r="C194" s="360"/>
      <c r="D194" s="351">
        <f>SUM(E192:E193)</f>
        <v>5074086</v>
      </c>
      <c r="E194" s="1185"/>
      <c r="F194" s="342"/>
      <c r="H194" s="266"/>
      <c r="I194" s="11"/>
      <c r="J194" s="440">
        <f>SUM(H192:H193)</f>
        <v>5074086</v>
      </c>
      <c r="K194" s="19" t="s">
        <v>753</v>
      </c>
      <c r="L194" s="3"/>
    </row>
    <row r="195" spans="1:12">
      <c r="A195" s="335" t="s">
        <v>23</v>
      </c>
      <c r="B195" s="336" t="s">
        <v>762</v>
      </c>
      <c r="C195" s="337">
        <f>'Campaigns data info'!Q181</f>
        <v>2770082</v>
      </c>
      <c r="D195" s="410"/>
      <c r="E195" s="366">
        <f>IF(ISBLANK('Campaigns data info'!T180),'Campaigns data info'!S180,'Campaigns data info'!T180)</f>
        <v>2666676</v>
      </c>
      <c r="F195" s="343"/>
      <c r="H195" s="266">
        <v>2666676</v>
      </c>
      <c r="I195" s="11"/>
      <c r="J195" s="11"/>
      <c r="K195" s="266" t="s">
        <v>957</v>
      </c>
      <c r="L195" s="3"/>
    </row>
    <row r="196" spans="1:12">
      <c r="A196" s="335" t="s">
        <v>23</v>
      </c>
      <c r="B196" s="336" t="s">
        <v>762</v>
      </c>
      <c r="C196" s="337"/>
      <c r="D196" s="410"/>
      <c r="E196" s="366">
        <f>IF(ISBLANK('Campaigns data info'!T181),'Campaigns data info'!S181,'Campaigns data info'!T181)</f>
        <v>2770082</v>
      </c>
      <c r="F196" s="343"/>
      <c r="H196" s="266">
        <v>2770082</v>
      </c>
      <c r="I196" s="11"/>
      <c r="J196" s="11"/>
      <c r="K196" s="266"/>
      <c r="L196" s="3"/>
    </row>
    <row r="197" spans="1:12">
      <c r="A197" s="331" t="s">
        <v>23</v>
      </c>
      <c r="B197" s="331" t="s">
        <v>762</v>
      </c>
      <c r="C197" s="360">
        <f>'Campaigns data info'!T181</f>
        <v>2770082</v>
      </c>
      <c r="D197" s="351">
        <f>SUM(E195:E196)</f>
        <v>5436758</v>
      </c>
      <c r="E197" s="396"/>
      <c r="F197" s="334"/>
      <c r="H197" s="266"/>
      <c r="I197" s="11"/>
      <c r="J197" s="267">
        <f>SUM(H195:H197)</f>
        <v>5436758</v>
      </c>
      <c r="K197" s="134" t="s">
        <v>762</v>
      </c>
      <c r="L197" s="3"/>
    </row>
    <row r="198" spans="1:12">
      <c r="A198" s="335" t="s">
        <v>23</v>
      </c>
      <c r="B198" s="367" t="s">
        <v>770</v>
      </c>
      <c r="C198" s="367" t="s">
        <v>971</v>
      </c>
      <c r="D198" s="427"/>
      <c r="E198" s="431">
        <f>IF(ISBLANK('Campaigns data info'!T182),'Campaigns data info'!S182,'Campaigns data info'!T182)</f>
        <v>1593272</v>
      </c>
      <c r="F198" s="322"/>
      <c r="H198" s="266">
        <v>1593272</v>
      </c>
      <c r="I198" s="11"/>
      <c r="J198" s="11"/>
      <c r="K198" s="266"/>
    </row>
    <row r="199" spans="1:12">
      <c r="A199" s="356" t="s">
        <v>23</v>
      </c>
      <c r="B199" s="368" t="s">
        <v>770</v>
      </c>
      <c r="C199" s="363">
        <f>'Campaigns data info'!T183</f>
        <v>1641081</v>
      </c>
      <c r="D199" s="419"/>
      <c r="E199" s="431">
        <f>IF(ISBLANK('Campaigns data info'!T183),'Campaigns data info'!S183,'Campaigns data info'!T183)</f>
        <v>1641081</v>
      </c>
      <c r="F199" s="322"/>
      <c r="H199" s="266">
        <v>1641081</v>
      </c>
      <c r="I199" s="11"/>
      <c r="J199" s="11"/>
      <c r="K199" s="266"/>
    </row>
    <row r="200" spans="1:12">
      <c r="A200" s="356" t="s">
        <v>23</v>
      </c>
      <c r="B200" s="368" t="s">
        <v>770</v>
      </c>
      <c r="C200" s="363"/>
      <c r="D200" s="419"/>
      <c r="E200" s="431">
        <f>IF(ISBLANK('Campaigns data info'!T184),'Campaigns data info'!S184,'Campaigns data info'!T184)</f>
        <v>625934</v>
      </c>
      <c r="F200" s="322"/>
      <c r="H200" s="266">
        <v>625934</v>
      </c>
      <c r="I200" s="11"/>
      <c r="J200" s="267">
        <f>SUM(H198:H200)</f>
        <v>3860287</v>
      </c>
      <c r="K200" s="134" t="s">
        <v>770</v>
      </c>
    </row>
    <row r="201" spans="1:12">
      <c r="A201" s="406" t="s">
        <v>23</v>
      </c>
      <c r="B201" s="406" t="s">
        <v>770</v>
      </c>
      <c r="C201" s="360">
        <f>'Campaigns data info'!T181</f>
        <v>2770082</v>
      </c>
      <c r="D201" s="408">
        <f>SUM(E198:E200)</f>
        <v>3860287</v>
      </c>
      <c r="E201" s="333"/>
      <c r="F201" s="334"/>
      <c r="H201" s="266"/>
      <c r="I201" s="11"/>
      <c r="J201" s="11"/>
      <c r="K201" s="266"/>
    </row>
    <row r="202" spans="1:12">
      <c r="A202" s="1397" t="s">
        <v>237</v>
      </c>
      <c r="B202" s="368" t="s">
        <v>941</v>
      </c>
      <c r="C202" s="363"/>
      <c r="D202" s="419"/>
      <c r="E202" s="431">
        <f>IF(ISBLANK('Campaigns data info'!T195),'Campaigns data info'!S195,'Campaigns data info'!T195)</f>
        <v>2546474</v>
      </c>
      <c r="F202" s="322"/>
      <c r="H202" s="266">
        <v>2546474</v>
      </c>
      <c r="I202" s="11"/>
      <c r="J202" s="267"/>
      <c r="K202" s="266"/>
    </row>
    <row r="203" spans="1:12">
      <c r="A203" s="1378" t="s">
        <v>237</v>
      </c>
      <c r="B203" s="368" t="s">
        <v>810</v>
      </c>
      <c r="C203" s="363"/>
      <c r="D203" s="422"/>
      <c r="E203" s="1381">
        <f>IF(ISBLANK('Campaigns data info'!T196),'Campaigns data info'!S196,'Campaigns data info'!T196)</f>
        <v>2469891</v>
      </c>
      <c r="F203" s="364"/>
      <c r="H203" s="1109">
        <v>2469891</v>
      </c>
      <c r="I203" s="11"/>
      <c r="J203" s="267"/>
      <c r="K203" s="266"/>
    </row>
    <row r="204" spans="1:12">
      <c r="A204" s="1378" t="s">
        <v>237</v>
      </c>
      <c r="B204" s="368" t="s">
        <v>810</v>
      </c>
      <c r="C204" s="1395"/>
      <c r="D204" s="1396"/>
      <c r="E204" s="1381">
        <f>IF(ISBLANK('Campaigns data info'!T197),'Campaigns data info'!S197,'Campaigns data info'!T197)</f>
        <v>4125006</v>
      </c>
      <c r="F204" s="1098"/>
      <c r="H204" s="1109">
        <v>4125006</v>
      </c>
      <c r="I204" s="11"/>
      <c r="J204" s="267"/>
      <c r="K204" s="266"/>
    </row>
    <row r="205" spans="1:12">
      <c r="A205" s="1378" t="s">
        <v>237</v>
      </c>
      <c r="B205" s="368" t="s">
        <v>810</v>
      </c>
      <c r="C205" s="1395"/>
      <c r="D205" s="1396"/>
      <c r="E205" s="1381">
        <f>IF(ISBLANK('Campaigns data info'!T198),'Campaigns data info'!S198,'Campaigns data info'!T198)</f>
        <v>3225475</v>
      </c>
      <c r="F205" s="1098"/>
      <c r="H205" s="1109">
        <v>3225475</v>
      </c>
      <c r="I205" s="11"/>
      <c r="J205" s="267"/>
      <c r="K205" s="266"/>
    </row>
    <row r="206" spans="1:12">
      <c r="A206" s="1378" t="s">
        <v>237</v>
      </c>
      <c r="B206" s="368" t="s">
        <v>810</v>
      </c>
      <c r="C206" s="1395"/>
      <c r="D206" s="1396"/>
      <c r="E206" s="2048">
        <f>'Campaigns data info'!S200</f>
        <v>2648420</v>
      </c>
      <c r="F206" s="1098"/>
      <c r="H206" s="1109">
        <v>2648420</v>
      </c>
      <c r="I206" s="11"/>
      <c r="J206" s="267"/>
      <c r="K206" s="266"/>
    </row>
    <row r="207" spans="1:12">
      <c r="A207" s="1373" t="s">
        <v>237</v>
      </c>
      <c r="B207" s="1374" t="s">
        <v>941</v>
      </c>
      <c r="C207" s="1375"/>
      <c r="D207" s="1376">
        <f>SUM(E202:E206)</f>
        <v>15015266</v>
      </c>
      <c r="E207" s="1377"/>
      <c r="F207" s="1378"/>
      <c r="H207" s="266"/>
      <c r="I207" s="11"/>
      <c r="J207" s="267">
        <f>SUM(H202:H206)</f>
        <v>15015266</v>
      </c>
      <c r="K207" s="134" t="s">
        <v>941</v>
      </c>
    </row>
    <row r="208" spans="1:12">
      <c r="A208" s="1379" t="s">
        <v>23</v>
      </c>
      <c r="B208" s="14" t="s">
        <v>391</v>
      </c>
      <c r="C208" s="1380">
        <f>'Campaigns data info'!T185</f>
        <v>5177682</v>
      </c>
      <c r="D208" s="436"/>
      <c r="E208" s="218">
        <f>IF(ISBLANK('Campaigns data info'!T85),'Campaigns data info'!S85,'Campaigns data info'!T85)</f>
        <v>364528</v>
      </c>
      <c r="F208" s="11"/>
      <c r="H208" s="266">
        <v>364528</v>
      </c>
      <c r="I208" s="11"/>
      <c r="J208" s="11"/>
      <c r="K208" s="266"/>
    </row>
    <row r="209" spans="1:13">
      <c r="A209" s="1379" t="s">
        <v>23</v>
      </c>
      <c r="B209" s="14" t="s">
        <v>391</v>
      </c>
      <c r="C209" s="1380"/>
      <c r="D209" s="436"/>
      <c r="E209" s="218">
        <f>IF(ISBLANK('Campaigns data info'!T86),'Campaigns data info'!S86,'Campaigns data info'!T86)</f>
        <v>381947</v>
      </c>
      <c r="F209" s="11"/>
      <c r="H209" s="266">
        <v>381947</v>
      </c>
      <c r="I209" s="11"/>
      <c r="J209" s="11"/>
      <c r="K209" s="266"/>
    </row>
    <row r="210" spans="1:13">
      <c r="A210" s="1672" t="s">
        <v>23</v>
      </c>
      <c r="B210" s="1672" t="s">
        <v>391</v>
      </c>
      <c r="C210" s="1653">
        <f>'Campaigns data info'!S186</f>
        <v>0</v>
      </c>
      <c r="D210" s="1654">
        <f>SUM(E208:E209)</f>
        <v>746475</v>
      </c>
      <c r="E210" s="1673"/>
      <c r="F210" s="342"/>
      <c r="H210" s="266"/>
      <c r="I210" s="11"/>
      <c r="J210" s="434">
        <f>SUM(H208:H210)</f>
        <v>746475</v>
      </c>
      <c r="K210" s="134" t="s">
        <v>972</v>
      </c>
      <c r="L210" s="232"/>
      <c r="M210" s="444"/>
    </row>
    <row r="211" spans="1:13">
      <c r="A211" s="21" t="s">
        <v>862</v>
      </c>
      <c r="B211" s="25" t="s">
        <v>863</v>
      </c>
      <c r="C211" s="1380">
        <f>'Campaigns data info'!T206</f>
        <v>1795533</v>
      </c>
      <c r="D211" s="1655"/>
      <c r="E211" s="375">
        <f>IF(ISBLANK('Campaigns data info'!T208),'Campaigns data info'!S208,'Campaigns data info'!T208)</f>
        <v>1274818</v>
      </c>
      <c r="F211" s="1667"/>
      <c r="H211" s="266">
        <v>1274818</v>
      </c>
      <c r="I211" s="11"/>
      <c r="J211" s="138"/>
      <c r="K211" s="266"/>
    </row>
    <row r="212" spans="1:13">
      <c r="A212" s="1379" t="s">
        <v>862</v>
      </c>
      <c r="B212" s="25" t="s">
        <v>863</v>
      </c>
      <c r="C212" s="1380"/>
      <c r="D212" s="1655"/>
      <c r="E212" s="375">
        <f>IF(ISBLANK('Campaigns data info'!T209),'Campaigns data info'!S209,'Campaigns data info'!T209)</f>
        <v>1292430</v>
      </c>
      <c r="F212" s="1667"/>
      <c r="H212" s="266">
        <v>1292430</v>
      </c>
      <c r="I212" s="11"/>
      <c r="J212" s="138"/>
      <c r="K212" s="266"/>
    </row>
    <row r="213" spans="1:13">
      <c r="A213" s="1379" t="s">
        <v>862</v>
      </c>
      <c r="B213" s="25" t="s">
        <v>863</v>
      </c>
      <c r="C213" s="1380">
        <f>'Campaigns data info'!T207</f>
        <v>0</v>
      </c>
      <c r="D213" s="1655"/>
      <c r="E213" s="375">
        <f>IF(ISBLANK('Campaigns data info'!T210),'Campaigns data info'!S210,'Campaigns data info'!T210)</f>
        <v>796086</v>
      </c>
      <c r="F213" s="1667"/>
      <c r="H213" s="266">
        <v>796086</v>
      </c>
      <c r="I213" s="11"/>
      <c r="J213" s="138"/>
      <c r="K213" s="266"/>
      <c r="L213" s="3"/>
    </row>
    <row r="214" spans="1:13">
      <c r="A214" s="1656" t="s">
        <v>862</v>
      </c>
      <c r="B214" s="1656" t="s">
        <v>863</v>
      </c>
      <c r="C214" s="1657">
        <f>'Campaigns data info'!T208</f>
        <v>1274818</v>
      </c>
      <c r="D214" s="1631">
        <f>SUM(E211:E213)</f>
        <v>3363334</v>
      </c>
      <c r="E214" s="1658"/>
      <c r="F214" s="1668"/>
      <c r="H214" s="266"/>
      <c r="I214" s="11"/>
      <c r="J214" s="434">
        <f>SUM(H211:H214)</f>
        <v>3363334</v>
      </c>
      <c r="K214" s="134" t="s">
        <v>863</v>
      </c>
      <c r="L214" s="3"/>
    </row>
    <row r="215" spans="1:13">
      <c r="A215" s="827" t="s">
        <v>23</v>
      </c>
      <c r="B215" s="1116" t="s">
        <v>853</v>
      </c>
      <c r="C215" s="1659"/>
      <c r="D215" s="436"/>
      <c r="E215" s="435">
        <f>IF(ISBLANK('Campaigns data info'!T206),'Campaigns data info'!S206,'Campaigns data info'!T206)</f>
        <v>1795533</v>
      </c>
      <c r="F215" s="1669"/>
      <c r="H215" s="266">
        <v>1795533</v>
      </c>
      <c r="I215" s="11"/>
      <c r="J215" s="276"/>
      <c r="K215" s="267"/>
      <c r="L215" s="3"/>
    </row>
    <row r="216" spans="1:13">
      <c r="A216" s="827" t="s">
        <v>23</v>
      </c>
      <c r="B216" s="1116" t="s">
        <v>853</v>
      </c>
      <c r="C216" s="1659"/>
      <c r="D216" s="436"/>
      <c r="E216" s="435">
        <f>IF(ISBLANK('Campaigns data info'!T207),'Campaigns data info'!S207,'Campaigns data info'!T207)</f>
        <v>1713520</v>
      </c>
      <c r="F216" s="1669"/>
      <c r="H216" s="175">
        <v>1713520</v>
      </c>
      <c r="I216" s="11"/>
      <c r="J216" s="276"/>
      <c r="K216" s="267"/>
      <c r="L216" s="3"/>
    </row>
    <row r="217" spans="1:13">
      <c r="A217" s="1656" t="s">
        <v>23</v>
      </c>
      <c r="B217" s="1656" t="s">
        <v>853</v>
      </c>
      <c r="C217" s="1598"/>
      <c r="D217" s="1631">
        <f>SUM(E215:E216)</f>
        <v>3509053</v>
      </c>
      <c r="E217" s="1660"/>
      <c r="F217" s="1670"/>
      <c r="H217" s="266"/>
      <c r="I217" s="11"/>
      <c r="J217" s="267">
        <f>SUM(H215:H216)</f>
        <v>3509053</v>
      </c>
      <c r="K217" s="134" t="s">
        <v>853</v>
      </c>
      <c r="L217" s="3"/>
    </row>
    <row r="218" spans="1:13">
      <c r="A218" s="1317" t="s">
        <v>23</v>
      </c>
      <c r="B218" s="735" t="s">
        <v>836</v>
      </c>
      <c r="C218" s="1649"/>
      <c r="D218" s="1650"/>
      <c r="E218" s="435">
        <f>IF(ISBLANK('Campaigns data info'!T202),'Campaigns data info'!S202,'Campaigns data info'!T202)</f>
        <v>1686698</v>
      </c>
      <c r="F218" s="1565"/>
      <c r="H218" s="268">
        <v>1686698</v>
      </c>
      <c r="I218" s="50"/>
      <c r="J218" s="269"/>
      <c r="K218" s="1389"/>
      <c r="L218" s="3"/>
    </row>
    <row r="219" spans="1:13">
      <c r="A219" s="1317" t="s">
        <v>23</v>
      </c>
      <c r="B219" s="735" t="s">
        <v>836</v>
      </c>
      <c r="C219" s="1649"/>
      <c r="D219" s="1650"/>
      <c r="E219" s="435">
        <f>IF(ISBLANK('Campaigns data info'!T204),'Campaigns data info'!S204,'Campaigns data info'!T204)</f>
        <v>1636734</v>
      </c>
      <c r="F219" s="1565"/>
      <c r="H219" s="268">
        <v>1636734</v>
      </c>
      <c r="I219" s="50"/>
      <c r="J219" s="269"/>
      <c r="K219" s="1389"/>
      <c r="L219" s="3"/>
    </row>
    <row r="220" spans="1:13">
      <c r="A220" s="1317" t="s">
        <v>956</v>
      </c>
      <c r="B220" s="735" t="s">
        <v>836</v>
      </c>
      <c r="C220" s="1649"/>
      <c r="D220" s="1650"/>
      <c r="E220" s="435">
        <f>IF(ISBLANK('Campaigns data info'!T203),'Campaigns data info'!S203,'Campaigns data info'!T203)</f>
        <v>1686698</v>
      </c>
      <c r="F220" s="1565"/>
      <c r="H220" s="268">
        <v>1686698</v>
      </c>
      <c r="I220" s="50"/>
      <c r="J220" s="269"/>
      <c r="K220" s="1389"/>
      <c r="L220" s="3"/>
    </row>
    <row r="221" spans="1:13">
      <c r="A221" s="1317" t="s">
        <v>956</v>
      </c>
      <c r="B221" s="735" t="s">
        <v>836</v>
      </c>
      <c r="C221" s="1649"/>
      <c r="D221" s="1650"/>
      <c r="E221" s="435">
        <f>IF(ISBLANK('Campaigns data info'!T205),'Campaigns data info'!S205,'Campaigns data info'!T205)</f>
        <v>3192432</v>
      </c>
      <c r="F221" s="1565"/>
      <c r="H221" s="268">
        <v>3192432</v>
      </c>
      <c r="I221" s="50"/>
      <c r="J221" s="269"/>
      <c r="K221" s="1389"/>
      <c r="L221" s="3"/>
    </row>
    <row r="222" spans="1:13">
      <c r="A222" s="1656" t="s">
        <v>956</v>
      </c>
      <c r="B222" s="1656" t="s">
        <v>836</v>
      </c>
      <c r="C222" s="1598"/>
      <c r="D222" s="1631">
        <f>SUM(E218:E221)</f>
        <v>8202562</v>
      </c>
      <c r="E222" s="1660"/>
      <c r="F222" s="1670"/>
      <c r="H222" s="268"/>
      <c r="I222" s="50"/>
      <c r="J222" s="269">
        <f>SUM(H218:H221)</f>
        <v>8202562</v>
      </c>
      <c r="K222" s="1382" t="s">
        <v>944</v>
      </c>
      <c r="L222" s="3"/>
    </row>
    <row r="223" spans="1:13">
      <c r="A223" s="827" t="s">
        <v>23</v>
      </c>
      <c r="B223" s="1116" t="s">
        <v>877</v>
      </c>
      <c r="C223" s="1661"/>
      <c r="D223" s="436"/>
      <c r="E223" s="435">
        <f>IF(ISBLANK('Campaigns data info'!T211),'Campaigns data info'!S211,'Campaigns data info'!T211)</f>
        <v>9769961</v>
      </c>
      <c r="F223" s="1669"/>
      <c r="H223" s="268">
        <v>9769961</v>
      </c>
      <c r="I223" s="50"/>
      <c r="J223" s="269"/>
      <c r="K223" s="269"/>
      <c r="L223" s="3"/>
    </row>
    <row r="224" spans="1:13">
      <c r="A224" s="827" t="s">
        <v>23</v>
      </c>
      <c r="B224" s="1116" t="s">
        <v>877</v>
      </c>
      <c r="C224" s="1661"/>
      <c r="D224" s="436"/>
      <c r="E224" s="435">
        <f>IF(ISBLANK('Campaigns data info'!T212),'Campaigns data info'!S212,'Campaigns data info'!T212)</f>
        <v>8933170</v>
      </c>
      <c r="F224" s="1669"/>
      <c r="H224" s="268">
        <v>8933170</v>
      </c>
      <c r="I224" s="50"/>
      <c r="J224" s="269"/>
      <c r="K224" s="269"/>
      <c r="L224" s="3"/>
    </row>
    <row r="225" spans="1:13">
      <c r="A225" s="1597" t="s">
        <v>23</v>
      </c>
      <c r="B225" s="1597" t="s">
        <v>877</v>
      </c>
      <c r="C225" s="1598">
        <f>'Campaigns data info'!T212</f>
        <v>0</v>
      </c>
      <c r="D225" s="1631">
        <f>SUM(E223:E224)</f>
        <v>18703131</v>
      </c>
      <c r="E225" s="1662"/>
      <c r="F225" s="1670"/>
      <c r="H225" s="266"/>
      <c r="I225" s="11"/>
      <c r="J225" s="267">
        <f>SUM(H223:H224)</f>
        <v>18703131</v>
      </c>
      <c r="K225" s="134" t="s">
        <v>936</v>
      </c>
      <c r="L225" s="232"/>
      <c r="M225" s="3"/>
    </row>
    <row r="226" spans="1:13" ht="16.5" customHeight="1">
      <c r="A226" s="1648" t="s">
        <v>23</v>
      </c>
      <c r="B226" s="315" t="s">
        <v>938</v>
      </c>
      <c r="C226" s="1649"/>
      <c r="D226" s="1650"/>
      <c r="E226" s="1651">
        <f>IF(ISBLANK('Campaigns data info'!T214),'Campaigns data info'!S214,'Campaigns data info'!T214)</f>
        <v>2201255</v>
      </c>
      <c r="F226" s="1565"/>
      <c r="H226" s="266">
        <v>2201255</v>
      </c>
      <c r="I226" s="11"/>
      <c r="J226" s="267"/>
      <c r="K226" s="134"/>
      <c r="L226" s="232"/>
      <c r="M226" s="3"/>
    </row>
    <row r="227" spans="1:13" ht="16.5" customHeight="1">
      <c r="A227" s="1648" t="s">
        <v>956</v>
      </c>
      <c r="B227" s="315" t="s">
        <v>938</v>
      </c>
      <c r="C227" s="1649"/>
      <c r="D227" s="1650"/>
      <c r="E227" s="1652">
        <f>IF(ISBLANK('Campaigns data info'!T215),'Campaigns data info'!S215,'Campaigns data info'!T215)</f>
        <v>2297034</v>
      </c>
      <c r="F227" s="1565"/>
      <c r="H227" s="379">
        <v>2297034</v>
      </c>
      <c r="I227" s="11"/>
      <c r="J227" s="267"/>
      <c r="K227" s="134"/>
      <c r="L227" s="232"/>
      <c r="M227" s="3"/>
    </row>
    <row r="228" spans="1:13" ht="16.5" customHeight="1">
      <c r="A228" s="1648" t="s">
        <v>956</v>
      </c>
      <c r="B228" s="315" t="s">
        <v>938</v>
      </c>
      <c r="C228" s="1649"/>
      <c r="D228" s="1650"/>
      <c r="E228" s="1652">
        <f>IF(ISBLANK('Campaigns data info'!T216),'Campaigns data info'!S216,'Campaigns data info'!T216)</f>
        <v>1762655</v>
      </c>
      <c r="F228" s="1565"/>
      <c r="H228" s="379">
        <v>1762655</v>
      </c>
      <c r="I228" s="11"/>
      <c r="J228" s="267"/>
      <c r="K228" s="134"/>
      <c r="L228" s="232"/>
      <c r="M228" s="3"/>
    </row>
    <row r="229" spans="1:13" ht="16.5" customHeight="1">
      <c r="A229" s="1648" t="s">
        <v>956</v>
      </c>
      <c r="B229" s="315" t="s">
        <v>938</v>
      </c>
      <c r="C229" s="1649"/>
      <c r="D229" s="1650"/>
      <c r="E229" s="1652">
        <f>IF(ISBLANK('Campaigns data info'!T217),'Campaigns data info'!S217,'Campaigns data info'!T217)</f>
        <v>4392273</v>
      </c>
      <c r="F229" s="1565"/>
      <c r="H229" s="379">
        <v>4392273</v>
      </c>
      <c r="I229" s="11"/>
      <c r="J229" s="267"/>
      <c r="K229" s="134"/>
      <c r="L229" s="232"/>
      <c r="M229" s="3"/>
    </row>
    <row r="230" spans="1:13" ht="16.5" customHeight="1">
      <c r="A230" s="1648" t="s">
        <v>23</v>
      </c>
      <c r="B230" s="315" t="s">
        <v>938</v>
      </c>
      <c r="C230" s="1649"/>
      <c r="D230" s="1650"/>
      <c r="E230" s="1652">
        <f>IF(ISBLANK('Campaigns data info'!T218),'Campaigns data info'!S218,'Campaigns data info'!T218)</f>
        <v>6154930</v>
      </c>
      <c r="F230" s="1565"/>
      <c r="H230" s="379">
        <v>6154930</v>
      </c>
      <c r="I230" s="11"/>
      <c r="J230" s="267"/>
      <c r="K230" s="134"/>
      <c r="L230" s="232"/>
      <c r="M230" s="3"/>
    </row>
    <row r="231" spans="1:13" ht="16.5" customHeight="1">
      <c r="A231" s="1597" t="s">
        <v>23</v>
      </c>
      <c r="B231" s="1597" t="s">
        <v>938</v>
      </c>
      <c r="C231" s="1598"/>
      <c r="D231" s="1631">
        <f>SUM(E226:E230)</f>
        <v>16808147</v>
      </c>
      <c r="E231" s="1663"/>
      <c r="F231" s="1670"/>
      <c r="H231" s="266"/>
      <c r="I231" s="11"/>
      <c r="J231" s="267">
        <f>SUM(H226:H230)</f>
        <v>16808147</v>
      </c>
      <c r="K231" s="134" t="s">
        <v>938</v>
      </c>
      <c r="L231" s="232"/>
      <c r="M231" s="3"/>
    </row>
    <row r="232" spans="1:13" ht="32.25" customHeight="1">
      <c r="A232" s="2090" t="s">
        <v>973</v>
      </c>
      <c r="B232" s="2090"/>
      <c r="C232" s="1664"/>
      <c r="D232" s="1665">
        <f>SUM(D6:D231)</f>
        <v>1000777685</v>
      </c>
      <c r="E232" s="1666"/>
      <c r="F232" s="1671"/>
      <c r="H232" s="441" t="s">
        <v>974</v>
      </c>
      <c r="I232" s="442"/>
      <c r="J232" s="443">
        <f>SUM(J6:J231)</f>
        <v>1000777685</v>
      </c>
      <c r="K232" s="442"/>
      <c r="L232" s="636"/>
      <c r="M232" s="637"/>
    </row>
    <row r="233" spans="1:13" ht="42.75" customHeight="1">
      <c r="A233" s="2090" t="s">
        <v>975</v>
      </c>
      <c r="B233" s="2090"/>
      <c r="C233" s="1664"/>
      <c r="D233" s="1665">
        <f>SUM('Campaigns data info'!S:T)</f>
        <v>1000213305</v>
      </c>
      <c r="E233" s="1666"/>
      <c r="F233" s="1671"/>
      <c r="J233" s="3"/>
    </row>
    <row r="234" spans="1:13">
      <c r="D234" s="369"/>
      <c r="E234" s="369"/>
    </row>
    <row r="235" spans="1:13">
      <c r="D235" s="369"/>
      <c r="E235" s="369"/>
    </row>
    <row r="236" spans="1:13">
      <c r="D236" s="370"/>
    </row>
    <row r="237" spans="1:13">
      <c r="B237" s="370"/>
    </row>
    <row r="240" spans="1:13">
      <c r="D240" s="371"/>
    </row>
    <row r="241" spans="4:8">
      <c r="D241" s="370"/>
      <c r="E241" s="370"/>
    </row>
    <row r="243" spans="4:8">
      <c r="G243" s="3"/>
    </row>
    <row r="244" spans="4:8">
      <c r="H244" s="3"/>
    </row>
  </sheetData>
  <autoFilter ref="A1:E233" xr:uid="{BFB9E918-D8B2-42EE-97F1-F30352A766E0}"/>
  <mergeCells count="2">
    <mergeCell ref="A232:B232"/>
    <mergeCell ref="A233:B233"/>
  </mergeCells>
  <dataValidations count="1">
    <dataValidation type="whole" operator="greaterThanOrEqual" showInputMessage="1" showErrorMessage="1" sqref="H10 H216" xr:uid="{A15CBDEE-8F4C-4F16-A0B2-3A0CB4DE017B}">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9F08-132A-4390-BBF6-7A52219197E9}">
  <sheetPr>
    <tabColor rgb="FF00B050"/>
  </sheetPr>
  <dimension ref="A1:E37"/>
  <sheetViews>
    <sheetView workbookViewId="0">
      <selection activeCell="A2" sqref="A2:B5"/>
    </sheetView>
  </sheetViews>
  <sheetFormatPr defaultRowHeight="15"/>
  <cols>
    <col min="1" max="1" width="25.28515625" customWidth="1"/>
    <col min="2" max="2" width="36.28515625" style="3" customWidth="1"/>
    <col min="4" max="4" width="23.5703125" bestFit="1" customWidth="1"/>
    <col min="5" max="5" width="14.42578125" customWidth="1"/>
  </cols>
  <sheetData>
    <row r="1" spans="1:5" s="482" customFormat="1" ht="45">
      <c r="A1" s="482" t="s">
        <v>976</v>
      </c>
      <c r="B1" s="483" t="s">
        <v>977</v>
      </c>
      <c r="D1" s="489"/>
      <c r="E1" s="489"/>
    </row>
    <row r="2" spans="1:5">
      <c r="A2" t="str" cm="1">
        <f t="array" ref="A2:A6">IF(_xlfn.UNIQUE('Campaigns data info'!C2:C1000105)=0,"",_xlfn.UNIQUE('Campaigns data info'!C2:C1000105))</f>
        <v>AFRO</v>
      </c>
      <c r="B2" s="481">
        <f xml:space="preserve">
IF(
  SUMIFS(
    'Campaigns data info'!T:T,
    'Campaigns data info'!C:C,A2,
    'Campaigns data info'!I:I,"*Done*",
    'Campaigns data info'!A:A, "&lt;&gt;",
    'Campaigns data info'!B:B, "&lt;&gt;"
  )
  +
  SUMIFS(
    'Campaigns data info'!S:S,
    'Campaigns data info'!C:C,A2,
    'Campaigns data info'!I:I,"*Done*",
    'Campaigns data info'!T:T,"",
    'Campaigns data info'!A:A, "&lt;&gt;",
    'Campaigns data info'!B:B, "&lt;&gt;"
  )&gt;0,
  SUMIFS(
    'Campaigns data info'!T:T,
    'Campaigns data info'!C:C,A2,
    'Campaigns data info'!I:I,"*Done*",
    'Campaigns data info'!A:A, "&lt;&gt;",
    'Campaigns data info'!B:B, "&lt;&gt;"
  )
  +
  SUMIFS(
    'Campaigns data info'!S:S,
    'Campaigns data info'!C:C,A2,
    'Campaigns data info'!I:I,"*Done*",
    'Campaigns data info'!T:T,"",
    'Campaigns data info'!A:A, "&lt;&gt;",
    'Campaigns data info'!B:B, "&lt;&gt;"
  ),
  ""
)</f>
        <v>925127754</v>
      </c>
      <c r="D2" s="487" t="s">
        <v>978</v>
      </c>
      <c r="E2" s="488">
        <f>SUM(B2:B6)</f>
        <v>1000043827</v>
      </c>
    </row>
    <row r="3" spans="1:5">
      <c r="A3" t="str">
        <v>EMRO</v>
      </c>
      <c r="B3" s="481">
        <f xml:space="preserve">
IF(
  SUMIFS(
    'Campaigns data info'!T:T,
    'Campaigns data info'!C:C,A3,
    'Campaigns data info'!I:I,"*Done*",
    'Campaigns data info'!A:A, "&lt;&gt;",
    'Campaigns data info'!B:B, "&lt;&gt;"
  )
  +
  SUMIFS(
    'Campaigns data info'!S:S,
    'Campaigns data info'!C:C,A3,
    'Campaigns data info'!I:I,"*Done*",
    'Campaigns data info'!T:T,"",
    'Campaigns data info'!A:A, "&lt;&gt;",
    'Campaigns data info'!B:B, "&lt;&gt;"
  )&gt;0,
  SUMIFS(
    'Campaigns data info'!T:T,
    'Campaigns data info'!C:C,A3,
    'Campaigns data info'!I:I,"*Done*",
    'Campaigns data info'!A:A, "&lt;&gt;",
    'Campaigns data info'!B:B, "&lt;&gt;"
  )
  +
  SUMIFS(
    'Campaigns data info'!S:S,
    'Campaigns data info'!C:C,A3,
    'Campaigns data info'!I:I,"*Done*",
    'Campaigns data info'!T:T,"",
    'Campaigns data info'!A:A, "&lt;&gt;",
    'Campaigns data info'!B:B, "&lt;&gt;"
  ),
  ""
)</f>
        <v>55184386</v>
      </c>
    </row>
    <row r="4" spans="1:5">
      <c r="A4" t="str">
        <v>SEARO</v>
      </c>
      <c r="B4" s="481">
        <f xml:space="preserve">
IF(
  SUMIFS(
    'Campaigns data info'!T:T,
    'Campaigns data info'!C:C,A4,
    'Campaigns data info'!I:I,"*Done*",
    'Campaigns data info'!A:A, "&lt;&gt;",
    'Campaigns data info'!B:B, "&lt;&gt;"
  )
  +
  SUMIFS(
    'Campaigns data info'!S:S,
    'Campaigns data info'!C:C,A4,
    'Campaigns data info'!I:I,"*Done*",
    'Campaigns data info'!T:T,"",
    'Campaigns data info'!A:A, "&lt;&gt;",
    'Campaigns data info'!B:B, "&lt;&gt;"
  )&gt;0,
  SUMIFS(
    'Campaigns data info'!T:T,
    'Campaigns data info'!C:C,A4,
    'Campaigns data info'!I:I,"*Done*",
    'Campaigns data info'!A:A, "&lt;&gt;",
    'Campaigns data info'!B:B, "&lt;&gt;"
  )
  +
  SUMIFS(
    'Campaigns data info'!S:S,
    'Campaigns data info'!C:C,A4,
    'Campaigns data info'!I:I,"*Done*",
    'Campaigns data info'!T:T,"",
    'Campaigns data info'!A:A, "&lt;&gt;",
    'Campaigns data info'!B:B, "&lt;&gt;"
  ),
  ""
)</f>
        <v>16368353</v>
      </c>
    </row>
    <row r="5" spans="1:5">
      <c r="A5" t="str">
        <v>EURO</v>
      </c>
      <c r="B5" s="481">
        <f xml:space="preserve">
IF(
  SUMIFS(
    'Campaigns data info'!T:T,
    'Campaigns data info'!C:C,A5,
    'Campaigns data info'!I:I,"*Done*",
    'Campaigns data info'!A:A, "&lt;&gt;",
    'Campaigns data info'!B:B, "&lt;&gt;"
  )
  +
  SUMIFS(
    'Campaigns data info'!S:S,
    'Campaigns data info'!C:C,A5,
    'Campaigns data info'!I:I,"*Done*",
    'Campaigns data info'!T:T,"",
    'Campaigns data info'!A:A, "&lt;&gt;",
    'Campaigns data info'!B:B, "&lt;&gt;"
  )&gt;0,
  SUMIFS(
    'Campaigns data info'!T:T,
    'Campaigns data info'!C:C,A5,
    'Campaigns data info'!I:I,"*Done*",
    'Campaigns data info'!A:A, "&lt;&gt;",
    'Campaigns data info'!B:B, "&lt;&gt;"
  )
  +
  SUMIFS(
    'Campaigns data info'!S:S,
    'Campaigns data info'!C:C,A5,
    'Campaigns data info'!I:I,"*Done*",
    'Campaigns data info'!T:T,"",
    'Campaigns data info'!A:A, "&lt;&gt;",
    'Campaigns data info'!B:B, "&lt;&gt;"
  ),
  ""
)</f>
        <v>3363334</v>
      </c>
    </row>
    <row r="6" spans="1:5">
      <c r="A6" t="str">
        <v/>
      </c>
      <c r="B6" s="481" t="str">
        <f xml:space="preserve">
IF(
  SUMIFS(
    'Campaigns data info'!T:T,
    'Campaigns data info'!C:C,A6,
    'Campaigns data info'!I:I,"*Done*"
  )
  +
  SUMIFS(
    'Campaigns data info'!S:S,
    'Campaigns data info'!C:C,A6,
    'Campaigns data info'!I:I,"*Done*",
    'Campaigns data info'!T:T,""
  )&gt;0,
  SUMIFS(
    'Campaigns data info'!T:T,
    'Campaigns data info'!C:C,A6,
    'Campaigns data info'!I:I,"*Done*"
  )
  +
  SUMIFS(
    'Campaigns data info'!S:S,
    'Campaigns data info'!C:C,A6,
    'Campaigns data info'!I:I,"*Done*",
    'Campaigns data info'!T:T,""
  ),
  ""
)</f>
        <v/>
      </c>
    </row>
    <row r="7" spans="1:5">
      <c r="B7" s="481" t="str">
        <f xml:space="preserve">
IF(
  SUMIFS(
    'Campaigns data info'!T:T,
    'Campaigns data info'!C:C,A7,
    'Campaigns data info'!I:I,"*Done*"
  )
  +
  SUMIFS(
    'Campaigns data info'!S:S,
    'Campaigns data info'!C:C,A7,
    'Campaigns data info'!I:I,"*Done*",
    'Campaigns data info'!T:T,""
  )&gt;0,
  SUMIFS(
    'Campaigns data info'!T:T,
    'Campaigns data info'!C:C,A7,
    'Campaigns data info'!I:I,"*Done*"
  )
  +
  SUMIFS(
    'Campaigns data info'!S:S,
    'Campaigns data info'!C:C,A7,
    'Campaigns data info'!I:I,"*Done*",
    'Campaigns data info'!T:T,""
  ),
  ""
)</f>
        <v/>
      </c>
      <c r="E7" s="3"/>
    </row>
    <row r="8" spans="1:5">
      <c r="B8" s="481" t="str">
        <f xml:space="preserve">
IF(
  SUMIFS(
    'Campaigns data info'!T:T,
    'Campaigns data info'!C:C,A8,
    'Campaigns data info'!I:I,"*Done*"
  )
  +
  SUMIFS(
    'Campaigns data info'!S:S,
    'Campaigns data info'!C:C,A8,
    'Campaigns data info'!I:I,"*Done*",
    'Campaigns data info'!T:T,""
  )&gt;0,
  SUMIFS(
    'Campaigns data info'!T:T,
    'Campaigns data info'!C:C,A8,
    'Campaigns data info'!I:I,"*Done*"
  )
  +
  SUMIFS(
    'Campaigns data info'!S:S,
    'Campaigns data info'!C:C,A8,
    'Campaigns data info'!I:I,"*Done*",
    'Campaigns data info'!T:T,""
  ),
  ""
)</f>
        <v/>
      </c>
    </row>
    <row r="9" spans="1:5">
      <c r="B9" s="481" t="str">
        <f xml:space="preserve">
IF(
  SUMIFS(
    'Campaigns data info'!T:T,
    'Campaigns data info'!C:C,A9,
    'Campaigns data info'!I:I,"*Done*"
  )
  +
  SUMIFS(
    'Campaigns data info'!S:S,
    'Campaigns data info'!C:C,A9,
    'Campaigns data info'!I:I,"*Done*",
    'Campaigns data info'!T:T,""
  )&gt;0,
  SUMIFS(
    'Campaigns data info'!T:T,
    'Campaigns data info'!C:C,A9,
    'Campaigns data info'!I:I,"*Done*"
  )
  +
  SUMIFS(
    'Campaigns data info'!S:S,
    'Campaigns data info'!C:C,A9,
    'Campaigns data info'!I:I,"*Done*",
    'Campaigns data info'!T:T,""
  ),
  ""
)</f>
        <v/>
      </c>
    </row>
    <row r="10" spans="1:5">
      <c r="B10" s="481" t="str">
        <f xml:space="preserve">
IF(
  SUMIFS(
    'Campaigns data info'!T:T,
    'Campaigns data info'!C:C,A10,
    'Campaigns data info'!I:I,"*Done*"
  )
  +
  SUMIFS(
    'Campaigns data info'!S:S,
    'Campaigns data info'!C:C,A10,
    'Campaigns data info'!I:I,"*Done*",
    'Campaigns data info'!T:T,""
  )&gt;0,
  SUMIFS(
    'Campaigns data info'!T:T,
    'Campaigns data info'!C:C,A10,
    'Campaigns data info'!I:I,"*Done*"
  )
  +
  SUMIFS(
    'Campaigns data info'!S:S,
    'Campaigns data info'!C:C,A10,
    'Campaigns data info'!I:I,"*Done*",
    'Campaigns data info'!T:T,""
  ),
  ""
)</f>
        <v/>
      </c>
    </row>
    <row r="11" spans="1:5">
      <c r="B11" s="481" t="str">
        <f xml:space="preserve">
IF(
  SUMIFS(
    'Campaigns data info'!T:T,
    'Campaigns data info'!C:C,A11,
    'Campaigns data info'!I:I,"*Done*"
  )
  +
  SUMIFS(
    'Campaigns data info'!S:S,
    'Campaigns data info'!C:C,A11,
    'Campaigns data info'!I:I,"*Done*",
    'Campaigns data info'!T:T,""
  )&gt;0,
  SUMIFS(
    'Campaigns data info'!T:T,
    'Campaigns data info'!C:C,A11,
    'Campaigns data info'!I:I,"*Done*"
  )
  +
  SUMIFS(
    'Campaigns data info'!S:S,
    'Campaigns data info'!C:C,A11,
    'Campaigns data info'!I:I,"*Done*",
    'Campaigns data info'!T:T,""
  ),
  ""
)</f>
        <v/>
      </c>
    </row>
    <row r="12" spans="1:5">
      <c r="B12" s="481" t="str">
        <f xml:space="preserve">
IF(
  SUMIFS(
    'Campaigns data info'!T:T,
    'Campaigns data info'!C:C,A12,
    'Campaigns data info'!I:I,"*Done*"
  )
  +
  SUMIFS(
    'Campaigns data info'!S:S,
    'Campaigns data info'!C:C,A12,
    'Campaigns data info'!I:I,"*Done*",
    'Campaigns data info'!T:T,""
  )&gt;0,
  SUMIFS(
    'Campaigns data info'!T:T,
    'Campaigns data info'!C:C,A12,
    'Campaigns data info'!I:I,"*Done*"
  )
  +
  SUMIFS(
    'Campaigns data info'!S:S,
    'Campaigns data info'!C:C,A12,
    'Campaigns data info'!I:I,"*Done*",
    'Campaigns data info'!T:T,""
  ),
  ""
)</f>
        <v/>
      </c>
    </row>
    <row r="13" spans="1:5">
      <c r="B13" s="481" t="str">
        <f xml:space="preserve">
IF(
  SUMIFS(
    'Campaigns data info'!T:T,
    'Campaigns data info'!C:C,A13,
    'Campaigns data info'!I:I,"*Done*"
  )
  +
  SUMIFS(
    'Campaigns data info'!S:S,
    'Campaigns data info'!C:C,A13,
    'Campaigns data info'!I:I,"*Done*",
    'Campaigns data info'!T:T,""
  )&gt;0,
  SUMIFS(
    'Campaigns data info'!T:T,
    'Campaigns data info'!C:C,A13,
    'Campaigns data info'!I:I,"*Done*"
  )
  +
  SUMIFS(
    'Campaigns data info'!S:S,
    'Campaigns data info'!C:C,A13,
    'Campaigns data info'!I:I,"*Done*",
    'Campaigns data info'!T:T,""
  ),
  ""
)</f>
        <v/>
      </c>
    </row>
    <row r="14" spans="1:5">
      <c r="B14" s="481" t="str">
        <f xml:space="preserve">
IF(
  SUMIFS(
    'Campaigns data info'!T:T,
    'Campaigns data info'!C:C,A14,
    'Campaigns data info'!I:I,"*Done*"
  )
  +
  SUMIFS(
    'Campaigns data info'!S:S,
    'Campaigns data info'!C:C,A14,
    'Campaigns data info'!I:I,"*Done*",
    'Campaigns data info'!T:T,""
  )&gt;0,
  SUMIFS(
    'Campaigns data info'!T:T,
    'Campaigns data info'!C:C,A14,
    'Campaigns data info'!I:I,"*Done*"
  )
  +
  SUMIFS(
    'Campaigns data info'!S:S,
    'Campaigns data info'!C:C,A14,
    'Campaigns data info'!I:I,"*Done*",
    'Campaigns data info'!T:T,""
  ),
  ""
)</f>
        <v/>
      </c>
    </row>
    <row r="15" spans="1:5">
      <c r="B15" s="481" t="str">
        <f xml:space="preserve">
IF(
  SUMIFS(
    'Campaigns data info'!T:T,
    'Campaigns data info'!C:C,A15,
    'Campaigns data info'!I:I,"*Done*"
  )
  +
  SUMIFS(
    'Campaigns data info'!S:S,
    'Campaigns data info'!C:C,A15,
    'Campaigns data info'!I:I,"*Done*",
    'Campaigns data info'!T:T,""
  )&gt;0,
  SUMIFS(
    'Campaigns data info'!T:T,
    'Campaigns data info'!C:C,A15,
    'Campaigns data info'!I:I,"*Done*"
  )
  +
  SUMIFS(
    'Campaigns data info'!S:S,
    'Campaigns data info'!C:C,A15,
    'Campaigns data info'!I:I,"*Done*",
    'Campaigns data info'!T:T,""
  ),
  ""
)</f>
        <v/>
      </c>
    </row>
    <row r="16" spans="1:5">
      <c r="B16" s="481" t="str">
        <f xml:space="preserve">
IF(
  SUMIFS(
    'Campaigns data info'!T:T,
    'Campaigns data info'!C:C,A16,
    'Campaigns data info'!I:I,"*Done*"
  )
  +
  SUMIFS(
    'Campaigns data info'!S:S,
    'Campaigns data info'!C:C,A16,
    'Campaigns data info'!I:I,"*Done*",
    'Campaigns data info'!T:T,""
  )&gt;0,
  SUMIFS(
    'Campaigns data info'!T:T,
    'Campaigns data info'!C:C,A16,
    'Campaigns data info'!I:I,"*Done*"
  )
  +
  SUMIFS(
    'Campaigns data info'!S:S,
    'Campaigns data info'!C:C,A16,
    'Campaigns data info'!I:I,"*Done*",
    'Campaigns data info'!T:T,""
  ),
  ""
)</f>
        <v/>
      </c>
    </row>
    <row r="17" spans="2:2">
      <c r="B17" s="481" t="str">
        <f xml:space="preserve">
IF(
  SUMIFS(
    'Campaigns data info'!T:T,
    'Campaigns data info'!C:C,A17,
    'Campaigns data info'!I:I,"*Done*"
  )
  +
  SUMIFS(
    'Campaigns data info'!S:S,
    'Campaigns data info'!C:C,A17,
    'Campaigns data info'!I:I,"*Done*",
    'Campaigns data info'!T:T,""
  )&gt;0,
  SUMIFS(
    'Campaigns data info'!T:T,
    'Campaigns data info'!C:C,A17,
    'Campaigns data info'!I:I,"*Done*"
  )
  +
  SUMIFS(
    'Campaigns data info'!S:S,
    'Campaigns data info'!C:C,A17,
    'Campaigns data info'!I:I,"*Done*",
    'Campaigns data info'!T:T,""
  ),
  ""
)</f>
        <v/>
      </c>
    </row>
    <row r="18" spans="2:2">
      <c r="B18" s="481" t="str">
        <f xml:space="preserve">
IF(
  SUMIFS(
    'Campaigns data info'!T:T,
    'Campaigns data info'!C:C,A18,
    'Campaigns data info'!I:I,"*Done*"
  )
  +
  SUMIFS(
    'Campaigns data info'!S:S,
    'Campaigns data info'!C:C,A18,
    'Campaigns data info'!I:I,"*Done*",
    'Campaigns data info'!T:T,""
  )&gt;0,
  SUMIFS(
    'Campaigns data info'!T:T,
    'Campaigns data info'!C:C,A18,
    'Campaigns data info'!I:I,"*Done*"
  )
  +
  SUMIFS(
    'Campaigns data info'!S:S,
    'Campaigns data info'!C:C,A18,
    'Campaigns data info'!I:I,"*Done*",
    'Campaigns data info'!T:T,""
  ),
  ""
)</f>
        <v/>
      </c>
    </row>
    <row r="19" spans="2:2">
      <c r="B19" s="481" t="str">
        <f xml:space="preserve">
IF(
  SUMIFS(
    'Campaigns data info'!T:T,
    'Campaigns data info'!C:C,A19,
    'Campaigns data info'!I:I,"*Done*"
  )
  +
  SUMIFS(
    'Campaigns data info'!S:S,
    'Campaigns data info'!C:C,A19,
    'Campaigns data info'!I:I,"*Done*",
    'Campaigns data info'!T:T,""
  )&gt;0,
  SUMIFS(
    'Campaigns data info'!T:T,
    'Campaigns data info'!C:C,A19,
    'Campaigns data info'!I:I,"*Done*"
  )
  +
  SUMIFS(
    'Campaigns data info'!S:S,
    'Campaigns data info'!C:C,A19,
    'Campaigns data info'!I:I,"*Done*",
    'Campaigns data info'!T:T,""
  ),
  ""
)</f>
        <v/>
      </c>
    </row>
    <row r="20" spans="2:2">
      <c r="B20" s="481" t="str">
        <f xml:space="preserve">
IF(
  SUMIFS(
    'Campaigns data info'!T:T,
    'Campaigns data info'!C:C,A20,
    'Campaigns data info'!I:I,"*Done*"
  )
  +
  SUMIFS(
    'Campaigns data info'!S:S,
    'Campaigns data info'!C:C,A20,
    'Campaigns data info'!I:I,"*Done*",
    'Campaigns data info'!T:T,""
  )&gt;0,
  SUMIFS(
    'Campaigns data info'!T:T,
    'Campaigns data info'!C:C,A20,
    'Campaigns data info'!I:I,"*Done*"
  )
  +
  SUMIFS(
    'Campaigns data info'!S:S,
    'Campaigns data info'!C:C,A20,
    'Campaigns data info'!I:I,"*Done*",
    'Campaigns data info'!T:T,""
  ),
  ""
)</f>
        <v/>
      </c>
    </row>
    <row r="21" spans="2:2">
      <c r="B21" s="481" t="str">
        <f xml:space="preserve">
IF(
  SUMIFS(
    'Campaigns data info'!T:T,
    'Campaigns data info'!C:C,A21,
    'Campaigns data info'!I:I,"*Done*"
  )
  +
  SUMIFS(
    'Campaigns data info'!S:S,
    'Campaigns data info'!C:C,A21,
    'Campaigns data info'!I:I,"*Done*",
    'Campaigns data info'!T:T,""
  )&gt;0,
  SUMIFS(
    'Campaigns data info'!T:T,
    'Campaigns data info'!C:C,A21,
    'Campaigns data info'!I:I,"*Done*"
  )
  +
  SUMIFS(
    'Campaigns data info'!S:S,
    'Campaigns data info'!C:C,A21,
    'Campaigns data info'!I:I,"*Done*",
    'Campaigns data info'!T:T,""
  ),
  ""
)</f>
        <v/>
      </c>
    </row>
    <row r="22" spans="2:2">
      <c r="B22" s="481" t="str">
        <f xml:space="preserve">
IF(
  SUMIFS(
    'Campaigns data info'!T:T,
    'Campaigns data info'!C:C,A22,
    'Campaigns data info'!I:I,"*Done*"
  )
  +
  SUMIFS(
    'Campaigns data info'!S:S,
    'Campaigns data info'!C:C,A22,
    'Campaigns data info'!I:I,"*Done*",
    'Campaigns data info'!T:T,""
  )&gt;0,
  SUMIFS(
    'Campaigns data info'!T:T,
    'Campaigns data info'!C:C,A22,
    'Campaigns data info'!I:I,"*Done*"
  )
  +
  SUMIFS(
    'Campaigns data info'!S:S,
    'Campaigns data info'!C:C,A22,
    'Campaigns data info'!I:I,"*Done*",
    'Campaigns data info'!T:T,""
  ),
  ""
)</f>
        <v/>
      </c>
    </row>
    <row r="23" spans="2:2">
      <c r="B23" s="481" t="str">
        <f xml:space="preserve">
IF(
  SUMIFS(
    'Campaigns data info'!T:T,
    'Campaigns data info'!C:C,A23,
    'Campaigns data info'!I:I,"*Done*"
  )
  +
  SUMIFS(
    'Campaigns data info'!S:S,
    'Campaigns data info'!C:C,A23,
    'Campaigns data info'!I:I,"*Done*",
    'Campaigns data info'!T:T,""
  )&gt;0,
  SUMIFS(
    'Campaigns data info'!T:T,
    'Campaigns data info'!C:C,A23,
    'Campaigns data info'!I:I,"*Done*"
  )
  +
  SUMIFS(
    'Campaigns data info'!S:S,
    'Campaigns data info'!C:C,A23,
    'Campaigns data info'!I:I,"*Done*",
    'Campaigns data info'!T:T,""
  ),
  ""
)</f>
        <v/>
      </c>
    </row>
    <row r="24" spans="2:2">
      <c r="B24" s="481" t="str">
        <f xml:space="preserve">
IF(
  SUMIFS(
    'Campaigns data info'!T:T,
    'Campaigns data info'!C:C,A24,
    'Campaigns data info'!I:I,"*Done*"
  )
  +
  SUMIFS(
    'Campaigns data info'!S:S,
    'Campaigns data info'!C:C,A24,
    'Campaigns data info'!I:I,"*Done*",
    'Campaigns data info'!T:T,""
  )&gt;0,
  SUMIFS(
    'Campaigns data info'!T:T,
    'Campaigns data info'!C:C,A24,
    'Campaigns data info'!I:I,"*Done*"
  )
  +
  SUMIFS(
    'Campaigns data info'!S:S,
    'Campaigns data info'!C:C,A24,
    'Campaigns data info'!I:I,"*Done*",
    'Campaigns data info'!T:T,""
  ),
  ""
)</f>
        <v/>
      </c>
    </row>
    <row r="25" spans="2:2">
      <c r="B25" s="481" t="str">
        <f xml:space="preserve">
IF(
  SUMIFS(
    'Campaigns data info'!T:T,
    'Campaigns data info'!C:C,A25,
    'Campaigns data info'!I:I,"*Done*"
  )
  +
  SUMIFS(
    'Campaigns data info'!S:S,
    'Campaigns data info'!C:C,A25,
    'Campaigns data info'!I:I,"*Done*",
    'Campaigns data info'!T:T,""
  )&gt;0,
  SUMIFS(
    'Campaigns data info'!T:T,
    'Campaigns data info'!C:C,A25,
    'Campaigns data info'!I:I,"*Done*"
  )
  +
  SUMIFS(
    'Campaigns data info'!S:S,
    'Campaigns data info'!C:C,A25,
    'Campaigns data info'!I:I,"*Done*",
    'Campaigns data info'!T:T,""
  ),
  ""
)</f>
        <v/>
      </c>
    </row>
    <row r="26" spans="2:2">
      <c r="B26" s="481" t="str">
        <f xml:space="preserve">
IF(
  SUMIFS(
    'Campaigns data info'!T:T,
    'Campaigns data info'!C:C,A26,
    'Campaigns data info'!I:I,"*Done*"
  )
  +
  SUMIFS(
    'Campaigns data info'!S:S,
    'Campaigns data info'!C:C,A26,
    'Campaigns data info'!I:I,"*Done*",
    'Campaigns data info'!T:T,""
  )&gt;0,
  SUMIFS(
    'Campaigns data info'!T:T,
    'Campaigns data info'!C:C,A26,
    'Campaigns data info'!I:I,"*Done*"
  )
  +
  SUMIFS(
    'Campaigns data info'!S:S,
    'Campaigns data info'!C:C,A26,
    'Campaigns data info'!I:I,"*Done*",
    'Campaigns data info'!T:T,""
  ),
  ""
)</f>
        <v/>
      </c>
    </row>
    <row r="27" spans="2:2">
      <c r="B27" s="481" t="str">
        <f xml:space="preserve">
IF(
  SUMIFS(
    'Campaigns data info'!T:T,
    'Campaigns data info'!C:C,A27,
    'Campaigns data info'!I:I,"*Done*"
  )
  +
  SUMIFS(
    'Campaigns data info'!S:S,
    'Campaigns data info'!C:C,A27,
    'Campaigns data info'!I:I,"*Done*",
    'Campaigns data info'!T:T,""
  )&gt;0,
  SUMIFS(
    'Campaigns data info'!T:T,
    'Campaigns data info'!C:C,A27,
    'Campaigns data info'!I:I,"*Done*"
  )
  +
  SUMIFS(
    'Campaigns data info'!S:S,
    'Campaigns data info'!C:C,A27,
    'Campaigns data info'!I:I,"*Done*",
    'Campaigns data info'!T:T,""
  ),
  ""
)</f>
        <v/>
      </c>
    </row>
    <row r="28" spans="2:2">
      <c r="B28" s="481" t="str">
        <f xml:space="preserve">
IF(
  SUMIFS(
    'Campaigns data info'!T:T,
    'Campaigns data info'!C:C,A28,
    'Campaigns data info'!I:I,"*Done*"
  )
  +
  SUMIFS(
    'Campaigns data info'!S:S,
    'Campaigns data info'!C:C,A28,
    'Campaigns data info'!I:I,"*Done*",
    'Campaigns data info'!T:T,""
  )&gt;0,
  SUMIFS(
    'Campaigns data info'!T:T,
    'Campaigns data info'!C:C,A28,
    'Campaigns data info'!I:I,"*Done*"
  )
  +
  SUMIFS(
    'Campaigns data info'!S:S,
    'Campaigns data info'!C:C,A28,
    'Campaigns data info'!I:I,"*Done*",
    'Campaigns data info'!T:T,""
  ),
  ""
)</f>
        <v/>
      </c>
    </row>
    <row r="29" spans="2:2">
      <c r="B29" s="481" t="str">
        <f xml:space="preserve">
IF(
  SUMIFS(
    'Campaigns data info'!T:T,
    'Campaigns data info'!C:C,A29,
    'Campaigns data info'!I:I,"*Done*"
  )
  +
  SUMIFS(
    'Campaigns data info'!S:S,
    'Campaigns data info'!C:C,A29,
    'Campaigns data info'!I:I,"*Done*",
    'Campaigns data info'!T:T,""
  )&gt;0,
  SUMIFS(
    'Campaigns data info'!T:T,
    'Campaigns data info'!C:C,A29,
    'Campaigns data info'!I:I,"*Done*"
  )
  +
  SUMIFS(
    'Campaigns data info'!S:S,
    'Campaigns data info'!C:C,A29,
    'Campaigns data info'!I:I,"*Done*",
    'Campaigns data info'!T:T,""
  ),
  ""
)</f>
        <v/>
      </c>
    </row>
    <row r="30" spans="2:2">
      <c r="B30" s="481" t="str">
        <f xml:space="preserve">
IF(
  SUMIFS(
    'Campaigns data info'!T:T,
    'Campaigns data info'!C:C,A30,
    'Campaigns data info'!I:I,"*Done*"
  )
  +
  SUMIFS(
    'Campaigns data info'!S:S,
    'Campaigns data info'!C:C,A30,
    'Campaigns data info'!I:I,"*Done*",
    'Campaigns data info'!T:T,""
  )&gt;0,
  SUMIFS(
    'Campaigns data info'!T:T,
    'Campaigns data info'!C:C,A30,
    'Campaigns data info'!I:I,"*Done*"
  )
  +
  SUMIFS(
    'Campaigns data info'!S:S,
    'Campaigns data info'!C:C,A30,
    'Campaigns data info'!I:I,"*Done*",
    'Campaigns data info'!T:T,""
  ),
  ""
)</f>
        <v/>
      </c>
    </row>
    <row r="31" spans="2:2">
      <c r="B31" s="481" t="str">
        <f xml:space="preserve">
IF(
  SUMIFS(
    'Campaigns data info'!T:T,
    'Campaigns data info'!C:C,A31,
    'Campaigns data info'!I:I,"*Done*"
  )
  +
  SUMIFS(
    'Campaigns data info'!S:S,
    'Campaigns data info'!C:C,A31,
    'Campaigns data info'!I:I,"*Done*",
    'Campaigns data info'!T:T,""
  )&gt;0,
  SUMIFS(
    'Campaigns data info'!T:T,
    'Campaigns data info'!C:C,A31,
    'Campaigns data info'!I:I,"*Done*"
  )
  +
  SUMIFS(
    'Campaigns data info'!S:S,
    'Campaigns data info'!C:C,A31,
    'Campaigns data info'!I:I,"*Done*",
    'Campaigns data info'!T:T,""
  ),
  ""
)</f>
        <v/>
      </c>
    </row>
    <row r="32" spans="2:2">
      <c r="B32" s="481" t="str">
        <f xml:space="preserve">
IF(
  SUMIFS(
    'Campaigns data info'!T:T,
    'Campaigns data info'!C:C,A32,
    'Campaigns data info'!I:I,"*Done*"
  )
  +
  SUMIFS(
    'Campaigns data info'!S:S,
    'Campaigns data info'!C:C,A32,
    'Campaigns data info'!I:I,"*Done*",
    'Campaigns data info'!T:T,""
  )&gt;0,
  SUMIFS(
    'Campaigns data info'!T:T,
    'Campaigns data info'!C:C,A32,
    'Campaigns data info'!I:I,"*Done*"
  )
  +
  SUMIFS(
    'Campaigns data info'!S:S,
    'Campaigns data info'!C:C,A32,
    'Campaigns data info'!I:I,"*Done*",
    'Campaigns data info'!T:T,""
  ),
  ""
)</f>
        <v/>
      </c>
    </row>
    <row r="33" spans="2:2">
      <c r="B33" s="481" t="str">
        <f xml:space="preserve">
IF(
  SUMIFS(
    'Campaigns data info'!T:T,
    'Campaigns data info'!C:C,A33,
    'Campaigns data info'!I:I,"*Done*"
  )
  +
  SUMIFS(
    'Campaigns data info'!S:S,
    'Campaigns data info'!C:C,A33,
    'Campaigns data info'!I:I,"*Done*",
    'Campaigns data info'!T:T,""
  )&gt;0,
  SUMIFS(
    'Campaigns data info'!T:T,
    'Campaigns data info'!C:C,A33,
    'Campaigns data info'!I:I,"*Done*"
  )
  +
  SUMIFS(
    'Campaigns data info'!S:S,
    'Campaigns data info'!C:C,A33,
    'Campaigns data info'!I:I,"*Done*",
    'Campaigns data info'!T:T,""
  ),
  ""
)</f>
        <v/>
      </c>
    </row>
    <row r="34" spans="2:2">
      <c r="B34" s="481" t="str">
        <f xml:space="preserve">
IF(
  SUMIFS(
    'Campaigns data info'!T:T,
    'Campaigns data info'!C:C,A34,
    'Campaigns data info'!I:I,"*Done*"
  )
  +
  SUMIFS(
    'Campaigns data info'!S:S,
    'Campaigns data info'!C:C,A34,
    'Campaigns data info'!I:I,"*Done*",
    'Campaigns data info'!T:T,""
  )&gt;0,
  SUMIFS(
    'Campaigns data info'!T:T,
    'Campaigns data info'!C:C,A34,
    'Campaigns data info'!I:I,"*Done*"
  )
  +
  SUMIFS(
    'Campaigns data info'!S:S,
    'Campaigns data info'!C:C,A34,
    'Campaigns data info'!I:I,"*Done*",
    'Campaigns data info'!T:T,""
  ),
  ""
)</f>
        <v/>
      </c>
    </row>
    <row r="35" spans="2:2">
      <c r="B35" s="481" t="str">
        <f xml:space="preserve">
IF(
  SUMIFS(
    'Campaigns data info'!T:T,
    'Campaigns data info'!C:C,A35,
    'Campaigns data info'!I:I,"*Done*"
  )
  +
  SUMIFS(
    'Campaigns data info'!S:S,
    'Campaigns data info'!C:C,A35,
    'Campaigns data info'!I:I,"*Done*",
    'Campaigns data info'!T:T,""
  )&gt;0,
  SUMIFS(
    'Campaigns data info'!T:T,
    'Campaigns data info'!C:C,A35,
    'Campaigns data info'!I:I,"*Done*"
  )
  +
  SUMIFS(
    'Campaigns data info'!S:S,
    'Campaigns data info'!C:C,A35,
    'Campaigns data info'!I:I,"*Done*",
    'Campaigns data info'!T:T,""
  ),
  ""
)</f>
        <v/>
      </c>
    </row>
    <row r="36" spans="2:2">
      <c r="B36" s="481" t="str">
        <f xml:space="preserve">
IF(
  SUMIFS(
    'Campaigns data info'!T:T,
    'Campaigns data info'!C:C,A36,
    'Campaigns data info'!I:I,"*Done*"
  )
  +
  SUMIFS(
    'Campaigns data info'!S:S,
    'Campaigns data info'!C:C,A36,
    'Campaigns data info'!I:I,"*Done*",
    'Campaigns data info'!T:T,""
  )&gt;0,
  SUMIFS(
    'Campaigns data info'!T:T,
    'Campaigns data info'!C:C,A36,
    'Campaigns data info'!I:I,"*Done*"
  )
  +
  SUMIFS(
    'Campaigns data info'!S:S,
    'Campaigns data info'!C:C,A36,
    'Campaigns data info'!I:I,"*Done*",
    'Campaigns data info'!T:T,""
  ),
  ""
)</f>
        <v/>
      </c>
    </row>
    <row r="37" spans="2:2">
      <c r="B37" s="3">
        <f>SUM(B2:B7)</f>
        <v>1000043827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E972-A89A-476C-A5A4-7CDF609CDCA5}">
  <sheetPr>
    <tabColor rgb="FFA9D08E"/>
  </sheetPr>
  <dimension ref="A1:E297"/>
  <sheetViews>
    <sheetView workbookViewId="0">
      <selection activeCell="B28" sqref="B28"/>
    </sheetView>
  </sheetViews>
  <sheetFormatPr defaultRowHeight="15"/>
  <cols>
    <col min="1" max="1" width="25.28515625" customWidth="1"/>
    <col min="2" max="2" width="36.28515625" style="3" customWidth="1"/>
    <col min="3" max="3" width="34.85546875" customWidth="1"/>
    <col min="4" max="4" width="25.42578125" hidden="1" customWidth="1"/>
    <col min="5" max="5" width="16" customWidth="1"/>
  </cols>
  <sheetData>
    <row r="1" spans="1:5" s="480" customFormat="1" ht="45">
      <c r="A1" s="486" t="s">
        <v>976</v>
      </c>
      <c r="B1" s="719" t="s">
        <v>977</v>
      </c>
      <c r="D1" s="486"/>
      <c r="E1" s="486"/>
    </row>
    <row r="2" spans="1:5">
      <c r="A2" s="11" t="str" cm="1">
        <f t="array" ref="A2:A42">IF(_xlfn.UNIQUE('Campaigns data info'!D2:D1000105)=0,"",_xlfn.UNIQUE('Campaigns data info'!D2:D1000105))</f>
        <v>Benin</v>
      </c>
      <c r="B2" s="479">
        <f xml:space="preserve">
IF(
  SUMIFS(
    'Campaigns data info'!T:T,
    'Campaigns data info'!D:D,A2,
    'Campaigns data info'!I:I,"*Done*",
    'Campaigns data info'!A:A, "&lt;&gt;",
    'Campaigns data info'!B:B, "&lt;&gt;"
  )
  +
  SUMIFS(
    'Campaigns data info'!S:S,
    'Campaigns data info'!D:D,A2,
    'Campaigns data info'!I:I,"*Done*",
    'Campaigns data info'!T:T,"",
    'Campaigns data info'!A:A, "&lt;&gt;",
    'Campaigns data info'!B:B, "&lt;&gt;"
  )&gt;0,
  SUMIFS(
    'Campaigns data info'!T:T,
    'Campaigns data info'!D:D,A2,
    'Campaigns data info'!I:I,"*Done*",
    'Campaigns data info'!A:A, "&lt;&gt;",
    'Campaigns data info'!B:B, "&lt;&gt;"
  )
  +
  SUMIFS(
    'Campaigns data info'!S:S,
    'Campaigns data info'!D:D,A2,
    'Campaigns data info'!I:I,"*Done*",
    'Campaigns data info'!T:T,"",
    'Campaigns data info'!A:A, "&lt;&gt;",
    'Campaigns data info'!B:B, "&lt;&gt;"
  ),
  ""
)</f>
        <v>5946682</v>
      </c>
      <c r="D2" s="484" t="s">
        <v>979</v>
      </c>
      <c r="E2" s="485">
        <f>SUM(B2:B39)</f>
        <v>983405158</v>
      </c>
    </row>
    <row r="3" spans="1:5">
      <c r="A3" s="11" t="str">
        <v>Botswana</v>
      </c>
      <c r="B3" s="1172">
        <f xml:space="preserve">
IF(
  SUMIFS(
    'Campaigns data info'!T:T,
    'Campaigns data info'!D:D,A3,
    'Campaigns data info'!I:I,"*Done*",
    'Campaigns data info'!A:A, "&lt;&gt;",
    'Campaigns data info'!B:B, "&lt;&gt;"
  )
  +
  SUMIFS(
    'Campaigns data info'!S:S,
    'Campaigns data info'!D:D,A3,
    'Campaigns data info'!I:I,"*Done*",
    'Campaigns data info'!T:T,"",
    'Campaigns data info'!A:A, "&lt;&gt;",
    'Campaigns data info'!B:B, "&lt;&gt;"
  )&gt;0,
  SUMIFS(
    'Campaigns data info'!T:T,
    'Campaigns data info'!D:D,A3,
    'Campaigns data info'!I:I,"*Done*",
    'Campaigns data info'!A:A, "&lt;&gt;",
    'Campaigns data info'!B:B, "&lt;&gt;"
  )
  +
  SUMIFS(
    'Campaigns data info'!S:S,
    'Campaigns data info'!D:D,A3,
    'Campaigns data info'!I:I,"*Done*",
    'Campaigns data info'!T:T,"",
    'Campaigns data info'!A:A, "&lt;&gt;",
    'Campaigns data info'!B:B, "&lt;&gt;"
  ),
  ""
)</f>
        <v>714764</v>
      </c>
    </row>
    <row r="4" spans="1:5">
      <c r="A4" s="11" t="str">
        <v>Burkina Faso</v>
      </c>
      <c r="B4" s="1432">
        <f xml:space="preserve">
IF(
  SUMIFS(
    'Campaigns data info'!T:T,
    'Campaigns data info'!D:D,A4,
    'Campaigns data info'!I:I,"*Done*",
    'Campaigns data info'!A:A, "&lt;&gt;",
    'Campaigns data info'!B:B, "&lt;&gt;"
  )
  +
  SUMIFS(
    'Campaigns data info'!S:S,
    'Campaigns data info'!D:D,A4,
    'Campaigns data info'!I:I,"*Done*",
    'Campaigns data info'!T:T,"",
    'Campaigns data info'!A:A, "&lt;&gt;",
    'Campaigns data info'!B:B, "&lt;&gt;"
  )&gt;0,
  SUMIFS(
    'Campaigns data info'!T:T,
    'Campaigns data info'!D:D,A4,
    'Campaigns data info'!I:I,"*Done*",
    'Campaigns data info'!A:A, "&lt;&gt;",
    'Campaigns data info'!B:B, "&lt;&gt;"
  )
  +
  SUMIFS(
    'Campaigns data info'!S:S,
    'Campaigns data info'!D:D,A4,
    'Campaigns data info'!I:I,"*Done*",
    'Campaigns data info'!T:T,"",
    'Campaigns data info'!A:A, "&lt;&gt;",
    'Campaigns data info'!B:B, "&lt;&gt;"
  ),
  ""
)</f>
        <v>14872115</v>
      </c>
    </row>
    <row r="5" spans="1:5">
      <c r="A5" s="11" t="str">
        <v>Burundi</v>
      </c>
      <c r="B5" s="479">
        <f xml:space="preserve">
IF(
  SUMIFS(
    'Campaigns data info'!T:T,
    'Campaigns data info'!D:D,A5,
    'Campaigns data info'!I:I,"*Done*",
    'Campaigns data info'!A:A, "&lt;&gt;",
    'Campaigns data info'!B:B, "&lt;&gt;"
  )
  +
  SUMIFS(
    'Campaigns data info'!S:S,
    'Campaigns data info'!D:D,A5,
    'Campaigns data info'!I:I,"*Done*",
    'Campaigns data info'!T:T,"",
    'Campaigns data info'!A:A, "&lt;&gt;",
    'Campaigns data info'!B:B, "&lt;&gt;"
  )&gt;0,
  SUMIFS(
    'Campaigns data info'!T:T,
    'Campaigns data info'!D:D,A5,
    'Campaigns data info'!I:I,"*Done*",
    'Campaigns data info'!A:A, "&lt;&gt;",
    'Campaigns data info'!B:B, "&lt;&gt;"
  )
  +
  SUMIFS(
    'Campaigns data info'!S:S,
    'Campaigns data info'!D:D,A5,
    'Campaigns data info'!I:I,"*Done*",
    'Campaigns data info'!T:T,"",
    'Campaigns data info'!A:A, "&lt;&gt;",
    'Campaigns data info'!B:B, "&lt;&gt;"
  ),
  ""
)</f>
        <v>9871769</v>
      </c>
    </row>
    <row r="6" spans="1:5">
      <c r="A6" s="11" t="str">
        <v>Central African Republic</v>
      </c>
      <c r="B6" s="479">
        <f xml:space="preserve">
IF(
  SUMIFS(
    'Campaigns data info'!T:T,
    'Campaigns data info'!D:D,A6,
    'Campaigns data info'!I:I,"*Done*",
    'Campaigns data info'!A:A, "&lt;&gt;",
    'Campaigns data info'!B:B, "&lt;&gt;"
  )
  +
  SUMIFS(
    'Campaigns data info'!S:S,
    'Campaigns data info'!D:D,A6,
    'Campaigns data info'!I:I,"*Done*",
    'Campaigns data info'!T:T,"",
    'Campaigns data info'!A:A, "&lt;&gt;",
    'Campaigns data info'!B:B, "&lt;&gt;"
  )&gt;0,
  SUMIFS(
    'Campaigns data info'!T:T,
    'Campaigns data info'!D:D,A6,
    'Campaigns data info'!I:I,"*Done*",
    'Campaigns data info'!A:A, "&lt;&gt;",
    'Campaigns data info'!B:B, "&lt;&gt;"
  )
  +
  SUMIFS(
    'Campaigns data info'!S:S,
    'Campaigns data info'!D:D,A6,
    'Campaigns data info'!I:I,"*Done*",
    'Campaigns data info'!T:T,"",
    'Campaigns data info'!A:A, "&lt;&gt;",
    'Campaigns data info'!B:B, "&lt;&gt;"
  ),
  ""
)</f>
        <v>6276676</v>
      </c>
    </row>
    <row r="7" spans="1:5">
      <c r="A7" s="11" t="str">
        <v>Cote D'Ivoire</v>
      </c>
      <c r="B7" s="718">
        <f xml:space="preserve">
IF(
  SUMIFS(
    'Campaigns data info'!T:T,
    'Campaigns data info'!D:D,A7,
    'Campaigns data info'!I:I,"*Done*",
    'Campaigns data info'!A:A, "&lt;&gt;",
    'Campaigns data info'!B:B, "&lt;&gt;"
  )
  +
  SUMIFS(
    'Campaigns data info'!S:S,
    'Campaigns data info'!D:D,A7,
    'Campaigns data info'!I:I,"*Done*",
    'Campaigns data info'!T:T,"",
    'Campaigns data info'!A:A, "&lt;&gt;",
    'Campaigns data info'!B:B, "&lt;&gt;"
  )&gt;0,
  SUMIFS(
    'Campaigns data info'!T:T,
    'Campaigns data info'!D:D,A7,
    'Campaigns data info'!I:I,"*Done*",
    'Campaigns data info'!A:A, "&lt;&gt;",
    'Campaigns data info'!B:B, "&lt;&gt;"
  )
  +
  SUMIFS(
    'Campaigns data info'!S:S,
    'Campaigns data info'!D:D,A7,
    'Campaigns data info'!I:I,"*Done*",
    'Campaigns data info'!T:T,"",
    'Campaigns data info'!A:A, "&lt;&gt;",
    'Campaigns data info'!B:B, "&lt;&gt;"
  ),
  ""
)</f>
        <v>18552429</v>
      </c>
    </row>
    <row r="8" spans="1:5">
      <c r="A8" s="11" t="str">
        <v>Cameroon</v>
      </c>
      <c r="B8" s="1172">
        <f xml:space="preserve">
IF(
  SUMIFS(
    'Campaigns data info'!T:T,
    'Campaigns data info'!D:D,A8,
    'Campaigns data info'!I:I,"*Done*",
    'Campaigns data info'!A:A, "&lt;&gt;",
    'Campaigns data info'!B:B, "&lt;&gt;"
  )
  +
  SUMIFS(
    'Campaigns data info'!S:S,
    'Campaigns data info'!D:D,A8,
    'Campaigns data info'!I:I,"*Done*",
    'Campaigns data info'!T:T,"",
    'Campaigns data info'!A:A, "&lt;&gt;",
    'Campaigns data info'!B:B, "&lt;&gt;"
  )&gt;0,
  SUMIFS(
    'Campaigns data info'!T:T,
    'Campaigns data info'!D:D,A8,
    'Campaigns data info'!I:I,"*Done*",
    'Campaigns data info'!A:A, "&lt;&gt;",
    'Campaigns data info'!B:B, "&lt;&gt;"
  )
  +
  SUMIFS(
    'Campaigns data info'!S:S,
    'Campaigns data info'!D:D,A8,
    'Campaigns data info'!I:I,"*Done*",
    'Campaigns data info'!T:T,"",
    'Campaigns data info'!A:A, "&lt;&gt;",
    'Campaigns data info'!B:B, "&lt;&gt;"
  ),
  ""
)</f>
        <v>26576360</v>
      </c>
    </row>
    <row r="9" spans="1:5">
      <c r="A9" s="11" t="str">
        <v>Democratic Republic of the Congo</v>
      </c>
      <c r="B9" s="718">
        <f xml:space="preserve">
IF(
  SUMIFS(
    'Campaigns data info'!T:T,
    'Campaigns data info'!D:D,A9,
    'Campaigns data info'!I:I,"*Done*",
    'Campaigns data info'!A:A, "&lt;&gt;",
    'Campaigns data info'!B:B, "&lt;&gt;"
  )
  +
  SUMIFS(
    'Campaigns data info'!S:S,
    'Campaigns data info'!D:D,A9,
    'Campaigns data info'!I:I,"*Done*",
    'Campaigns data info'!T:T,"",
    'Campaigns data info'!A:A, "&lt;&gt;",
    'Campaigns data info'!B:B, "&lt;&gt;"
  )&gt;0,
  SUMIFS(
    'Campaigns data info'!T:T,
    'Campaigns data info'!D:D,A9,
    'Campaigns data info'!I:I,"*Done*",
    'Campaigns data info'!A:A, "&lt;&gt;",
    'Campaigns data info'!B:B, "&lt;&gt;"
  )
  +
  SUMIFS(
    'Campaigns data info'!S:S,
    'Campaigns data info'!D:D,A9,
    'Campaigns data info'!I:I,"*Done*",
    'Campaigns data info'!T:T,"",
    'Campaigns data info'!A:A, "&lt;&gt;",
    'Campaigns data info'!B:B, "&lt;&gt;"
  ),
  ""
)</f>
        <v>68264975</v>
      </c>
    </row>
    <row r="10" spans="1:5">
      <c r="A10" s="11" t="str">
        <v>Congo</v>
      </c>
      <c r="B10" s="479">
        <f xml:space="preserve">
IF(
  SUMIFS(
    'Campaigns data info'!T:T,
    'Campaigns data info'!D:D,A10,
    'Campaigns data info'!I:I,"*Done*",
    'Campaigns data info'!A:A, "&lt;&gt;",
    'Campaigns data info'!B:B, "&lt;&gt;"
  )
  +
  SUMIFS(
    'Campaigns data info'!S:S,
    'Campaigns data info'!D:D,A10,
    'Campaigns data info'!I:I,"*Done*",
    'Campaigns data info'!T:T,"",
    'Campaigns data info'!A:A, "&lt;&gt;",
    'Campaigns data info'!B:B, "&lt;&gt;"
  )&gt;0,
  SUMIFS(
    'Campaigns data info'!T:T,
    'Campaigns data info'!D:D,A10,
    'Campaigns data info'!I:I,"*Done*",
    'Campaigns data info'!A:A, "&lt;&gt;",
    'Campaigns data info'!B:B, "&lt;&gt;"
  )
  +
  SUMIFS(
    'Campaigns data info'!S:S,
    'Campaigns data info'!D:D,A10,
    'Campaigns data info'!I:I,"*Done*",
    'Campaigns data info'!T:T,"",
    'Campaigns data info'!A:A, "&lt;&gt;",
    'Campaigns data info'!B:B, "&lt;&gt;"
  ),
  ""
)</f>
        <v>3397432</v>
      </c>
    </row>
    <row r="11" spans="1:5">
      <c r="A11" s="11" t="str">
        <v>Djibouti</v>
      </c>
      <c r="B11" s="479">
        <f xml:space="preserve">
IF(
  SUMIFS(
    'Campaigns data info'!T:T,
    'Campaigns data info'!D:D,A11,
    'Campaigns data info'!I:I,"*Done*",
    'Campaigns data info'!A:A, "&lt;&gt;",
    'Campaigns data info'!B:B, "&lt;&gt;"
  )
  +
  SUMIFS(
    'Campaigns data info'!S:S,
    'Campaigns data info'!D:D,A11,
    'Campaigns data info'!I:I,"*Done*",
    'Campaigns data info'!T:T,"",
    'Campaigns data info'!A:A, "&lt;&gt;",
    'Campaigns data info'!B:B, "&lt;&gt;"
  )&gt;0,
  SUMIFS(
    'Campaigns data info'!T:T,
    'Campaigns data info'!D:D,A11,
    'Campaigns data info'!I:I,"*Done*",
    'Campaigns data info'!A:A, "&lt;&gt;",
    'Campaigns data info'!B:B, "&lt;&gt;"
  )
  +
  SUMIFS(
    'Campaigns data info'!S:S,
    'Campaigns data info'!D:D,A11,
    'Campaigns data info'!I:I,"*Done*",
    'Campaigns data info'!T:T,"",
    'Campaigns data info'!A:A, "&lt;&gt;",
    'Campaigns data info'!B:B, "&lt;&gt;"
  ),
  ""
)</f>
        <v>643941</v>
      </c>
    </row>
    <row r="12" spans="1:5">
      <c r="A12" s="11" t="str">
        <v>Algeria</v>
      </c>
      <c r="B12" s="479">
        <f xml:space="preserve">
IF(
  SUMIFS(
    'Campaigns data info'!T:T,
    'Campaigns data info'!D:D,A12,
    'Campaigns data info'!I:I,"*Done*",
    'Campaigns data info'!A:A, "&lt;&gt;",
    'Campaigns data info'!B:B, "&lt;&gt;"
  )
  +
  SUMIFS(
    'Campaigns data info'!S:S,
    'Campaigns data info'!D:D,A12,
    'Campaigns data info'!I:I,"*Done*",
    'Campaigns data info'!T:T,"",
    'Campaigns data info'!A:A, "&lt;&gt;",
    'Campaigns data info'!B:B, "&lt;&gt;"
  )&gt;0,
  SUMIFS(
    'Campaigns data info'!T:T,
    'Campaigns data info'!D:D,A12,
    'Campaigns data info'!I:I,"*Done*",
    'Campaigns data info'!A:A, "&lt;&gt;",
    'Campaigns data info'!B:B, "&lt;&gt;"
  )
  +
  SUMIFS(
    'Campaigns data info'!S:S,
    'Campaigns data info'!D:D,A12,
    'Campaigns data info'!I:I,"*Done*",
    'Campaigns data info'!T:T,"",
    'Campaigns data info'!A:A, "&lt;&gt;",
    'Campaigns data info'!B:B, "&lt;&gt;"
  ),
  ""
)</f>
        <v>2070221</v>
      </c>
    </row>
    <row r="13" spans="1:5">
      <c r="A13" s="11" t="str">
        <v>Egypt</v>
      </c>
      <c r="B13" s="479">
        <f xml:space="preserve">
IF(
  SUMIFS(
    'Campaigns data info'!T:T,
    'Campaigns data info'!D:D,A13,
    'Campaigns data info'!I:I,"*Done*",
    'Campaigns data info'!A:A, "&lt;&gt;",
    'Campaigns data info'!B:B, "&lt;&gt;"
  )
  +
  SUMIFS(
    'Campaigns data info'!S:S,
    'Campaigns data info'!D:D,A13,
    'Campaigns data info'!I:I,"*Done*",
    'Campaigns data info'!T:T,"",
    'Campaigns data info'!A:A, "&lt;&gt;",
    'Campaigns data info'!B:B, "&lt;&gt;"
  )&gt;0,
  SUMIFS(
    'Campaigns data info'!T:T,
    'Campaigns data info'!D:D,A13,
    'Campaigns data info'!I:I,"*Done*",
    'Campaigns data info'!A:A, "&lt;&gt;",
    'Campaigns data info'!B:B, "&lt;&gt;"
  )
  +
  SUMIFS(
    'Campaigns data info'!S:S,
    'Campaigns data info'!D:D,A13,
    'Campaigns data info'!I:I,"*Done*",
    'Campaigns data info'!T:T,"",
    'Campaigns data info'!A:A, "&lt;&gt;",
    'Campaigns data info'!B:B, "&lt;&gt;"
  ),
  ""
)</f>
        <v>39525179</v>
      </c>
    </row>
    <row r="14" spans="1:5">
      <c r="A14" s="11" t="str">
        <v>Ethiopia</v>
      </c>
      <c r="B14" s="479">
        <f xml:space="preserve">
IF(
  SUMIFS(
    'Campaigns data info'!T:T,
    'Campaigns data info'!D:D,A14,
    'Campaigns data info'!I:I,"*Done*",
    'Campaigns data info'!A:A, "&lt;&gt;",
    'Campaigns data info'!B:B, "&lt;&gt;"
  )
  +
  SUMIFS(
    'Campaigns data info'!S:S,
    'Campaigns data info'!D:D,A14,
    'Campaigns data info'!I:I,"*Done*",
    'Campaigns data info'!T:T,"",
    'Campaigns data info'!A:A, "&lt;&gt;",
    'Campaigns data info'!B:B, "&lt;&gt;"
  )&gt;0,
  SUMIFS(
    'Campaigns data info'!T:T,
    'Campaigns data info'!D:D,A14,
    'Campaigns data info'!I:I,"*Done*",
    'Campaigns data info'!A:A, "&lt;&gt;",
    'Campaigns data info'!B:B, "&lt;&gt;"
  )
  +
  SUMIFS(
    'Campaigns data info'!S:S,
    'Campaigns data info'!D:D,A14,
    'Campaigns data info'!I:I,"*Done*",
    'Campaigns data info'!T:T,"",
    'Campaigns data info'!A:A, "&lt;&gt;",
    'Campaigns data info'!B:B, "&lt;&gt;"
  ),
  ""
)</f>
        <v>34093855</v>
      </c>
    </row>
    <row r="15" spans="1:5">
      <c r="A15" s="11" t="str">
        <v>Ghana</v>
      </c>
      <c r="B15" s="479">
        <f xml:space="preserve">
IF(
  SUMIFS(
    'Campaigns data info'!T:T,
    'Campaigns data info'!D:D,A15,
    'Campaigns data info'!I:I,"*Done*",
    'Campaigns data info'!A:A, "&lt;&gt;",
    'Campaigns data info'!B:B, "&lt;&gt;"
  )
  +
  SUMIFS(
    'Campaigns data info'!S:S,
    'Campaigns data info'!D:D,A15,
    'Campaigns data info'!I:I,"*Done*",
    'Campaigns data info'!T:T,"",
    'Campaigns data info'!A:A, "&lt;&gt;",
    'Campaigns data info'!B:B, "&lt;&gt;"
  )&gt;0,
  SUMIFS(
    'Campaigns data info'!T:T,
    'Campaigns data info'!D:D,A15,
    'Campaigns data info'!I:I,"*Done*",
    'Campaigns data info'!A:A, "&lt;&gt;",
    'Campaigns data info'!B:B, "&lt;&gt;"
  )
  +
  SUMIFS(
    'Campaigns data info'!S:S,
    'Campaigns data info'!D:D,A15,
    'Campaigns data info'!I:I,"*Done*",
    'Campaigns data info'!T:T,"",
    'Campaigns data info'!A:A, "&lt;&gt;",
    'Campaigns data info'!B:B, "&lt;&gt;"
  ),
  ""
)</f>
        <v>13017495</v>
      </c>
    </row>
    <row r="16" spans="1:5">
      <c r="A16" s="11" t="str">
        <v>The Gambia</v>
      </c>
      <c r="B16" s="479">
        <f xml:space="preserve">
IF(
  SUMIFS(
    'Campaigns data info'!T:T,
    'Campaigns data info'!D:D,A16,
    'Campaigns data info'!I:I,"*Done*",
    'Campaigns data info'!A:A, "&lt;&gt;",
    'Campaigns data info'!B:B, "&lt;&gt;"
  )
  +
  SUMIFS(
    'Campaigns data info'!S:S,
    'Campaigns data info'!D:D,A16,
    'Campaigns data info'!I:I,"*Done*",
    'Campaigns data info'!T:T,"",
    'Campaigns data info'!A:A, "&lt;&gt;",
    'Campaigns data info'!B:B, "&lt;&gt;"
  )&gt;0,
  SUMIFS(
    'Campaigns data info'!T:T,
    'Campaigns data info'!D:D,A16,
    'Campaigns data info'!I:I,"*Done*",
    'Campaigns data info'!A:A, "&lt;&gt;",
    'Campaigns data info'!B:B, "&lt;&gt;"
  )
  +
  SUMIFS(
    'Campaigns data info'!S:S,
    'Campaigns data info'!D:D,A16,
    'Campaigns data info'!I:I,"*Done*",
    'Campaigns data info'!T:T,"",
    'Campaigns data info'!A:A, "&lt;&gt;",
    'Campaigns data info'!B:B, "&lt;&gt;"
  ),
  ""
)</f>
        <v>746475</v>
      </c>
    </row>
    <row r="17" spans="1:3">
      <c r="A17" s="11" t="str">
        <v>Guinea-Bissau</v>
      </c>
      <c r="B17" s="479">
        <f xml:space="preserve">
IF(
  SUMIFS(
    'Campaigns data info'!T:T,
    'Campaigns data info'!D:D,A17,
    'Campaigns data info'!I:I,"*Done*",
    'Campaigns data info'!A:A, "&lt;&gt;",
    'Campaigns data info'!B:B, "&lt;&gt;"
  )
  +
  SUMIFS(
    'Campaigns data info'!S:S,
    'Campaigns data info'!D:D,A17,
    'Campaigns data info'!I:I,"*Done*",
    'Campaigns data info'!T:T,"",
    'Campaigns data info'!A:A, "&lt;&gt;",
    'Campaigns data info'!B:B, "&lt;&gt;"
  )&gt;0,
  SUMIFS(
    'Campaigns data info'!T:T,
    'Campaigns data info'!D:D,A17,
    'Campaigns data info'!I:I,"*Done*",
    'Campaigns data info'!A:A, "&lt;&gt;",
    'Campaigns data info'!B:B, "&lt;&gt;"
  )
  +
  SUMIFS(
    'Campaigns data info'!S:S,
    'Campaigns data info'!D:D,A17,
    'Campaigns data info'!I:I,"*Done*",
    'Campaigns data info'!T:T,"",
    'Campaigns data info'!A:A, "&lt;&gt;",
    'Campaigns data info'!B:B, "&lt;&gt;"
  ),
  ""
)</f>
        <v>612515</v>
      </c>
    </row>
    <row r="18" spans="1:3">
      <c r="A18" s="11" t="str">
        <v>Guinea</v>
      </c>
      <c r="B18" s="479">
        <f xml:space="preserve">
IF(
  SUMIFS(
    'Campaigns data info'!T:T,
    'Campaigns data info'!D:D,A18,
    'Campaigns data info'!I:I,"*Done*",
    'Campaigns data info'!A:A, "&lt;&gt;",
    'Campaigns data info'!B:B, "&lt;&gt;"
  )
  +
  SUMIFS(
    'Campaigns data info'!S:S,
    'Campaigns data info'!D:D,A18,
    'Campaigns data info'!I:I,"*Done*",
    'Campaigns data info'!T:T,"",
    'Campaigns data info'!A:A, "&lt;&gt;",
    'Campaigns data info'!B:B, "&lt;&gt;"
  )&gt;0,
  SUMIFS(
    'Campaigns data info'!T:T,
    'Campaigns data info'!D:D,A18,
    'Campaigns data info'!I:I,"*Done*",
    'Campaigns data info'!A:A, "&lt;&gt;",
    'Campaigns data info'!B:B, "&lt;&gt;"
  )
  +
  SUMIFS(
    'Campaigns data info'!S:S,
    'Campaigns data info'!D:D,A18,
    'Campaigns data info'!I:I,"*Done*",
    'Campaigns data info'!T:T,"",
    'Campaigns data info'!A:A, "&lt;&gt;",
    'Campaigns data info'!B:B, "&lt;&gt;"
  ),
  ""
)</f>
        <v>3579087</v>
      </c>
    </row>
    <row r="19" spans="1:3">
      <c r="A19" s="11" t="str">
        <v>Indonesia</v>
      </c>
      <c r="B19" s="479">
        <f xml:space="preserve">
IF(
  SUMIFS(
    'Campaigns data info'!T:T,
    'Campaigns data info'!D:D,A19,
    'Campaigns data info'!I:I,"*Done*",
    'Campaigns data info'!A:A, "&lt;&gt;",
    'Campaigns data info'!B:B, "&lt;&gt;"
  )
  +
  SUMIFS(
    'Campaigns data info'!S:S,
    'Campaigns data info'!D:D,A19,
    'Campaigns data info'!I:I,"*Done*",
    'Campaigns data info'!T:T,"",
    'Campaigns data info'!A:A, "&lt;&gt;",
    'Campaigns data info'!B:B, "&lt;&gt;"
  )&gt;0,
  SUMIFS(
    'Campaigns data info'!T:T,
    'Campaigns data info'!D:D,A19,
    'Campaigns data info'!I:I,"*Done*",
    'Campaigns data info'!A:A, "&lt;&gt;",
    'Campaigns data info'!B:B, "&lt;&gt;"
  )
  +
  SUMIFS(
    'Campaigns data info'!S:S,
    'Campaigns data info'!D:D,A19,
    'Campaigns data info'!I:I,"*Done*",
    'Campaigns data info'!T:T,"",
    'Campaigns data info'!A:A, "&lt;&gt;",
    'Campaigns data info'!B:B, "&lt;&gt;"
  ),
  ""
)</f>
        <v>16368353</v>
      </c>
    </row>
    <row r="20" spans="1:3">
      <c r="A20" s="11" t="str">
        <v>Kenya</v>
      </c>
      <c r="B20" s="479">
        <f xml:space="preserve">
IF(
  SUMIFS(
    'Campaigns data info'!T:T,
    'Campaigns data info'!D:D,A20,
    'Campaigns data info'!I:I,"*Done*",
    'Campaigns data info'!A:A, "&lt;&gt;",
    'Campaigns data info'!B:B, "&lt;&gt;"
  )
  +
  SUMIFS(
    'Campaigns data info'!S:S,
    'Campaigns data info'!D:D,A20,
    'Campaigns data info'!I:I,"*Done*",
    'Campaigns data info'!T:T,"",
    'Campaigns data info'!A:A, "&lt;&gt;",
    'Campaigns data info'!B:B, "&lt;&gt;"
  )&gt;0,
  SUMIFS(
    'Campaigns data info'!T:T,
    'Campaigns data info'!D:D,A20,
    'Campaigns data info'!I:I,"*Done*",
    'Campaigns data info'!A:A, "&lt;&gt;",
    'Campaigns data info'!B:B, "&lt;&gt;"
  )
  +
  SUMIFS(
    'Campaigns data info'!S:S,
    'Campaigns data info'!D:D,A20,
    'Campaigns data info'!I:I,"*Done*",
    'Campaigns data info'!T:T,"",
    'Campaigns data info'!A:A, "&lt;&gt;",
    'Campaigns data info'!B:B, "&lt;&gt;"
  ),
  ""
)</f>
        <v>8159752</v>
      </c>
    </row>
    <row r="21" spans="1:3">
      <c r="A21" s="11" t="str">
        <v>Liberia</v>
      </c>
      <c r="B21" s="717">
        <f xml:space="preserve">
IF(
  SUMIFS(
    'Campaigns data info'!T:T,
    'Campaigns data info'!D:D,A21,
    'Campaigns data info'!I:I,"*Done*",
    'Campaigns data info'!A:A, "&lt;&gt;",
    'Campaigns data info'!B:B, "&lt;&gt;"
  )
  +
  SUMIFS(
    'Campaigns data info'!S:S,
    'Campaigns data info'!D:D,A21,
    'Campaigns data info'!I:I,"*Done*",
    'Campaigns data info'!T:T,"",
    'Campaigns data info'!A:A, "&lt;&gt;",
    'Campaigns data info'!B:B, "&lt;&gt;"
  )&gt;0,
  SUMIFS(
    'Campaigns data info'!T:T,
    'Campaigns data info'!D:D,A21,
    'Campaigns data info'!I:I,"*Done*",
    'Campaigns data info'!A:A, "&lt;&gt;",
    'Campaigns data info'!B:B, "&lt;&gt;"
  )
  +
  SUMIFS(
    'Campaigns data info'!S:S,
    'Campaigns data info'!D:D,A21,
    'Campaigns data info'!I:I,"*Done*",
    'Campaigns data info'!T:T,"",
    'Campaigns data info'!A:A, "&lt;&gt;",
    'Campaigns data info'!B:B, "&lt;&gt;"
  ),
  ""
)</f>
        <v>1818285</v>
      </c>
    </row>
    <row r="22" spans="1:3">
      <c r="A22" s="11" t="str">
        <v>Mali</v>
      </c>
      <c r="B22" s="479">
        <f xml:space="preserve">
IF(
  SUMIFS(
    'Campaigns data info'!T:T,
    'Campaigns data info'!D:D,A22,
    'Campaigns data info'!I:I,"*Done*",
    'Campaigns data info'!A:A, "&lt;&gt;",
    'Campaigns data info'!B:B, "&lt;&gt;"
  )
  +
  SUMIFS(
    'Campaigns data info'!S:S,
    'Campaigns data info'!D:D,A22,
    'Campaigns data info'!I:I,"*Done*",
    'Campaigns data info'!T:T,"",
    'Campaigns data info'!A:A, "&lt;&gt;",
    'Campaigns data info'!B:B, "&lt;&gt;"
  )&gt;0,
  SUMIFS(
    'Campaigns data info'!T:T,
    'Campaigns data info'!D:D,A22,
    'Campaigns data info'!I:I,"*Done*",
    'Campaigns data info'!A:A, "&lt;&gt;",
    'Campaigns data info'!B:B, "&lt;&gt;"
  )
  +
  SUMIFS(
    'Campaigns data info'!S:S,
    'Campaigns data info'!D:D,A22,
    'Campaigns data info'!I:I,"*Done*",
    'Campaigns data info'!T:T,"",
    'Campaigns data info'!A:A, "&lt;&gt;",
    'Campaigns data info'!B:B, "&lt;&gt;"
  ),
  ""
)</f>
        <v>9288032</v>
      </c>
      <c r="C22" s="3"/>
    </row>
    <row r="23" spans="1:3">
      <c r="A23" s="11" t="str">
        <v>Mozambique</v>
      </c>
      <c r="B23" s="479">
        <f xml:space="preserve">
IF(
  SUMIFS(
    'Campaigns data info'!T:T,
    'Campaigns data info'!D:D,A23,
    'Campaigns data info'!I:I,"*Done*",
    'Campaigns data info'!A:A, "&lt;&gt;",
    'Campaigns data info'!B:B, "&lt;&gt;"
  )
  +
  SUMIFS(
    'Campaigns data info'!S:S,
    'Campaigns data info'!D:D,A23,
    'Campaigns data info'!I:I,"*Done*",
    'Campaigns data info'!T:T,"",
    'Campaigns data info'!A:A, "&lt;&gt;",
    'Campaigns data info'!B:B, "&lt;&gt;"
  )&gt;0,
  SUMIFS(
    'Campaigns data info'!T:T,
    'Campaigns data info'!D:D,A23,
    'Campaigns data info'!I:I,"*Done*",
    'Campaigns data info'!A:A, "&lt;&gt;",
    'Campaigns data info'!B:B, "&lt;&gt;"
  )
  +
  SUMIFS(
    'Campaigns data info'!S:S,
    'Campaigns data info'!D:D,A23,
    'Campaigns data info'!I:I,"*Done*",
    'Campaigns data info'!T:T,"",
    'Campaigns data info'!A:A, "&lt;&gt;",
    'Campaigns data info'!B:B, "&lt;&gt;"
  ),
  ""
)</f>
        <v>6538986</v>
      </c>
    </row>
    <row r="24" spans="1:3">
      <c r="A24" s="11" t="str">
        <v>Malawi</v>
      </c>
      <c r="B24" s="479" t="str">
        <f xml:space="preserve">
IF(
  SUMIFS(
    'Campaigns data info'!T:T,
    'Campaigns data info'!D:D,A24,
    'Campaigns data info'!I:I,"*Done*",
    'Campaigns data info'!A:A, "&lt;&gt;",
    'Campaigns data info'!B:B, "&lt;&gt;"
  )
  +
  SUMIFS(
    'Campaigns data info'!S:S,
    'Campaigns data info'!D:D,A24,
    'Campaigns data info'!I:I,"*Done*",
    'Campaigns data info'!T:T,"",
    'Campaigns data info'!A:A, "&lt;&gt;",
    'Campaigns data info'!B:B, "&lt;&gt;"
  )&gt;0,
  SUMIFS(
    'Campaigns data info'!T:T,
    'Campaigns data info'!D:D,A24,
    'Campaigns data info'!I:I,"*Done*",
    'Campaigns data info'!A:A, "&lt;&gt;",
    'Campaigns data info'!B:B, "&lt;&gt;"
  )
  +
  SUMIFS(
    'Campaigns data info'!S:S,
    'Campaigns data info'!D:D,A24,
    'Campaigns data info'!I:I,"*Done*",
    'Campaigns data info'!T:T,"",
    'Campaigns data info'!A:A, "&lt;&gt;",
    'Campaigns data info'!B:B, "&lt;&gt;"
  ),
  ""
)</f>
        <v/>
      </c>
    </row>
    <row r="25" spans="1:3">
      <c r="A25" s="11" t="str">
        <v>Mauritania</v>
      </c>
      <c r="B25" s="479">
        <f xml:space="preserve">
IF(
  SUMIFS(
    'Campaigns data info'!T:T,
    'Campaigns data info'!D:D,A25,
    'Campaigns data info'!I:I,"*Done*",
    'Campaigns data info'!A:A, "&lt;&gt;",
    'Campaigns data info'!B:B, "&lt;&gt;"
  )
  +
  SUMIFS(
    'Campaigns data info'!S:S,
    'Campaigns data info'!D:D,A25,
    'Campaigns data info'!I:I,"*Done*",
    'Campaigns data info'!T:T,"",
    'Campaigns data info'!A:A, "&lt;&gt;",
    'Campaigns data info'!B:B, "&lt;&gt;"
  )&gt;0,
  SUMIFS(
    'Campaigns data info'!T:T,
    'Campaigns data info'!D:D,A25,
    'Campaigns data info'!I:I,"*Done*",
    'Campaigns data info'!A:A, "&lt;&gt;",
    'Campaigns data info'!B:B, "&lt;&gt;"
  )
  +
  SUMIFS(
    'Campaigns data info'!S:S,
    'Campaigns data info'!D:D,A25,
    'Campaigns data info'!I:I,"*Done*",
    'Campaigns data info'!T:T,"",
    'Campaigns data info'!A:A, "&lt;&gt;",
    'Campaigns data info'!B:B, "&lt;&gt;"
  ),
  ""
)</f>
        <v>1982389</v>
      </c>
    </row>
    <row r="26" spans="1:3">
      <c r="A26" s="14" t="str">
        <v>Niger</v>
      </c>
      <c r="B26" s="718">
        <f xml:space="preserve">
IF(
  SUMIFS(
    'Campaigns data info'!T:T,
    'Campaigns data info'!D:D,A26,
    'Campaigns data info'!I:I,"*Done*",
    'Campaigns data info'!A:A, "&lt;&gt;",
    'Campaigns data info'!B:B, "&lt;&gt;"
  )
  +
  SUMIFS(
    'Campaigns data info'!S:S,
    'Campaigns data info'!D:D,A26,
    'Campaigns data info'!I:I,"*Done*",
    'Campaigns data info'!T:T,"",
    'Campaigns data info'!A:A, "&lt;&gt;",
    'Campaigns data info'!B:B, "&lt;&gt;"
  )&gt;0,
  SUMIFS(
    'Campaigns data info'!T:T,
    'Campaigns data info'!D:D,A26,
    'Campaigns data info'!I:I,"*Done*",
    'Campaigns data info'!A:A, "&lt;&gt;",
    'Campaigns data info'!B:B, "&lt;&gt;"
  )
  +
  SUMIFS(
    'Campaigns data info'!S:S,
    'Campaigns data info'!D:D,A26,
    'Campaigns data info'!I:I,"*Done*",
    'Campaigns data info'!T:T,"",
    'Campaigns data info'!A:A, "&lt;&gt;",
    'Campaigns data info'!B:B, "&lt;&gt;"
  ),
  ""
)</f>
        <v>34323794</v>
      </c>
    </row>
    <row r="27" spans="1:3">
      <c r="A27" s="14" t="str">
        <v xml:space="preserve">Niger </v>
      </c>
      <c r="B27" s="718" t="str">
        <f xml:space="preserve">
IF(
  SUMIFS(
    'Campaigns data info'!T:T,
    'Campaigns data info'!D:D,A27,
    'Campaigns data info'!I:I,"*Done*",
    'Campaigns data info'!A:A, "&lt;&gt;",
    'Campaigns data info'!B:B, "&lt;&gt;"
  )
  +
  SUMIFS(
    'Campaigns data info'!S:S,
    'Campaigns data info'!D:D,A27,
    'Campaigns data info'!I:I,"*Done*",
    'Campaigns data info'!T:T,"",
    'Campaigns data info'!A:A, "&lt;&gt;",
    'Campaigns data info'!B:B, "&lt;&gt;"
  )&gt;0,
  SUMIFS(
    'Campaigns data info'!T:T,
    'Campaigns data info'!D:D,A27,
    'Campaigns data info'!I:I,"*Done*",
    'Campaigns data info'!A:A, "&lt;&gt;",
    'Campaigns data info'!B:B, "&lt;&gt;"
  )
  +
  SUMIFS(
    'Campaigns data info'!S:S,
    'Campaigns data info'!D:D,A27,
    'Campaigns data info'!I:I,"*Done*",
    'Campaigns data info'!T:T,"",
    'Campaigns data info'!A:A, "&lt;&gt;",
    'Campaigns data info'!B:B, "&lt;&gt;"
  ),
  ""
)</f>
        <v/>
      </c>
      <c r="C27" s="3"/>
    </row>
    <row r="28" spans="1:3">
      <c r="A28" s="11" t="str">
        <v>Nigeria</v>
      </c>
      <c r="B28" s="479">
        <f xml:space="preserve">
IF(
  SUMIFS(
    'Campaigns data info'!T:T,
    'Campaigns data info'!D:D,A28,
    'Campaigns data info'!I:I,"*Done*",
    'Campaigns data info'!A:A, "&lt;&gt;",
    'Campaigns data info'!B:B, "&lt;&gt;"
  )
  +
  SUMIFS(
    'Campaigns data info'!S:S,
    'Campaigns data info'!D:D,A28,
    'Campaigns data info'!I:I,"*Done*",
    'Campaigns data info'!T:T,"",
    'Campaigns data info'!A:A, "&lt;&gt;",
    'Campaigns data info'!B:B, "&lt;&gt;"
  )&gt;0,
  SUMIFS(
    'Campaigns data info'!T:T,
    'Campaigns data info'!D:D,A28,
    'Campaigns data info'!I:I,"*Done*",
    'Campaigns data info'!A:A, "&lt;&gt;",
    'Campaigns data info'!B:B, "&lt;&gt;"
  )
  +
  SUMIFS(
    'Campaigns data info'!S:S,
    'Campaigns data info'!D:D,A28,
    'Campaigns data info'!I:I,"*Done*",
    'Campaigns data info'!T:T,"",
    'Campaigns data info'!A:A, "&lt;&gt;",
    'Campaigns data info'!B:B, "&lt;&gt;"
  ),
  ""
)</f>
        <v>561314001</v>
      </c>
    </row>
    <row r="29" spans="1:3">
      <c r="A29" s="11" t="str">
        <v>Rwanda</v>
      </c>
      <c r="B29" s="479">
        <f xml:space="preserve">
IF(
  SUMIFS(
    'Campaigns data info'!T:T,
    'Campaigns data info'!D:D,A29,
    'Campaigns data info'!I:I,"*Done*",
    'Campaigns data info'!A:A, "&lt;&gt;",
    'Campaigns data info'!B:B, "&lt;&gt;"
  )
  +
  SUMIFS(
    'Campaigns data info'!S:S,
    'Campaigns data info'!D:D,A29,
    'Campaigns data info'!I:I,"*Done*",
    'Campaigns data info'!T:T,"",
    'Campaigns data info'!A:A, "&lt;&gt;",
    'Campaigns data info'!B:B, "&lt;&gt;"
  )&gt;0,
  SUMIFS(
    'Campaigns data info'!T:T,
    'Campaigns data info'!D:D,A29,
    'Campaigns data info'!I:I,"*Done*",
    'Campaigns data info'!A:A, "&lt;&gt;",
    'Campaigns data info'!B:B, "&lt;&gt;"
  )
  +
  SUMIFS(
    'Campaigns data info'!S:S,
    'Campaigns data info'!D:D,A29,
    'Campaigns data info'!I:I,"*Done*",
    'Campaigns data info'!T:T,"",
    'Campaigns data info'!A:A, "&lt;&gt;",
    'Campaigns data info'!B:B, "&lt;&gt;"
  ),
  ""
)</f>
        <v>5074086</v>
      </c>
    </row>
    <row r="30" spans="1:3">
      <c r="A30" s="50" t="str">
        <v>Senegal</v>
      </c>
      <c r="B30" s="1434">
        <f xml:space="preserve">
IF(
  SUMIFS(
    'Campaigns data info'!T:T,
    'Campaigns data info'!D:D,A30,
    'Campaigns data info'!I:I,"*Done*",
    'Campaigns data info'!A:A, "&lt;&gt;",
    'Campaigns data info'!B:B, "&lt;&gt;"
  )
  +
  SUMIFS(
    'Campaigns data info'!S:S,
    'Campaigns data info'!D:D,A30,
    'Campaigns data info'!I:I,"*Done*",
    'Campaigns data info'!T:T,"",
    'Campaigns data info'!A:A, "&lt;&gt;",
    'Campaigns data info'!B:B, "&lt;&gt;"
  )&gt;0,
  SUMIFS(
    'Campaigns data info'!T:T,
    'Campaigns data info'!D:D,A30,
    'Campaigns data info'!I:I,"*Done*",
    'Campaigns data info'!A:A, "&lt;&gt;",
    'Campaigns data info'!B:B, "&lt;&gt;"
  )
  +
  SUMIFS(
    'Campaigns data info'!S:S,
    'Campaigns data info'!D:D,A30,
    'Campaigns data info'!I:I,"*Done*",
    'Campaigns data info'!T:T,"",
    'Campaigns data info'!A:A, "&lt;&gt;",
    'Campaigns data info'!B:B, "&lt;&gt;"
  ),
  ""
)</f>
        <v>5436758</v>
      </c>
    </row>
    <row r="31" spans="1:3">
      <c r="A31" s="11" t="str">
        <v>Sierra Leone</v>
      </c>
      <c r="B31" s="1172">
        <f xml:space="preserve">
IF(
  SUMIFS(
    'Campaigns data info'!T:T,
    'Campaigns data info'!D:D,A31,
    'Campaigns data info'!I:I,"*Done*",
    'Campaigns data info'!A:A, "&lt;&gt;",
    'Campaigns data info'!B:B, "&lt;&gt;"
  )
  +
  SUMIFS(
    'Campaigns data info'!S:S,
    'Campaigns data info'!D:D,A31,
    'Campaigns data info'!I:I,"*Done*",
    'Campaigns data info'!T:T,"",
    'Campaigns data info'!A:A, "&lt;&gt;",
    'Campaigns data info'!B:B, "&lt;&gt;"
  )&gt;0,
  SUMIFS(
    'Campaigns data info'!T:T,
    'Campaigns data info'!D:D,A31,
    'Campaigns data info'!I:I,"*Done*",
    'Campaigns data info'!A:A, "&lt;&gt;",
    'Campaigns data info'!B:B, "&lt;&gt;"
  )
  +
  SUMIFS(
    'Campaigns data info'!S:S,
    'Campaigns data info'!D:D,A31,
    'Campaigns data info'!I:I,"*Done*",
    'Campaigns data info'!T:T,"",
    'Campaigns data info'!A:A, "&lt;&gt;",
    'Campaigns data info'!B:B, "&lt;&gt;"
  ),
  ""
)</f>
        <v>3860287</v>
      </c>
    </row>
    <row r="32" spans="1:3">
      <c r="A32" s="11" t="str">
        <v>Chad</v>
      </c>
      <c r="B32" s="1432">
        <f xml:space="preserve">
IF(
  SUMIFS(
    'Campaigns data info'!T:T,
    'Campaigns data info'!D:D,A32,
    'Campaigns data info'!I:I,"*Done*"
  )
  +
  SUMIFS(
    'Campaigns data info'!S:S,
    'Campaigns data info'!D:D,A32,
    'Campaigns data info'!I:I,"*Done*",
    'Campaigns data info'!T:T,""
  )&gt;0,
  SUMIFS(
    'Campaigns data info'!T:T,
    'Campaigns data info'!D:D,A32,
    'Campaigns data info'!I:I,"*Done*"
  )
  +
  SUMIFS(
    'Campaigns data info'!S:S,
    'Campaigns data info'!D:D,A32,
    'Campaigns data info'!I:I,"*Done*",
    'Campaigns data info'!T:T,""
  ),
  ""
)</f>
        <v>31685119</v>
      </c>
      <c r="C32" t="s">
        <v>980</v>
      </c>
    </row>
    <row r="33" spans="1:2">
      <c r="A33" s="11" t="str">
        <v>Somalia</v>
      </c>
      <c r="B33" s="479">
        <f xml:space="preserve">
IF(
  SUMIFS(
    'Campaigns data info'!T:T,
    'Campaigns data info'!D:D,A33,
    'Campaigns data info'!I:I,"*Done*"
  )
  +
  SUMIFS(
    'Campaigns data info'!S:S,
    'Campaigns data info'!D:D,A33,
    'Campaigns data info'!I:I,"*Done*",
    'Campaigns data info'!T:T,""
  )&gt;0,
  SUMIFS(
    'Campaigns data info'!T:T,
    'Campaigns data info'!D:D,A33,
    'Campaigns data info'!I:I,"*Done*"
  )
  +
  SUMIFS(
    'Campaigns data info'!S:S,
    'Campaigns data info'!D:D,A33,
    'Campaigns data info'!I:I,"*Done*",
    'Campaigns data info'!T:T,""
  ),
  ""
)</f>
        <v>15015266</v>
      </c>
    </row>
    <row r="34" spans="1:2">
      <c r="A34" s="11" t="str">
        <v>Sudan</v>
      </c>
      <c r="B34" s="479" t="str">
        <f xml:space="preserve">
IF(
  SUMIFS(
    'Campaigns data info'!T:T,
    'Campaigns data info'!D:D,A34,
    'Campaigns data info'!I:I,"*Done*"
  )
  +
  SUMIFS(
    'Campaigns data info'!S:S,
    'Campaigns data info'!D:D,A34,
    'Campaigns data info'!I:I,"*Done*",
    'Campaigns data info'!T:T,""
  )&gt;0,
  SUMIFS(
    'Campaigns data info'!T:T,
    'Campaigns data info'!D:D,A34,
    'Campaigns data info'!I:I,"*Done*"
  )
  +
  SUMIFS(
    'Campaigns data info'!S:S,
    'Campaigns data info'!D:D,A34,
    'Campaigns data info'!I:I,"*Done*",
    'Campaigns data info'!T:T,""
  ),
  ""
)</f>
        <v/>
      </c>
    </row>
    <row r="35" spans="1:2">
      <c r="A35" s="11" t="str">
        <v>Tanzania</v>
      </c>
      <c r="B35" s="479">
        <f xml:space="preserve">
IF(
  SUMIFS(
    'Campaigns data info'!T:T,
    'Campaigns data info'!D:D,A35,
    'Campaigns data info'!I:I,"*Done*"
  )
  +
  SUMIFS(
    'Campaigns data info'!S:S,
    'Campaigns data info'!D:D,A35,
    'Campaigns data info'!I:I,"*Done*",
    'Campaigns data info'!T:T,""
  )&gt;0,
  SUMIFS(
    'Campaigns data info'!T:T,
    'Campaigns data info'!D:D,A35,
    'Campaigns data info'!I:I,"*Done*"
  )
  +
  SUMIFS(
    'Campaigns data info'!S:S,
    'Campaigns data info'!D:D,A35,
    'Campaigns data info'!I:I,"*Done*",
    'Campaigns data info'!T:T,""
  ),
  ""
)</f>
        <v>8202562</v>
      </c>
    </row>
    <row r="36" spans="1:2">
      <c r="A36" s="50" t="str">
        <v>Togo</v>
      </c>
      <c r="B36" s="1433">
        <f xml:space="preserve">
IF(
  SUMIFS(
    'Campaigns data info'!T:T,
    'Campaigns data info'!D:D,A36,
    'Campaigns data info'!I:I,"*Done*"
  )
  +
  SUMIFS(
    'Campaigns data info'!S:S,
    'Campaigns data info'!D:D,A36,
    'Campaigns data info'!I:I,"*Done*",
    'Campaigns data info'!T:T,""
  )&gt;0,
  SUMIFS(
    'Campaigns data info'!T:T,
    'Campaigns data info'!D:D,A36,
    'Campaigns data info'!I:I,"*Done*"
  )
  +
  SUMIFS(
    'Campaigns data info'!S:S,
    'Campaigns data info'!D:D,A36,
    'Campaigns data info'!I:I,"*Done*",
    'Campaigns data info'!T:T,""
  ),
  ""
)</f>
        <v>3509053</v>
      </c>
    </row>
    <row r="37" spans="1:2">
      <c r="A37" s="11" t="str">
        <v>Tajikistan</v>
      </c>
      <c r="B37" s="479">
        <f xml:space="preserve">
IF(
  SUMIFS(
    'Campaigns data info'!T:T,
    'Campaigns data info'!D:D,A37,
    'Campaigns data info'!I:I,"*Done*"
  )
  +
  SUMIFS(
    'Campaigns data info'!S:S,
    'Campaigns data info'!D:D,A37,
    'Campaigns data info'!I:I,"*Done*",
    'Campaigns data info'!T:T,""
  )&gt;0,
  SUMIFS(
    'Campaigns data info'!T:T,
    'Campaigns data info'!D:D,A37,
    'Campaigns data info'!I:I,"*Done*"
  )
  +
  SUMIFS(
    'Campaigns data info'!S:S,
    'Campaigns data info'!D:D,A37,
    'Campaigns data info'!I:I,"*Done*",
    'Campaigns data info'!T:T,""
  ),
  ""
)</f>
        <v>3363334</v>
      </c>
    </row>
    <row r="38" spans="1:2">
      <c r="A38" s="11" t="str">
        <v>Uganda</v>
      </c>
      <c r="B38" s="479">
        <f xml:space="preserve">
IF(
  SUMIFS(
    'Campaigns data info'!T:T,
    'Campaigns data info'!D:D,A38,
    'Campaigns data info'!I:I,"*Done*"
  )
  +
  SUMIFS(
    'Campaigns data info'!S:S,
    'Campaigns data info'!D:D,A38,
    'Campaigns data info'!I:I,"*Done*",
    'Campaigns data info'!T:T,""
  )&gt;0,
  SUMIFS(
    'Campaigns data info'!T:T,
    'Campaigns data info'!D:D,A38,
    'Campaigns data info'!I:I,"*Done*"
  )
  +
  SUMIFS(
    'Campaigns data info'!S:S,
    'Campaigns data info'!D:D,A38,
    'Campaigns data info'!I:I,"*Done*",
    'Campaigns data info'!T:T,""
  ),
  ""
)</f>
        <v>18703131</v>
      </c>
    </row>
    <row r="39" spans="1:2">
      <c r="A39" s="11" t="str">
        <v xml:space="preserve">Yemen </v>
      </c>
      <c r="B39" s="479" t="str">
        <f xml:space="preserve">
IF(
  SUMIFS(
    'Campaigns data info'!T:T,
    'Campaigns data info'!D:D,A39,
    'Campaigns data info'!I:I,"*Done*"
  )
  +
  SUMIFS(
    'Campaigns data info'!S:S,
    'Campaigns data info'!D:D,A39,
    'Campaigns data info'!I:I,"*Done*",
    'Campaigns data info'!T:T,""
  )&gt;0,
  SUMIFS(
    'Campaigns data info'!T:T,
    'Campaigns data info'!D:D,A39,
    'Campaigns data info'!I:I,"*Done*"
  )
  +
  SUMIFS(
    'Campaigns data info'!S:S,
    'Campaigns data info'!D:D,A39,
    'Campaigns data info'!I:I,"*Done*",
    'Campaigns data info'!T:T,""
  ),
  ""
)</f>
        <v/>
      </c>
    </row>
    <row r="40" spans="1:2">
      <c r="A40" s="11" t="str">
        <v>Zambia</v>
      </c>
      <c r="B40" s="479">
        <f xml:space="preserve">
IF(
  SUMIFS(
    'Campaigns data info'!T:T,
    'Campaigns data info'!D:D,A40,
    'Campaigns data info'!I:I,"*Done*"
  )
  +
  SUMIFS(
    'Campaigns data info'!S:S,
    'Campaigns data info'!D:D,A40,
    'Campaigns data info'!I:I,"*Done*",
    'Campaigns data info'!T:T,""
  )&gt;0,
  SUMIFS(
    'Campaigns data info'!T:T,
    'Campaigns data info'!D:D,A40,
    'Campaigns data info'!I:I,"*Done*"
  )
  +
  SUMIFS(
    'Campaigns data info'!S:S,
    'Campaigns data info'!D:D,A40,
    'Campaigns data info'!I:I,"*Done*",
    'Campaigns data info'!T:T,""
  ),
  ""
)</f>
        <v>16808147</v>
      </c>
    </row>
    <row r="41" spans="1:2">
      <c r="A41" s="11" t="str">
        <v>Zimbabwe</v>
      </c>
      <c r="B41" s="479" t="str">
        <f xml:space="preserve">
IF(
  SUMIFS(
    'Campaigns data info'!T:T,
    'Campaigns data info'!D:D,A41,
    'Campaigns data info'!I:I,"*Done*"
  )
  +
  SUMIFS(
    'Campaigns data info'!S:S,
    'Campaigns data info'!D:D,A41,
    'Campaigns data info'!I:I,"*Done*",
    'Campaigns data info'!T:T,""
  )&gt;0,
  SUMIFS(
    'Campaigns data info'!T:T,
    'Campaigns data info'!D:D,A41,
    'Campaigns data info'!I:I,"*Done*"
  )
  +
  SUMIFS(
    'Campaigns data info'!S:S,
    'Campaigns data info'!D:D,A41,
    'Campaigns data info'!I:I,"*Done*",
    'Campaigns data info'!T:T,""
  ),
  ""
)</f>
        <v/>
      </c>
    </row>
    <row r="42" spans="1:2">
      <c r="A42" s="11" t="str">
        <v/>
      </c>
      <c r="B42" s="479" t="str">
        <f xml:space="preserve">
IF(
  SUMIFS(
    'Campaigns data info'!T:T,
    'Campaigns data info'!D:D,A42,
    'Campaigns data info'!I:I,"*Done*"
  )
  +
  SUMIFS(
    'Campaigns data info'!S:S,
    'Campaigns data info'!D:D,A42,
    'Campaigns data info'!I:I,"*Done*",
    'Campaigns data info'!T:T,""
  )&gt;0,
  SUMIFS(
    'Campaigns data info'!T:T,
    'Campaigns data info'!D:D,A42,
    'Campaigns data info'!I:I,"*Done*"
  )
  +
  SUMIFS(
    'Campaigns data info'!S:S,
    'Campaigns data info'!D:D,A42,
    'Campaigns data info'!I:I,"*Done*",
    'Campaigns data info'!T:T,""
  ),
  ""
)</f>
        <v/>
      </c>
    </row>
    <row r="43" spans="1:2">
      <c r="A43" s="11"/>
      <c r="B43" s="479" t="str">
        <f xml:space="preserve">
IF(
  SUMIFS(
    'Campaigns data info'!T:T,
    'Campaigns data info'!D:D,A43,
    'Campaigns data info'!I:I,"*Done*"
  )
  +
  SUMIFS(
    'Campaigns data info'!S:S,
    'Campaigns data info'!D:D,A43,
    'Campaigns data info'!I:I,"*Done*",
    'Campaigns data info'!T:T,""
  )&gt;0,
  SUMIFS(
    'Campaigns data info'!T:T,
    'Campaigns data info'!D:D,A43,
    'Campaigns data info'!I:I,"*Done*"
  )
  +
  SUMIFS(
    'Campaigns data info'!S:S,
    'Campaigns data info'!D:D,A43,
    'Campaigns data info'!I:I,"*Done*",
    'Campaigns data info'!T:T,""
  ),
  ""
)</f>
        <v/>
      </c>
    </row>
    <row r="44" spans="1:2">
      <c r="B44" s="481" t="str">
        <f xml:space="preserve">
IF(
  SUMIFS(
    'Campaigns data info'!T:T,
    'Campaigns data info'!D:D,A44,
    'Campaigns data info'!I:I,"*Done*"
  )
  +
  SUMIFS(
    'Campaigns data info'!S:S,
    'Campaigns data info'!D:D,A44,
    'Campaigns data info'!I:I,"*Done*",
    'Campaigns data info'!T:T,""
  )&gt;0,
  SUMIFS(
    'Campaigns data info'!T:T,
    'Campaigns data info'!D:D,A44,
    'Campaigns data info'!I:I,"*Done*"
  )
  +
  SUMIFS(
    'Campaigns data info'!S:S,
    'Campaigns data info'!D:D,A44,
    'Campaigns data info'!I:I,"*Done*",
    'Campaigns data info'!T:T,""
  ),
  ""
)</f>
        <v/>
      </c>
    </row>
    <row r="45" spans="1:2">
      <c r="B45" s="481" t="str">
        <f xml:space="preserve">
IF(
  SUMIFS(
    'Campaigns data info'!T:T,
    'Campaigns data info'!D:D,A45,
    'Campaigns data info'!I:I,"*Done*"
  )
  +
  SUMIFS(
    'Campaigns data info'!S:S,
    'Campaigns data info'!D:D,A45,
    'Campaigns data info'!I:I,"*Done*",
    'Campaigns data info'!T:T,""
  )&gt;0,
  SUMIFS(
    'Campaigns data info'!T:T,
    'Campaigns data info'!D:D,A45,
    'Campaigns data info'!I:I,"*Done*"
  )
  +
  SUMIFS(
    'Campaigns data info'!S:S,
    'Campaigns data info'!D:D,A45,
    'Campaigns data info'!I:I,"*Done*",
    'Campaigns data info'!T:T,""
  ),
  ""
)</f>
        <v/>
      </c>
    </row>
    <row r="46" spans="1:2">
      <c r="B46" s="481" t="str">
        <f xml:space="preserve">
IF(
  SUMIFS(
    'Campaigns data info'!T:T,
    'Campaigns data info'!D:D,A46,
    'Campaigns data info'!I:I,"*Done*"
  )
  +
  SUMIFS(
    'Campaigns data info'!S:S,
    'Campaigns data info'!D:D,A46,
    'Campaigns data info'!I:I,"*Done*",
    'Campaigns data info'!T:T,""
  )&gt;0,
  SUMIFS(
    'Campaigns data info'!T:T,
    'Campaigns data info'!D:D,A46,
    'Campaigns data info'!I:I,"*Done*"
  )
  +
  SUMIFS(
    'Campaigns data info'!S:S,
    'Campaigns data info'!D:D,A46,
    'Campaigns data info'!I:I,"*Done*",
    'Campaigns data info'!T:T,""
  ),
  ""
)</f>
        <v/>
      </c>
    </row>
    <row r="47" spans="1:2">
      <c r="B47" s="481" t="str">
        <f xml:space="preserve">
IF(
  SUMIFS(
    'Campaigns data info'!T:T,
    'Campaigns data info'!D:D,A47,
    'Campaigns data info'!I:I,"*Done*"
  )
  +
  SUMIFS(
    'Campaigns data info'!S:S,
    'Campaigns data info'!D:D,A47,
    'Campaigns data info'!I:I,"*Done*",
    'Campaigns data info'!T:T,""
  )&gt;0,
  SUMIFS(
    'Campaigns data info'!T:T,
    'Campaigns data info'!D:D,A47,
    'Campaigns data info'!I:I,"*Done*"
  )
  +
  SUMIFS(
    'Campaigns data info'!S:S,
    'Campaigns data info'!D:D,A47,
    'Campaigns data info'!I:I,"*Done*",
    'Campaigns data info'!T:T,""
  ),
  ""
)</f>
        <v/>
      </c>
    </row>
    <row r="48" spans="1:2">
      <c r="B48" s="481" t="str">
        <f xml:space="preserve">
IF(
  SUMIFS(
    'Campaigns data info'!T:T,
    'Campaigns data info'!D:D,A48,
    'Campaigns data info'!I:I,"*Done*"
  )
  +
  SUMIFS(
    'Campaigns data info'!S:S,
    'Campaigns data info'!D:D,A48,
    'Campaigns data info'!I:I,"*Done*",
    'Campaigns data info'!T:T,""
  )&gt;0,
  SUMIFS(
    'Campaigns data info'!T:T,
    'Campaigns data info'!D:D,A48,
    'Campaigns data info'!I:I,"*Done*"
  )
  +
  SUMIFS(
    'Campaigns data info'!S:S,
    'Campaigns data info'!D:D,A48,
    'Campaigns data info'!I:I,"*Done*",
    'Campaigns data info'!T:T,""
  ),
  ""
)</f>
        <v/>
      </c>
    </row>
    <row r="49" spans="2:2">
      <c r="B49" s="481" t="str">
        <f xml:space="preserve">
IF(
  SUMIFS(
    'Campaigns data info'!T:T,
    'Campaigns data info'!D:D,A49,
    'Campaigns data info'!I:I,"*Done*"
  )
  +
  SUMIFS(
    'Campaigns data info'!S:S,
    'Campaigns data info'!D:D,A49,
    'Campaigns data info'!I:I,"*Done*",
    'Campaigns data info'!T:T,""
  )&gt;0,
  SUMIFS(
    'Campaigns data info'!T:T,
    'Campaigns data info'!D:D,A49,
    'Campaigns data info'!I:I,"*Done*"
  )
  +
  SUMIFS(
    'Campaigns data info'!S:S,
    'Campaigns data info'!D:D,A49,
    'Campaigns data info'!I:I,"*Done*",
    'Campaigns data info'!T:T,""
  ),
  ""
)</f>
        <v/>
      </c>
    </row>
    <row r="50" spans="2:2">
      <c r="B50" s="481" t="str">
        <f xml:space="preserve">
IF(
  SUMIFS(
    'Campaigns data info'!T:T,
    'Campaigns data info'!D:D,A50,
    'Campaigns data info'!I:I,"*Done*"
  )
  +
  SUMIFS(
    'Campaigns data info'!S:S,
    'Campaigns data info'!D:D,A50,
    'Campaigns data info'!I:I,"*Done*",
    'Campaigns data info'!T:T,""
  )&gt;0,
  SUMIFS(
    'Campaigns data info'!T:T,
    'Campaigns data info'!D:D,A50,
    'Campaigns data info'!I:I,"*Done*"
  )
  +
  SUMIFS(
    'Campaigns data info'!S:S,
    'Campaigns data info'!D:D,A50,
    'Campaigns data info'!I:I,"*Done*",
    'Campaigns data info'!T:T,""
  ),
  ""
)</f>
        <v/>
      </c>
    </row>
    <row r="51" spans="2:2">
      <c r="B51" s="481" t="str">
        <f xml:space="preserve">
IF(
  SUMIFS(
    'Campaigns data info'!T:T,
    'Campaigns data info'!D:D,A51,
    'Campaigns data info'!I:I,"*Done*"
  )
  +
  SUMIFS(
    'Campaigns data info'!S:S,
    'Campaigns data info'!D:D,A51,
    'Campaigns data info'!I:I,"*Done*",
    'Campaigns data info'!T:T,""
  )&gt;0,
  SUMIFS(
    'Campaigns data info'!T:T,
    'Campaigns data info'!D:D,A51,
    'Campaigns data info'!I:I,"*Done*"
  )
  +
  SUMIFS(
    'Campaigns data info'!S:S,
    'Campaigns data info'!D:D,A51,
    'Campaigns data info'!I:I,"*Done*",
    'Campaigns data info'!T:T,""
  ),
  ""
)</f>
        <v/>
      </c>
    </row>
    <row r="52" spans="2:2">
      <c r="B52" s="481" t="str">
        <f xml:space="preserve">
IF(
  SUMIFS(
    'Campaigns data info'!T:T,
    'Campaigns data info'!D:D,A52,
    'Campaigns data info'!I:I,"*Done*"
  )
  +
  SUMIFS(
    'Campaigns data info'!S:S,
    'Campaigns data info'!D:D,A52,
    'Campaigns data info'!I:I,"*Done*",
    'Campaigns data info'!T:T,""
  )&gt;0,
  SUMIFS(
    'Campaigns data info'!T:T,
    'Campaigns data info'!D:D,A52,
    'Campaigns data info'!I:I,"*Done*"
  )
  +
  SUMIFS(
    'Campaigns data info'!S:S,
    'Campaigns data info'!D:D,A52,
    'Campaigns data info'!I:I,"*Done*",
    'Campaigns data info'!T:T,""
  ),
  ""
)</f>
        <v/>
      </c>
    </row>
    <row r="53" spans="2:2">
      <c r="B53" s="481" t="str">
        <f xml:space="preserve">
IF(
  SUMIFS(
    'Campaigns data info'!T:T,
    'Campaigns data info'!D:D,A53,
    'Campaigns data info'!I:I,"*Done*"
  )
  +
  SUMIFS(
    'Campaigns data info'!S:S,
    'Campaigns data info'!D:D,A53,
    'Campaigns data info'!I:I,"*Done*",
    'Campaigns data info'!T:T,""
  )&gt;0,
  SUMIFS(
    'Campaigns data info'!T:T,
    'Campaigns data info'!D:D,A53,
    'Campaigns data info'!I:I,"*Done*"
  )
  +
  SUMIFS(
    'Campaigns data info'!S:S,
    'Campaigns data info'!D:D,A53,
    'Campaigns data info'!I:I,"*Done*",
    'Campaigns data info'!T:T,""
  ),
  ""
)</f>
        <v/>
      </c>
    </row>
    <row r="54" spans="2:2">
      <c r="B54" s="481" t="str">
        <f xml:space="preserve">
IF(
  SUMIFS(
    'Campaigns data info'!T:T,
    'Campaigns data info'!D:D,A54,
    'Campaigns data info'!I:I,"*Done*"
  )
  +
  SUMIFS(
    'Campaigns data info'!S:S,
    'Campaigns data info'!D:D,A54,
    'Campaigns data info'!I:I,"*Done*",
    'Campaigns data info'!T:T,""
  )&gt;0,
  SUMIFS(
    'Campaigns data info'!T:T,
    'Campaigns data info'!D:D,A54,
    'Campaigns data info'!I:I,"*Done*"
  )
  +
  SUMIFS(
    'Campaigns data info'!S:S,
    'Campaigns data info'!D:D,A54,
    'Campaigns data info'!I:I,"*Done*",
    'Campaigns data info'!T:T,""
  ),
  ""
)</f>
        <v/>
      </c>
    </row>
    <row r="55" spans="2:2">
      <c r="B55" s="481" t="str">
        <f xml:space="preserve">
IF(
  SUMIFS(
    'Campaigns data info'!T:T,
    'Campaigns data info'!D:D,A55,
    'Campaigns data info'!I:I,"*Done*"
  )
  +
  SUMIFS(
    'Campaigns data info'!S:S,
    'Campaigns data info'!D:D,A55,
    'Campaigns data info'!I:I,"*Done*",
    'Campaigns data info'!T:T,""
  )&gt;0,
  SUMIFS(
    'Campaigns data info'!T:T,
    'Campaigns data info'!D:D,A55,
    'Campaigns data info'!I:I,"*Done*"
  )
  +
  SUMIFS(
    'Campaigns data info'!S:S,
    'Campaigns data info'!D:D,A55,
    'Campaigns data info'!I:I,"*Done*",
    'Campaigns data info'!T:T,""
  ),
  ""
)</f>
        <v/>
      </c>
    </row>
    <row r="56" spans="2:2">
      <c r="B56" s="481" t="str">
        <f xml:space="preserve">
IF(
  SUMIFS(
    'Campaigns data info'!T:T,
    'Campaigns data info'!D:D,A56,
    'Campaigns data info'!I:I,"*Done*"
  )
  +
  SUMIFS(
    'Campaigns data info'!S:S,
    'Campaigns data info'!D:D,A56,
    'Campaigns data info'!I:I,"*Done*",
    'Campaigns data info'!T:T,""
  )&gt;0,
  SUMIFS(
    'Campaigns data info'!T:T,
    'Campaigns data info'!D:D,A56,
    'Campaigns data info'!I:I,"*Done*"
  )
  +
  SUMIFS(
    'Campaigns data info'!S:S,
    'Campaigns data info'!D:D,A56,
    'Campaigns data info'!I:I,"*Done*",
    'Campaigns data info'!T:T,""
  ),
  ""
)</f>
        <v/>
      </c>
    </row>
    <row r="57" spans="2:2">
      <c r="B57" s="481" t="str">
        <f xml:space="preserve">
IF(
  SUMIFS(
    'Campaigns data info'!T:T,
    'Campaigns data info'!D:D,A57,
    'Campaigns data info'!I:I,"*Done*"
  )
  +
  SUMIFS(
    'Campaigns data info'!S:S,
    'Campaigns data info'!D:D,A57,
    'Campaigns data info'!I:I,"*Done*",
    'Campaigns data info'!T:T,""
  )&gt;0,
  SUMIFS(
    'Campaigns data info'!T:T,
    'Campaigns data info'!D:D,A57,
    'Campaigns data info'!I:I,"*Done*"
  )
  +
  SUMIFS(
    'Campaigns data info'!S:S,
    'Campaigns data info'!D:D,A57,
    'Campaigns data info'!I:I,"*Done*",
    'Campaigns data info'!T:T,""
  ),
  ""
)</f>
        <v/>
      </c>
    </row>
    <row r="58" spans="2:2">
      <c r="B58" s="481" t="str">
        <f xml:space="preserve">
IF(
  SUMIFS(
    'Campaigns data info'!T:T,
    'Campaigns data info'!D:D,A58,
    'Campaigns data info'!I:I,"*Done*"
  )
  +
  SUMIFS(
    'Campaigns data info'!S:S,
    'Campaigns data info'!D:D,A58,
    'Campaigns data info'!I:I,"*Done*",
    'Campaigns data info'!T:T,""
  )&gt;0,
  SUMIFS(
    'Campaigns data info'!T:T,
    'Campaigns data info'!D:D,A58,
    'Campaigns data info'!I:I,"*Done*"
  )
  +
  SUMIFS(
    'Campaigns data info'!S:S,
    'Campaigns data info'!D:D,A58,
    'Campaigns data info'!I:I,"*Done*",
    'Campaigns data info'!T:T,""
  ),
  ""
)</f>
        <v/>
      </c>
    </row>
    <row r="59" spans="2:2">
      <c r="B59" s="481" t="str">
        <f xml:space="preserve">
IF(
  SUMIFS(
    'Campaigns data info'!T:T,
    'Campaigns data info'!D:D,A59,
    'Campaigns data info'!I:I,"*Done*"
  )
  +
  SUMIFS(
    'Campaigns data info'!S:S,
    'Campaigns data info'!D:D,A59,
    'Campaigns data info'!I:I,"*Done*",
    'Campaigns data info'!T:T,""
  )&gt;0,
  SUMIFS(
    'Campaigns data info'!T:T,
    'Campaigns data info'!D:D,A59,
    'Campaigns data info'!I:I,"*Done*"
  )
  +
  SUMIFS(
    'Campaigns data info'!S:S,
    'Campaigns data info'!D:D,A59,
    'Campaigns data info'!I:I,"*Done*",
    'Campaigns data info'!T:T,""
  ),
  ""
)</f>
        <v/>
      </c>
    </row>
    <row r="60" spans="2:2">
      <c r="B60" s="481" t="str">
        <f xml:space="preserve">
IF(
  SUMIFS(
    'Campaigns data info'!T:T,
    'Campaigns data info'!D:D,A60,
    'Campaigns data info'!I:I,"*Done*"
  )
  +
  SUMIFS(
    'Campaigns data info'!S:S,
    'Campaigns data info'!D:D,A60,
    'Campaigns data info'!I:I,"*Done*",
    'Campaigns data info'!T:T,""
  )&gt;0,
  SUMIFS(
    'Campaigns data info'!T:T,
    'Campaigns data info'!D:D,A60,
    'Campaigns data info'!I:I,"*Done*"
  )
  +
  SUMIFS(
    'Campaigns data info'!S:S,
    'Campaigns data info'!D:D,A60,
    'Campaigns data info'!I:I,"*Done*",
    'Campaigns data info'!T:T,""
  ),
  ""
)</f>
        <v/>
      </c>
    </row>
    <row r="61" spans="2:2">
      <c r="B61" s="481" t="str">
        <f xml:space="preserve">
IF(
  SUMIFS(
    'Campaigns data info'!T:T,
    'Campaigns data info'!D:D,A61,
    'Campaigns data info'!I:I,"*Done*"
  )
  +
  SUMIFS(
    'Campaigns data info'!S:S,
    'Campaigns data info'!D:D,A61,
    'Campaigns data info'!I:I,"*Done*",
    'Campaigns data info'!T:T,""
  )&gt;0,
  SUMIFS(
    'Campaigns data info'!T:T,
    'Campaigns data info'!D:D,A61,
    'Campaigns data info'!I:I,"*Done*"
  )
  +
  SUMIFS(
    'Campaigns data info'!S:S,
    'Campaigns data info'!D:D,A61,
    'Campaigns data info'!I:I,"*Done*",
    'Campaigns data info'!T:T,""
  ),
  ""
)</f>
        <v/>
      </c>
    </row>
    <row r="62" spans="2:2">
      <c r="B62" s="481" t="str">
        <f xml:space="preserve">
IF(
  SUMIFS(
    'Campaigns data info'!T:T,
    'Campaigns data info'!D:D,A62,
    'Campaigns data info'!I:I,"*Done*"
  )
  +
  SUMIFS(
    'Campaigns data info'!S:S,
    'Campaigns data info'!D:D,A62,
    'Campaigns data info'!I:I,"*Done*",
    'Campaigns data info'!T:T,""
  )&gt;0,
  SUMIFS(
    'Campaigns data info'!T:T,
    'Campaigns data info'!D:D,A62,
    'Campaigns data info'!I:I,"*Done*"
  )
  +
  SUMIFS(
    'Campaigns data info'!S:S,
    'Campaigns data info'!D:D,A62,
    'Campaigns data info'!I:I,"*Done*",
    'Campaigns data info'!T:T,""
  ),
  ""
)</f>
        <v/>
      </c>
    </row>
    <row r="63" spans="2:2">
      <c r="B63" s="481" t="str">
        <f xml:space="preserve">
IF(
  SUMIFS(
    'Campaigns data info'!T:T,
    'Campaigns data info'!D:D,A63,
    'Campaigns data info'!I:I,"*Done*"
  )
  +
  SUMIFS(
    'Campaigns data info'!S:S,
    'Campaigns data info'!D:D,A63,
    'Campaigns data info'!I:I,"*Done*",
    'Campaigns data info'!T:T,""
  )&gt;0,
  SUMIFS(
    'Campaigns data info'!T:T,
    'Campaigns data info'!D:D,A63,
    'Campaigns data info'!I:I,"*Done*"
  )
  +
  SUMIFS(
    'Campaigns data info'!S:S,
    'Campaigns data info'!D:D,A63,
    'Campaigns data info'!I:I,"*Done*",
    'Campaigns data info'!T:T,""
  ),
  ""
)</f>
        <v/>
      </c>
    </row>
    <row r="64" spans="2:2">
      <c r="B64" s="481" t="str">
        <f xml:space="preserve">
IF(
  SUMIFS(
    'Campaigns data info'!T:T,
    'Campaigns data info'!D:D,A64,
    'Campaigns data info'!I:I,"*Done*"
  )
  +
  SUMIFS(
    'Campaigns data info'!S:S,
    'Campaigns data info'!D:D,A64,
    'Campaigns data info'!I:I,"*Done*",
    'Campaigns data info'!T:T,""
  )&gt;0,
  SUMIFS(
    'Campaigns data info'!T:T,
    'Campaigns data info'!D:D,A64,
    'Campaigns data info'!I:I,"*Done*"
  )
  +
  SUMIFS(
    'Campaigns data info'!S:S,
    'Campaigns data info'!D:D,A64,
    'Campaigns data info'!I:I,"*Done*",
    'Campaigns data info'!T:T,""
  ),
  ""
)</f>
        <v/>
      </c>
    </row>
    <row r="65" spans="2:2">
      <c r="B65" s="481" t="str">
        <f xml:space="preserve">
IF(
  SUMIFS(
    'Campaigns data info'!T:T,
    'Campaigns data info'!D:D,A65,
    'Campaigns data info'!I:I,"*Done*"
  )
  +
  SUMIFS(
    'Campaigns data info'!S:S,
    'Campaigns data info'!D:D,A65,
    'Campaigns data info'!I:I,"*Done*",
    'Campaigns data info'!T:T,""
  )&gt;0,
  SUMIFS(
    'Campaigns data info'!T:T,
    'Campaigns data info'!D:D,A65,
    'Campaigns data info'!I:I,"*Done*"
  )
  +
  SUMIFS(
    'Campaigns data info'!S:S,
    'Campaigns data info'!D:D,A65,
    'Campaigns data info'!I:I,"*Done*",
    'Campaigns data info'!T:T,""
  ),
  ""
)</f>
        <v/>
      </c>
    </row>
    <row r="66" spans="2:2">
      <c r="B66" s="481" t="str">
        <f xml:space="preserve">
IF(
  SUMIFS(
    'Campaigns data info'!T:T,
    'Campaigns data info'!D:D,A66,
    'Campaigns data info'!I:I,"*Done*"
  )
  +
  SUMIFS(
    'Campaigns data info'!S:S,
    'Campaigns data info'!D:D,A66,
    'Campaigns data info'!I:I,"*Done*",
    'Campaigns data info'!T:T,""
  )&gt;0,
  SUMIFS(
    'Campaigns data info'!T:T,
    'Campaigns data info'!D:D,A66,
    'Campaigns data info'!I:I,"*Done*"
  )
  +
  SUMIFS(
    'Campaigns data info'!S:S,
    'Campaigns data info'!D:D,A66,
    'Campaigns data info'!I:I,"*Done*",
    'Campaigns data info'!T:T,""
  ),
  ""
)</f>
        <v/>
      </c>
    </row>
    <row r="67" spans="2:2">
      <c r="B67" s="481" t="str">
        <f xml:space="preserve">
IF(
  SUMIFS(
    'Campaigns data info'!T:T,
    'Campaigns data info'!D:D,A67,
    'Campaigns data info'!I:I,"*Done*"
  )
  +
  SUMIFS(
    'Campaigns data info'!S:S,
    'Campaigns data info'!D:D,A67,
    'Campaigns data info'!I:I,"*Done*",
    'Campaigns data info'!T:T,""
  )&gt;0,
  SUMIFS(
    'Campaigns data info'!T:T,
    'Campaigns data info'!D:D,A67,
    'Campaigns data info'!I:I,"*Done*"
  )
  +
  SUMIFS(
    'Campaigns data info'!S:S,
    'Campaigns data info'!D:D,A67,
    'Campaigns data info'!I:I,"*Done*",
    'Campaigns data info'!T:T,""
  ),
  ""
)</f>
        <v/>
      </c>
    </row>
    <row r="68" spans="2:2">
      <c r="B68" s="481" t="str">
        <f xml:space="preserve">
IF(
  SUMIFS(
    'Campaigns data info'!T:T,
    'Campaigns data info'!D:D,A68,
    'Campaigns data info'!I:I,"*Done*"
  )
  +
  SUMIFS(
    'Campaigns data info'!S:S,
    'Campaigns data info'!D:D,A68,
    'Campaigns data info'!I:I,"*Done*",
    'Campaigns data info'!T:T,""
  )&gt;0,
  SUMIFS(
    'Campaigns data info'!T:T,
    'Campaigns data info'!D:D,A68,
    'Campaigns data info'!I:I,"*Done*"
  )
  +
  SUMIFS(
    'Campaigns data info'!S:S,
    'Campaigns data info'!D:D,A68,
    'Campaigns data info'!I:I,"*Done*",
    'Campaigns data info'!T:T,""
  ),
  ""
)</f>
        <v/>
      </c>
    </row>
    <row r="69" spans="2:2">
      <c r="B69" s="481" t="str">
        <f xml:space="preserve">
IF(
  SUMIFS(
    'Campaigns data info'!T:T,
    'Campaigns data info'!D:D,A69,
    'Campaigns data info'!I:I,"*Done*"
  )
  +
  SUMIFS(
    'Campaigns data info'!S:S,
    'Campaigns data info'!D:D,A69,
    'Campaigns data info'!I:I,"*Done*",
    'Campaigns data info'!T:T,""
  )&gt;0,
  SUMIFS(
    'Campaigns data info'!T:T,
    'Campaigns data info'!D:D,A69,
    'Campaigns data info'!I:I,"*Done*"
  )
  +
  SUMIFS(
    'Campaigns data info'!S:S,
    'Campaigns data info'!D:D,A69,
    'Campaigns data info'!I:I,"*Done*",
    'Campaigns data info'!T:T,""
  ),
  ""
)</f>
        <v/>
      </c>
    </row>
    <row r="70" spans="2:2">
      <c r="B70" s="481" t="str">
        <f xml:space="preserve">
IF(
  SUMIFS(
    'Campaigns data info'!T:T,
    'Campaigns data info'!D:D,A70,
    'Campaigns data info'!I:I,"*Done*"
  )
  +
  SUMIFS(
    'Campaigns data info'!S:S,
    'Campaigns data info'!D:D,A70,
    'Campaigns data info'!I:I,"*Done*",
    'Campaigns data info'!T:T,""
  )&gt;0,
  SUMIFS(
    'Campaigns data info'!T:T,
    'Campaigns data info'!D:D,A70,
    'Campaigns data info'!I:I,"*Done*"
  )
  +
  SUMIFS(
    'Campaigns data info'!S:S,
    'Campaigns data info'!D:D,A70,
    'Campaigns data info'!I:I,"*Done*",
    'Campaigns data info'!T:T,""
  ),
  ""
)</f>
        <v/>
      </c>
    </row>
    <row r="71" spans="2:2">
      <c r="B71" s="481" t="str">
        <f xml:space="preserve">
IF(
  SUMIFS(
    'Campaigns data info'!T:T,
    'Campaigns data info'!D:D,A71,
    'Campaigns data info'!I:I,"*Done*"
  )
  +
  SUMIFS(
    'Campaigns data info'!S:S,
    'Campaigns data info'!D:D,A71,
    'Campaigns data info'!I:I,"*Done*",
    'Campaigns data info'!T:T,""
  )&gt;0,
  SUMIFS(
    'Campaigns data info'!T:T,
    'Campaigns data info'!D:D,A71,
    'Campaigns data info'!I:I,"*Done*"
  )
  +
  SUMIFS(
    'Campaigns data info'!S:S,
    'Campaigns data info'!D:D,A71,
    'Campaigns data info'!I:I,"*Done*",
    'Campaigns data info'!T:T,""
  ),
  ""
)</f>
        <v/>
      </c>
    </row>
    <row r="72" spans="2:2">
      <c r="B72" s="481" t="str">
        <f xml:space="preserve">
IF(
  SUMIFS(
    'Campaigns data info'!T:T,
    'Campaigns data info'!D:D,A72,
    'Campaigns data info'!I:I,"*Done*"
  )
  +
  SUMIFS(
    'Campaigns data info'!S:S,
    'Campaigns data info'!D:D,A72,
    'Campaigns data info'!I:I,"*Done*",
    'Campaigns data info'!T:T,""
  )&gt;0,
  SUMIFS(
    'Campaigns data info'!T:T,
    'Campaigns data info'!D:D,A72,
    'Campaigns data info'!I:I,"*Done*"
  )
  +
  SUMIFS(
    'Campaigns data info'!S:S,
    'Campaigns data info'!D:D,A72,
    'Campaigns data info'!I:I,"*Done*",
    'Campaigns data info'!T:T,""
  ),
  ""
)</f>
        <v/>
      </c>
    </row>
    <row r="73" spans="2:2">
      <c r="B73" s="481" t="str">
        <f xml:space="preserve">
IF(
  SUMIFS(
    'Campaigns data info'!T:T,
    'Campaigns data info'!D:D,A73,
    'Campaigns data info'!I:I,"*Done*"
  )
  +
  SUMIFS(
    'Campaigns data info'!S:S,
    'Campaigns data info'!D:D,A73,
    'Campaigns data info'!I:I,"*Done*",
    'Campaigns data info'!T:T,""
  )&gt;0,
  SUMIFS(
    'Campaigns data info'!T:T,
    'Campaigns data info'!D:D,A73,
    'Campaigns data info'!I:I,"*Done*"
  )
  +
  SUMIFS(
    'Campaigns data info'!S:S,
    'Campaigns data info'!D:D,A73,
    'Campaigns data info'!I:I,"*Done*",
    'Campaigns data info'!T:T,""
  ),
  ""
)</f>
        <v/>
      </c>
    </row>
    <row r="74" spans="2:2">
      <c r="B74" s="481" t="str">
        <f xml:space="preserve">
IF(
  SUMIFS(
    'Campaigns data info'!T:T,
    'Campaigns data info'!D:D,A74,
    'Campaigns data info'!I:I,"*Done*"
  )
  +
  SUMIFS(
    'Campaigns data info'!S:S,
    'Campaigns data info'!D:D,A74,
    'Campaigns data info'!I:I,"*Done*",
    'Campaigns data info'!T:T,""
  )&gt;0,
  SUMIFS(
    'Campaigns data info'!T:T,
    'Campaigns data info'!D:D,A74,
    'Campaigns data info'!I:I,"*Done*"
  )
  +
  SUMIFS(
    'Campaigns data info'!S:S,
    'Campaigns data info'!D:D,A74,
    'Campaigns data info'!I:I,"*Done*",
    'Campaigns data info'!T:T,""
  ),
  ""
)</f>
        <v/>
      </c>
    </row>
    <row r="75" spans="2:2">
      <c r="B75" s="481" t="str">
        <f xml:space="preserve">
IF(
  SUMIFS(
    'Campaigns data info'!T:T,
    'Campaigns data info'!D:D,A75,
    'Campaigns data info'!I:I,"*Done*"
  )
  +
  SUMIFS(
    'Campaigns data info'!S:S,
    'Campaigns data info'!D:D,A75,
    'Campaigns data info'!I:I,"*Done*",
    'Campaigns data info'!T:T,""
  )&gt;0,
  SUMIFS(
    'Campaigns data info'!T:T,
    'Campaigns data info'!D:D,A75,
    'Campaigns data info'!I:I,"*Done*"
  )
  +
  SUMIFS(
    'Campaigns data info'!S:S,
    'Campaigns data info'!D:D,A75,
    'Campaigns data info'!I:I,"*Done*",
    'Campaigns data info'!T:T,""
  ),
  ""
)</f>
        <v/>
      </c>
    </row>
    <row r="76" spans="2:2">
      <c r="B76" s="481" t="str">
        <f xml:space="preserve">
IF(
  SUMIFS(
    'Campaigns data info'!T:T,
    'Campaigns data info'!D:D,A76,
    'Campaigns data info'!I:I,"*Done*"
  )
  +
  SUMIFS(
    'Campaigns data info'!S:S,
    'Campaigns data info'!D:D,A76,
    'Campaigns data info'!I:I,"*Done*",
    'Campaigns data info'!T:T,""
  )&gt;0,
  SUMIFS(
    'Campaigns data info'!T:T,
    'Campaigns data info'!D:D,A76,
    'Campaigns data info'!I:I,"*Done*"
  )
  +
  SUMIFS(
    'Campaigns data info'!S:S,
    'Campaigns data info'!D:D,A76,
    'Campaigns data info'!I:I,"*Done*",
    'Campaigns data info'!T:T,""
  ),
  ""
)</f>
        <v/>
      </c>
    </row>
    <row r="77" spans="2:2">
      <c r="B77" s="481" t="str">
        <f xml:space="preserve">
IF(
  SUMIFS(
    'Campaigns data info'!T:T,
    'Campaigns data info'!D:D,A77,
    'Campaigns data info'!I:I,"*Done*"
  )
  +
  SUMIFS(
    'Campaigns data info'!S:S,
    'Campaigns data info'!D:D,A77,
    'Campaigns data info'!I:I,"*Done*",
    'Campaigns data info'!T:T,""
  )&gt;0,
  SUMIFS(
    'Campaigns data info'!T:T,
    'Campaigns data info'!D:D,A77,
    'Campaigns data info'!I:I,"*Done*"
  )
  +
  SUMIFS(
    'Campaigns data info'!S:S,
    'Campaigns data info'!D:D,A77,
    'Campaigns data info'!I:I,"*Done*",
    'Campaigns data info'!T:T,""
  ),
  ""
)</f>
        <v/>
      </c>
    </row>
    <row r="78" spans="2:2">
      <c r="B78" s="481" t="str">
        <f xml:space="preserve">
IF(
  SUMIFS(
    'Campaigns data info'!T:T,
    'Campaigns data info'!D:D,A78,
    'Campaigns data info'!I:I,"*Done*"
  )
  +
  SUMIFS(
    'Campaigns data info'!S:S,
    'Campaigns data info'!D:D,A78,
    'Campaigns data info'!I:I,"*Done*",
    'Campaigns data info'!T:T,""
  )&gt;0,
  SUMIFS(
    'Campaigns data info'!T:T,
    'Campaigns data info'!D:D,A78,
    'Campaigns data info'!I:I,"*Done*"
  )
  +
  SUMIFS(
    'Campaigns data info'!S:S,
    'Campaigns data info'!D:D,A78,
    'Campaigns data info'!I:I,"*Done*",
    'Campaigns data info'!T:T,""
  ),
  ""
)</f>
        <v/>
      </c>
    </row>
    <row r="79" spans="2:2">
      <c r="B79" s="481" t="str">
        <f xml:space="preserve">
IF(
  SUMIFS(
    'Campaigns data info'!T:T,
    'Campaigns data info'!D:D,A79,
    'Campaigns data info'!I:I,"*Done*"
  )
  +
  SUMIFS(
    'Campaigns data info'!S:S,
    'Campaigns data info'!D:D,A79,
    'Campaigns data info'!I:I,"*Done*",
    'Campaigns data info'!T:T,""
  )&gt;0,
  SUMIFS(
    'Campaigns data info'!T:T,
    'Campaigns data info'!D:D,A79,
    'Campaigns data info'!I:I,"*Done*"
  )
  +
  SUMIFS(
    'Campaigns data info'!S:S,
    'Campaigns data info'!D:D,A79,
    'Campaigns data info'!I:I,"*Done*",
    'Campaigns data info'!T:T,""
  ),
  ""
)</f>
        <v/>
      </c>
    </row>
    <row r="80" spans="2:2">
      <c r="B80" s="481" t="str">
        <f xml:space="preserve">
IF(
  SUMIFS(
    'Campaigns data info'!T:T,
    'Campaigns data info'!D:D,A80,
    'Campaigns data info'!I:I,"*Done*"
  )
  +
  SUMIFS(
    'Campaigns data info'!S:S,
    'Campaigns data info'!D:D,A80,
    'Campaigns data info'!I:I,"*Done*",
    'Campaigns data info'!T:T,""
  )&gt;0,
  SUMIFS(
    'Campaigns data info'!T:T,
    'Campaigns data info'!D:D,A80,
    'Campaigns data info'!I:I,"*Done*"
  )
  +
  SUMIFS(
    'Campaigns data info'!S:S,
    'Campaigns data info'!D:D,A80,
    'Campaigns data info'!I:I,"*Done*",
    'Campaigns data info'!T:T,""
  ),
  ""
)</f>
        <v/>
      </c>
    </row>
    <row r="81" spans="2:2">
      <c r="B81" s="481" t="str">
        <f xml:space="preserve">
IF(
  SUMIFS(
    'Campaigns data info'!T:T,
    'Campaigns data info'!D:D,A81,
    'Campaigns data info'!I:I,"*Done*"
  )
  +
  SUMIFS(
    'Campaigns data info'!S:S,
    'Campaigns data info'!D:D,A81,
    'Campaigns data info'!I:I,"*Done*",
    'Campaigns data info'!T:T,""
  )&gt;0,
  SUMIFS(
    'Campaigns data info'!T:T,
    'Campaigns data info'!D:D,A81,
    'Campaigns data info'!I:I,"*Done*"
  )
  +
  SUMIFS(
    'Campaigns data info'!S:S,
    'Campaigns data info'!D:D,A81,
    'Campaigns data info'!I:I,"*Done*",
    'Campaigns data info'!T:T,""
  ),
  ""
)</f>
        <v/>
      </c>
    </row>
    <row r="82" spans="2:2">
      <c r="B82" s="481" t="str">
        <f xml:space="preserve">
IF(
  SUMIFS(
    'Campaigns data info'!T:T,
    'Campaigns data info'!D:D,A82,
    'Campaigns data info'!I:I,"*Done*"
  )
  +
  SUMIFS(
    'Campaigns data info'!S:S,
    'Campaigns data info'!D:D,A82,
    'Campaigns data info'!I:I,"*Done*",
    'Campaigns data info'!T:T,""
  )&gt;0,
  SUMIFS(
    'Campaigns data info'!T:T,
    'Campaigns data info'!D:D,A82,
    'Campaigns data info'!I:I,"*Done*"
  )
  +
  SUMIFS(
    'Campaigns data info'!S:S,
    'Campaigns data info'!D:D,A82,
    'Campaigns data info'!I:I,"*Done*",
    'Campaigns data info'!T:T,""
  ),
  ""
)</f>
        <v/>
      </c>
    </row>
    <row r="83" spans="2:2">
      <c r="B83" s="481" t="str">
        <f xml:space="preserve">
IF(
  SUMIFS(
    'Campaigns data info'!T:T,
    'Campaigns data info'!D:D,A83,
    'Campaigns data info'!I:I,"*Done*"
  )
  +
  SUMIFS(
    'Campaigns data info'!S:S,
    'Campaigns data info'!D:D,A83,
    'Campaigns data info'!I:I,"*Done*",
    'Campaigns data info'!T:T,""
  )&gt;0,
  SUMIFS(
    'Campaigns data info'!T:T,
    'Campaigns data info'!D:D,A83,
    'Campaigns data info'!I:I,"*Done*"
  )
  +
  SUMIFS(
    'Campaigns data info'!S:S,
    'Campaigns data info'!D:D,A83,
    'Campaigns data info'!I:I,"*Done*",
    'Campaigns data info'!T:T,""
  ),
  ""
)</f>
        <v/>
      </c>
    </row>
    <row r="84" spans="2:2">
      <c r="B84" s="481" t="str">
        <f xml:space="preserve">
IF(
  SUMIFS(
    'Campaigns data info'!T:T,
    'Campaigns data info'!D:D,A84,
    'Campaigns data info'!I:I,"*Done*"
  )
  +
  SUMIFS(
    'Campaigns data info'!S:S,
    'Campaigns data info'!D:D,A84,
    'Campaigns data info'!I:I,"*Done*",
    'Campaigns data info'!T:T,""
  )&gt;0,
  SUMIFS(
    'Campaigns data info'!T:T,
    'Campaigns data info'!D:D,A84,
    'Campaigns data info'!I:I,"*Done*"
  )
  +
  SUMIFS(
    'Campaigns data info'!S:S,
    'Campaigns data info'!D:D,A84,
    'Campaigns data info'!I:I,"*Done*",
    'Campaigns data info'!T:T,""
  ),
  ""
)</f>
        <v/>
      </c>
    </row>
    <row r="85" spans="2:2">
      <c r="B85" s="481" t="str">
        <f xml:space="preserve">
IF(
  SUMIFS(
    'Campaigns data info'!T:T,
    'Campaigns data info'!D:D,A85,
    'Campaigns data info'!I:I,"*Done*"
  )
  +
  SUMIFS(
    'Campaigns data info'!S:S,
    'Campaigns data info'!D:D,A85,
    'Campaigns data info'!I:I,"*Done*",
    'Campaigns data info'!T:T,""
  )&gt;0,
  SUMIFS(
    'Campaigns data info'!T:T,
    'Campaigns data info'!D:D,A85,
    'Campaigns data info'!I:I,"*Done*"
  )
  +
  SUMIFS(
    'Campaigns data info'!S:S,
    'Campaigns data info'!D:D,A85,
    'Campaigns data info'!I:I,"*Done*",
    'Campaigns data info'!T:T,""
  ),
  ""
)</f>
        <v/>
      </c>
    </row>
    <row r="86" spans="2:2">
      <c r="B86" s="481" t="str">
        <f xml:space="preserve">
IF(
  SUMIFS(
    'Campaigns data info'!T:T,
    'Campaigns data info'!D:D,A86,
    'Campaigns data info'!I:I,"*Done*"
  )
  +
  SUMIFS(
    'Campaigns data info'!S:S,
    'Campaigns data info'!D:D,A86,
    'Campaigns data info'!I:I,"*Done*",
    'Campaigns data info'!T:T,""
  )&gt;0,
  SUMIFS(
    'Campaigns data info'!T:T,
    'Campaigns data info'!D:D,A86,
    'Campaigns data info'!I:I,"*Done*"
  )
  +
  SUMIFS(
    'Campaigns data info'!S:S,
    'Campaigns data info'!D:D,A86,
    'Campaigns data info'!I:I,"*Done*",
    'Campaigns data info'!T:T,""
  ),
  ""
)</f>
        <v/>
      </c>
    </row>
    <row r="87" spans="2:2">
      <c r="B87" s="481" t="str">
        <f xml:space="preserve">
IF(
  SUMIFS(
    'Campaigns data info'!T:T,
    'Campaigns data info'!D:D,A87,
    'Campaigns data info'!I:I,"*Done*"
  )
  +
  SUMIFS(
    'Campaigns data info'!S:S,
    'Campaigns data info'!D:D,A87,
    'Campaigns data info'!I:I,"*Done*",
    'Campaigns data info'!T:T,""
  )&gt;0,
  SUMIFS(
    'Campaigns data info'!T:T,
    'Campaigns data info'!D:D,A87,
    'Campaigns data info'!I:I,"*Done*"
  )
  +
  SUMIFS(
    'Campaigns data info'!S:S,
    'Campaigns data info'!D:D,A87,
    'Campaigns data info'!I:I,"*Done*",
    'Campaigns data info'!T:T,""
  ),
  ""
)</f>
        <v/>
      </c>
    </row>
    <row r="88" spans="2:2">
      <c r="B88" s="481" t="str">
        <f xml:space="preserve">
IF(
  SUMIFS(
    'Campaigns data info'!T:T,
    'Campaigns data info'!D:D,A88,
    'Campaigns data info'!I:I,"*Done*"
  )
  +
  SUMIFS(
    'Campaigns data info'!S:S,
    'Campaigns data info'!D:D,A88,
    'Campaigns data info'!I:I,"*Done*",
    'Campaigns data info'!T:T,""
  )&gt;0,
  SUMIFS(
    'Campaigns data info'!T:T,
    'Campaigns data info'!D:D,A88,
    'Campaigns data info'!I:I,"*Done*"
  )
  +
  SUMIFS(
    'Campaigns data info'!S:S,
    'Campaigns data info'!D:D,A88,
    'Campaigns data info'!I:I,"*Done*",
    'Campaigns data info'!T:T,""
  ),
  ""
)</f>
        <v/>
      </c>
    </row>
    <row r="89" spans="2:2">
      <c r="B89" s="481" t="str">
        <f xml:space="preserve">
IF(
  SUMIFS(
    'Campaigns data info'!T:T,
    'Campaigns data info'!D:D,A89,
    'Campaigns data info'!I:I,"*Done*"
  )
  +
  SUMIFS(
    'Campaigns data info'!S:S,
    'Campaigns data info'!D:D,A89,
    'Campaigns data info'!I:I,"*Done*",
    'Campaigns data info'!T:T,""
  )&gt;0,
  SUMIFS(
    'Campaigns data info'!T:T,
    'Campaigns data info'!D:D,A89,
    'Campaigns data info'!I:I,"*Done*"
  )
  +
  SUMIFS(
    'Campaigns data info'!S:S,
    'Campaigns data info'!D:D,A89,
    'Campaigns data info'!I:I,"*Done*",
    'Campaigns data info'!T:T,""
  ),
  ""
)</f>
        <v/>
      </c>
    </row>
    <row r="90" spans="2:2">
      <c r="B90" s="481" t="str">
        <f xml:space="preserve">
IF(
  SUMIFS(
    'Campaigns data info'!T:T,
    'Campaigns data info'!D:D,A90,
    'Campaigns data info'!I:I,"*Done*"
  )
  +
  SUMIFS(
    'Campaigns data info'!S:S,
    'Campaigns data info'!D:D,A90,
    'Campaigns data info'!I:I,"*Done*",
    'Campaigns data info'!T:T,""
  )&gt;0,
  SUMIFS(
    'Campaigns data info'!T:T,
    'Campaigns data info'!D:D,A90,
    'Campaigns data info'!I:I,"*Done*"
  )
  +
  SUMIFS(
    'Campaigns data info'!S:S,
    'Campaigns data info'!D:D,A90,
    'Campaigns data info'!I:I,"*Done*",
    'Campaigns data info'!T:T,""
  ),
  ""
)</f>
        <v/>
      </c>
    </row>
    <row r="91" spans="2:2">
      <c r="B91" s="481" t="str">
        <f xml:space="preserve">
IF(
  SUMIFS(
    'Campaigns data info'!T:T,
    'Campaigns data info'!D:D,A91,
    'Campaigns data info'!I:I,"*Done*"
  )
  +
  SUMIFS(
    'Campaigns data info'!S:S,
    'Campaigns data info'!D:D,A91,
    'Campaigns data info'!I:I,"*Done*",
    'Campaigns data info'!T:T,""
  )&gt;0,
  SUMIFS(
    'Campaigns data info'!T:T,
    'Campaigns data info'!D:D,A91,
    'Campaigns data info'!I:I,"*Done*"
  )
  +
  SUMIFS(
    'Campaigns data info'!S:S,
    'Campaigns data info'!D:D,A91,
    'Campaigns data info'!I:I,"*Done*",
    'Campaigns data info'!T:T,""
  ),
  ""
)</f>
        <v/>
      </c>
    </row>
    <row r="92" spans="2:2">
      <c r="B92" s="481" t="str">
        <f xml:space="preserve">
IF(
  SUMIFS(
    'Campaigns data info'!T:T,
    'Campaigns data info'!D:D,A92,
    'Campaigns data info'!I:I,"*Done*"
  )
  +
  SUMIFS(
    'Campaigns data info'!S:S,
    'Campaigns data info'!D:D,A92,
    'Campaigns data info'!I:I,"*Done*",
    'Campaigns data info'!T:T,""
  )&gt;0,
  SUMIFS(
    'Campaigns data info'!T:T,
    'Campaigns data info'!D:D,A92,
    'Campaigns data info'!I:I,"*Done*"
  )
  +
  SUMIFS(
    'Campaigns data info'!S:S,
    'Campaigns data info'!D:D,A92,
    'Campaigns data info'!I:I,"*Done*",
    'Campaigns data info'!T:T,""
  ),
  ""
)</f>
        <v/>
      </c>
    </row>
    <row r="93" spans="2:2">
      <c r="B93" s="481" t="str">
        <f xml:space="preserve">
IF(
  SUMIFS(
    'Campaigns data info'!T:T,
    'Campaigns data info'!D:D,A93,
    'Campaigns data info'!I:I,"*Done*"
  )
  +
  SUMIFS(
    'Campaigns data info'!S:S,
    'Campaigns data info'!D:D,A93,
    'Campaigns data info'!I:I,"*Done*",
    'Campaigns data info'!T:T,""
  )&gt;0,
  SUMIFS(
    'Campaigns data info'!T:T,
    'Campaigns data info'!D:D,A93,
    'Campaigns data info'!I:I,"*Done*"
  )
  +
  SUMIFS(
    'Campaigns data info'!S:S,
    'Campaigns data info'!D:D,A93,
    'Campaigns data info'!I:I,"*Done*",
    'Campaigns data info'!T:T,""
  ),
  ""
)</f>
        <v/>
      </c>
    </row>
    <row r="94" spans="2:2">
      <c r="B94" s="481" t="str">
        <f xml:space="preserve">
IF(
  SUMIFS(
    'Campaigns data info'!T:T,
    'Campaigns data info'!D:D,A94,
    'Campaigns data info'!I:I,"*Done*"
  )
  +
  SUMIFS(
    'Campaigns data info'!S:S,
    'Campaigns data info'!D:D,A94,
    'Campaigns data info'!I:I,"*Done*",
    'Campaigns data info'!T:T,""
  )&gt;0,
  SUMIFS(
    'Campaigns data info'!T:T,
    'Campaigns data info'!D:D,A94,
    'Campaigns data info'!I:I,"*Done*"
  )
  +
  SUMIFS(
    'Campaigns data info'!S:S,
    'Campaigns data info'!D:D,A94,
    'Campaigns data info'!I:I,"*Done*",
    'Campaigns data info'!T:T,""
  ),
  ""
)</f>
        <v/>
      </c>
    </row>
    <row r="95" spans="2:2">
      <c r="B95" s="481" t="str">
        <f xml:space="preserve">
IF(
  SUMIFS(
    'Campaigns data info'!T:T,
    'Campaigns data info'!D:D,A95,
    'Campaigns data info'!I:I,"*Done*"
  )
  +
  SUMIFS(
    'Campaigns data info'!S:S,
    'Campaigns data info'!D:D,A95,
    'Campaigns data info'!I:I,"*Done*",
    'Campaigns data info'!T:T,""
  )&gt;0,
  SUMIFS(
    'Campaigns data info'!T:T,
    'Campaigns data info'!D:D,A95,
    'Campaigns data info'!I:I,"*Done*"
  )
  +
  SUMIFS(
    'Campaigns data info'!S:S,
    'Campaigns data info'!D:D,A95,
    'Campaigns data info'!I:I,"*Done*",
    'Campaigns data info'!T:T,""
  ),
  ""
)</f>
        <v/>
      </c>
    </row>
    <row r="96" spans="2:2">
      <c r="B96" s="481" t="str">
        <f xml:space="preserve">
IF(
  SUMIFS(
    'Campaigns data info'!T:T,
    'Campaigns data info'!D:D,A96,
    'Campaigns data info'!I:I,"*Done*"
  )
  +
  SUMIFS(
    'Campaigns data info'!S:S,
    'Campaigns data info'!D:D,A96,
    'Campaigns data info'!I:I,"*Done*",
    'Campaigns data info'!T:T,""
  )&gt;0,
  SUMIFS(
    'Campaigns data info'!T:T,
    'Campaigns data info'!D:D,A96,
    'Campaigns data info'!I:I,"*Done*"
  )
  +
  SUMIFS(
    'Campaigns data info'!S:S,
    'Campaigns data info'!D:D,A96,
    'Campaigns data info'!I:I,"*Done*",
    'Campaigns data info'!T:T,""
  ),
  ""
)</f>
        <v/>
      </c>
    </row>
    <row r="97" spans="2:2">
      <c r="B97" s="481" t="str">
        <f xml:space="preserve">
IF(
  SUMIFS(
    'Campaigns data info'!T:T,
    'Campaigns data info'!D:D,A97,
    'Campaigns data info'!I:I,"*Done*"
  )
  +
  SUMIFS(
    'Campaigns data info'!S:S,
    'Campaigns data info'!D:D,A97,
    'Campaigns data info'!I:I,"*Done*",
    'Campaigns data info'!T:T,""
  )&gt;0,
  SUMIFS(
    'Campaigns data info'!T:T,
    'Campaigns data info'!D:D,A97,
    'Campaigns data info'!I:I,"*Done*"
  )
  +
  SUMIFS(
    'Campaigns data info'!S:S,
    'Campaigns data info'!D:D,A97,
    'Campaigns data info'!I:I,"*Done*",
    'Campaigns data info'!T:T,""
  ),
  ""
)</f>
        <v/>
      </c>
    </row>
    <row r="98" spans="2:2">
      <c r="B98" s="481" t="str">
        <f xml:space="preserve">
IF(
  SUMIFS(
    'Campaigns data info'!T:T,
    'Campaigns data info'!D:D,A98,
    'Campaigns data info'!I:I,"*Done*"
  )
  +
  SUMIFS(
    'Campaigns data info'!S:S,
    'Campaigns data info'!D:D,A98,
    'Campaigns data info'!I:I,"*Done*",
    'Campaigns data info'!T:T,""
  )&gt;0,
  SUMIFS(
    'Campaigns data info'!T:T,
    'Campaigns data info'!D:D,A98,
    'Campaigns data info'!I:I,"*Done*"
  )
  +
  SUMIFS(
    'Campaigns data info'!S:S,
    'Campaigns data info'!D:D,A98,
    'Campaigns data info'!I:I,"*Done*",
    'Campaigns data info'!T:T,""
  ),
  ""
)</f>
        <v/>
      </c>
    </row>
    <row r="99" spans="2:2">
      <c r="B99" s="481" t="str">
        <f xml:space="preserve">
IF(
  SUMIFS(
    'Campaigns data info'!T:T,
    'Campaigns data info'!D:D,A99,
    'Campaigns data info'!I:I,"*Done*"
  )
  +
  SUMIFS(
    'Campaigns data info'!S:S,
    'Campaigns data info'!D:D,A99,
    'Campaigns data info'!I:I,"*Done*",
    'Campaigns data info'!T:T,""
  )&gt;0,
  SUMIFS(
    'Campaigns data info'!T:T,
    'Campaigns data info'!D:D,A99,
    'Campaigns data info'!I:I,"*Done*"
  )
  +
  SUMIFS(
    'Campaigns data info'!S:S,
    'Campaigns data info'!D:D,A99,
    'Campaigns data info'!I:I,"*Done*",
    'Campaigns data info'!T:T,""
  ),
  ""
)</f>
        <v/>
      </c>
    </row>
    <row r="100" spans="2:2">
      <c r="B100" s="481" t="str">
        <f xml:space="preserve">
IF(
  SUMIFS(
    'Campaigns data info'!T:T,
    'Campaigns data info'!D:D,A100,
    'Campaigns data info'!I:I,"*Done*"
  )
  +
  SUMIFS(
    'Campaigns data info'!S:S,
    'Campaigns data info'!D:D,A100,
    'Campaigns data info'!I:I,"*Done*",
    'Campaigns data info'!T:T,""
  )&gt;0,
  SUMIFS(
    'Campaigns data info'!T:T,
    'Campaigns data info'!D:D,A100,
    'Campaigns data info'!I:I,"*Done*"
  )
  +
  SUMIFS(
    'Campaigns data info'!S:S,
    'Campaigns data info'!D:D,A100,
    'Campaigns data info'!I:I,"*Done*",
    'Campaigns data info'!T:T,""
  ),
  ""
)</f>
        <v/>
      </c>
    </row>
    <row r="101" spans="2:2">
      <c r="B101" s="481" t="str">
        <f xml:space="preserve">
IF(
  SUMIFS(
    'Campaigns data info'!T:T,
    'Campaigns data info'!D:D,A101,
    'Campaigns data info'!I:I,"*Done*"
  )
  +
  SUMIFS(
    'Campaigns data info'!S:S,
    'Campaigns data info'!D:D,A101,
    'Campaigns data info'!I:I,"*Done*",
    'Campaigns data info'!T:T,""
  )&gt;0,
  SUMIFS(
    'Campaigns data info'!T:T,
    'Campaigns data info'!D:D,A101,
    'Campaigns data info'!I:I,"*Done*"
  )
  +
  SUMIFS(
    'Campaigns data info'!S:S,
    'Campaigns data info'!D:D,A101,
    'Campaigns data info'!I:I,"*Done*",
    'Campaigns data info'!T:T,""
  ),
  ""
)</f>
        <v/>
      </c>
    </row>
    <row r="102" spans="2:2">
      <c r="B102" s="481" t="str">
        <f xml:space="preserve">
IF(
  SUMIFS(
    'Campaigns data info'!T:T,
    'Campaigns data info'!D:D,A102,
    'Campaigns data info'!I:I,"*Done*"
  )
  +
  SUMIFS(
    'Campaigns data info'!S:S,
    'Campaigns data info'!D:D,A102,
    'Campaigns data info'!I:I,"*Done*",
    'Campaigns data info'!T:T,""
  )&gt;0,
  SUMIFS(
    'Campaigns data info'!T:T,
    'Campaigns data info'!D:D,A102,
    'Campaigns data info'!I:I,"*Done*"
  )
  +
  SUMIFS(
    'Campaigns data info'!S:S,
    'Campaigns data info'!D:D,A102,
    'Campaigns data info'!I:I,"*Done*",
    'Campaigns data info'!T:T,""
  ),
  ""
)</f>
        <v/>
      </c>
    </row>
    <row r="103" spans="2:2">
      <c r="B103" s="481" t="str">
        <f xml:space="preserve">
IF(
  SUMIFS(
    'Campaigns data info'!T:T,
    'Campaigns data info'!D:D,A103,
    'Campaigns data info'!I:I,"*Done*"
  )
  +
  SUMIFS(
    'Campaigns data info'!S:S,
    'Campaigns data info'!D:D,A103,
    'Campaigns data info'!I:I,"*Done*",
    'Campaigns data info'!T:T,""
  )&gt;0,
  SUMIFS(
    'Campaigns data info'!T:T,
    'Campaigns data info'!D:D,A103,
    'Campaigns data info'!I:I,"*Done*"
  )
  +
  SUMIFS(
    'Campaigns data info'!S:S,
    'Campaigns data info'!D:D,A103,
    'Campaigns data info'!I:I,"*Done*",
    'Campaigns data info'!T:T,""
  ),
  ""
)</f>
        <v/>
      </c>
    </row>
    <row r="104" spans="2:2">
      <c r="B104" s="481" t="str">
        <f xml:space="preserve">
IF(
  SUMIFS(
    'Campaigns data info'!T:T,
    'Campaigns data info'!D:D,A104,
    'Campaigns data info'!I:I,"*Done*"
  )
  +
  SUMIFS(
    'Campaigns data info'!S:S,
    'Campaigns data info'!D:D,A104,
    'Campaigns data info'!I:I,"*Done*",
    'Campaigns data info'!T:T,""
  )&gt;0,
  SUMIFS(
    'Campaigns data info'!T:T,
    'Campaigns data info'!D:D,A104,
    'Campaigns data info'!I:I,"*Done*"
  )
  +
  SUMIFS(
    'Campaigns data info'!S:S,
    'Campaigns data info'!D:D,A104,
    'Campaigns data info'!I:I,"*Done*",
    'Campaigns data info'!T:T,""
  ),
  ""
)</f>
        <v/>
      </c>
    </row>
    <row r="105" spans="2:2">
      <c r="B105" s="481" t="str">
        <f xml:space="preserve">
IF(
  SUMIFS(
    'Campaigns data info'!T:T,
    'Campaigns data info'!D:D,A105,
    'Campaigns data info'!I:I,"*Done*"
  )
  +
  SUMIFS(
    'Campaigns data info'!S:S,
    'Campaigns data info'!D:D,A105,
    'Campaigns data info'!I:I,"*Done*",
    'Campaigns data info'!T:T,""
  )&gt;0,
  SUMIFS(
    'Campaigns data info'!T:T,
    'Campaigns data info'!D:D,A105,
    'Campaigns data info'!I:I,"*Done*"
  )
  +
  SUMIFS(
    'Campaigns data info'!S:S,
    'Campaigns data info'!D:D,A105,
    'Campaigns data info'!I:I,"*Done*",
    'Campaigns data info'!T:T,""
  ),
  ""
)</f>
        <v/>
      </c>
    </row>
    <row r="106" spans="2:2">
      <c r="B106" s="481" t="str">
        <f xml:space="preserve">
IF(
  SUMIFS(
    'Campaigns data info'!T:T,
    'Campaigns data info'!D:D,A106,
    'Campaigns data info'!I:I,"*Done*"
  )
  +
  SUMIFS(
    'Campaigns data info'!S:S,
    'Campaigns data info'!D:D,A106,
    'Campaigns data info'!I:I,"*Done*",
    'Campaigns data info'!T:T,""
  )&gt;0,
  SUMIFS(
    'Campaigns data info'!T:T,
    'Campaigns data info'!D:D,A106,
    'Campaigns data info'!I:I,"*Done*"
  )
  +
  SUMIFS(
    'Campaigns data info'!S:S,
    'Campaigns data info'!D:D,A106,
    'Campaigns data info'!I:I,"*Done*",
    'Campaigns data info'!T:T,""
  ),
  ""
)</f>
        <v/>
      </c>
    </row>
    <row r="107" spans="2:2">
      <c r="B107" s="481" t="str">
        <f xml:space="preserve">
IF(
  SUMIFS(
    'Campaigns data info'!T:T,
    'Campaigns data info'!D:D,A107,
    'Campaigns data info'!I:I,"*Done*"
  )
  +
  SUMIFS(
    'Campaigns data info'!S:S,
    'Campaigns data info'!D:D,A107,
    'Campaigns data info'!I:I,"*Done*",
    'Campaigns data info'!T:T,""
  )&gt;0,
  SUMIFS(
    'Campaigns data info'!T:T,
    'Campaigns data info'!D:D,A107,
    'Campaigns data info'!I:I,"*Done*"
  )
  +
  SUMIFS(
    'Campaigns data info'!S:S,
    'Campaigns data info'!D:D,A107,
    'Campaigns data info'!I:I,"*Done*",
    'Campaigns data info'!T:T,""
  ),
  ""
)</f>
        <v/>
      </c>
    </row>
    <row r="108" spans="2:2">
      <c r="B108" s="481" t="str">
        <f xml:space="preserve">
IF(
  SUMIFS(
    'Campaigns data info'!T:T,
    'Campaigns data info'!D:D,A108,
    'Campaigns data info'!I:I,"*Done*"
  )
  +
  SUMIFS(
    'Campaigns data info'!S:S,
    'Campaigns data info'!D:D,A108,
    'Campaigns data info'!I:I,"*Done*",
    'Campaigns data info'!T:T,""
  )&gt;0,
  SUMIFS(
    'Campaigns data info'!T:T,
    'Campaigns data info'!D:D,A108,
    'Campaigns data info'!I:I,"*Done*"
  )
  +
  SUMIFS(
    'Campaigns data info'!S:S,
    'Campaigns data info'!D:D,A108,
    'Campaigns data info'!I:I,"*Done*",
    'Campaigns data info'!T:T,""
  ),
  ""
)</f>
        <v/>
      </c>
    </row>
    <row r="109" spans="2:2">
      <c r="B109" s="481" t="str">
        <f xml:space="preserve">
IF(
  SUMIFS(
    'Campaigns data info'!T:T,
    'Campaigns data info'!D:D,A109,
    'Campaigns data info'!I:I,"*Done*"
  )
  +
  SUMIFS(
    'Campaigns data info'!S:S,
    'Campaigns data info'!D:D,A109,
    'Campaigns data info'!I:I,"*Done*",
    'Campaigns data info'!T:T,""
  )&gt;0,
  SUMIFS(
    'Campaigns data info'!T:T,
    'Campaigns data info'!D:D,A109,
    'Campaigns data info'!I:I,"*Done*"
  )
  +
  SUMIFS(
    'Campaigns data info'!S:S,
    'Campaigns data info'!D:D,A109,
    'Campaigns data info'!I:I,"*Done*",
    'Campaigns data info'!T:T,""
  ),
  ""
)</f>
        <v/>
      </c>
    </row>
    <row r="110" spans="2:2">
      <c r="B110" s="481" t="str">
        <f xml:space="preserve">
IF(
  SUMIFS(
    'Campaigns data info'!T:T,
    'Campaigns data info'!D:D,A110,
    'Campaigns data info'!I:I,"*Done*"
  )
  +
  SUMIFS(
    'Campaigns data info'!S:S,
    'Campaigns data info'!D:D,A110,
    'Campaigns data info'!I:I,"*Done*",
    'Campaigns data info'!T:T,""
  )&gt;0,
  SUMIFS(
    'Campaigns data info'!T:T,
    'Campaigns data info'!D:D,A110,
    'Campaigns data info'!I:I,"*Done*"
  )
  +
  SUMIFS(
    'Campaigns data info'!S:S,
    'Campaigns data info'!D:D,A110,
    'Campaigns data info'!I:I,"*Done*",
    'Campaigns data info'!T:T,""
  ),
  ""
)</f>
        <v/>
      </c>
    </row>
    <row r="111" spans="2:2">
      <c r="B111" s="481" t="str">
        <f xml:space="preserve">
IF(
  SUMIFS(
    'Campaigns data info'!T:T,
    'Campaigns data info'!D:D,A111,
    'Campaigns data info'!I:I,"*Done*"
  )
  +
  SUMIFS(
    'Campaigns data info'!S:S,
    'Campaigns data info'!D:D,A111,
    'Campaigns data info'!I:I,"*Done*",
    'Campaigns data info'!T:T,""
  )&gt;0,
  SUMIFS(
    'Campaigns data info'!T:T,
    'Campaigns data info'!D:D,A111,
    'Campaigns data info'!I:I,"*Done*"
  )
  +
  SUMIFS(
    'Campaigns data info'!S:S,
    'Campaigns data info'!D:D,A111,
    'Campaigns data info'!I:I,"*Done*",
    'Campaigns data info'!T:T,""
  ),
  ""
)</f>
        <v/>
      </c>
    </row>
    <row r="112" spans="2:2">
      <c r="B112" s="481" t="str">
        <f xml:space="preserve">
IF(
  SUMIFS(
    'Campaigns data info'!T:T,
    'Campaigns data info'!D:D,A112,
    'Campaigns data info'!I:I,"*Done*"
  )
  +
  SUMIFS(
    'Campaigns data info'!S:S,
    'Campaigns data info'!D:D,A112,
    'Campaigns data info'!I:I,"*Done*",
    'Campaigns data info'!T:T,""
  )&gt;0,
  SUMIFS(
    'Campaigns data info'!T:T,
    'Campaigns data info'!D:D,A112,
    'Campaigns data info'!I:I,"*Done*"
  )
  +
  SUMIFS(
    'Campaigns data info'!S:S,
    'Campaigns data info'!D:D,A112,
    'Campaigns data info'!I:I,"*Done*",
    'Campaigns data info'!T:T,""
  ),
  ""
)</f>
        <v/>
      </c>
    </row>
    <row r="113" spans="2:2">
      <c r="B113" s="481" t="str">
        <f xml:space="preserve">
IF(
  SUMIFS(
    'Campaigns data info'!T:T,
    'Campaigns data info'!D:D,A113,
    'Campaigns data info'!I:I,"*Done*"
  )
  +
  SUMIFS(
    'Campaigns data info'!S:S,
    'Campaigns data info'!D:D,A113,
    'Campaigns data info'!I:I,"*Done*",
    'Campaigns data info'!T:T,""
  )&gt;0,
  SUMIFS(
    'Campaigns data info'!T:T,
    'Campaigns data info'!D:D,A113,
    'Campaigns data info'!I:I,"*Done*"
  )
  +
  SUMIFS(
    'Campaigns data info'!S:S,
    'Campaigns data info'!D:D,A113,
    'Campaigns data info'!I:I,"*Done*",
    'Campaigns data info'!T:T,""
  ),
  ""
)</f>
        <v/>
      </c>
    </row>
    <row r="114" spans="2:2">
      <c r="B114" s="481" t="str">
        <f xml:space="preserve">
IF(
  SUMIFS(
    'Campaigns data info'!T:T,
    'Campaigns data info'!D:D,A114,
    'Campaigns data info'!I:I,"*Done*"
  )
  +
  SUMIFS(
    'Campaigns data info'!S:S,
    'Campaigns data info'!D:D,A114,
    'Campaigns data info'!I:I,"*Done*",
    'Campaigns data info'!T:T,""
  )&gt;0,
  SUMIFS(
    'Campaigns data info'!T:T,
    'Campaigns data info'!D:D,A114,
    'Campaigns data info'!I:I,"*Done*"
  )
  +
  SUMIFS(
    'Campaigns data info'!S:S,
    'Campaigns data info'!D:D,A114,
    'Campaigns data info'!I:I,"*Done*",
    'Campaigns data info'!T:T,""
  ),
  ""
)</f>
        <v/>
      </c>
    </row>
    <row r="115" spans="2:2">
      <c r="B115" s="481" t="str">
        <f xml:space="preserve">
IF(
  SUMIFS(
    'Campaigns data info'!T:T,
    'Campaigns data info'!D:D,A115,
    'Campaigns data info'!I:I,"*Done*"
  )
  +
  SUMIFS(
    'Campaigns data info'!S:S,
    'Campaigns data info'!D:D,A115,
    'Campaigns data info'!I:I,"*Done*",
    'Campaigns data info'!T:T,""
  )&gt;0,
  SUMIFS(
    'Campaigns data info'!T:T,
    'Campaigns data info'!D:D,A115,
    'Campaigns data info'!I:I,"*Done*"
  )
  +
  SUMIFS(
    'Campaigns data info'!S:S,
    'Campaigns data info'!D:D,A115,
    'Campaigns data info'!I:I,"*Done*",
    'Campaigns data info'!T:T,""
  ),
  ""
)</f>
        <v/>
      </c>
    </row>
    <row r="116" spans="2:2">
      <c r="B116" s="481" t="str">
        <f xml:space="preserve">
IF(
  SUMIFS(
    'Campaigns data info'!T:T,
    'Campaigns data info'!D:D,A116,
    'Campaigns data info'!I:I,"*Done*"
  )
  +
  SUMIFS(
    'Campaigns data info'!S:S,
    'Campaigns data info'!D:D,A116,
    'Campaigns data info'!I:I,"*Done*",
    'Campaigns data info'!T:T,""
  )&gt;0,
  SUMIFS(
    'Campaigns data info'!T:T,
    'Campaigns data info'!D:D,A116,
    'Campaigns data info'!I:I,"*Done*"
  )
  +
  SUMIFS(
    'Campaigns data info'!S:S,
    'Campaigns data info'!D:D,A116,
    'Campaigns data info'!I:I,"*Done*",
    'Campaigns data info'!T:T,""
  ),
  ""
)</f>
        <v/>
      </c>
    </row>
    <row r="117" spans="2:2">
      <c r="B117" s="481" t="str">
        <f xml:space="preserve">
IF(
  SUMIFS(
    'Campaigns data info'!T:T,
    'Campaigns data info'!D:D,A117,
    'Campaigns data info'!I:I,"*Done*"
  )
  +
  SUMIFS(
    'Campaigns data info'!S:S,
    'Campaigns data info'!D:D,A117,
    'Campaigns data info'!I:I,"*Done*",
    'Campaigns data info'!T:T,""
  )&gt;0,
  SUMIFS(
    'Campaigns data info'!T:T,
    'Campaigns data info'!D:D,A117,
    'Campaigns data info'!I:I,"*Done*"
  )
  +
  SUMIFS(
    'Campaigns data info'!S:S,
    'Campaigns data info'!D:D,A117,
    'Campaigns data info'!I:I,"*Done*",
    'Campaigns data info'!T:T,""
  ),
  ""
)</f>
        <v/>
      </c>
    </row>
    <row r="118" spans="2:2">
      <c r="B118" s="481" t="str">
        <f xml:space="preserve">
IF(
  SUMIFS(
    'Campaigns data info'!T:T,
    'Campaigns data info'!D:D,A118,
    'Campaigns data info'!I:I,"*Done*"
  )
  +
  SUMIFS(
    'Campaigns data info'!S:S,
    'Campaigns data info'!D:D,A118,
    'Campaigns data info'!I:I,"*Done*",
    'Campaigns data info'!T:T,""
  )&gt;0,
  SUMIFS(
    'Campaigns data info'!T:T,
    'Campaigns data info'!D:D,A118,
    'Campaigns data info'!I:I,"*Done*"
  )
  +
  SUMIFS(
    'Campaigns data info'!S:S,
    'Campaigns data info'!D:D,A118,
    'Campaigns data info'!I:I,"*Done*",
    'Campaigns data info'!T:T,""
  ),
  ""
)</f>
        <v/>
      </c>
    </row>
    <row r="119" spans="2:2">
      <c r="B119" s="481" t="str">
        <f xml:space="preserve">
IF(
  SUMIFS(
    'Campaigns data info'!T:T,
    'Campaigns data info'!D:D,A119,
    'Campaigns data info'!I:I,"*Done*"
  )
  +
  SUMIFS(
    'Campaigns data info'!S:S,
    'Campaigns data info'!D:D,A119,
    'Campaigns data info'!I:I,"*Done*",
    'Campaigns data info'!T:T,""
  )&gt;0,
  SUMIFS(
    'Campaigns data info'!T:T,
    'Campaigns data info'!D:D,A119,
    'Campaigns data info'!I:I,"*Done*"
  )
  +
  SUMIFS(
    'Campaigns data info'!S:S,
    'Campaigns data info'!D:D,A119,
    'Campaigns data info'!I:I,"*Done*",
    'Campaigns data info'!T:T,""
  ),
  ""
)</f>
        <v/>
      </c>
    </row>
    <row r="120" spans="2:2">
      <c r="B120" s="481" t="str">
        <f xml:space="preserve">
IF(
  SUMIFS(
    'Campaigns data info'!T:T,
    'Campaigns data info'!D:D,A120,
    'Campaigns data info'!I:I,"*Done*"
  )
  +
  SUMIFS(
    'Campaigns data info'!S:S,
    'Campaigns data info'!D:D,A120,
    'Campaigns data info'!I:I,"*Done*",
    'Campaigns data info'!T:T,""
  )&gt;0,
  SUMIFS(
    'Campaigns data info'!T:T,
    'Campaigns data info'!D:D,A120,
    'Campaigns data info'!I:I,"*Done*"
  )
  +
  SUMIFS(
    'Campaigns data info'!S:S,
    'Campaigns data info'!D:D,A120,
    'Campaigns data info'!I:I,"*Done*",
    'Campaigns data info'!T:T,""
  ),
  ""
)</f>
        <v/>
      </c>
    </row>
    <row r="121" spans="2:2">
      <c r="B121" s="481" t="str">
        <f xml:space="preserve">
IF(
  SUMIFS(
    'Campaigns data info'!T:T,
    'Campaigns data info'!D:D,A121,
    'Campaigns data info'!I:I,"*Done*"
  )
  +
  SUMIFS(
    'Campaigns data info'!S:S,
    'Campaigns data info'!D:D,A121,
    'Campaigns data info'!I:I,"*Done*",
    'Campaigns data info'!T:T,""
  )&gt;0,
  SUMIFS(
    'Campaigns data info'!T:T,
    'Campaigns data info'!D:D,A121,
    'Campaigns data info'!I:I,"*Done*"
  )
  +
  SUMIFS(
    'Campaigns data info'!S:S,
    'Campaigns data info'!D:D,A121,
    'Campaigns data info'!I:I,"*Done*",
    'Campaigns data info'!T:T,""
  ),
  ""
)</f>
        <v/>
      </c>
    </row>
    <row r="122" spans="2:2">
      <c r="B122" s="481" t="str">
        <f xml:space="preserve">
IF(
  SUMIFS(
    'Campaigns data info'!T:T,
    'Campaigns data info'!D:D,A122,
    'Campaigns data info'!I:I,"*Done*"
  )
  +
  SUMIFS(
    'Campaigns data info'!S:S,
    'Campaigns data info'!D:D,A122,
    'Campaigns data info'!I:I,"*Done*",
    'Campaigns data info'!T:T,""
  )&gt;0,
  SUMIFS(
    'Campaigns data info'!T:T,
    'Campaigns data info'!D:D,A122,
    'Campaigns data info'!I:I,"*Done*"
  )
  +
  SUMIFS(
    'Campaigns data info'!S:S,
    'Campaigns data info'!D:D,A122,
    'Campaigns data info'!I:I,"*Done*",
    'Campaigns data info'!T:T,""
  ),
  ""
)</f>
        <v/>
      </c>
    </row>
    <row r="123" spans="2:2">
      <c r="B123" s="481" t="str">
        <f xml:space="preserve">
IF(
  SUMIFS(
    'Campaigns data info'!T:T,
    'Campaigns data info'!D:D,A123,
    'Campaigns data info'!I:I,"*Done*"
  )
  +
  SUMIFS(
    'Campaigns data info'!S:S,
    'Campaigns data info'!D:D,A123,
    'Campaigns data info'!I:I,"*Done*",
    'Campaigns data info'!T:T,""
  )&gt;0,
  SUMIFS(
    'Campaigns data info'!T:T,
    'Campaigns data info'!D:D,A123,
    'Campaigns data info'!I:I,"*Done*"
  )
  +
  SUMIFS(
    'Campaigns data info'!S:S,
    'Campaigns data info'!D:D,A123,
    'Campaigns data info'!I:I,"*Done*",
    'Campaigns data info'!T:T,""
  ),
  ""
)</f>
        <v/>
      </c>
    </row>
    <row r="124" spans="2:2">
      <c r="B124" s="481" t="str">
        <f xml:space="preserve">
IF(
  SUMIFS(
    'Campaigns data info'!T:T,
    'Campaigns data info'!D:D,A124,
    'Campaigns data info'!I:I,"*Done*"
  )
  +
  SUMIFS(
    'Campaigns data info'!S:S,
    'Campaigns data info'!D:D,A124,
    'Campaigns data info'!I:I,"*Done*",
    'Campaigns data info'!T:T,""
  )&gt;0,
  SUMIFS(
    'Campaigns data info'!T:T,
    'Campaigns data info'!D:D,A124,
    'Campaigns data info'!I:I,"*Done*"
  )
  +
  SUMIFS(
    'Campaigns data info'!S:S,
    'Campaigns data info'!D:D,A124,
    'Campaigns data info'!I:I,"*Done*",
    'Campaigns data info'!T:T,""
  ),
  ""
)</f>
        <v/>
      </c>
    </row>
    <row r="125" spans="2:2">
      <c r="B125" s="481" t="str">
        <f xml:space="preserve">
IF(
  SUMIFS(
    'Campaigns data info'!T:T,
    'Campaigns data info'!D:D,A125,
    'Campaigns data info'!I:I,"*Done*"
  )
  +
  SUMIFS(
    'Campaigns data info'!S:S,
    'Campaigns data info'!D:D,A125,
    'Campaigns data info'!I:I,"*Done*",
    'Campaigns data info'!T:T,""
  )&gt;0,
  SUMIFS(
    'Campaigns data info'!T:T,
    'Campaigns data info'!D:D,A125,
    'Campaigns data info'!I:I,"*Done*"
  )
  +
  SUMIFS(
    'Campaigns data info'!S:S,
    'Campaigns data info'!D:D,A125,
    'Campaigns data info'!I:I,"*Done*",
    'Campaigns data info'!T:T,""
  ),
  ""
)</f>
        <v/>
      </c>
    </row>
    <row r="126" spans="2:2">
      <c r="B126" s="481" t="str">
        <f xml:space="preserve">
IF(
  SUMIFS(
    'Campaigns data info'!T:T,
    'Campaigns data info'!D:D,A126,
    'Campaigns data info'!I:I,"*Done*"
  )
  +
  SUMIFS(
    'Campaigns data info'!S:S,
    'Campaigns data info'!D:D,A126,
    'Campaigns data info'!I:I,"*Done*",
    'Campaigns data info'!T:T,""
  )&gt;0,
  SUMIFS(
    'Campaigns data info'!T:T,
    'Campaigns data info'!D:D,A126,
    'Campaigns data info'!I:I,"*Done*"
  )
  +
  SUMIFS(
    'Campaigns data info'!S:S,
    'Campaigns data info'!D:D,A126,
    'Campaigns data info'!I:I,"*Done*",
    'Campaigns data info'!T:T,""
  ),
  ""
)</f>
        <v/>
      </c>
    </row>
    <row r="127" spans="2:2">
      <c r="B127" s="481" t="str">
        <f xml:space="preserve">
IF(
  SUMIFS(
    'Campaigns data info'!T:T,
    'Campaigns data info'!D:D,A127,
    'Campaigns data info'!I:I,"*Done*"
  )
  +
  SUMIFS(
    'Campaigns data info'!S:S,
    'Campaigns data info'!D:D,A127,
    'Campaigns data info'!I:I,"*Done*",
    'Campaigns data info'!T:T,""
  )&gt;0,
  SUMIFS(
    'Campaigns data info'!T:T,
    'Campaigns data info'!D:D,A127,
    'Campaigns data info'!I:I,"*Done*"
  )
  +
  SUMIFS(
    'Campaigns data info'!S:S,
    'Campaigns data info'!D:D,A127,
    'Campaigns data info'!I:I,"*Done*",
    'Campaigns data info'!T:T,""
  ),
  ""
)</f>
        <v/>
      </c>
    </row>
    <row r="128" spans="2:2">
      <c r="B128" s="481" t="str">
        <f xml:space="preserve">
IF(
  SUMIFS(
    'Campaigns data info'!T:T,
    'Campaigns data info'!D:D,A128,
    'Campaigns data info'!I:I,"*Done*"
  )
  +
  SUMIFS(
    'Campaigns data info'!S:S,
    'Campaigns data info'!D:D,A128,
    'Campaigns data info'!I:I,"*Done*",
    'Campaigns data info'!T:T,""
  )&gt;0,
  SUMIFS(
    'Campaigns data info'!T:T,
    'Campaigns data info'!D:D,A128,
    'Campaigns data info'!I:I,"*Done*"
  )
  +
  SUMIFS(
    'Campaigns data info'!S:S,
    'Campaigns data info'!D:D,A128,
    'Campaigns data info'!I:I,"*Done*",
    'Campaigns data info'!T:T,""
  ),
  ""
)</f>
        <v/>
      </c>
    </row>
    <row r="129" spans="2:2">
      <c r="B129" s="481" t="str">
        <f xml:space="preserve">
IF(
  SUMIFS(
    'Campaigns data info'!T:T,
    'Campaigns data info'!D:D,A129,
    'Campaigns data info'!I:I,"*Done*"
  )
  +
  SUMIFS(
    'Campaigns data info'!S:S,
    'Campaigns data info'!D:D,A129,
    'Campaigns data info'!I:I,"*Done*",
    'Campaigns data info'!T:T,""
  )&gt;0,
  SUMIFS(
    'Campaigns data info'!T:T,
    'Campaigns data info'!D:D,A129,
    'Campaigns data info'!I:I,"*Done*"
  )
  +
  SUMIFS(
    'Campaigns data info'!S:S,
    'Campaigns data info'!D:D,A129,
    'Campaigns data info'!I:I,"*Done*",
    'Campaigns data info'!T:T,""
  ),
  ""
)</f>
        <v/>
      </c>
    </row>
    <row r="130" spans="2:2">
      <c r="B130" s="481" t="str">
        <f xml:space="preserve">
IF(
  SUMIFS(
    'Campaigns data info'!T:T,
    'Campaigns data info'!D:D,A130,
    'Campaigns data info'!I:I,"*Done*"
  )
  +
  SUMIFS(
    'Campaigns data info'!S:S,
    'Campaigns data info'!D:D,A130,
    'Campaigns data info'!I:I,"*Done*",
    'Campaigns data info'!T:T,""
  )&gt;0,
  SUMIFS(
    'Campaigns data info'!T:T,
    'Campaigns data info'!D:D,A130,
    'Campaigns data info'!I:I,"*Done*"
  )
  +
  SUMIFS(
    'Campaigns data info'!S:S,
    'Campaigns data info'!D:D,A130,
    'Campaigns data info'!I:I,"*Done*",
    'Campaigns data info'!T:T,""
  ),
  ""
)</f>
        <v/>
      </c>
    </row>
    <row r="131" spans="2:2">
      <c r="B131" s="481" t="str">
        <f xml:space="preserve">
IF(
  SUMIFS(
    'Campaigns data info'!T:T,
    'Campaigns data info'!D:D,A131,
    'Campaigns data info'!I:I,"*Done*"
  )
  +
  SUMIFS(
    'Campaigns data info'!S:S,
    'Campaigns data info'!D:D,A131,
    'Campaigns data info'!I:I,"*Done*",
    'Campaigns data info'!T:T,""
  )&gt;0,
  SUMIFS(
    'Campaigns data info'!T:T,
    'Campaigns data info'!D:D,A131,
    'Campaigns data info'!I:I,"*Done*"
  )
  +
  SUMIFS(
    'Campaigns data info'!S:S,
    'Campaigns data info'!D:D,A131,
    'Campaigns data info'!I:I,"*Done*",
    'Campaigns data info'!T:T,""
  ),
  ""
)</f>
        <v/>
      </c>
    </row>
    <row r="132" spans="2:2">
      <c r="B132" s="481" t="str">
        <f xml:space="preserve">
IF(
  SUMIFS(
    'Campaigns data info'!T:T,
    'Campaigns data info'!D:D,A132,
    'Campaigns data info'!I:I,"*Done*"
  )
  +
  SUMIFS(
    'Campaigns data info'!S:S,
    'Campaigns data info'!D:D,A132,
    'Campaigns data info'!I:I,"*Done*",
    'Campaigns data info'!T:T,""
  )&gt;0,
  SUMIFS(
    'Campaigns data info'!T:T,
    'Campaigns data info'!D:D,A132,
    'Campaigns data info'!I:I,"*Done*"
  )
  +
  SUMIFS(
    'Campaigns data info'!S:S,
    'Campaigns data info'!D:D,A132,
    'Campaigns data info'!I:I,"*Done*",
    'Campaigns data info'!T:T,""
  ),
  ""
)</f>
        <v/>
      </c>
    </row>
    <row r="133" spans="2:2">
      <c r="B133" s="481" t="str">
        <f xml:space="preserve">
IF(
  SUMIFS(
    'Campaigns data info'!T:T,
    'Campaigns data info'!D:D,A133,
    'Campaigns data info'!I:I,"*Done*"
  )
  +
  SUMIFS(
    'Campaigns data info'!S:S,
    'Campaigns data info'!D:D,A133,
    'Campaigns data info'!I:I,"*Done*",
    'Campaigns data info'!T:T,""
  )&gt;0,
  SUMIFS(
    'Campaigns data info'!T:T,
    'Campaigns data info'!D:D,A133,
    'Campaigns data info'!I:I,"*Done*"
  )
  +
  SUMIFS(
    'Campaigns data info'!S:S,
    'Campaigns data info'!D:D,A133,
    'Campaigns data info'!I:I,"*Done*",
    'Campaigns data info'!T:T,""
  ),
  ""
)</f>
        <v/>
      </c>
    </row>
    <row r="134" spans="2:2">
      <c r="B134" s="481" t="str">
        <f xml:space="preserve">
IF(
  SUMIFS(
    'Campaigns data info'!T:T,
    'Campaigns data info'!D:D,A134,
    'Campaigns data info'!I:I,"*Done*"
  )
  +
  SUMIFS(
    'Campaigns data info'!S:S,
    'Campaigns data info'!D:D,A134,
    'Campaigns data info'!I:I,"*Done*",
    'Campaigns data info'!T:T,""
  )&gt;0,
  SUMIFS(
    'Campaigns data info'!T:T,
    'Campaigns data info'!D:D,A134,
    'Campaigns data info'!I:I,"*Done*"
  )
  +
  SUMIFS(
    'Campaigns data info'!S:S,
    'Campaigns data info'!D:D,A134,
    'Campaigns data info'!I:I,"*Done*",
    'Campaigns data info'!T:T,""
  ),
  ""
)</f>
        <v/>
      </c>
    </row>
    <row r="135" spans="2:2">
      <c r="B135" s="481" t="str">
        <f xml:space="preserve">
IF(
  SUMIFS(
    'Campaigns data info'!T:T,
    'Campaigns data info'!D:D,A135,
    'Campaigns data info'!I:I,"*Done*"
  )
  +
  SUMIFS(
    'Campaigns data info'!S:S,
    'Campaigns data info'!D:D,A135,
    'Campaigns data info'!I:I,"*Done*",
    'Campaigns data info'!T:T,""
  )&gt;0,
  SUMIFS(
    'Campaigns data info'!T:T,
    'Campaigns data info'!D:D,A135,
    'Campaigns data info'!I:I,"*Done*"
  )
  +
  SUMIFS(
    'Campaigns data info'!S:S,
    'Campaigns data info'!D:D,A135,
    'Campaigns data info'!I:I,"*Done*",
    'Campaigns data info'!T:T,""
  ),
  ""
)</f>
        <v/>
      </c>
    </row>
    <row r="136" spans="2:2">
      <c r="B136" s="481" t="str">
        <f xml:space="preserve">
IF(
  SUMIFS(
    'Campaigns data info'!T:T,
    'Campaigns data info'!D:D,A136,
    'Campaigns data info'!I:I,"*Done*"
  )
  +
  SUMIFS(
    'Campaigns data info'!S:S,
    'Campaigns data info'!D:D,A136,
    'Campaigns data info'!I:I,"*Done*",
    'Campaigns data info'!T:T,""
  )&gt;0,
  SUMIFS(
    'Campaigns data info'!T:T,
    'Campaigns data info'!D:D,A136,
    'Campaigns data info'!I:I,"*Done*"
  )
  +
  SUMIFS(
    'Campaigns data info'!S:S,
    'Campaigns data info'!D:D,A136,
    'Campaigns data info'!I:I,"*Done*",
    'Campaigns data info'!T:T,""
  ),
  ""
)</f>
        <v/>
      </c>
    </row>
    <row r="137" spans="2:2">
      <c r="B137" s="481" t="str">
        <f xml:space="preserve">
IF(
  SUMIFS(
    'Campaigns data info'!T:T,
    'Campaigns data info'!D:D,A137,
    'Campaigns data info'!I:I,"*Done*"
  )
  +
  SUMIFS(
    'Campaigns data info'!S:S,
    'Campaigns data info'!D:D,A137,
    'Campaigns data info'!I:I,"*Done*",
    'Campaigns data info'!T:T,""
  )&gt;0,
  SUMIFS(
    'Campaigns data info'!T:T,
    'Campaigns data info'!D:D,A137,
    'Campaigns data info'!I:I,"*Done*"
  )
  +
  SUMIFS(
    'Campaigns data info'!S:S,
    'Campaigns data info'!D:D,A137,
    'Campaigns data info'!I:I,"*Done*",
    'Campaigns data info'!T:T,""
  ),
  ""
)</f>
        <v/>
      </c>
    </row>
    <row r="138" spans="2:2">
      <c r="B138" s="481" t="str">
        <f xml:space="preserve">
IF(
  SUMIFS(
    'Campaigns data info'!T:T,
    'Campaigns data info'!D:D,A138,
    'Campaigns data info'!I:I,"*Done*"
  )
  +
  SUMIFS(
    'Campaigns data info'!S:S,
    'Campaigns data info'!D:D,A138,
    'Campaigns data info'!I:I,"*Done*",
    'Campaigns data info'!T:T,""
  )&gt;0,
  SUMIFS(
    'Campaigns data info'!T:T,
    'Campaigns data info'!D:D,A138,
    'Campaigns data info'!I:I,"*Done*"
  )
  +
  SUMIFS(
    'Campaigns data info'!S:S,
    'Campaigns data info'!D:D,A138,
    'Campaigns data info'!I:I,"*Done*",
    'Campaigns data info'!T:T,""
  ),
  ""
)</f>
        <v/>
      </c>
    </row>
    <row r="139" spans="2:2">
      <c r="B139" s="481" t="str">
        <f xml:space="preserve">
IF(
  SUMIFS(
    'Campaigns data info'!T:T,
    'Campaigns data info'!D:D,A139,
    'Campaigns data info'!I:I,"*Done*"
  )
  +
  SUMIFS(
    'Campaigns data info'!S:S,
    'Campaigns data info'!D:D,A139,
    'Campaigns data info'!I:I,"*Done*",
    'Campaigns data info'!T:T,""
  )&gt;0,
  SUMIFS(
    'Campaigns data info'!T:T,
    'Campaigns data info'!D:D,A139,
    'Campaigns data info'!I:I,"*Done*"
  )
  +
  SUMIFS(
    'Campaigns data info'!S:S,
    'Campaigns data info'!D:D,A139,
    'Campaigns data info'!I:I,"*Done*",
    'Campaigns data info'!T:T,""
  ),
  ""
)</f>
        <v/>
      </c>
    </row>
    <row r="140" spans="2:2">
      <c r="B140" s="481" t="str">
        <f xml:space="preserve">
IF(
  SUMIFS(
    'Campaigns data info'!T:T,
    'Campaigns data info'!D:D,A140,
    'Campaigns data info'!I:I,"*Done*"
  )
  +
  SUMIFS(
    'Campaigns data info'!S:S,
    'Campaigns data info'!D:D,A140,
    'Campaigns data info'!I:I,"*Done*",
    'Campaigns data info'!T:T,""
  )&gt;0,
  SUMIFS(
    'Campaigns data info'!T:T,
    'Campaigns data info'!D:D,A140,
    'Campaigns data info'!I:I,"*Done*"
  )
  +
  SUMIFS(
    'Campaigns data info'!S:S,
    'Campaigns data info'!D:D,A140,
    'Campaigns data info'!I:I,"*Done*",
    'Campaigns data info'!T:T,""
  ),
  ""
)</f>
        <v/>
      </c>
    </row>
    <row r="141" spans="2:2">
      <c r="B141" s="481" t="str">
        <f xml:space="preserve">
IF(
  SUMIFS(
    'Campaigns data info'!T:T,
    'Campaigns data info'!D:D,A141,
    'Campaigns data info'!I:I,"*Done*"
  )
  +
  SUMIFS(
    'Campaigns data info'!S:S,
    'Campaigns data info'!D:D,A141,
    'Campaigns data info'!I:I,"*Done*",
    'Campaigns data info'!T:T,""
  )&gt;0,
  SUMIFS(
    'Campaigns data info'!T:T,
    'Campaigns data info'!D:D,A141,
    'Campaigns data info'!I:I,"*Done*"
  )
  +
  SUMIFS(
    'Campaigns data info'!S:S,
    'Campaigns data info'!D:D,A141,
    'Campaigns data info'!I:I,"*Done*",
    'Campaigns data info'!T:T,""
  ),
  ""
)</f>
        <v/>
      </c>
    </row>
    <row r="142" spans="2:2">
      <c r="B142" s="481" t="str">
        <f xml:space="preserve">
IF(
  SUMIFS(
    'Campaigns data info'!T:T,
    'Campaigns data info'!D:D,A142,
    'Campaigns data info'!I:I,"*Done*"
  )
  +
  SUMIFS(
    'Campaigns data info'!S:S,
    'Campaigns data info'!D:D,A142,
    'Campaigns data info'!I:I,"*Done*",
    'Campaigns data info'!T:T,""
  )&gt;0,
  SUMIFS(
    'Campaigns data info'!T:T,
    'Campaigns data info'!D:D,A142,
    'Campaigns data info'!I:I,"*Done*"
  )
  +
  SUMIFS(
    'Campaigns data info'!S:S,
    'Campaigns data info'!D:D,A142,
    'Campaigns data info'!I:I,"*Done*",
    'Campaigns data info'!T:T,""
  ),
  ""
)</f>
        <v/>
      </c>
    </row>
    <row r="143" spans="2:2">
      <c r="B143" s="481" t="str">
        <f xml:space="preserve">
IF(
  SUMIFS(
    'Campaigns data info'!T:T,
    'Campaigns data info'!D:D,A143,
    'Campaigns data info'!I:I,"*Done*"
  )
  +
  SUMIFS(
    'Campaigns data info'!S:S,
    'Campaigns data info'!D:D,A143,
    'Campaigns data info'!I:I,"*Done*",
    'Campaigns data info'!T:T,""
  )&gt;0,
  SUMIFS(
    'Campaigns data info'!T:T,
    'Campaigns data info'!D:D,A143,
    'Campaigns data info'!I:I,"*Done*"
  )
  +
  SUMIFS(
    'Campaigns data info'!S:S,
    'Campaigns data info'!D:D,A143,
    'Campaigns data info'!I:I,"*Done*",
    'Campaigns data info'!T:T,""
  ),
  ""
)</f>
        <v/>
      </c>
    </row>
    <row r="144" spans="2:2">
      <c r="B144" s="481" t="str">
        <f xml:space="preserve">
IF(
  SUMIFS(
    'Campaigns data info'!T:T,
    'Campaigns data info'!D:D,A144,
    'Campaigns data info'!I:I,"*Done*"
  )
  +
  SUMIFS(
    'Campaigns data info'!S:S,
    'Campaigns data info'!D:D,A144,
    'Campaigns data info'!I:I,"*Done*",
    'Campaigns data info'!T:T,""
  )&gt;0,
  SUMIFS(
    'Campaigns data info'!T:T,
    'Campaigns data info'!D:D,A144,
    'Campaigns data info'!I:I,"*Done*"
  )
  +
  SUMIFS(
    'Campaigns data info'!S:S,
    'Campaigns data info'!D:D,A144,
    'Campaigns data info'!I:I,"*Done*",
    'Campaigns data info'!T:T,""
  ),
  ""
)</f>
        <v/>
      </c>
    </row>
    <row r="145" spans="2:2">
      <c r="B145" s="481" t="str">
        <f xml:space="preserve">
IF(
  SUMIFS(
    'Campaigns data info'!T:T,
    'Campaigns data info'!D:D,A145,
    'Campaigns data info'!I:I,"*Done*"
  )
  +
  SUMIFS(
    'Campaigns data info'!S:S,
    'Campaigns data info'!D:D,A145,
    'Campaigns data info'!I:I,"*Done*",
    'Campaigns data info'!T:T,""
  )&gt;0,
  SUMIFS(
    'Campaigns data info'!T:T,
    'Campaigns data info'!D:D,A145,
    'Campaigns data info'!I:I,"*Done*"
  )
  +
  SUMIFS(
    'Campaigns data info'!S:S,
    'Campaigns data info'!D:D,A145,
    'Campaigns data info'!I:I,"*Done*",
    'Campaigns data info'!T:T,""
  ),
  ""
)</f>
        <v/>
      </c>
    </row>
    <row r="146" spans="2:2">
      <c r="B146" s="481" t="str">
        <f xml:space="preserve">
IF(
  SUMIFS(
    'Campaigns data info'!T:T,
    'Campaigns data info'!D:D,A146,
    'Campaigns data info'!I:I,"*Done*"
  )
  +
  SUMIFS(
    'Campaigns data info'!S:S,
    'Campaigns data info'!D:D,A146,
    'Campaigns data info'!I:I,"*Done*",
    'Campaigns data info'!T:T,""
  )&gt;0,
  SUMIFS(
    'Campaigns data info'!T:T,
    'Campaigns data info'!D:D,A146,
    'Campaigns data info'!I:I,"*Done*"
  )
  +
  SUMIFS(
    'Campaigns data info'!S:S,
    'Campaigns data info'!D:D,A146,
    'Campaigns data info'!I:I,"*Done*",
    'Campaigns data info'!T:T,""
  ),
  ""
)</f>
        <v/>
      </c>
    </row>
    <row r="147" spans="2:2">
      <c r="B147" s="481" t="str">
        <f xml:space="preserve">
IF(
  SUMIFS(
    'Campaigns data info'!T:T,
    'Campaigns data info'!D:D,A147,
    'Campaigns data info'!I:I,"*Done*"
  )
  +
  SUMIFS(
    'Campaigns data info'!S:S,
    'Campaigns data info'!D:D,A147,
    'Campaigns data info'!I:I,"*Done*",
    'Campaigns data info'!T:T,""
  )&gt;0,
  SUMIFS(
    'Campaigns data info'!T:T,
    'Campaigns data info'!D:D,A147,
    'Campaigns data info'!I:I,"*Done*"
  )
  +
  SUMIFS(
    'Campaigns data info'!S:S,
    'Campaigns data info'!D:D,A147,
    'Campaigns data info'!I:I,"*Done*",
    'Campaigns data info'!T:T,""
  ),
  ""
)</f>
        <v/>
      </c>
    </row>
    <row r="148" spans="2:2">
      <c r="B148" s="481" t="str">
        <f xml:space="preserve">
IF(
  SUMIFS(
    'Campaigns data info'!T:T,
    'Campaigns data info'!D:D,A148,
    'Campaigns data info'!I:I,"*Done*"
  )
  +
  SUMIFS(
    'Campaigns data info'!S:S,
    'Campaigns data info'!D:D,A148,
    'Campaigns data info'!I:I,"*Done*",
    'Campaigns data info'!T:T,""
  )&gt;0,
  SUMIFS(
    'Campaigns data info'!T:T,
    'Campaigns data info'!D:D,A148,
    'Campaigns data info'!I:I,"*Done*"
  )
  +
  SUMIFS(
    'Campaigns data info'!S:S,
    'Campaigns data info'!D:D,A148,
    'Campaigns data info'!I:I,"*Done*",
    'Campaigns data info'!T:T,""
  ),
  ""
)</f>
        <v/>
      </c>
    </row>
    <row r="149" spans="2:2">
      <c r="B149" s="481" t="str">
        <f xml:space="preserve">
IF(
  SUMIFS(
    'Campaigns data info'!T:T,
    'Campaigns data info'!D:D,A149,
    'Campaigns data info'!I:I,"*Done*"
  )
  +
  SUMIFS(
    'Campaigns data info'!S:S,
    'Campaigns data info'!D:D,A149,
    'Campaigns data info'!I:I,"*Done*",
    'Campaigns data info'!T:T,""
  )&gt;0,
  SUMIFS(
    'Campaigns data info'!T:T,
    'Campaigns data info'!D:D,A149,
    'Campaigns data info'!I:I,"*Done*"
  )
  +
  SUMIFS(
    'Campaigns data info'!S:S,
    'Campaigns data info'!D:D,A149,
    'Campaigns data info'!I:I,"*Done*",
    'Campaigns data info'!T:T,""
  ),
  ""
)</f>
        <v/>
      </c>
    </row>
    <row r="150" spans="2:2">
      <c r="B150" s="481" t="str">
        <f xml:space="preserve">
IF(
  SUMIFS(
    'Campaigns data info'!T:T,
    'Campaigns data info'!D:D,A150,
    'Campaigns data info'!I:I,"*Done*"
  )
  +
  SUMIFS(
    'Campaigns data info'!S:S,
    'Campaigns data info'!D:D,A150,
    'Campaigns data info'!I:I,"*Done*",
    'Campaigns data info'!T:T,""
  )&gt;0,
  SUMIFS(
    'Campaigns data info'!T:T,
    'Campaigns data info'!D:D,A150,
    'Campaigns data info'!I:I,"*Done*"
  )
  +
  SUMIFS(
    'Campaigns data info'!S:S,
    'Campaigns data info'!D:D,A150,
    'Campaigns data info'!I:I,"*Done*",
    'Campaigns data info'!T:T,""
  ),
  ""
)</f>
        <v/>
      </c>
    </row>
    <row r="151" spans="2:2">
      <c r="B151" s="481" t="str">
        <f xml:space="preserve">
IF(
  SUMIFS(
    'Campaigns data info'!T:T,
    'Campaigns data info'!D:D,A151,
    'Campaigns data info'!I:I,"*Done*"
  )
  +
  SUMIFS(
    'Campaigns data info'!S:S,
    'Campaigns data info'!D:D,A151,
    'Campaigns data info'!I:I,"*Done*",
    'Campaigns data info'!T:T,""
  )&gt;0,
  SUMIFS(
    'Campaigns data info'!T:T,
    'Campaigns data info'!D:D,A151,
    'Campaigns data info'!I:I,"*Done*"
  )
  +
  SUMIFS(
    'Campaigns data info'!S:S,
    'Campaigns data info'!D:D,A151,
    'Campaigns data info'!I:I,"*Done*",
    'Campaigns data info'!T:T,""
  ),
  ""
)</f>
        <v/>
      </c>
    </row>
    <row r="152" spans="2:2">
      <c r="B152" s="481" t="str">
        <f xml:space="preserve">
IF(
  SUMIFS(
    'Campaigns data info'!T:T,
    'Campaigns data info'!D:D,A152,
    'Campaigns data info'!I:I,"*Done*"
  )
  +
  SUMIFS(
    'Campaigns data info'!S:S,
    'Campaigns data info'!D:D,A152,
    'Campaigns data info'!I:I,"*Done*",
    'Campaigns data info'!T:T,""
  )&gt;0,
  SUMIFS(
    'Campaigns data info'!T:T,
    'Campaigns data info'!D:D,A152,
    'Campaigns data info'!I:I,"*Done*"
  )
  +
  SUMIFS(
    'Campaigns data info'!S:S,
    'Campaigns data info'!D:D,A152,
    'Campaigns data info'!I:I,"*Done*",
    'Campaigns data info'!T:T,""
  ),
  ""
)</f>
        <v/>
      </c>
    </row>
    <row r="153" spans="2:2">
      <c r="B153" s="481" t="str">
        <f xml:space="preserve">
IF(
  SUMIFS(
    'Campaigns data info'!T:T,
    'Campaigns data info'!D:D,A153,
    'Campaigns data info'!I:I,"*Done*"
  )
  +
  SUMIFS(
    'Campaigns data info'!S:S,
    'Campaigns data info'!D:D,A153,
    'Campaigns data info'!I:I,"*Done*",
    'Campaigns data info'!T:T,""
  )&gt;0,
  SUMIFS(
    'Campaigns data info'!T:T,
    'Campaigns data info'!D:D,A153,
    'Campaigns data info'!I:I,"*Done*"
  )
  +
  SUMIFS(
    'Campaigns data info'!S:S,
    'Campaigns data info'!D:D,A153,
    'Campaigns data info'!I:I,"*Done*",
    'Campaigns data info'!T:T,""
  ),
  ""
)</f>
        <v/>
      </c>
    </row>
    <row r="154" spans="2:2">
      <c r="B154" s="481" t="str">
        <f xml:space="preserve">
IF(
  SUMIFS(
    'Campaigns data info'!T:T,
    'Campaigns data info'!D:D,A154,
    'Campaigns data info'!I:I,"*Done*"
  )
  +
  SUMIFS(
    'Campaigns data info'!S:S,
    'Campaigns data info'!D:D,A154,
    'Campaigns data info'!I:I,"*Done*",
    'Campaigns data info'!T:T,""
  )&gt;0,
  SUMIFS(
    'Campaigns data info'!T:T,
    'Campaigns data info'!D:D,A154,
    'Campaigns data info'!I:I,"*Done*"
  )
  +
  SUMIFS(
    'Campaigns data info'!S:S,
    'Campaigns data info'!D:D,A154,
    'Campaigns data info'!I:I,"*Done*",
    'Campaigns data info'!T:T,""
  ),
  ""
)</f>
        <v/>
      </c>
    </row>
    <row r="155" spans="2:2">
      <c r="B155" s="481" t="str">
        <f xml:space="preserve">
IF(
  SUMIFS(
    'Campaigns data info'!T:T,
    'Campaigns data info'!D:D,A155,
    'Campaigns data info'!I:I,"*Done*"
  )
  +
  SUMIFS(
    'Campaigns data info'!S:S,
    'Campaigns data info'!D:D,A155,
    'Campaigns data info'!I:I,"*Done*",
    'Campaigns data info'!T:T,""
  )&gt;0,
  SUMIFS(
    'Campaigns data info'!T:T,
    'Campaigns data info'!D:D,A155,
    'Campaigns data info'!I:I,"*Done*"
  )
  +
  SUMIFS(
    'Campaigns data info'!S:S,
    'Campaigns data info'!D:D,A155,
    'Campaigns data info'!I:I,"*Done*",
    'Campaigns data info'!T:T,""
  ),
  ""
)</f>
        <v/>
      </c>
    </row>
    <row r="156" spans="2:2">
      <c r="B156" s="481" t="str">
        <f xml:space="preserve">
IF(
  SUMIFS(
    'Campaigns data info'!T:T,
    'Campaigns data info'!D:D,A156,
    'Campaigns data info'!I:I,"*Done*"
  )
  +
  SUMIFS(
    'Campaigns data info'!S:S,
    'Campaigns data info'!D:D,A156,
    'Campaigns data info'!I:I,"*Done*",
    'Campaigns data info'!T:T,""
  )&gt;0,
  SUMIFS(
    'Campaigns data info'!T:T,
    'Campaigns data info'!D:D,A156,
    'Campaigns data info'!I:I,"*Done*"
  )
  +
  SUMIFS(
    'Campaigns data info'!S:S,
    'Campaigns data info'!D:D,A156,
    'Campaigns data info'!I:I,"*Done*",
    'Campaigns data info'!T:T,""
  ),
  ""
)</f>
        <v/>
      </c>
    </row>
    <row r="157" spans="2:2">
      <c r="B157" s="481" t="str">
        <f xml:space="preserve">
IF(
  SUMIFS(
    'Campaigns data info'!T:T,
    'Campaigns data info'!D:D,A157,
    'Campaigns data info'!I:I,"*Done*"
  )
  +
  SUMIFS(
    'Campaigns data info'!S:S,
    'Campaigns data info'!D:D,A157,
    'Campaigns data info'!I:I,"*Done*",
    'Campaigns data info'!T:T,""
  )&gt;0,
  SUMIFS(
    'Campaigns data info'!T:T,
    'Campaigns data info'!D:D,A157,
    'Campaigns data info'!I:I,"*Done*"
  )
  +
  SUMIFS(
    'Campaigns data info'!S:S,
    'Campaigns data info'!D:D,A157,
    'Campaigns data info'!I:I,"*Done*",
    'Campaigns data info'!T:T,""
  ),
  ""
)</f>
        <v/>
      </c>
    </row>
    <row r="158" spans="2:2">
      <c r="B158" s="481" t="str">
        <f xml:space="preserve">
IF(
  SUMIFS(
    'Campaigns data info'!T:T,
    'Campaigns data info'!D:D,A158,
    'Campaigns data info'!I:I,"*Done*"
  )
  +
  SUMIFS(
    'Campaigns data info'!S:S,
    'Campaigns data info'!D:D,A158,
    'Campaigns data info'!I:I,"*Done*",
    'Campaigns data info'!T:T,""
  )&gt;0,
  SUMIFS(
    'Campaigns data info'!T:T,
    'Campaigns data info'!D:D,A158,
    'Campaigns data info'!I:I,"*Done*"
  )
  +
  SUMIFS(
    'Campaigns data info'!S:S,
    'Campaigns data info'!D:D,A158,
    'Campaigns data info'!I:I,"*Done*",
    'Campaigns data info'!T:T,""
  ),
  ""
)</f>
        <v/>
      </c>
    </row>
    <row r="159" spans="2:2">
      <c r="B159" s="481" t="str">
        <f xml:space="preserve">
IF(
  SUMIFS(
    'Campaigns data info'!T:T,
    'Campaigns data info'!D:D,A159,
    'Campaigns data info'!I:I,"*Done*"
  )
  +
  SUMIFS(
    'Campaigns data info'!S:S,
    'Campaigns data info'!D:D,A159,
    'Campaigns data info'!I:I,"*Done*",
    'Campaigns data info'!T:T,""
  )&gt;0,
  SUMIFS(
    'Campaigns data info'!T:T,
    'Campaigns data info'!D:D,A159,
    'Campaigns data info'!I:I,"*Done*"
  )
  +
  SUMIFS(
    'Campaigns data info'!S:S,
    'Campaigns data info'!D:D,A159,
    'Campaigns data info'!I:I,"*Done*",
    'Campaigns data info'!T:T,""
  ),
  ""
)</f>
        <v/>
      </c>
    </row>
    <row r="160" spans="2:2">
      <c r="B160" s="481" t="str">
        <f xml:space="preserve">
IF(
  SUMIFS(
    'Campaigns data info'!T:T,
    'Campaigns data info'!D:D,A160,
    'Campaigns data info'!I:I,"*Done*"
  )
  +
  SUMIFS(
    'Campaigns data info'!S:S,
    'Campaigns data info'!D:D,A160,
    'Campaigns data info'!I:I,"*Done*",
    'Campaigns data info'!T:T,""
  )&gt;0,
  SUMIFS(
    'Campaigns data info'!T:T,
    'Campaigns data info'!D:D,A160,
    'Campaigns data info'!I:I,"*Done*"
  )
  +
  SUMIFS(
    'Campaigns data info'!S:S,
    'Campaigns data info'!D:D,A160,
    'Campaigns data info'!I:I,"*Done*",
    'Campaigns data info'!T:T,""
  ),
  ""
)</f>
        <v/>
      </c>
    </row>
    <row r="161" spans="2:2">
      <c r="B161" s="481" t="str">
        <f xml:space="preserve">
IF(
  SUMIFS(
    'Campaigns data info'!T:T,
    'Campaigns data info'!D:D,A161,
    'Campaigns data info'!I:I,"*Done*"
  )
  +
  SUMIFS(
    'Campaigns data info'!S:S,
    'Campaigns data info'!D:D,A161,
    'Campaigns data info'!I:I,"*Done*",
    'Campaigns data info'!T:T,""
  )&gt;0,
  SUMIFS(
    'Campaigns data info'!T:T,
    'Campaigns data info'!D:D,A161,
    'Campaigns data info'!I:I,"*Done*"
  )
  +
  SUMIFS(
    'Campaigns data info'!S:S,
    'Campaigns data info'!D:D,A161,
    'Campaigns data info'!I:I,"*Done*",
    'Campaigns data info'!T:T,""
  ),
  ""
)</f>
        <v/>
      </c>
    </row>
    <row r="162" spans="2:2">
      <c r="B162" s="481" t="str">
        <f xml:space="preserve">
IF(
  SUMIFS(
    'Campaigns data info'!T:T,
    'Campaigns data info'!D:D,A162,
    'Campaigns data info'!I:I,"*Done*"
  )
  +
  SUMIFS(
    'Campaigns data info'!S:S,
    'Campaigns data info'!D:D,A162,
    'Campaigns data info'!I:I,"*Done*",
    'Campaigns data info'!T:T,""
  )&gt;0,
  SUMIFS(
    'Campaigns data info'!T:T,
    'Campaigns data info'!D:D,A162,
    'Campaigns data info'!I:I,"*Done*"
  )
  +
  SUMIFS(
    'Campaigns data info'!S:S,
    'Campaigns data info'!D:D,A162,
    'Campaigns data info'!I:I,"*Done*",
    'Campaigns data info'!T:T,""
  ),
  ""
)</f>
        <v/>
      </c>
    </row>
    <row r="163" spans="2:2">
      <c r="B163" s="481" t="str">
        <f xml:space="preserve">
IF(
  SUMIFS(
    'Campaigns data info'!T:T,
    'Campaigns data info'!D:D,A163,
    'Campaigns data info'!I:I,"*Done*"
  )
  +
  SUMIFS(
    'Campaigns data info'!S:S,
    'Campaigns data info'!D:D,A163,
    'Campaigns data info'!I:I,"*Done*",
    'Campaigns data info'!T:T,""
  )&gt;0,
  SUMIFS(
    'Campaigns data info'!T:T,
    'Campaigns data info'!D:D,A163,
    'Campaigns data info'!I:I,"*Done*"
  )
  +
  SUMIFS(
    'Campaigns data info'!S:S,
    'Campaigns data info'!D:D,A163,
    'Campaigns data info'!I:I,"*Done*",
    'Campaigns data info'!T:T,""
  ),
  ""
)</f>
        <v/>
      </c>
    </row>
    <row r="164" spans="2:2">
      <c r="B164" s="481" t="str">
        <f xml:space="preserve">
IF(
  SUMIFS(
    'Campaigns data info'!T:T,
    'Campaigns data info'!D:D,A164,
    'Campaigns data info'!I:I,"*Done*"
  )
  +
  SUMIFS(
    'Campaigns data info'!S:S,
    'Campaigns data info'!D:D,A164,
    'Campaigns data info'!I:I,"*Done*",
    'Campaigns data info'!T:T,""
  )&gt;0,
  SUMIFS(
    'Campaigns data info'!T:T,
    'Campaigns data info'!D:D,A164,
    'Campaigns data info'!I:I,"*Done*"
  )
  +
  SUMIFS(
    'Campaigns data info'!S:S,
    'Campaigns data info'!D:D,A164,
    'Campaigns data info'!I:I,"*Done*",
    'Campaigns data info'!T:T,""
  ),
  ""
)</f>
        <v/>
      </c>
    </row>
    <row r="165" spans="2:2">
      <c r="B165" s="481" t="str">
        <f xml:space="preserve">
IF(
  SUMIFS(
    'Campaigns data info'!T:T,
    'Campaigns data info'!D:D,A165,
    'Campaigns data info'!I:I,"*Done*"
  )
  +
  SUMIFS(
    'Campaigns data info'!S:S,
    'Campaigns data info'!D:D,A165,
    'Campaigns data info'!I:I,"*Done*",
    'Campaigns data info'!T:T,""
  )&gt;0,
  SUMIFS(
    'Campaigns data info'!T:T,
    'Campaigns data info'!D:D,A165,
    'Campaigns data info'!I:I,"*Done*"
  )
  +
  SUMIFS(
    'Campaigns data info'!S:S,
    'Campaigns data info'!D:D,A165,
    'Campaigns data info'!I:I,"*Done*",
    'Campaigns data info'!T:T,""
  ),
  ""
)</f>
        <v/>
      </c>
    </row>
    <row r="166" spans="2:2">
      <c r="B166" s="481" t="str">
        <f xml:space="preserve">
IF(
  SUMIFS(
    'Campaigns data info'!T:T,
    'Campaigns data info'!D:D,A166,
    'Campaigns data info'!I:I,"*Done*"
  )
  +
  SUMIFS(
    'Campaigns data info'!S:S,
    'Campaigns data info'!D:D,A166,
    'Campaigns data info'!I:I,"*Done*",
    'Campaigns data info'!T:T,""
  )&gt;0,
  SUMIFS(
    'Campaigns data info'!T:T,
    'Campaigns data info'!D:D,A166,
    'Campaigns data info'!I:I,"*Done*"
  )
  +
  SUMIFS(
    'Campaigns data info'!S:S,
    'Campaigns data info'!D:D,A166,
    'Campaigns data info'!I:I,"*Done*",
    'Campaigns data info'!T:T,""
  ),
  ""
)</f>
        <v/>
      </c>
    </row>
    <row r="167" spans="2:2">
      <c r="B167" s="481" t="str">
        <f xml:space="preserve">
IF(
  SUMIFS(
    'Campaigns data info'!T:T,
    'Campaigns data info'!D:D,A167,
    'Campaigns data info'!I:I,"*Done*"
  )
  +
  SUMIFS(
    'Campaigns data info'!S:S,
    'Campaigns data info'!D:D,A167,
    'Campaigns data info'!I:I,"*Done*",
    'Campaigns data info'!T:T,""
  )&gt;0,
  SUMIFS(
    'Campaigns data info'!T:T,
    'Campaigns data info'!D:D,A167,
    'Campaigns data info'!I:I,"*Done*"
  )
  +
  SUMIFS(
    'Campaigns data info'!S:S,
    'Campaigns data info'!D:D,A167,
    'Campaigns data info'!I:I,"*Done*",
    'Campaigns data info'!T:T,""
  ),
  ""
)</f>
        <v/>
      </c>
    </row>
    <row r="168" spans="2:2">
      <c r="B168" s="481" t="str">
        <f xml:space="preserve">
IF(
  SUMIFS(
    'Campaigns data info'!T:T,
    'Campaigns data info'!D:D,A168,
    'Campaigns data info'!I:I,"*Done*"
  )
  +
  SUMIFS(
    'Campaigns data info'!S:S,
    'Campaigns data info'!D:D,A168,
    'Campaigns data info'!I:I,"*Done*",
    'Campaigns data info'!T:T,""
  )&gt;0,
  SUMIFS(
    'Campaigns data info'!T:T,
    'Campaigns data info'!D:D,A168,
    'Campaigns data info'!I:I,"*Done*"
  )
  +
  SUMIFS(
    'Campaigns data info'!S:S,
    'Campaigns data info'!D:D,A168,
    'Campaigns data info'!I:I,"*Done*",
    'Campaigns data info'!T:T,""
  ),
  ""
)</f>
        <v/>
      </c>
    </row>
    <row r="169" spans="2:2">
      <c r="B169" s="481" t="str">
        <f xml:space="preserve">
IF(
  SUMIFS(
    'Campaigns data info'!T:T,
    'Campaigns data info'!D:D,A169,
    'Campaigns data info'!I:I,"*Done*"
  )
  +
  SUMIFS(
    'Campaigns data info'!S:S,
    'Campaigns data info'!D:D,A169,
    'Campaigns data info'!I:I,"*Done*",
    'Campaigns data info'!T:T,""
  )&gt;0,
  SUMIFS(
    'Campaigns data info'!T:T,
    'Campaigns data info'!D:D,A169,
    'Campaigns data info'!I:I,"*Done*"
  )
  +
  SUMIFS(
    'Campaigns data info'!S:S,
    'Campaigns data info'!D:D,A169,
    'Campaigns data info'!I:I,"*Done*",
    'Campaigns data info'!T:T,""
  ),
  ""
)</f>
        <v/>
      </c>
    </row>
    <row r="170" spans="2:2">
      <c r="B170" s="481" t="str">
        <f xml:space="preserve">
IF(
  SUMIFS(
    'Campaigns data info'!T:T,
    'Campaigns data info'!D:D,A170,
    'Campaigns data info'!I:I,"*Done*"
  )
  +
  SUMIFS(
    'Campaigns data info'!S:S,
    'Campaigns data info'!D:D,A170,
    'Campaigns data info'!I:I,"*Done*",
    'Campaigns data info'!T:T,""
  )&gt;0,
  SUMIFS(
    'Campaigns data info'!T:T,
    'Campaigns data info'!D:D,A170,
    'Campaigns data info'!I:I,"*Done*"
  )
  +
  SUMIFS(
    'Campaigns data info'!S:S,
    'Campaigns data info'!D:D,A170,
    'Campaigns data info'!I:I,"*Done*",
    'Campaigns data info'!T:T,""
  ),
  ""
)</f>
        <v/>
      </c>
    </row>
    <row r="171" spans="2:2">
      <c r="B171" s="481" t="str">
        <f xml:space="preserve">
IF(
  SUMIFS(
    'Campaigns data info'!T:T,
    'Campaigns data info'!D:D,A171,
    'Campaigns data info'!I:I,"*Done*"
  )
  +
  SUMIFS(
    'Campaigns data info'!S:S,
    'Campaigns data info'!D:D,A171,
    'Campaigns data info'!I:I,"*Done*",
    'Campaigns data info'!T:T,""
  )&gt;0,
  SUMIFS(
    'Campaigns data info'!T:T,
    'Campaigns data info'!D:D,A171,
    'Campaigns data info'!I:I,"*Done*"
  )
  +
  SUMIFS(
    'Campaigns data info'!S:S,
    'Campaigns data info'!D:D,A171,
    'Campaigns data info'!I:I,"*Done*",
    'Campaigns data info'!T:T,""
  ),
  ""
)</f>
        <v/>
      </c>
    </row>
    <row r="172" spans="2:2">
      <c r="B172" s="481" t="str">
        <f xml:space="preserve">
IF(
  SUMIFS(
    'Campaigns data info'!T:T,
    'Campaigns data info'!D:D,A172,
    'Campaigns data info'!I:I,"*Done*"
  )
  +
  SUMIFS(
    'Campaigns data info'!S:S,
    'Campaigns data info'!D:D,A172,
    'Campaigns data info'!I:I,"*Done*",
    'Campaigns data info'!T:T,""
  )&gt;0,
  SUMIFS(
    'Campaigns data info'!T:T,
    'Campaigns data info'!D:D,A172,
    'Campaigns data info'!I:I,"*Done*"
  )
  +
  SUMIFS(
    'Campaigns data info'!S:S,
    'Campaigns data info'!D:D,A172,
    'Campaigns data info'!I:I,"*Done*",
    'Campaigns data info'!T:T,""
  ),
  ""
)</f>
        <v/>
      </c>
    </row>
    <row r="173" spans="2:2">
      <c r="B173" s="481" t="str">
        <f xml:space="preserve">
IF(
  SUMIFS(
    'Campaigns data info'!T:T,
    'Campaigns data info'!D:D,A173,
    'Campaigns data info'!I:I,"*Done*"
  )
  +
  SUMIFS(
    'Campaigns data info'!S:S,
    'Campaigns data info'!D:D,A173,
    'Campaigns data info'!I:I,"*Done*",
    'Campaigns data info'!T:T,""
  )&gt;0,
  SUMIFS(
    'Campaigns data info'!T:T,
    'Campaigns data info'!D:D,A173,
    'Campaigns data info'!I:I,"*Done*"
  )
  +
  SUMIFS(
    'Campaigns data info'!S:S,
    'Campaigns data info'!D:D,A173,
    'Campaigns data info'!I:I,"*Done*",
    'Campaigns data info'!T:T,""
  ),
  ""
)</f>
        <v/>
      </c>
    </row>
    <row r="174" spans="2:2">
      <c r="B174" s="481" t="str">
        <f xml:space="preserve">
IF(
  SUMIFS(
    'Campaigns data info'!T:T,
    'Campaigns data info'!D:D,A174,
    'Campaigns data info'!I:I,"*Done*"
  )
  +
  SUMIFS(
    'Campaigns data info'!S:S,
    'Campaigns data info'!D:D,A174,
    'Campaigns data info'!I:I,"*Done*",
    'Campaigns data info'!T:T,""
  )&gt;0,
  SUMIFS(
    'Campaigns data info'!T:T,
    'Campaigns data info'!D:D,A174,
    'Campaigns data info'!I:I,"*Done*"
  )
  +
  SUMIFS(
    'Campaigns data info'!S:S,
    'Campaigns data info'!D:D,A174,
    'Campaigns data info'!I:I,"*Done*",
    'Campaigns data info'!T:T,""
  ),
  ""
)</f>
        <v/>
      </c>
    </row>
    <row r="175" spans="2:2">
      <c r="B175" s="481" t="str">
        <f xml:space="preserve">
IF(
  SUMIFS(
    'Campaigns data info'!T:T,
    'Campaigns data info'!D:D,A175,
    'Campaigns data info'!I:I,"*Done*"
  )
  +
  SUMIFS(
    'Campaigns data info'!S:S,
    'Campaigns data info'!D:D,A175,
    'Campaigns data info'!I:I,"*Done*",
    'Campaigns data info'!T:T,""
  )&gt;0,
  SUMIFS(
    'Campaigns data info'!T:T,
    'Campaigns data info'!D:D,A175,
    'Campaigns data info'!I:I,"*Done*"
  )
  +
  SUMIFS(
    'Campaigns data info'!S:S,
    'Campaigns data info'!D:D,A175,
    'Campaigns data info'!I:I,"*Done*",
    'Campaigns data info'!T:T,""
  ),
  ""
)</f>
        <v/>
      </c>
    </row>
    <row r="176" spans="2:2">
      <c r="B176" s="481" t="str">
        <f xml:space="preserve">
IF(
  SUMIFS(
    'Campaigns data info'!T:T,
    'Campaigns data info'!D:D,A176,
    'Campaigns data info'!I:I,"*Done*"
  )
  +
  SUMIFS(
    'Campaigns data info'!S:S,
    'Campaigns data info'!D:D,A176,
    'Campaigns data info'!I:I,"*Done*",
    'Campaigns data info'!T:T,""
  )&gt;0,
  SUMIFS(
    'Campaigns data info'!T:T,
    'Campaigns data info'!D:D,A176,
    'Campaigns data info'!I:I,"*Done*"
  )
  +
  SUMIFS(
    'Campaigns data info'!S:S,
    'Campaigns data info'!D:D,A176,
    'Campaigns data info'!I:I,"*Done*",
    'Campaigns data info'!T:T,""
  ),
  ""
)</f>
        <v/>
      </c>
    </row>
    <row r="177" spans="2:2">
      <c r="B177" s="481" t="str">
        <f xml:space="preserve">
IF(
  SUMIFS(
    'Campaigns data info'!T:T,
    'Campaigns data info'!D:D,A177,
    'Campaigns data info'!I:I,"*Done*"
  )
  +
  SUMIFS(
    'Campaigns data info'!S:S,
    'Campaigns data info'!D:D,A177,
    'Campaigns data info'!I:I,"*Done*",
    'Campaigns data info'!T:T,""
  )&gt;0,
  SUMIFS(
    'Campaigns data info'!T:T,
    'Campaigns data info'!D:D,A177,
    'Campaigns data info'!I:I,"*Done*"
  )
  +
  SUMIFS(
    'Campaigns data info'!S:S,
    'Campaigns data info'!D:D,A177,
    'Campaigns data info'!I:I,"*Done*",
    'Campaigns data info'!T:T,""
  ),
  ""
)</f>
        <v/>
      </c>
    </row>
    <row r="178" spans="2:2">
      <c r="B178" s="481" t="str">
        <f xml:space="preserve">
IF(
  SUMIFS(
    'Campaigns data info'!T:T,
    'Campaigns data info'!D:D,A178,
    'Campaigns data info'!I:I,"*Done*"
  )
  +
  SUMIFS(
    'Campaigns data info'!S:S,
    'Campaigns data info'!D:D,A178,
    'Campaigns data info'!I:I,"*Done*",
    'Campaigns data info'!T:T,""
  )&gt;0,
  SUMIFS(
    'Campaigns data info'!T:T,
    'Campaigns data info'!D:D,A178,
    'Campaigns data info'!I:I,"*Done*"
  )
  +
  SUMIFS(
    'Campaigns data info'!S:S,
    'Campaigns data info'!D:D,A178,
    'Campaigns data info'!I:I,"*Done*",
    'Campaigns data info'!T:T,""
  ),
  ""
)</f>
        <v/>
      </c>
    </row>
    <row r="179" spans="2:2">
      <c r="B179" s="481" t="str">
        <f xml:space="preserve">
IF(
  SUMIFS(
    'Campaigns data info'!T:T,
    'Campaigns data info'!D:D,A179,
    'Campaigns data info'!I:I,"*Done*"
  )
  +
  SUMIFS(
    'Campaigns data info'!S:S,
    'Campaigns data info'!D:D,A179,
    'Campaigns data info'!I:I,"*Done*",
    'Campaigns data info'!T:T,""
  )&gt;0,
  SUMIFS(
    'Campaigns data info'!T:T,
    'Campaigns data info'!D:D,A179,
    'Campaigns data info'!I:I,"*Done*"
  )
  +
  SUMIFS(
    'Campaigns data info'!S:S,
    'Campaigns data info'!D:D,A179,
    'Campaigns data info'!I:I,"*Done*",
    'Campaigns data info'!T:T,""
  ),
  ""
)</f>
        <v/>
      </c>
    </row>
    <row r="180" spans="2:2">
      <c r="B180" s="481" t="str">
        <f xml:space="preserve">
IF(
  SUMIFS(
    'Campaigns data info'!T:T,
    'Campaigns data info'!D:D,A180,
    'Campaigns data info'!I:I,"*Done*"
  )
  +
  SUMIFS(
    'Campaigns data info'!S:S,
    'Campaigns data info'!D:D,A180,
    'Campaigns data info'!I:I,"*Done*",
    'Campaigns data info'!T:T,""
  )&gt;0,
  SUMIFS(
    'Campaigns data info'!T:T,
    'Campaigns data info'!D:D,A180,
    'Campaigns data info'!I:I,"*Done*"
  )
  +
  SUMIFS(
    'Campaigns data info'!S:S,
    'Campaigns data info'!D:D,A180,
    'Campaigns data info'!I:I,"*Done*",
    'Campaigns data info'!T:T,""
  ),
  ""
)</f>
        <v/>
      </c>
    </row>
    <row r="181" spans="2:2">
      <c r="B181" s="481" t="str">
        <f xml:space="preserve">
IF(
  SUMIFS(
    'Campaigns data info'!T:T,
    'Campaigns data info'!D:D,A181,
    'Campaigns data info'!I:I,"*Done*"
  )
  +
  SUMIFS(
    'Campaigns data info'!S:S,
    'Campaigns data info'!D:D,A181,
    'Campaigns data info'!I:I,"*Done*",
    'Campaigns data info'!T:T,""
  )&gt;0,
  SUMIFS(
    'Campaigns data info'!T:T,
    'Campaigns data info'!D:D,A181,
    'Campaigns data info'!I:I,"*Done*"
  )
  +
  SUMIFS(
    'Campaigns data info'!S:S,
    'Campaigns data info'!D:D,A181,
    'Campaigns data info'!I:I,"*Done*",
    'Campaigns data info'!T:T,""
  ),
  ""
)</f>
        <v/>
      </c>
    </row>
    <row r="182" spans="2:2">
      <c r="B182" s="481" t="str">
        <f xml:space="preserve">
IF(
  SUMIFS(
    'Campaigns data info'!T:T,
    'Campaigns data info'!D:D,A182,
    'Campaigns data info'!I:I,"*Done*"
  )
  +
  SUMIFS(
    'Campaigns data info'!S:S,
    'Campaigns data info'!D:D,A182,
    'Campaigns data info'!I:I,"*Done*",
    'Campaigns data info'!T:T,""
  )&gt;0,
  SUMIFS(
    'Campaigns data info'!T:T,
    'Campaigns data info'!D:D,A182,
    'Campaigns data info'!I:I,"*Done*"
  )
  +
  SUMIFS(
    'Campaigns data info'!S:S,
    'Campaigns data info'!D:D,A182,
    'Campaigns data info'!I:I,"*Done*",
    'Campaigns data info'!T:T,""
  ),
  ""
)</f>
        <v/>
      </c>
    </row>
    <row r="183" spans="2:2">
      <c r="B183" s="481" t="str">
        <f xml:space="preserve">
IF(
  SUMIFS(
    'Campaigns data info'!T:T,
    'Campaigns data info'!D:D,A183,
    'Campaigns data info'!I:I,"*Done*"
  )
  +
  SUMIFS(
    'Campaigns data info'!S:S,
    'Campaigns data info'!D:D,A183,
    'Campaigns data info'!I:I,"*Done*",
    'Campaigns data info'!T:T,""
  )&gt;0,
  SUMIFS(
    'Campaigns data info'!T:T,
    'Campaigns data info'!D:D,A183,
    'Campaigns data info'!I:I,"*Done*"
  )
  +
  SUMIFS(
    'Campaigns data info'!S:S,
    'Campaigns data info'!D:D,A183,
    'Campaigns data info'!I:I,"*Done*",
    'Campaigns data info'!T:T,""
  ),
  ""
)</f>
        <v/>
      </c>
    </row>
    <row r="184" spans="2:2">
      <c r="B184" s="481" t="str">
        <f xml:space="preserve">
IF(
  SUMIFS(
    'Campaigns data info'!T:T,
    'Campaigns data info'!D:D,A184,
    'Campaigns data info'!I:I,"*Done*"
  )
  +
  SUMIFS(
    'Campaigns data info'!S:S,
    'Campaigns data info'!D:D,A184,
    'Campaigns data info'!I:I,"*Done*",
    'Campaigns data info'!T:T,""
  )&gt;0,
  SUMIFS(
    'Campaigns data info'!T:T,
    'Campaigns data info'!D:D,A184,
    'Campaigns data info'!I:I,"*Done*"
  )
  +
  SUMIFS(
    'Campaigns data info'!S:S,
    'Campaigns data info'!D:D,A184,
    'Campaigns data info'!I:I,"*Done*",
    'Campaigns data info'!T:T,""
  ),
  ""
)</f>
        <v/>
      </c>
    </row>
    <row r="185" spans="2:2">
      <c r="B185" s="481" t="str">
        <f xml:space="preserve">
IF(
  SUMIFS(
    'Campaigns data info'!T:T,
    'Campaigns data info'!D:D,A185,
    'Campaigns data info'!I:I,"*Done*"
  )
  +
  SUMIFS(
    'Campaigns data info'!S:S,
    'Campaigns data info'!D:D,A185,
    'Campaigns data info'!I:I,"*Done*",
    'Campaigns data info'!T:T,""
  )&gt;0,
  SUMIFS(
    'Campaigns data info'!T:T,
    'Campaigns data info'!D:D,A185,
    'Campaigns data info'!I:I,"*Done*"
  )
  +
  SUMIFS(
    'Campaigns data info'!S:S,
    'Campaigns data info'!D:D,A185,
    'Campaigns data info'!I:I,"*Done*",
    'Campaigns data info'!T:T,""
  ),
  ""
)</f>
        <v/>
      </c>
    </row>
    <row r="186" spans="2:2">
      <c r="B186" s="481" t="str">
        <f xml:space="preserve">
IF(
  SUMIFS(
    'Campaigns data info'!T:T,
    'Campaigns data info'!D:D,A186,
    'Campaigns data info'!I:I,"*Done*"
  )
  +
  SUMIFS(
    'Campaigns data info'!S:S,
    'Campaigns data info'!D:D,A186,
    'Campaigns data info'!I:I,"*Done*",
    'Campaigns data info'!T:T,""
  )&gt;0,
  SUMIFS(
    'Campaigns data info'!T:T,
    'Campaigns data info'!D:D,A186,
    'Campaigns data info'!I:I,"*Done*"
  )
  +
  SUMIFS(
    'Campaigns data info'!S:S,
    'Campaigns data info'!D:D,A186,
    'Campaigns data info'!I:I,"*Done*",
    'Campaigns data info'!T:T,""
  ),
  ""
)</f>
        <v/>
      </c>
    </row>
    <row r="187" spans="2:2">
      <c r="B187" s="481" t="str">
        <f xml:space="preserve">
IF(
  SUMIFS(
    'Campaigns data info'!T:T,
    'Campaigns data info'!D:D,A187,
    'Campaigns data info'!I:I,"*Done*"
  )
  +
  SUMIFS(
    'Campaigns data info'!S:S,
    'Campaigns data info'!D:D,A187,
    'Campaigns data info'!I:I,"*Done*",
    'Campaigns data info'!T:T,""
  )&gt;0,
  SUMIFS(
    'Campaigns data info'!T:T,
    'Campaigns data info'!D:D,A187,
    'Campaigns data info'!I:I,"*Done*"
  )
  +
  SUMIFS(
    'Campaigns data info'!S:S,
    'Campaigns data info'!D:D,A187,
    'Campaigns data info'!I:I,"*Done*",
    'Campaigns data info'!T:T,""
  ),
  ""
)</f>
        <v/>
      </c>
    </row>
    <row r="188" spans="2:2">
      <c r="B188" s="481" t="str">
        <f xml:space="preserve">
IF(
  SUMIFS(
    'Campaigns data info'!T:T,
    'Campaigns data info'!D:D,A188,
    'Campaigns data info'!I:I,"*Done*"
  )
  +
  SUMIFS(
    'Campaigns data info'!S:S,
    'Campaigns data info'!D:D,A188,
    'Campaigns data info'!I:I,"*Done*",
    'Campaigns data info'!T:T,""
  )&gt;0,
  SUMIFS(
    'Campaigns data info'!T:T,
    'Campaigns data info'!D:D,A188,
    'Campaigns data info'!I:I,"*Done*"
  )
  +
  SUMIFS(
    'Campaigns data info'!S:S,
    'Campaigns data info'!D:D,A188,
    'Campaigns data info'!I:I,"*Done*",
    'Campaigns data info'!T:T,""
  ),
  ""
)</f>
        <v/>
      </c>
    </row>
    <row r="189" spans="2:2">
      <c r="B189" s="481" t="str">
        <f xml:space="preserve">
IF(
  SUMIFS(
    'Campaigns data info'!T:T,
    'Campaigns data info'!D:D,A189,
    'Campaigns data info'!I:I,"*Done*"
  )
  +
  SUMIFS(
    'Campaigns data info'!S:S,
    'Campaigns data info'!D:D,A189,
    'Campaigns data info'!I:I,"*Done*",
    'Campaigns data info'!T:T,""
  )&gt;0,
  SUMIFS(
    'Campaigns data info'!T:T,
    'Campaigns data info'!D:D,A189,
    'Campaigns data info'!I:I,"*Done*"
  )
  +
  SUMIFS(
    'Campaigns data info'!S:S,
    'Campaigns data info'!D:D,A189,
    'Campaigns data info'!I:I,"*Done*",
    'Campaigns data info'!T:T,""
  ),
  ""
)</f>
        <v/>
      </c>
    </row>
    <row r="190" spans="2:2">
      <c r="B190" s="481" t="str">
        <f xml:space="preserve">
IF(
  SUMIFS(
    'Campaigns data info'!T:T,
    'Campaigns data info'!D:D,A190,
    'Campaigns data info'!I:I,"*Done*"
  )
  +
  SUMIFS(
    'Campaigns data info'!S:S,
    'Campaigns data info'!D:D,A190,
    'Campaigns data info'!I:I,"*Done*",
    'Campaigns data info'!T:T,""
  )&gt;0,
  SUMIFS(
    'Campaigns data info'!T:T,
    'Campaigns data info'!D:D,A190,
    'Campaigns data info'!I:I,"*Done*"
  )
  +
  SUMIFS(
    'Campaigns data info'!S:S,
    'Campaigns data info'!D:D,A190,
    'Campaigns data info'!I:I,"*Done*",
    'Campaigns data info'!T:T,""
  ),
  ""
)</f>
        <v/>
      </c>
    </row>
    <row r="191" spans="2:2">
      <c r="B191" s="481" t="str">
        <f xml:space="preserve">
IF(
  SUMIFS(
    'Campaigns data info'!T:T,
    'Campaigns data info'!D:D,A191,
    'Campaigns data info'!I:I,"*Done*"
  )
  +
  SUMIFS(
    'Campaigns data info'!S:S,
    'Campaigns data info'!D:D,A191,
    'Campaigns data info'!I:I,"*Done*",
    'Campaigns data info'!T:T,""
  )&gt;0,
  SUMIFS(
    'Campaigns data info'!T:T,
    'Campaigns data info'!D:D,A191,
    'Campaigns data info'!I:I,"*Done*"
  )
  +
  SUMIFS(
    'Campaigns data info'!S:S,
    'Campaigns data info'!D:D,A191,
    'Campaigns data info'!I:I,"*Done*",
    'Campaigns data info'!T:T,""
  ),
  ""
)</f>
        <v/>
      </c>
    </row>
    <row r="192" spans="2:2">
      <c r="B192" s="481" t="str">
        <f xml:space="preserve">
IF(
  SUMIFS(
    'Campaigns data info'!T:T,
    'Campaigns data info'!D:D,A192,
    'Campaigns data info'!I:I,"*Done*"
  )
  +
  SUMIFS(
    'Campaigns data info'!S:S,
    'Campaigns data info'!D:D,A192,
    'Campaigns data info'!I:I,"*Done*",
    'Campaigns data info'!T:T,""
  )&gt;0,
  SUMIFS(
    'Campaigns data info'!T:T,
    'Campaigns data info'!D:D,A192,
    'Campaigns data info'!I:I,"*Done*"
  )
  +
  SUMIFS(
    'Campaigns data info'!S:S,
    'Campaigns data info'!D:D,A192,
    'Campaigns data info'!I:I,"*Done*",
    'Campaigns data info'!T:T,""
  ),
  ""
)</f>
        <v/>
      </c>
    </row>
    <row r="193" spans="2:2">
      <c r="B193" s="481" t="str">
        <f xml:space="preserve">
IF(
  SUMIFS(
    'Campaigns data info'!T:T,
    'Campaigns data info'!D:D,A193,
    'Campaigns data info'!I:I,"*Done*"
  )
  +
  SUMIFS(
    'Campaigns data info'!S:S,
    'Campaigns data info'!D:D,A193,
    'Campaigns data info'!I:I,"*Done*",
    'Campaigns data info'!T:T,""
  )&gt;0,
  SUMIFS(
    'Campaigns data info'!T:T,
    'Campaigns data info'!D:D,A193,
    'Campaigns data info'!I:I,"*Done*"
  )
  +
  SUMIFS(
    'Campaigns data info'!S:S,
    'Campaigns data info'!D:D,A193,
    'Campaigns data info'!I:I,"*Done*",
    'Campaigns data info'!T:T,""
  ),
  ""
)</f>
        <v/>
      </c>
    </row>
    <row r="194" spans="2:2">
      <c r="B194" s="481" t="str">
        <f xml:space="preserve">
IF(
  SUMIFS(
    'Campaigns data info'!T:T,
    'Campaigns data info'!D:D,A194,
    'Campaigns data info'!I:I,"*Done*"
  )
  +
  SUMIFS(
    'Campaigns data info'!S:S,
    'Campaigns data info'!D:D,A194,
    'Campaigns data info'!I:I,"*Done*",
    'Campaigns data info'!T:T,""
  )&gt;0,
  SUMIFS(
    'Campaigns data info'!T:T,
    'Campaigns data info'!D:D,A194,
    'Campaigns data info'!I:I,"*Done*"
  )
  +
  SUMIFS(
    'Campaigns data info'!S:S,
    'Campaigns data info'!D:D,A194,
    'Campaigns data info'!I:I,"*Done*",
    'Campaigns data info'!T:T,""
  ),
  ""
)</f>
        <v/>
      </c>
    </row>
    <row r="195" spans="2:2">
      <c r="B195" s="481" t="str">
        <f xml:space="preserve">
IF(
  SUMIFS(
    'Campaigns data info'!T:T,
    'Campaigns data info'!D:D,A195,
    'Campaigns data info'!I:I,"*Done*"
  )
  +
  SUMIFS(
    'Campaigns data info'!S:S,
    'Campaigns data info'!D:D,A195,
    'Campaigns data info'!I:I,"*Done*",
    'Campaigns data info'!T:T,""
  )&gt;0,
  SUMIFS(
    'Campaigns data info'!T:T,
    'Campaigns data info'!D:D,A195,
    'Campaigns data info'!I:I,"*Done*"
  )
  +
  SUMIFS(
    'Campaigns data info'!S:S,
    'Campaigns data info'!D:D,A195,
    'Campaigns data info'!I:I,"*Done*",
    'Campaigns data info'!T:T,""
  ),
  ""
)</f>
        <v/>
      </c>
    </row>
    <row r="196" spans="2:2">
      <c r="B196" s="481" t="str">
        <f xml:space="preserve">
IF(
  SUMIFS(
    'Campaigns data info'!T:T,
    'Campaigns data info'!D:D,A196,
    'Campaigns data info'!I:I,"*Done*"
  )
  +
  SUMIFS(
    'Campaigns data info'!S:S,
    'Campaigns data info'!D:D,A196,
    'Campaigns data info'!I:I,"*Done*",
    'Campaigns data info'!T:T,""
  )&gt;0,
  SUMIFS(
    'Campaigns data info'!T:T,
    'Campaigns data info'!D:D,A196,
    'Campaigns data info'!I:I,"*Done*"
  )
  +
  SUMIFS(
    'Campaigns data info'!S:S,
    'Campaigns data info'!D:D,A196,
    'Campaigns data info'!I:I,"*Done*",
    'Campaigns data info'!T:T,""
  ),
  ""
)</f>
        <v/>
      </c>
    </row>
    <row r="197" spans="2:2">
      <c r="B197" s="481" t="str">
        <f xml:space="preserve">
IF(
  SUMIFS(
    'Campaigns data info'!T:T,
    'Campaigns data info'!D:D,A197,
    'Campaigns data info'!I:I,"*Done*"
  )
  +
  SUMIFS(
    'Campaigns data info'!S:S,
    'Campaigns data info'!D:D,A197,
    'Campaigns data info'!I:I,"*Done*",
    'Campaigns data info'!T:T,""
  )&gt;0,
  SUMIFS(
    'Campaigns data info'!T:T,
    'Campaigns data info'!D:D,A197,
    'Campaigns data info'!I:I,"*Done*"
  )
  +
  SUMIFS(
    'Campaigns data info'!S:S,
    'Campaigns data info'!D:D,A197,
    'Campaigns data info'!I:I,"*Done*",
    'Campaigns data info'!T:T,""
  ),
  ""
)</f>
        <v/>
      </c>
    </row>
    <row r="198" spans="2:2">
      <c r="B198" s="481" t="str">
        <f xml:space="preserve">
IF(
  SUMIFS(
    'Campaigns data info'!T:T,
    'Campaigns data info'!D:D,A198,
    'Campaigns data info'!I:I,"*Done*"
  )
  +
  SUMIFS(
    'Campaigns data info'!S:S,
    'Campaigns data info'!D:D,A198,
    'Campaigns data info'!I:I,"*Done*",
    'Campaigns data info'!T:T,""
  )&gt;0,
  SUMIFS(
    'Campaigns data info'!T:T,
    'Campaigns data info'!D:D,A198,
    'Campaigns data info'!I:I,"*Done*"
  )
  +
  SUMIFS(
    'Campaigns data info'!S:S,
    'Campaigns data info'!D:D,A198,
    'Campaigns data info'!I:I,"*Done*",
    'Campaigns data info'!T:T,""
  ),
  ""
)</f>
        <v/>
      </c>
    </row>
    <row r="199" spans="2:2">
      <c r="B199" s="481" t="str">
        <f xml:space="preserve">
IF(
  SUMIFS(
    'Campaigns data info'!T:T,
    'Campaigns data info'!D:D,A199,
    'Campaigns data info'!I:I,"*Done*"
  )
  +
  SUMIFS(
    'Campaigns data info'!S:S,
    'Campaigns data info'!D:D,A199,
    'Campaigns data info'!I:I,"*Done*",
    'Campaigns data info'!T:T,""
  )&gt;0,
  SUMIFS(
    'Campaigns data info'!T:T,
    'Campaigns data info'!D:D,A199,
    'Campaigns data info'!I:I,"*Done*"
  )
  +
  SUMIFS(
    'Campaigns data info'!S:S,
    'Campaigns data info'!D:D,A199,
    'Campaigns data info'!I:I,"*Done*",
    'Campaigns data info'!T:T,""
  ),
  ""
)</f>
        <v/>
      </c>
    </row>
    <row r="200" spans="2:2">
      <c r="B200" s="481" t="str">
        <f xml:space="preserve">
IF(
  SUMIFS(
    'Campaigns data info'!T:T,
    'Campaigns data info'!D:D,A200,
    'Campaigns data info'!I:I,"*Done*"
  )
  +
  SUMIFS(
    'Campaigns data info'!S:S,
    'Campaigns data info'!D:D,A200,
    'Campaigns data info'!I:I,"*Done*",
    'Campaigns data info'!T:T,""
  )&gt;0,
  SUMIFS(
    'Campaigns data info'!T:T,
    'Campaigns data info'!D:D,A200,
    'Campaigns data info'!I:I,"*Done*"
  )
  +
  SUMIFS(
    'Campaigns data info'!S:S,
    'Campaigns data info'!D:D,A200,
    'Campaigns data info'!I:I,"*Done*",
    'Campaigns data info'!T:T,""
  ),
  ""
)</f>
        <v/>
      </c>
    </row>
    <row r="201" spans="2:2">
      <c r="B201" s="481" t="str">
        <f xml:space="preserve">
IF(
  SUMIFS(
    'Campaigns data info'!T:T,
    'Campaigns data info'!D:D,A201,
    'Campaigns data info'!I:I,"*Done*"
  )
  +
  SUMIFS(
    'Campaigns data info'!S:S,
    'Campaigns data info'!D:D,A201,
    'Campaigns data info'!I:I,"*Done*",
    'Campaigns data info'!T:T,""
  )&gt;0,
  SUMIFS(
    'Campaigns data info'!T:T,
    'Campaigns data info'!D:D,A201,
    'Campaigns data info'!I:I,"*Done*"
  )
  +
  SUMIFS(
    'Campaigns data info'!S:S,
    'Campaigns data info'!D:D,A201,
    'Campaigns data info'!I:I,"*Done*",
    'Campaigns data info'!T:T,""
  ),
  ""
)</f>
        <v/>
      </c>
    </row>
    <row r="202" spans="2:2">
      <c r="B202" s="481" t="str">
        <f xml:space="preserve">
IF(
  SUMIFS(
    'Campaigns data info'!T:T,
    'Campaigns data info'!D:D,A202,
    'Campaigns data info'!I:I,"*Done*"
  )
  +
  SUMIFS(
    'Campaigns data info'!S:S,
    'Campaigns data info'!D:D,A202,
    'Campaigns data info'!I:I,"*Done*",
    'Campaigns data info'!T:T,""
  )&gt;0,
  SUMIFS(
    'Campaigns data info'!T:T,
    'Campaigns data info'!D:D,A202,
    'Campaigns data info'!I:I,"*Done*"
  )
  +
  SUMIFS(
    'Campaigns data info'!S:S,
    'Campaigns data info'!D:D,A202,
    'Campaigns data info'!I:I,"*Done*",
    'Campaigns data info'!T:T,""
  ),
  ""
)</f>
        <v/>
      </c>
    </row>
    <row r="203" spans="2:2">
      <c r="B203" s="481" t="str">
        <f xml:space="preserve">
IF(
  SUMIFS(
    'Campaigns data info'!T:T,
    'Campaigns data info'!D:D,A203,
    'Campaigns data info'!I:I,"*Done*"
  )
  +
  SUMIFS(
    'Campaigns data info'!S:S,
    'Campaigns data info'!D:D,A203,
    'Campaigns data info'!I:I,"*Done*",
    'Campaigns data info'!T:T,""
  )&gt;0,
  SUMIFS(
    'Campaigns data info'!T:T,
    'Campaigns data info'!D:D,A203,
    'Campaigns data info'!I:I,"*Done*"
  )
  +
  SUMIFS(
    'Campaigns data info'!S:S,
    'Campaigns data info'!D:D,A203,
    'Campaigns data info'!I:I,"*Done*",
    'Campaigns data info'!T:T,""
  ),
  ""
)</f>
        <v/>
      </c>
    </row>
    <row r="204" spans="2:2">
      <c r="B204" s="481" t="str">
        <f xml:space="preserve">
IF(
  SUMIFS(
    'Campaigns data info'!T:T,
    'Campaigns data info'!D:D,A204,
    'Campaigns data info'!I:I,"*Done*"
  )
  +
  SUMIFS(
    'Campaigns data info'!S:S,
    'Campaigns data info'!D:D,A204,
    'Campaigns data info'!I:I,"*Done*",
    'Campaigns data info'!T:T,""
  )&gt;0,
  SUMIFS(
    'Campaigns data info'!T:T,
    'Campaigns data info'!D:D,A204,
    'Campaigns data info'!I:I,"*Done*"
  )
  +
  SUMIFS(
    'Campaigns data info'!S:S,
    'Campaigns data info'!D:D,A204,
    'Campaigns data info'!I:I,"*Done*",
    'Campaigns data info'!T:T,""
  ),
  ""
)</f>
        <v/>
      </c>
    </row>
    <row r="205" spans="2:2">
      <c r="B205" s="481" t="str">
        <f xml:space="preserve">
IF(
  SUMIFS(
    'Campaigns data info'!T:T,
    'Campaigns data info'!D:D,A205,
    'Campaigns data info'!I:I,"*Done*"
  )
  +
  SUMIFS(
    'Campaigns data info'!S:S,
    'Campaigns data info'!D:D,A205,
    'Campaigns data info'!I:I,"*Done*",
    'Campaigns data info'!T:T,""
  )&gt;0,
  SUMIFS(
    'Campaigns data info'!T:T,
    'Campaigns data info'!D:D,A205,
    'Campaigns data info'!I:I,"*Done*"
  )
  +
  SUMIFS(
    'Campaigns data info'!S:S,
    'Campaigns data info'!D:D,A205,
    'Campaigns data info'!I:I,"*Done*",
    'Campaigns data info'!T:T,""
  ),
  ""
)</f>
        <v/>
      </c>
    </row>
    <row r="206" spans="2:2">
      <c r="B206" s="481" t="str">
        <f xml:space="preserve">
IF(
  SUMIFS(
    'Campaigns data info'!T:T,
    'Campaigns data info'!D:D,A206,
    'Campaigns data info'!I:I,"*Done*"
  )
  +
  SUMIFS(
    'Campaigns data info'!S:S,
    'Campaigns data info'!D:D,A206,
    'Campaigns data info'!I:I,"*Done*",
    'Campaigns data info'!T:T,""
  )&gt;0,
  SUMIFS(
    'Campaigns data info'!T:T,
    'Campaigns data info'!D:D,A206,
    'Campaigns data info'!I:I,"*Done*"
  )
  +
  SUMIFS(
    'Campaigns data info'!S:S,
    'Campaigns data info'!D:D,A206,
    'Campaigns data info'!I:I,"*Done*",
    'Campaigns data info'!T:T,""
  ),
  ""
)</f>
        <v/>
      </c>
    </row>
    <row r="207" spans="2:2">
      <c r="B207" s="481" t="str">
        <f xml:space="preserve">
IF(
  SUMIFS(
    'Campaigns data info'!T:T,
    'Campaigns data info'!D:D,A207,
    'Campaigns data info'!I:I,"*Done*"
  )
  +
  SUMIFS(
    'Campaigns data info'!S:S,
    'Campaigns data info'!D:D,A207,
    'Campaigns data info'!I:I,"*Done*",
    'Campaigns data info'!T:T,""
  )&gt;0,
  SUMIFS(
    'Campaigns data info'!T:T,
    'Campaigns data info'!D:D,A207,
    'Campaigns data info'!I:I,"*Done*"
  )
  +
  SUMIFS(
    'Campaigns data info'!S:S,
    'Campaigns data info'!D:D,A207,
    'Campaigns data info'!I:I,"*Done*",
    'Campaigns data info'!T:T,""
  ),
  ""
)</f>
        <v/>
      </c>
    </row>
    <row r="208" spans="2:2">
      <c r="B208" s="481" t="str">
        <f xml:space="preserve">
IF(
  SUMIFS(
    'Campaigns data info'!T:T,
    'Campaigns data info'!D:D,A208,
    'Campaigns data info'!I:I,"*Done*"
  )
  +
  SUMIFS(
    'Campaigns data info'!S:S,
    'Campaigns data info'!D:D,A208,
    'Campaigns data info'!I:I,"*Done*",
    'Campaigns data info'!T:T,""
  )&gt;0,
  SUMIFS(
    'Campaigns data info'!T:T,
    'Campaigns data info'!D:D,A208,
    'Campaigns data info'!I:I,"*Done*"
  )
  +
  SUMIFS(
    'Campaigns data info'!S:S,
    'Campaigns data info'!D:D,A208,
    'Campaigns data info'!I:I,"*Done*",
    'Campaigns data info'!T:T,""
  ),
  ""
)</f>
        <v/>
      </c>
    </row>
    <row r="209" spans="2:2">
      <c r="B209" s="481" t="str">
        <f xml:space="preserve">
IF(
  SUMIFS(
    'Campaigns data info'!T:T,
    'Campaigns data info'!D:D,A209,
    'Campaigns data info'!I:I,"*Done*"
  )
  +
  SUMIFS(
    'Campaigns data info'!S:S,
    'Campaigns data info'!D:D,A209,
    'Campaigns data info'!I:I,"*Done*",
    'Campaigns data info'!T:T,""
  )&gt;0,
  SUMIFS(
    'Campaigns data info'!T:T,
    'Campaigns data info'!D:D,A209,
    'Campaigns data info'!I:I,"*Done*"
  )
  +
  SUMIFS(
    'Campaigns data info'!S:S,
    'Campaigns data info'!D:D,A209,
    'Campaigns data info'!I:I,"*Done*",
    'Campaigns data info'!T:T,""
  ),
  ""
)</f>
        <v/>
      </c>
    </row>
    <row r="210" spans="2:2">
      <c r="B210" s="481" t="str">
        <f xml:space="preserve">
IF(
  SUMIFS(
    'Campaigns data info'!T:T,
    'Campaigns data info'!D:D,A210,
    'Campaigns data info'!I:I,"*Done*"
  )
  +
  SUMIFS(
    'Campaigns data info'!S:S,
    'Campaigns data info'!D:D,A210,
    'Campaigns data info'!I:I,"*Done*",
    'Campaigns data info'!T:T,""
  )&gt;0,
  SUMIFS(
    'Campaigns data info'!T:T,
    'Campaigns data info'!D:D,A210,
    'Campaigns data info'!I:I,"*Done*"
  )
  +
  SUMIFS(
    'Campaigns data info'!S:S,
    'Campaigns data info'!D:D,A210,
    'Campaigns data info'!I:I,"*Done*",
    'Campaigns data info'!T:T,""
  ),
  ""
)</f>
        <v/>
      </c>
    </row>
    <row r="211" spans="2:2">
      <c r="B211" s="481" t="str">
        <f xml:space="preserve">
IF(
  SUMIFS(
    'Campaigns data info'!T:T,
    'Campaigns data info'!D:D,A211,
    'Campaigns data info'!I:I,"*Done*"
  )
  +
  SUMIFS(
    'Campaigns data info'!S:S,
    'Campaigns data info'!D:D,A211,
    'Campaigns data info'!I:I,"*Done*",
    'Campaigns data info'!T:T,""
  )&gt;0,
  SUMIFS(
    'Campaigns data info'!T:T,
    'Campaigns data info'!D:D,A211,
    'Campaigns data info'!I:I,"*Done*"
  )
  +
  SUMIFS(
    'Campaigns data info'!S:S,
    'Campaigns data info'!D:D,A211,
    'Campaigns data info'!I:I,"*Done*",
    'Campaigns data info'!T:T,""
  ),
  ""
)</f>
        <v/>
      </c>
    </row>
    <row r="212" spans="2:2">
      <c r="B212" s="481" t="str">
        <f xml:space="preserve">
IF(
  SUMIFS(
    'Campaigns data info'!T:T,
    'Campaigns data info'!D:D,A212,
    'Campaigns data info'!I:I,"*Done*"
  )
  +
  SUMIFS(
    'Campaigns data info'!S:S,
    'Campaigns data info'!D:D,A212,
    'Campaigns data info'!I:I,"*Done*",
    'Campaigns data info'!T:T,""
  )&gt;0,
  SUMIFS(
    'Campaigns data info'!T:T,
    'Campaigns data info'!D:D,A212,
    'Campaigns data info'!I:I,"*Done*"
  )
  +
  SUMIFS(
    'Campaigns data info'!S:S,
    'Campaigns data info'!D:D,A212,
    'Campaigns data info'!I:I,"*Done*",
    'Campaigns data info'!T:T,""
  ),
  ""
)</f>
        <v/>
      </c>
    </row>
    <row r="213" spans="2:2">
      <c r="B213" s="481" t="str">
        <f xml:space="preserve">
IF(
  SUMIFS(
    'Campaigns data info'!T:T,
    'Campaigns data info'!D:D,A213,
    'Campaigns data info'!I:I,"*Done*"
  )
  +
  SUMIFS(
    'Campaigns data info'!S:S,
    'Campaigns data info'!D:D,A213,
    'Campaigns data info'!I:I,"*Done*",
    'Campaigns data info'!T:T,""
  )&gt;0,
  SUMIFS(
    'Campaigns data info'!T:T,
    'Campaigns data info'!D:D,A213,
    'Campaigns data info'!I:I,"*Done*"
  )
  +
  SUMIFS(
    'Campaigns data info'!S:S,
    'Campaigns data info'!D:D,A213,
    'Campaigns data info'!I:I,"*Done*",
    'Campaigns data info'!T:T,""
  ),
  ""
)</f>
        <v/>
      </c>
    </row>
    <row r="214" spans="2:2">
      <c r="B214" s="481" t="str">
        <f xml:space="preserve">
IF(
  SUMIFS(
    'Campaigns data info'!T:T,
    'Campaigns data info'!D:D,A214,
    'Campaigns data info'!I:I,"*Done*"
  )
  +
  SUMIFS(
    'Campaigns data info'!S:S,
    'Campaigns data info'!D:D,A214,
    'Campaigns data info'!I:I,"*Done*",
    'Campaigns data info'!T:T,""
  )&gt;0,
  SUMIFS(
    'Campaigns data info'!T:T,
    'Campaigns data info'!D:D,A214,
    'Campaigns data info'!I:I,"*Done*"
  )
  +
  SUMIFS(
    'Campaigns data info'!S:S,
    'Campaigns data info'!D:D,A214,
    'Campaigns data info'!I:I,"*Done*",
    'Campaigns data info'!T:T,""
  ),
  ""
)</f>
        <v/>
      </c>
    </row>
    <row r="215" spans="2:2">
      <c r="B215" s="481" t="str">
        <f xml:space="preserve">
IF(
  SUMIFS(
    'Campaigns data info'!T:T,
    'Campaigns data info'!D:D,A215,
    'Campaigns data info'!I:I,"*Done*"
  )
  +
  SUMIFS(
    'Campaigns data info'!S:S,
    'Campaigns data info'!D:D,A215,
    'Campaigns data info'!I:I,"*Done*",
    'Campaigns data info'!T:T,""
  )&gt;0,
  SUMIFS(
    'Campaigns data info'!T:T,
    'Campaigns data info'!D:D,A215,
    'Campaigns data info'!I:I,"*Done*"
  )
  +
  SUMIFS(
    'Campaigns data info'!S:S,
    'Campaigns data info'!D:D,A215,
    'Campaigns data info'!I:I,"*Done*",
    'Campaigns data info'!T:T,""
  ),
  ""
)</f>
        <v/>
      </c>
    </row>
    <row r="216" spans="2:2">
      <c r="B216" s="481" t="str">
        <f xml:space="preserve">
IF(
  SUMIFS(
    'Campaigns data info'!T:T,
    'Campaigns data info'!D:D,A216,
    'Campaigns data info'!I:I,"*Done*"
  )
  +
  SUMIFS(
    'Campaigns data info'!S:S,
    'Campaigns data info'!D:D,A216,
    'Campaigns data info'!I:I,"*Done*",
    'Campaigns data info'!T:T,""
  )&gt;0,
  SUMIFS(
    'Campaigns data info'!T:T,
    'Campaigns data info'!D:D,A216,
    'Campaigns data info'!I:I,"*Done*"
  )
  +
  SUMIFS(
    'Campaigns data info'!S:S,
    'Campaigns data info'!D:D,A216,
    'Campaigns data info'!I:I,"*Done*",
    'Campaigns data info'!T:T,""
  ),
  ""
)</f>
        <v/>
      </c>
    </row>
    <row r="217" spans="2:2">
      <c r="B217" s="481" t="str">
        <f xml:space="preserve">
IF(
  SUMIFS(
    'Campaigns data info'!T:T,
    'Campaigns data info'!D:D,A217,
    'Campaigns data info'!I:I,"*Done*"
  )
  +
  SUMIFS(
    'Campaigns data info'!S:S,
    'Campaigns data info'!D:D,A217,
    'Campaigns data info'!I:I,"*Done*",
    'Campaigns data info'!T:T,""
  )&gt;0,
  SUMIFS(
    'Campaigns data info'!T:T,
    'Campaigns data info'!D:D,A217,
    'Campaigns data info'!I:I,"*Done*"
  )
  +
  SUMIFS(
    'Campaigns data info'!S:S,
    'Campaigns data info'!D:D,A217,
    'Campaigns data info'!I:I,"*Done*",
    'Campaigns data info'!T:T,""
  ),
  ""
)</f>
        <v/>
      </c>
    </row>
    <row r="218" spans="2:2">
      <c r="B218" s="481" t="str">
        <f xml:space="preserve">
IF(
  SUMIFS(
    'Campaigns data info'!T:T,
    'Campaigns data info'!D:D,A218,
    'Campaigns data info'!I:I,"*Done*"
  )
  +
  SUMIFS(
    'Campaigns data info'!S:S,
    'Campaigns data info'!D:D,A218,
    'Campaigns data info'!I:I,"*Done*",
    'Campaigns data info'!T:T,""
  )&gt;0,
  SUMIFS(
    'Campaigns data info'!T:T,
    'Campaigns data info'!D:D,A218,
    'Campaigns data info'!I:I,"*Done*"
  )
  +
  SUMIFS(
    'Campaigns data info'!S:S,
    'Campaigns data info'!D:D,A218,
    'Campaigns data info'!I:I,"*Done*",
    'Campaigns data info'!T:T,""
  ),
  ""
)</f>
        <v/>
      </c>
    </row>
    <row r="219" spans="2:2">
      <c r="B219" s="481" t="str">
        <f xml:space="preserve">
IF(
  SUMIFS(
    'Campaigns data info'!T:T,
    'Campaigns data info'!D:D,A219,
    'Campaigns data info'!I:I,"*Done*"
  )
  +
  SUMIFS(
    'Campaigns data info'!S:S,
    'Campaigns data info'!D:D,A219,
    'Campaigns data info'!I:I,"*Done*",
    'Campaigns data info'!T:T,""
  )&gt;0,
  SUMIFS(
    'Campaigns data info'!T:T,
    'Campaigns data info'!D:D,A219,
    'Campaigns data info'!I:I,"*Done*"
  )
  +
  SUMIFS(
    'Campaigns data info'!S:S,
    'Campaigns data info'!D:D,A219,
    'Campaigns data info'!I:I,"*Done*",
    'Campaigns data info'!T:T,""
  ),
  ""
)</f>
        <v/>
      </c>
    </row>
    <row r="220" spans="2:2">
      <c r="B220" s="481" t="str">
        <f xml:space="preserve">
IF(
  SUMIFS(
    'Campaigns data info'!T:T,
    'Campaigns data info'!D:D,A220,
    'Campaigns data info'!I:I,"*Done*"
  )
  +
  SUMIFS(
    'Campaigns data info'!S:S,
    'Campaigns data info'!D:D,A220,
    'Campaigns data info'!I:I,"*Done*",
    'Campaigns data info'!T:T,""
  )&gt;0,
  SUMIFS(
    'Campaigns data info'!T:T,
    'Campaigns data info'!D:D,A220,
    'Campaigns data info'!I:I,"*Done*"
  )
  +
  SUMIFS(
    'Campaigns data info'!S:S,
    'Campaigns data info'!D:D,A220,
    'Campaigns data info'!I:I,"*Done*",
    'Campaigns data info'!T:T,""
  ),
  ""
)</f>
        <v/>
      </c>
    </row>
    <row r="221" spans="2:2">
      <c r="B221" s="481" t="str">
        <f xml:space="preserve">
IF(
  SUMIFS(
    'Campaigns data info'!T:T,
    'Campaigns data info'!D:D,A221,
    'Campaigns data info'!I:I,"*Done*"
  )
  +
  SUMIFS(
    'Campaigns data info'!S:S,
    'Campaigns data info'!D:D,A221,
    'Campaigns data info'!I:I,"*Done*",
    'Campaigns data info'!T:T,""
  )&gt;0,
  SUMIFS(
    'Campaigns data info'!T:T,
    'Campaigns data info'!D:D,A221,
    'Campaigns data info'!I:I,"*Done*"
  )
  +
  SUMIFS(
    'Campaigns data info'!S:S,
    'Campaigns data info'!D:D,A221,
    'Campaigns data info'!I:I,"*Done*",
    'Campaigns data info'!T:T,""
  ),
  ""
)</f>
        <v/>
      </c>
    </row>
    <row r="222" spans="2:2">
      <c r="B222" s="481" t="str">
        <f xml:space="preserve">
IF(
  SUMIFS(
    'Campaigns data info'!T:T,
    'Campaigns data info'!D:D,A222,
    'Campaigns data info'!I:I,"*Done*"
  )
  +
  SUMIFS(
    'Campaigns data info'!S:S,
    'Campaigns data info'!D:D,A222,
    'Campaigns data info'!I:I,"*Done*",
    'Campaigns data info'!T:T,""
  )&gt;0,
  SUMIFS(
    'Campaigns data info'!T:T,
    'Campaigns data info'!D:D,A222,
    'Campaigns data info'!I:I,"*Done*"
  )
  +
  SUMIFS(
    'Campaigns data info'!S:S,
    'Campaigns data info'!D:D,A222,
    'Campaigns data info'!I:I,"*Done*",
    'Campaigns data info'!T:T,""
  ),
  ""
)</f>
        <v/>
      </c>
    </row>
    <row r="223" spans="2:2">
      <c r="B223" s="481" t="str">
        <f xml:space="preserve">
IF(
  SUMIFS(
    'Campaigns data info'!T:T,
    'Campaigns data info'!D:D,A223,
    'Campaigns data info'!I:I,"*Done*"
  )
  +
  SUMIFS(
    'Campaigns data info'!S:S,
    'Campaigns data info'!D:D,A223,
    'Campaigns data info'!I:I,"*Done*",
    'Campaigns data info'!T:T,""
  )&gt;0,
  SUMIFS(
    'Campaigns data info'!T:T,
    'Campaigns data info'!D:D,A223,
    'Campaigns data info'!I:I,"*Done*"
  )
  +
  SUMIFS(
    'Campaigns data info'!S:S,
    'Campaigns data info'!D:D,A223,
    'Campaigns data info'!I:I,"*Done*",
    'Campaigns data info'!T:T,""
  ),
  ""
)</f>
        <v/>
      </c>
    </row>
    <row r="224" spans="2:2">
      <c r="B224" s="481" t="str">
        <f xml:space="preserve">
IF(
  SUMIFS(
    'Campaigns data info'!T:T,
    'Campaigns data info'!D:D,A224,
    'Campaigns data info'!I:I,"*Done*"
  )
  +
  SUMIFS(
    'Campaigns data info'!S:S,
    'Campaigns data info'!D:D,A224,
    'Campaigns data info'!I:I,"*Done*",
    'Campaigns data info'!T:T,""
  )&gt;0,
  SUMIFS(
    'Campaigns data info'!T:T,
    'Campaigns data info'!D:D,A224,
    'Campaigns data info'!I:I,"*Done*"
  )
  +
  SUMIFS(
    'Campaigns data info'!S:S,
    'Campaigns data info'!D:D,A224,
    'Campaigns data info'!I:I,"*Done*",
    'Campaigns data info'!T:T,""
  ),
  ""
)</f>
        <v/>
      </c>
    </row>
    <row r="225" spans="2:2">
      <c r="B225" s="481" t="str">
        <f xml:space="preserve">
IF(
  SUMIFS(
    'Campaigns data info'!T:T,
    'Campaigns data info'!D:D,A225,
    'Campaigns data info'!I:I,"*Done*"
  )
  +
  SUMIFS(
    'Campaigns data info'!S:S,
    'Campaigns data info'!D:D,A225,
    'Campaigns data info'!I:I,"*Done*",
    'Campaigns data info'!T:T,""
  )&gt;0,
  SUMIFS(
    'Campaigns data info'!T:T,
    'Campaigns data info'!D:D,A225,
    'Campaigns data info'!I:I,"*Done*"
  )
  +
  SUMIFS(
    'Campaigns data info'!S:S,
    'Campaigns data info'!D:D,A225,
    'Campaigns data info'!I:I,"*Done*",
    'Campaigns data info'!T:T,""
  ),
  ""
)</f>
        <v/>
      </c>
    </row>
    <row r="226" spans="2:2">
      <c r="B226" s="481" t="str">
        <f xml:space="preserve">
IF(
  SUMIFS(
    'Campaigns data info'!T:T,
    'Campaigns data info'!D:D,A226,
    'Campaigns data info'!I:I,"*Done*"
  )
  +
  SUMIFS(
    'Campaigns data info'!S:S,
    'Campaigns data info'!D:D,A226,
    'Campaigns data info'!I:I,"*Done*",
    'Campaigns data info'!T:T,""
  )&gt;0,
  SUMIFS(
    'Campaigns data info'!T:T,
    'Campaigns data info'!D:D,A226,
    'Campaigns data info'!I:I,"*Done*"
  )
  +
  SUMIFS(
    'Campaigns data info'!S:S,
    'Campaigns data info'!D:D,A226,
    'Campaigns data info'!I:I,"*Done*",
    'Campaigns data info'!T:T,""
  ),
  ""
)</f>
        <v/>
      </c>
    </row>
    <row r="227" spans="2:2">
      <c r="B227" s="481" t="str">
        <f xml:space="preserve">
IF(
  SUMIFS(
    'Campaigns data info'!T:T,
    'Campaigns data info'!D:D,A227,
    'Campaigns data info'!I:I,"*Done*"
  )
  +
  SUMIFS(
    'Campaigns data info'!S:S,
    'Campaigns data info'!D:D,A227,
    'Campaigns data info'!I:I,"*Done*",
    'Campaigns data info'!T:T,""
  )&gt;0,
  SUMIFS(
    'Campaigns data info'!T:T,
    'Campaigns data info'!D:D,A227,
    'Campaigns data info'!I:I,"*Done*"
  )
  +
  SUMIFS(
    'Campaigns data info'!S:S,
    'Campaigns data info'!D:D,A227,
    'Campaigns data info'!I:I,"*Done*",
    'Campaigns data info'!T:T,""
  ),
  ""
)</f>
        <v/>
      </c>
    </row>
    <row r="228" spans="2:2">
      <c r="B228" s="481" t="str">
        <f xml:space="preserve">
IF(
  SUMIFS(
    'Campaigns data info'!T:T,
    'Campaigns data info'!D:D,A228,
    'Campaigns data info'!I:I,"*Done*"
  )
  +
  SUMIFS(
    'Campaigns data info'!S:S,
    'Campaigns data info'!D:D,A228,
    'Campaigns data info'!I:I,"*Done*",
    'Campaigns data info'!T:T,""
  )&gt;0,
  SUMIFS(
    'Campaigns data info'!T:T,
    'Campaigns data info'!D:D,A228,
    'Campaigns data info'!I:I,"*Done*"
  )
  +
  SUMIFS(
    'Campaigns data info'!S:S,
    'Campaigns data info'!D:D,A228,
    'Campaigns data info'!I:I,"*Done*",
    'Campaigns data info'!T:T,""
  ),
  ""
)</f>
        <v/>
      </c>
    </row>
    <row r="229" spans="2:2">
      <c r="B229" s="481" t="str">
        <f xml:space="preserve">
IF(
  SUMIFS(
    'Campaigns data info'!T:T,
    'Campaigns data info'!D:D,A229,
    'Campaigns data info'!I:I,"*Done*"
  )
  +
  SUMIFS(
    'Campaigns data info'!S:S,
    'Campaigns data info'!D:D,A229,
    'Campaigns data info'!I:I,"*Done*",
    'Campaigns data info'!T:T,""
  )&gt;0,
  SUMIFS(
    'Campaigns data info'!T:T,
    'Campaigns data info'!D:D,A229,
    'Campaigns data info'!I:I,"*Done*"
  )
  +
  SUMIFS(
    'Campaigns data info'!S:S,
    'Campaigns data info'!D:D,A229,
    'Campaigns data info'!I:I,"*Done*",
    'Campaigns data info'!T:T,""
  ),
  ""
)</f>
        <v/>
      </c>
    </row>
    <row r="230" spans="2:2">
      <c r="B230" s="481" t="str">
        <f xml:space="preserve">
IF(
  SUMIFS(
    'Campaigns data info'!T:T,
    'Campaigns data info'!D:D,A230,
    'Campaigns data info'!I:I,"*Done*"
  )
  +
  SUMIFS(
    'Campaigns data info'!S:S,
    'Campaigns data info'!D:D,A230,
    'Campaigns data info'!I:I,"*Done*",
    'Campaigns data info'!T:T,""
  )&gt;0,
  SUMIFS(
    'Campaigns data info'!T:T,
    'Campaigns data info'!D:D,A230,
    'Campaigns data info'!I:I,"*Done*"
  )
  +
  SUMIFS(
    'Campaigns data info'!S:S,
    'Campaigns data info'!D:D,A230,
    'Campaigns data info'!I:I,"*Done*",
    'Campaigns data info'!T:T,""
  ),
  ""
)</f>
        <v/>
      </c>
    </row>
    <row r="231" spans="2:2">
      <c r="B231" s="481" t="str">
        <f xml:space="preserve">
IF(
  SUMIFS(
    'Campaigns data info'!T:T,
    'Campaigns data info'!D:D,A231,
    'Campaigns data info'!I:I,"*Done*"
  )
  +
  SUMIFS(
    'Campaigns data info'!S:S,
    'Campaigns data info'!D:D,A231,
    'Campaigns data info'!I:I,"*Done*",
    'Campaigns data info'!T:T,""
  )&gt;0,
  SUMIFS(
    'Campaigns data info'!T:T,
    'Campaigns data info'!D:D,A231,
    'Campaigns data info'!I:I,"*Done*"
  )
  +
  SUMIFS(
    'Campaigns data info'!S:S,
    'Campaigns data info'!D:D,A231,
    'Campaigns data info'!I:I,"*Done*",
    'Campaigns data info'!T:T,""
  ),
  ""
)</f>
        <v/>
      </c>
    </row>
    <row r="232" spans="2:2">
      <c r="B232" s="481" t="str">
        <f xml:space="preserve">
IF(
  SUMIFS(
    'Campaigns data info'!T:T,
    'Campaigns data info'!D:D,A232,
    'Campaigns data info'!I:I,"*Done*"
  )
  +
  SUMIFS(
    'Campaigns data info'!S:S,
    'Campaigns data info'!D:D,A232,
    'Campaigns data info'!I:I,"*Done*",
    'Campaigns data info'!T:T,""
  )&gt;0,
  SUMIFS(
    'Campaigns data info'!T:T,
    'Campaigns data info'!D:D,A232,
    'Campaigns data info'!I:I,"*Done*"
  )
  +
  SUMIFS(
    'Campaigns data info'!S:S,
    'Campaigns data info'!D:D,A232,
    'Campaigns data info'!I:I,"*Done*",
    'Campaigns data info'!T:T,""
  ),
  ""
)</f>
        <v/>
      </c>
    </row>
    <row r="233" spans="2:2">
      <c r="B233" s="481" t="str">
        <f xml:space="preserve">
IF(
  SUMIFS(
    'Campaigns data info'!T:T,
    'Campaigns data info'!D:D,A233,
    'Campaigns data info'!I:I,"*Done*"
  )
  +
  SUMIFS(
    'Campaigns data info'!S:S,
    'Campaigns data info'!D:D,A233,
    'Campaigns data info'!I:I,"*Done*",
    'Campaigns data info'!T:T,""
  )&gt;0,
  SUMIFS(
    'Campaigns data info'!T:T,
    'Campaigns data info'!D:D,A233,
    'Campaigns data info'!I:I,"*Done*"
  )
  +
  SUMIFS(
    'Campaigns data info'!S:S,
    'Campaigns data info'!D:D,A233,
    'Campaigns data info'!I:I,"*Done*",
    'Campaigns data info'!T:T,""
  ),
  ""
)</f>
        <v/>
      </c>
    </row>
    <row r="234" spans="2:2">
      <c r="B234" s="481" t="str">
        <f xml:space="preserve">
IF(
  SUMIFS(
    'Campaigns data info'!T:T,
    'Campaigns data info'!D:D,A234,
    'Campaigns data info'!I:I,"*Done*"
  )
  +
  SUMIFS(
    'Campaigns data info'!S:S,
    'Campaigns data info'!D:D,A234,
    'Campaigns data info'!I:I,"*Done*",
    'Campaigns data info'!T:T,""
  )&gt;0,
  SUMIFS(
    'Campaigns data info'!T:T,
    'Campaigns data info'!D:D,A234,
    'Campaigns data info'!I:I,"*Done*"
  )
  +
  SUMIFS(
    'Campaigns data info'!S:S,
    'Campaigns data info'!D:D,A234,
    'Campaigns data info'!I:I,"*Done*",
    'Campaigns data info'!T:T,""
  ),
  ""
)</f>
        <v/>
      </c>
    </row>
    <row r="235" spans="2:2">
      <c r="B235" s="481" t="str">
        <f xml:space="preserve">
IF(
  SUMIFS(
    'Campaigns data info'!T:T,
    'Campaigns data info'!D:D,A235,
    'Campaigns data info'!I:I,"*Done*"
  )
  +
  SUMIFS(
    'Campaigns data info'!S:S,
    'Campaigns data info'!D:D,A235,
    'Campaigns data info'!I:I,"*Done*",
    'Campaigns data info'!T:T,""
  )&gt;0,
  SUMIFS(
    'Campaigns data info'!T:T,
    'Campaigns data info'!D:D,A235,
    'Campaigns data info'!I:I,"*Done*"
  )
  +
  SUMIFS(
    'Campaigns data info'!S:S,
    'Campaigns data info'!D:D,A235,
    'Campaigns data info'!I:I,"*Done*",
    'Campaigns data info'!T:T,""
  ),
  ""
)</f>
        <v/>
      </c>
    </row>
    <row r="236" spans="2:2">
      <c r="B236" s="481" t="str">
        <f xml:space="preserve">
IF(
  SUMIFS(
    'Campaigns data info'!T:T,
    'Campaigns data info'!D:D,A236,
    'Campaigns data info'!I:I,"*Done*"
  )
  +
  SUMIFS(
    'Campaigns data info'!S:S,
    'Campaigns data info'!D:D,A236,
    'Campaigns data info'!I:I,"*Done*",
    'Campaigns data info'!T:T,""
  )&gt;0,
  SUMIFS(
    'Campaigns data info'!T:T,
    'Campaigns data info'!D:D,A236,
    'Campaigns data info'!I:I,"*Done*"
  )
  +
  SUMIFS(
    'Campaigns data info'!S:S,
    'Campaigns data info'!D:D,A236,
    'Campaigns data info'!I:I,"*Done*",
    'Campaigns data info'!T:T,""
  ),
  ""
)</f>
        <v/>
      </c>
    </row>
    <row r="237" spans="2:2">
      <c r="B237" s="481" t="str">
        <f xml:space="preserve">
IF(
  SUMIFS(
    'Campaigns data info'!T:T,
    'Campaigns data info'!D:D,A237,
    'Campaigns data info'!I:I,"*Done*"
  )
  +
  SUMIFS(
    'Campaigns data info'!S:S,
    'Campaigns data info'!D:D,A237,
    'Campaigns data info'!I:I,"*Done*",
    'Campaigns data info'!T:T,""
  )&gt;0,
  SUMIFS(
    'Campaigns data info'!T:T,
    'Campaigns data info'!D:D,A237,
    'Campaigns data info'!I:I,"*Done*"
  )
  +
  SUMIFS(
    'Campaigns data info'!S:S,
    'Campaigns data info'!D:D,A237,
    'Campaigns data info'!I:I,"*Done*",
    'Campaigns data info'!T:T,""
  ),
  ""
)</f>
        <v/>
      </c>
    </row>
    <row r="238" spans="2:2">
      <c r="B238" s="481" t="str">
        <f xml:space="preserve">
IF(
  SUMIFS(
    'Campaigns data info'!T:T,
    'Campaigns data info'!D:D,A238,
    'Campaigns data info'!I:I,"*Done*"
  )
  +
  SUMIFS(
    'Campaigns data info'!S:S,
    'Campaigns data info'!D:D,A238,
    'Campaigns data info'!I:I,"*Done*",
    'Campaigns data info'!T:T,""
  )&gt;0,
  SUMIFS(
    'Campaigns data info'!T:T,
    'Campaigns data info'!D:D,A238,
    'Campaigns data info'!I:I,"*Done*"
  )
  +
  SUMIFS(
    'Campaigns data info'!S:S,
    'Campaigns data info'!D:D,A238,
    'Campaigns data info'!I:I,"*Done*",
    'Campaigns data info'!T:T,""
  ),
  ""
)</f>
        <v/>
      </c>
    </row>
    <row r="239" spans="2:2">
      <c r="B239" s="481" t="str">
        <f xml:space="preserve">
IF(
  SUMIFS(
    'Campaigns data info'!T:T,
    'Campaigns data info'!D:D,A239,
    'Campaigns data info'!I:I,"*Done*"
  )
  +
  SUMIFS(
    'Campaigns data info'!S:S,
    'Campaigns data info'!D:D,A239,
    'Campaigns data info'!I:I,"*Done*",
    'Campaigns data info'!T:T,""
  )&gt;0,
  SUMIFS(
    'Campaigns data info'!T:T,
    'Campaigns data info'!D:D,A239,
    'Campaigns data info'!I:I,"*Done*"
  )
  +
  SUMIFS(
    'Campaigns data info'!S:S,
    'Campaigns data info'!D:D,A239,
    'Campaigns data info'!I:I,"*Done*",
    'Campaigns data info'!T:T,""
  ),
  ""
)</f>
        <v/>
      </c>
    </row>
    <row r="240" spans="2:2">
      <c r="B240" s="481" t="str">
        <f xml:space="preserve">
IF(
  SUMIFS(
    'Campaigns data info'!T:T,
    'Campaigns data info'!D:D,A240,
    'Campaigns data info'!I:I,"*Done*"
  )
  +
  SUMIFS(
    'Campaigns data info'!S:S,
    'Campaigns data info'!D:D,A240,
    'Campaigns data info'!I:I,"*Done*",
    'Campaigns data info'!T:T,""
  )&gt;0,
  SUMIFS(
    'Campaigns data info'!T:T,
    'Campaigns data info'!D:D,A240,
    'Campaigns data info'!I:I,"*Done*"
  )
  +
  SUMIFS(
    'Campaigns data info'!S:S,
    'Campaigns data info'!D:D,A240,
    'Campaigns data info'!I:I,"*Done*",
    'Campaigns data info'!T:T,""
  ),
  ""
)</f>
        <v/>
      </c>
    </row>
    <row r="241" spans="2:2">
      <c r="B241" s="481" t="str">
        <f xml:space="preserve">
IF(
  SUMIFS(
    'Campaigns data info'!T:T,
    'Campaigns data info'!D:D,A241,
    'Campaigns data info'!I:I,"*Done*"
  )
  +
  SUMIFS(
    'Campaigns data info'!S:S,
    'Campaigns data info'!D:D,A241,
    'Campaigns data info'!I:I,"*Done*",
    'Campaigns data info'!T:T,""
  )&gt;0,
  SUMIFS(
    'Campaigns data info'!T:T,
    'Campaigns data info'!D:D,A241,
    'Campaigns data info'!I:I,"*Done*"
  )
  +
  SUMIFS(
    'Campaigns data info'!S:S,
    'Campaigns data info'!D:D,A241,
    'Campaigns data info'!I:I,"*Done*",
    'Campaigns data info'!T:T,""
  ),
  ""
)</f>
        <v/>
      </c>
    </row>
    <row r="242" spans="2:2">
      <c r="B242" s="481" t="str">
        <f xml:space="preserve">
IF(
  SUMIFS(
    'Campaigns data info'!T:T,
    'Campaigns data info'!D:D,A242,
    'Campaigns data info'!I:I,"*Done*"
  )
  +
  SUMIFS(
    'Campaigns data info'!S:S,
    'Campaigns data info'!D:D,A242,
    'Campaigns data info'!I:I,"*Done*",
    'Campaigns data info'!T:T,""
  )&gt;0,
  SUMIFS(
    'Campaigns data info'!T:T,
    'Campaigns data info'!D:D,A242,
    'Campaigns data info'!I:I,"*Done*"
  )
  +
  SUMIFS(
    'Campaigns data info'!S:S,
    'Campaigns data info'!D:D,A242,
    'Campaigns data info'!I:I,"*Done*",
    'Campaigns data info'!T:T,""
  ),
  ""
)</f>
        <v/>
      </c>
    </row>
    <row r="243" spans="2:2">
      <c r="B243" s="481" t="str">
        <f xml:space="preserve">
IF(
  SUMIFS(
    'Campaigns data info'!T:T,
    'Campaigns data info'!D:D,A243,
    'Campaigns data info'!I:I,"*Done*"
  )
  +
  SUMIFS(
    'Campaigns data info'!S:S,
    'Campaigns data info'!D:D,A243,
    'Campaigns data info'!I:I,"*Done*",
    'Campaigns data info'!T:T,""
  )&gt;0,
  SUMIFS(
    'Campaigns data info'!T:T,
    'Campaigns data info'!D:D,A243,
    'Campaigns data info'!I:I,"*Done*"
  )
  +
  SUMIFS(
    'Campaigns data info'!S:S,
    'Campaigns data info'!D:D,A243,
    'Campaigns data info'!I:I,"*Done*",
    'Campaigns data info'!T:T,""
  ),
  ""
)</f>
        <v/>
      </c>
    </row>
    <row r="244" spans="2:2">
      <c r="B244" s="481" t="str">
        <f xml:space="preserve">
IF(
  SUMIFS(
    'Campaigns data info'!T:T,
    'Campaigns data info'!D:D,A244,
    'Campaigns data info'!I:I,"*Done*"
  )
  +
  SUMIFS(
    'Campaigns data info'!S:S,
    'Campaigns data info'!D:D,A244,
    'Campaigns data info'!I:I,"*Done*",
    'Campaigns data info'!T:T,""
  )&gt;0,
  SUMIFS(
    'Campaigns data info'!T:T,
    'Campaigns data info'!D:D,A244,
    'Campaigns data info'!I:I,"*Done*"
  )
  +
  SUMIFS(
    'Campaigns data info'!S:S,
    'Campaigns data info'!D:D,A244,
    'Campaigns data info'!I:I,"*Done*",
    'Campaigns data info'!T:T,""
  ),
  ""
)</f>
        <v/>
      </c>
    </row>
    <row r="245" spans="2:2">
      <c r="B245" s="481" t="str">
        <f xml:space="preserve">
IF(
  SUMIFS(
    'Campaigns data info'!T:T,
    'Campaigns data info'!D:D,A245,
    'Campaigns data info'!I:I,"*Done*"
  )
  +
  SUMIFS(
    'Campaigns data info'!S:S,
    'Campaigns data info'!D:D,A245,
    'Campaigns data info'!I:I,"*Done*",
    'Campaigns data info'!T:T,""
  )&gt;0,
  SUMIFS(
    'Campaigns data info'!T:T,
    'Campaigns data info'!D:D,A245,
    'Campaigns data info'!I:I,"*Done*"
  )
  +
  SUMIFS(
    'Campaigns data info'!S:S,
    'Campaigns data info'!D:D,A245,
    'Campaigns data info'!I:I,"*Done*",
    'Campaigns data info'!T:T,""
  ),
  ""
)</f>
        <v/>
      </c>
    </row>
    <row r="246" spans="2:2">
      <c r="B246" s="481" t="str">
        <f xml:space="preserve">
IF(
  SUMIFS(
    'Campaigns data info'!T:T,
    'Campaigns data info'!D:D,A246,
    'Campaigns data info'!I:I,"*Done*"
  )
  +
  SUMIFS(
    'Campaigns data info'!S:S,
    'Campaigns data info'!D:D,A246,
    'Campaigns data info'!I:I,"*Done*",
    'Campaigns data info'!T:T,""
  )&gt;0,
  SUMIFS(
    'Campaigns data info'!T:T,
    'Campaigns data info'!D:D,A246,
    'Campaigns data info'!I:I,"*Done*"
  )
  +
  SUMIFS(
    'Campaigns data info'!S:S,
    'Campaigns data info'!D:D,A246,
    'Campaigns data info'!I:I,"*Done*",
    'Campaigns data info'!T:T,""
  ),
  ""
)</f>
        <v/>
      </c>
    </row>
    <row r="247" spans="2:2">
      <c r="B247" s="481" t="str">
        <f xml:space="preserve">
IF(
  SUMIFS(
    'Campaigns data info'!T:T,
    'Campaigns data info'!D:D,A247,
    'Campaigns data info'!I:I,"*Done*"
  )
  +
  SUMIFS(
    'Campaigns data info'!S:S,
    'Campaigns data info'!D:D,A247,
    'Campaigns data info'!I:I,"*Done*",
    'Campaigns data info'!T:T,""
  )&gt;0,
  SUMIFS(
    'Campaigns data info'!T:T,
    'Campaigns data info'!D:D,A247,
    'Campaigns data info'!I:I,"*Done*"
  )
  +
  SUMIFS(
    'Campaigns data info'!S:S,
    'Campaigns data info'!D:D,A247,
    'Campaigns data info'!I:I,"*Done*",
    'Campaigns data info'!T:T,""
  ),
  ""
)</f>
        <v/>
      </c>
    </row>
    <row r="248" spans="2:2">
      <c r="B248" s="481" t="str">
        <f xml:space="preserve">
IF(
  SUMIFS(
    'Campaigns data info'!T:T,
    'Campaigns data info'!D:D,A248,
    'Campaigns data info'!I:I,"*Done*"
  )
  +
  SUMIFS(
    'Campaigns data info'!S:S,
    'Campaigns data info'!D:D,A248,
    'Campaigns data info'!I:I,"*Done*",
    'Campaigns data info'!T:T,""
  )&gt;0,
  SUMIFS(
    'Campaigns data info'!T:T,
    'Campaigns data info'!D:D,A248,
    'Campaigns data info'!I:I,"*Done*"
  )
  +
  SUMIFS(
    'Campaigns data info'!S:S,
    'Campaigns data info'!D:D,A248,
    'Campaigns data info'!I:I,"*Done*",
    'Campaigns data info'!T:T,""
  ),
  ""
)</f>
        <v/>
      </c>
    </row>
    <row r="249" spans="2:2">
      <c r="B249" s="481" t="str">
        <f xml:space="preserve">
IF(
  SUMIFS(
    'Campaigns data info'!T:T,
    'Campaigns data info'!D:D,A249,
    'Campaigns data info'!I:I,"*Done*"
  )
  +
  SUMIFS(
    'Campaigns data info'!S:S,
    'Campaigns data info'!D:D,A249,
    'Campaigns data info'!I:I,"*Done*",
    'Campaigns data info'!T:T,""
  )&gt;0,
  SUMIFS(
    'Campaigns data info'!T:T,
    'Campaigns data info'!D:D,A249,
    'Campaigns data info'!I:I,"*Done*"
  )
  +
  SUMIFS(
    'Campaigns data info'!S:S,
    'Campaigns data info'!D:D,A249,
    'Campaigns data info'!I:I,"*Done*",
    'Campaigns data info'!T:T,""
  ),
  ""
)</f>
        <v/>
      </c>
    </row>
    <row r="250" spans="2:2">
      <c r="B250" s="481" t="str">
        <f xml:space="preserve">
IF(
  SUMIFS(
    'Campaigns data info'!T:T,
    'Campaigns data info'!D:D,A250,
    'Campaigns data info'!I:I,"*Done*"
  )
  +
  SUMIFS(
    'Campaigns data info'!S:S,
    'Campaigns data info'!D:D,A250,
    'Campaigns data info'!I:I,"*Done*",
    'Campaigns data info'!T:T,""
  )&gt;0,
  SUMIFS(
    'Campaigns data info'!T:T,
    'Campaigns data info'!D:D,A250,
    'Campaigns data info'!I:I,"*Done*"
  )
  +
  SUMIFS(
    'Campaigns data info'!S:S,
    'Campaigns data info'!D:D,A250,
    'Campaigns data info'!I:I,"*Done*",
    'Campaigns data info'!T:T,""
  ),
  ""
)</f>
        <v/>
      </c>
    </row>
    <row r="251" spans="2:2">
      <c r="B251" s="481" t="str">
        <f xml:space="preserve">
IF(
  SUMIFS(
    'Campaigns data info'!T:T,
    'Campaigns data info'!D:D,A251,
    'Campaigns data info'!I:I,"*Done*"
  )
  +
  SUMIFS(
    'Campaigns data info'!S:S,
    'Campaigns data info'!D:D,A251,
    'Campaigns data info'!I:I,"*Done*",
    'Campaigns data info'!T:T,""
  )&gt;0,
  SUMIFS(
    'Campaigns data info'!T:T,
    'Campaigns data info'!D:D,A251,
    'Campaigns data info'!I:I,"*Done*"
  )
  +
  SUMIFS(
    'Campaigns data info'!S:S,
    'Campaigns data info'!D:D,A251,
    'Campaigns data info'!I:I,"*Done*",
    'Campaigns data info'!T:T,""
  ),
  ""
)</f>
        <v/>
      </c>
    </row>
    <row r="252" spans="2:2">
      <c r="B252" s="481" t="str">
        <f xml:space="preserve">
IF(
  SUMIFS(
    'Campaigns data info'!T:T,
    'Campaigns data info'!D:D,A252,
    'Campaigns data info'!I:I,"*Done*"
  )
  +
  SUMIFS(
    'Campaigns data info'!S:S,
    'Campaigns data info'!D:D,A252,
    'Campaigns data info'!I:I,"*Done*",
    'Campaigns data info'!T:T,""
  )&gt;0,
  SUMIFS(
    'Campaigns data info'!T:T,
    'Campaigns data info'!D:D,A252,
    'Campaigns data info'!I:I,"*Done*"
  )
  +
  SUMIFS(
    'Campaigns data info'!S:S,
    'Campaigns data info'!D:D,A252,
    'Campaigns data info'!I:I,"*Done*",
    'Campaigns data info'!T:T,""
  ),
  ""
)</f>
        <v/>
      </c>
    </row>
    <row r="253" spans="2:2">
      <c r="B253" s="481" t="str">
        <f xml:space="preserve">
IF(
  SUMIFS(
    'Campaigns data info'!T:T,
    'Campaigns data info'!D:D,A253,
    'Campaigns data info'!I:I,"*Done*"
  )
  +
  SUMIFS(
    'Campaigns data info'!S:S,
    'Campaigns data info'!D:D,A253,
    'Campaigns data info'!I:I,"*Done*",
    'Campaigns data info'!T:T,""
  )&gt;0,
  SUMIFS(
    'Campaigns data info'!T:T,
    'Campaigns data info'!D:D,A253,
    'Campaigns data info'!I:I,"*Done*"
  )
  +
  SUMIFS(
    'Campaigns data info'!S:S,
    'Campaigns data info'!D:D,A253,
    'Campaigns data info'!I:I,"*Done*",
    'Campaigns data info'!T:T,""
  ),
  ""
)</f>
        <v/>
      </c>
    </row>
    <row r="254" spans="2:2">
      <c r="B254" s="481" t="str">
        <f xml:space="preserve">
IF(
  SUMIFS(
    'Campaigns data info'!T:T,
    'Campaigns data info'!D:D,A254,
    'Campaigns data info'!I:I,"*Done*"
  )
  +
  SUMIFS(
    'Campaigns data info'!S:S,
    'Campaigns data info'!D:D,A254,
    'Campaigns data info'!I:I,"*Done*",
    'Campaigns data info'!T:T,""
  )&gt;0,
  SUMIFS(
    'Campaigns data info'!T:T,
    'Campaigns data info'!D:D,A254,
    'Campaigns data info'!I:I,"*Done*"
  )
  +
  SUMIFS(
    'Campaigns data info'!S:S,
    'Campaigns data info'!D:D,A254,
    'Campaigns data info'!I:I,"*Done*",
    'Campaigns data info'!T:T,""
  ),
  ""
)</f>
        <v/>
      </c>
    </row>
    <row r="255" spans="2:2">
      <c r="B255" s="481" t="str">
        <f xml:space="preserve">
IF(
  SUMIFS(
    'Campaigns data info'!T:T,
    'Campaigns data info'!D:D,A255,
    'Campaigns data info'!I:I,"*Done*"
  )
  +
  SUMIFS(
    'Campaigns data info'!S:S,
    'Campaigns data info'!D:D,A255,
    'Campaigns data info'!I:I,"*Done*",
    'Campaigns data info'!T:T,""
  )&gt;0,
  SUMIFS(
    'Campaigns data info'!T:T,
    'Campaigns data info'!D:D,A255,
    'Campaigns data info'!I:I,"*Done*"
  )
  +
  SUMIFS(
    'Campaigns data info'!S:S,
    'Campaigns data info'!D:D,A255,
    'Campaigns data info'!I:I,"*Done*",
    'Campaigns data info'!T:T,""
  ),
  ""
)</f>
        <v/>
      </c>
    </row>
    <row r="256" spans="2:2">
      <c r="B256" s="481" t="str">
        <f xml:space="preserve">
IF(
  SUMIFS(
    'Campaigns data info'!T:T,
    'Campaigns data info'!D:D,A256,
    'Campaigns data info'!I:I,"*Done*"
  )
  +
  SUMIFS(
    'Campaigns data info'!S:S,
    'Campaigns data info'!D:D,A256,
    'Campaigns data info'!I:I,"*Done*",
    'Campaigns data info'!T:T,""
  )&gt;0,
  SUMIFS(
    'Campaigns data info'!T:T,
    'Campaigns data info'!D:D,A256,
    'Campaigns data info'!I:I,"*Done*"
  )
  +
  SUMIFS(
    'Campaigns data info'!S:S,
    'Campaigns data info'!D:D,A256,
    'Campaigns data info'!I:I,"*Done*",
    'Campaigns data info'!T:T,""
  ),
  ""
)</f>
        <v/>
      </c>
    </row>
    <row r="257" spans="2:2">
      <c r="B257" s="481" t="str">
        <f xml:space="preserve">
IF(
  SUMIFS(
    'Campaigns data info'!T:T,
    'Campaigns data info'!D:D,A257,
    'Campaigns data info'!I:I,"*Done*"
  )
  +
  SUMIFS(
    'Campaigns data info'!S:S,
    'Campaigns data info'!D:D,A257,
    'Campaigns data info'!I:I,"*Done*",
    'Campaigns data info'!T:T,""
  )&gt;0,
  SUMIFS(
    'Campaigns data info'!T:T,
    'Campaigns data info'!D:D,A257,
    'Campaigns data info'!I:I,"*Done*"
  )
  +
  SUMIFS(
    'Campaigns data info'!S:S,
    'Campaigns data info'!D:D,A257,
    'Campaigns data info'!I:I,"*Done*",
    'Campaigns data info'!T:T,""
  ),
  ""
)</f>
        <v/>
      </c>
    </row>
    <row r="258" spans="2:2">
      <c r="B258" s="481" t="str">
        <f xml:space="preserve">
IF(
  SUMIFS(
    'Campaigns data info'!T:T,
    'Campaigns data info'!D:D,A258,
    'Campaigns data info'!I:I,"*Done*"
  )
  +
  SUMIFS(
    'Campaigns data info'!S:S,
    'Campaigns data info'!D:D,A258,
    'Campaigns data info'!I:I,"*Done*",
    'Campaigns data info'!T:T,""
  )&gt;0,
  SUMIFS(
    'Campaigns data info'!T:T,
    'Campaigns data info'!D:D,A258,
    'Campaigns data info'!I:I,"*Done*"
  )
  +
  SUMIFS(
    'Campaigns data info'!S:S,
    'Campaigns data info'!D:D,A258,
    'Campaigns data info'!I:I,"*Done*",
    'Campaigns data info'!T:T,""
  ),
  ""
)</f>
        <v/>
      </c>
    </row>
    <row r="259" spans="2:2">
      <c r="B259" s="481" t="str">
        <f xml:space="preserve">
IF(
  SUMIFS(
    'Campaigns data info'!T:T,
    'Campaigns data info'!D:D,A259,
    'Campaigns data info'!I:I,"*Done*"
  )
  +
  SUMIFS(
    'Campaigns data info'!S:S,
    'Campaigns data info'!D:D,A259,
    'Campaigns data info'!I:I,"*Done*",
    'Campaigns data info'!T:T,""
  )&gt;0,
  SUMIFS(
    'Campaigns data info'!T:T,
    'Campaigns data info'!D:D,A259,
    'Campaigns data info'!I:I,"*Done*"
  )
  +
  SUMIFS(
    'Campaigns data info'!S:S,
    'Campaigns data info'!D:D,A259,
    'Campaigns data info'!I:I,"*Done*",
    'Campaigns data info'!T:T,""
  ),
  ""
)</f>
        <v/>
      </c>
    </row>
    <row r="260" spans="2:2">
      <c r="B260" s="481" t="str">
        <f xml:space="preserve">
IF(
  SUMIFS(
    'Campaigns data info'!T:T,
    'Campaigns data info'!D:D,A260,
    'Campaigns data info'!I:I,"*Done*"
  )
  +
  SUMIFS(
    'Campaigns data info'!S:S,
    'Campaigns data info'!D:D,A260,
    'Campaigns data info'!I:I,"*Done*",
    'Campaigns data info'!T:T,""
  )&gt;0,
  SUMIFS(
    'Campaigns data info'!T:T,
    'Campaigns data info'!D:D,A260,
    'Campaigns data info'!I:I,"*Done*"
  )
  +
  SUMIFS(
    'Campaigns data info'!S:S,
    'Campaigns data info'!D:D,A260,
    'Campaigns data info'!I:I,"*Done*",
    'Campaigns data info'!T:T,""
  ),
  ""
)</f>
        <v/>
      </c>
    </row>
    <row r="261" spans="2:2">
      <c r="B261" s="481" t="str">
        <f xml:space="preserve">
IF(
  SUMIFS(
    'Campaigns data info'!T:T,
    'Campaigns data info'!D:D,A261,
    'Campaigns data info'!I:I,"*Done*"
  )
  +
  SUMIFS(
    'Campaigns data info'!S:S,
    'Campaigns data info'!D:D,A261,
    'Campaigns data info'!I:I,"*Done*",
    'Campaigns data info'!T:T,""
  )&gt;0,
  SUMIFS(
    'Campaigns data info'!T:T,
    'Campaigns data info'!D:D,A261,
    'Campaigns data info'!I:I,"*Done*"
  )
  +
  SUMIFS(
    'Campaigns data info'!S:S,
    'Campaigns data info'!D:D,A261,
    'Campaigns data info'!I:I,"*Done*",
    'Campaigns data info'!T:T,""
  ),
  ""
)</f>
        <v/>
      </c>
    </row>
    <row r="262" spans="2:2">
      <c r="B262" s="481" t="str">
        <f xml:space="preserve">
IF(
  SUMIFS(
    'Campaigns data info'!T:T,
    'Campaigns data info'!D:D,A262,
    'Campaigns data info'!I:I,"*Done*"
  )
  +
  SUMIFS(
    'Campaigns data info'!S:S,
    'Campaigns data info'!D:D,A262,
    'Campaigns data info'!I:I,"*Done*",
    'Campaigns data info'!T:T,""
  )&gt;0,
  SUMIFS(
    'Campaigns data info'!T:T,
    'Campaigns data info'!D:D,A262,
    'Campaigns data info'!I:I,"*Done*"
  )
  +
  SUMIFS(
    'Campaigns data info'!S:S,
    'Campaigns data info'!D:D,A262,
    'Campaigns data info'!I:I,"*Done*",
    'Campaigns data info'!T:T,""
  ),
  ""
)</f>
        <v/>
      </c>
    </row>
    <row r="263" spans="2:2">
      <c r="B263" s="481" t="str">
        <f xml:space="preserve">
IF(
  SUMIFS(
    'Campaigns data info'!T:T,
    'Campaigns data info'!D:D,A263,
    'Campaigns data info'!I:I,"*Done*"
  )
  +
  SUMIFS(
    'Campaigns data info'!S:S,
    'Campaigns data info'!D:D,A263,
    'Campaigns data info'!I:I,"*Done*",
    'Campaigns data info'!T:T,""
  )&gt;0,
  SUMIFS(
    'Campaigns data info'!T:T,
    'Campaigns data info'!D:D,A263,
    'Campaigns data info'!I:I,"*Done*"
  )
  +
  SUMIFS(
    'Campaigns data info'!S:S,
    'Campaigns data info'!D:D,A263,
    'Campaigns data info'!I:I,"*Done*",
    'Campaigns data info'!T:T,""
  ),
  ""
)</f>
        <v/>
      </c>
    </row>
    <row r="264" spans="2:2">
      <c r="B264" s="481" t="str">
        <f xml:space="preserve">
IF(
  SUMIFS(
    'Campaigns data info'!T:T,
    'Campaigns data info'!D:D,A264,
    'Campaigns data info'!I:I,"*Done*"
  )
  +
  SUMIFS(
    'Campaigns data info'!S:S,
    'Campaigns data info'!D:D,A264,
    'Campaigns data info'!I:I,"*Done*",
    'Campaigns data info'!T:T,""
  )&gt;0,
  SUMIFS(
    'Campaigns data info'!T:T,
    'Campaigns data info'!D:D,A264,
    'Campaigns data info'!I:I,"*Done*"
  )
  +
  SUMIFS(
    'Campaigns data info'!S:S,
    'Campaigns data info'!D:D,A264,
    'Campaigns data info'!I:I,"*Done*",
    'Campaigns data info'!T:T,""
  ),
  ""
)</f>
        <v/>
      </c>
    </row>
    <row r="265" spans="2:2">
      <c r="B265" s="481" t="str">
        <f xml:space="preserve">
IF(
  SUMIFS(
    'Campaigns data info'!T:T,
    'Campaigns data info'!D:D,A265,
    'Campaigns data info'!I:I,"*Done*"
  )
  +
  SUMIFS(
    'Campaigns data info'!S:S,
    'Campaigns data info'!D:D,A265,
    'Campaigns data info'!I:I,"*Done*",
    'Campaigns data info'!T:T,""
  )&gt;0,
  SUMIFS(
    'Campaigns data info'!T:T,
    'Campaigns data info'!D:D,A265,
    'Campaigns data info'!I:I,"*Done*"
  )
  +
  SUMIFS(
    'Campaigns data info'!S:S,
    'Campaigns data info'!D:D,A265,
    'Campaigns data info'!I:I,"*Done*",
    'Campaigns data info'!T:T,""
  ),
  ""
)</f>
        <v/>
      </c>
    </row>
    <row r="266" spans="2:2">
      <c r="B266" s="481" t="str">
        <f xml:space="preserve">
IF(
  SUMIFS(
    'Campaigns data info'!T:T,
    'Campaigns data info'!D:D,A266,
    'Campaigns data info'!I:I,"*Done*"
  )
  +
  SUMIFS(
    'Campaigns data info'!S:S,
    'Campaigns data info'!D:D,A266,
    'Campaigns data info'!I:I,"*Done*",
    'Campaigns data info'!T:T,""
  )&gt;0,
  SUMIFS(
    'Campaigns data info'!T:T,
    'Campaigns data info'!D:D,A266,
    'Campaigns data info'!I:I,"*Done*"
  )
  +
  SUMIFS(
    'Campaigns data info'!S:S,
    'Campaigns data info'!D:D,A266,
    'Campaigns data info'!I:I,"*Done*",
    'Campaigns data info'!T:T,""
  ),
  ""
)</f>
        <v/>
      </c>
    </row>
    <row r="267" spans="2:2">
      <c r="B267" s="481" t="str">
        <f xml:space="preserve">
IF(
  SUMIFS(
    'Campaigns data info'!T:T,
    'Campaigns data info'!D:D,A267,
    'Campaigns data info'!I:I,"*Done*"
  )
  +
  SUMIFS(
    'Campaigns data info'!S:S,
    'Campaigns data info'!D:D,A267,
    'Campaigns data info'!I:I,"*Done*",
    'Campaigns data info'!T:T,""
  )&gt;0,
  SUMIFS(
    'Campaigns data info'!T:T,
    'Campaigns data info'!D:D,A267,
    'Campaigns data info'!I:I,"*Done*"
  )
  +
  SUMIFS(
    'Campaigns data info'!S:S,
    'Campaigns data info'!D:D,A267,
    'Campaigns data info'!I:I,"*Done*",
    'Campaigns data info'!T:T,""
  ),
  ""
)</f>
        <v/>
      </c>
    </row>
    <row r="268" spans="2:2">
      <c r="B268" s="481" t="str">
        <f xml:space="preserve">
IF(
  SUMIFS(
    'Campaigns data info'!T:T,
    'Campaigns data info'!D:D,A268,
    'Campaigns data info'!I:I,"*Done*"
  )
  +
  SUMIFS(
    'Campaigns data info'!S:S,
    'Campaigns data info'!D:D,A268,
    'Campaigns data info'!I:I,"*Done*",
    'Campaigns data info'!T:T,""
  )&gt;0,
  SUMIFS(
    'Campaigns data info'!T:T,
    'Campaigns data info'!D:D,A268,
    'Campaigns data info'!I:I,"*Done*"
  )
  +
  SUMIFS(
    'Campaigns data info'!S:S,
    'Campaigns data info'!D:D,A268,
    'Campaigns data info'!I:I,"*Done*",
    'Campaigns data info'!T:T,""
  ),
  ""
)</f>
        <v/>
      </c>
    </row>
    <row r="269" spans="2:2">
      <c r="B269" s="481" t="str">
        <f xml:space="preserve">
IF(
  SUMIFS(
    'Campaigns data info'!T:T,
    'Campaigns data info'!D:D,A269,
    'Campaigns data info'!I:I,"*Done*"
  )
  +
  SUMIFS(
    'Campaigns data info'!S:S,
    'Campaigns data info'!D:D,A269,
    'Campaigns data info'!I:I,"*Done*",
    'Campaigns data info'!T:T,""
  )&gt;0,
  SUMIFS(
    'Campaigns data info'!T:T,
    'Campaigns data info'!D:D,A269,
    'Campaigns data info'!I:I,"*Done*"
  )
  +
  SUMIFS(
    'Campaigns data info'!S:S,
    'Campaigns data info'!D:D,A269,
    'Campaigns data info'!I:I,"*Done*",
    'Campaigns data info'!T:T,""
  ),
  ""
)</f>
        <v/>
      </c>
    </row>
    <row r="270" spans="2:2">
      <c r="B270" s="481" t="str">
        <f xml:space="preserve">
IF(
  SUMIFS(
    'Campaigns data info'!T:T,
    'Campaigns data info'!D:D,A270,
    'Campaigns data info'!I:I,"*Done*"
  )
  +
  SUMIFS(
    'Campaigns data info'!S:S,
    'Campaigns data info'!D:D,A270,
    'Campaigns data info'!I:I,"*Done*",
    'Campaigns data info'!T:T,""
  )&gt;0,
  SUMIFS(
    'Campaigns data info'!T:T,
    'Campaigns data info'!D:D,A270,
    'Campaigns data info'!I:I,"*Done*"
  )
  +
  SUMIFS(
    'Campaigns data info'!S:S,
    'Campaigns data info'!D:D,A270,
    'Campaigns data info'!I:I,"*Done*",
    'Campaigns data info'!T:T,""
  ),
  ""
)</f>
        <v/>
      </c>
    </row>
    <row r="271" spans="2:2">
      <c r="B271" s="481" t="str">
        <f xml:space="preserve">
IF(
  SUMIFS(
    'Campaigns data info'!T:T,
    'Campaigns data info'!D:D,A271,
    'Campaigns data info'!I:I,"*Done*"
  )
  +
  SUMIFS(
    'Campaigns data info'!S:S,
    'Campaigns data info'!D:D,A271,
    'Campaigns data info'!I:I,"*Done*",
    'Campaigns data info'!T:T,""
  )&gt;0,
  SUMIFS(
    'Campaigns data info'!T:T,
    'Campaigns data info'!D:D,A271,
    'Campaigns data info'!I:I,"*Done*"
  )
  +
  SUMIFS(
    'Campaigns data info'!S:S,
    'Campaigns data info'!D:D,A271,
    'Campaigns data info'!I:I,"*Done*",
    'Campaigns data info'!T:T,""
  ),
  ""
)</f>
        <v/>
      </c>
    </row>
    <row r="272" spans="2:2">
      <c r="B272" s="481" t="str">
        <f xml:space="preserve">
IF(
  SUMIFS(
    'Campaigns data info'!T:T,
    'Campaigns data info'!D:D,A272,
    'Campaigns data info'!I:I,"*Done*"
  )
  +
  SUMIFS(
    'Campaigns data info'!S:S,
    'Campaigns data info'!D:D,A272,
    'Campaigns data info'!I:I,"*Done*",
    'Campaigns data info'!T:T,""
  )&gt;0,
  SUMIFS(
    'Campaigns data info'!T:T,
    'Campaigns data info'!D:D,A272,
    'Campaigns data info'!I:I,"*Done*"
  )
  +
  SUMIFS(
    'Campaigns data info'!S:S,
    'Campaigns data info'!D:D,A272,
    'Campaigns data info'!I:I,"*Done*",
    'Campaigns data info'!T:T,""
  ),
  ""
)</f>
        <v/>
      </c>
    </row>
    <row r="273" spans="2:2">
      <c r="B273" s="481" t="str">
        <f xml:space="preserve">
IF(
  SUMIFS(
    'Campaigns data info'!T:T,
    'Campaigns data info'!D:D,A273,
    'Campaigns data info'!I:I,"*Done*"
  )
  +
  SUMIFS(
    'Campaigns data info'!S:S,
    'Campaigns data info'!D:D,A273,
    'Campaigns data info'!I:I,"*Done*",
    'Campaigns data info'!T:T,""
  )&gt;0,
  SUMIFS(
    'Campaigns data info'!T:T,
    'Campaigns data info'!D:D,A273,
    'Campaigns data info'!I:I,"*Done*"
  )
  +
  SUMIFS(
    'Campaigns data info'!S:S,
    'Campaigns data info'!D:D,A273,
    'Campaigns data info'!I:I,"*Done*",
    'Campaigns data info'!T:T,""
  ),
  ""
)</f>
        <v/>
      </c>
    </row>
    <row r="274" spans="2:2">
      <c r="B274" s="481" t="str">
        <f xml:space="preserve">
IF(
  SUMIFS(
    'Campaigns data info'!T:T,
    'Campaigns data info'!D:D,A274,
    'Campaigns data info'!I:I,"*Done*"
  )
  +
  SUMIFS(
    'Campaigns data info'!S:S,
    'Campaigns data info'!D:D,A274,
    'Campaigns data info'!I:I,"*Done*",
    'Campaigns data info'!T:T,""
  )&gt;0,
  SUMIFS(
    'Campaigns data info'!T:T,
    'Campaigns data info'!D:D,A274,
    'Campaigns data info'!I:I,"*Done*"
  )
  +
  SUMIFS(
    'Campaigns data info'!S:S,
    'Campaigns data info'!D:D,A274,
    'Campaigns data info'!I:I,"*Done*",
    'Campaigns data info'!T:T,""
  ),
  ""
)</f>
        <v/>
      </c>
    </row>
    <row r="275" spans="2:2">
      <c r="B275" s="481" t="str">
        <f xml:space="preserve">
IF(
  SUMIFS(
    'Campaigns data info'!T:T,
    'Campaigns data info'!D:D,A275,
    'Campaigns data info'!I:I,"*Done*"
  )
  +
  SUMIFS(
    'Campaigns data info'!S:S,
    'Campaigns data info'!D:D,A275,
    'Campaigns data info'!I:I,"*Done*",
    'Campaigns data info'!T:T,""
  )&gt;0,
  SUMIFS(
    'Campaigns data info'!T:T,
    'Campaigns data info'!D:D,A275,
    'Campaigns data info'!I:I,"*Done*"
  )
  +
  SUMIFS(
    'Campaigns data info'!S:S,
    'Campaigns data info'!D:D,A275,
    'Campaigns data info'!I:I,"*Done*",
    'Campaigns data info'!T:T,""
  ),
  ""
)</f>
        <v/>
      </c>
    </row>
    <row r="276" spans="2:2">
      <c r="B276" s="481" t="str">
        <f xml:space="preserve">
IF(
  SUMIFS(
    'Campaigns data info'!T:T,
    'Campaigns data info'!D:D,A276,
    'Campaigns data info'!I:I,"*Done*"
  )
  +
  SUMIFS(
    'Campaigns data info'!S:S,
    'Campaigns data info'!D:D,A276,
    'Campaigns data info'!I:I,"*Done*",
    'Campaigns data info'!T:T,""
  )&gt;0,
  SUMIFS(
    'Campaigns data info'!T:T,
    'Campaigns data info'!D:D,A276,
    'Campaigns data info'!I:I,"*Done*"
  )
  +
  SUMIFS(
    'Campaigns data info'!S:S,
    'Campaigns data info'!D:D,A276,
    'Campaigns data info'!I:I,"*Done*",
    'Campaigns data info'!T:T,""
  ),
  ""
)</f>
        <v/>
      </c>
    </row>
    <row r="277" spans="2:2">
      <c r="B277" s="481" t="str">
        <f xml:space="preserve">
IF(
  SUMIFS(
    'Campaigns data info'!T:T,
    'Campaigns data info'!D:D,A277,
    'Campaigns data info'!I:I,"*Done*"
  )
  +
  SUMIFS(
    'Campaigns data info'!S:S,
    'Campaigns data info'!D:D,A277,
    'Campaigns data info'!I:I,"*Done*",
    'Campaigns data info'!T:T,""
  )&gt;0,
  SUMIFS(
    'Campaigns data info'!T:T,
    'Campaigns data info'!D:D,A277,
    'Campaigns data info'!I:I,"*Done*"
  )
  +
  SUMIFS(
    'Campaigns data info'!S:S,
    'Campaigns data info'!D:D,A277,
    'Campaigns data info'!I:I,"*Done*",
    'Campaigns data info'!T:T,""
  ),
  ""
)</f>
        <v/>
      </c>
    </row>
    <row r="278" spans="2:2">
      <c r="B278" s="481" t="str">
        <f xml:space="preserve">
IF(
  SUMIFS(
    'Campaigns data info'!T:T,
    'Campaigns data info'!D:D,A278,
    'Campaigns data info'!I:I,"*Done*"
  )
  +
  SUMIFS(
    'Campaigns data info'!S:S,
    'Campaigns data info'!D:D,A278,
    'Campaigns data info'!I:I,"*Done*",
    'Campaigns data info'!T:T,""
  )&gt;0,
  SUMIFS(
    'Campaigns data info'!T:T,
    'Campaigns data info'!D:D,A278,
    'Campaigns data info'!I:I,"*Done*"
  )
  +
  SUMIFS(
    'Campaigns data info'!S:S,
    'Campaigns data info'!D:D,A278,
    'Campaigns data info'!I:I,"*Done*",
    'Campaigns data info'!T:T,""
  ),
  ""
)</f>
        <v/>
      </c>
    </row>
    <row r="279" spans="2:2">
      <c r="B279" s="481" t="str">
        <f xml:space="preserve">
IF(
  SUMIFS(
    'Campaigns data info'!T:T,
    'Campaigns data info'!D:D,A279,
    'Campaigns data info'!I:I,"*Done*"
  )
  +
  SUMIFS(
    'Campaigns data info'!S:S,
    'Campaigns data info'!D:D,A279,
    'Campaigns data info'!I:I,"*Done*",
    'Campaigns data info'!T:T,""
  )&gt;0,
  SUMIFS(
    'Campaigns data info'!T:T,
    'Campaigns data info'!D:D,A279,
    'Campaigns data info'!I:I,"*Done*"
  )
  +
  SUMIFS(
    'Campaigns data info'!S:S,
    'Campaigns data info'!D:D,A279,
    'Campaigns data info'!I:I,"*Done*",
    'Campaigns data info'!T:T,""
  ),
  ""
)</f>
        <v/>
      </c>
    </row>
    <row r="280" spans="2:2">
      <c r="B280" s="481" t="str">
        <f xml:space="preserve">
IF(
  SUMIFS(
    'Campaigns data info'!T:T,
    'Campaigns data info'!D:D,A280,
    'Campaigns data info'!I:I,"*Done*"
  )
  +
  SUMIFS(
    'Campaigns data info'!S:S,
    'Campaigns data info'!D:D,A280,
    'Campaigns data info'!I:I,"*Done*",
    'Campaigns data info'!T:T,""
  )&gt;0,
  SUMIFS(
    'Campaigns data info'!T:T,
    'Campaigns data info'!D:D,A280,
    'Campaigns data info'!I:I,"*Done*"
  )
  +
  SUMIFS(
    'Campaigns data info'!S:S,
    'Campaigns data info'!D:D,A280,
    'Campaigns data info'!I:I,"*Done*",
    'Campaigns data info'!T:T,""
  ),
  ""
)</f>
        <v/>
      </c>
    </row>
    <row r="281" spans="2:2">
      <c r="B281" s="481" t="str">
        <f xml:space="preserve">
IF(
  SUMIFS(
    'Campaigns data info'!T:T,
    'Campaigns data info'!D:D,A281,
    'Campaigns data info'!I:I,"*Done*"
  )
  +
  SUMIFS(
    'Campaigns data info'!S:S,
    'Campaigns data info'!D:D,A281,
    'Campaigns data info'!I:I,"*Done*",
    'Campaigns data info'!T:T,""
  )&gt;0,
  SUMIFS(
    'Campaigns data info'!T:T,
    'Campaigns data info'!D:D,A281,
    'Campaigns data info'!I:I,"*Done*"
  )
  +
  SUMIFS(
    'Campaigns data info'!S:S,
    'Campaigns data info'!D:D,A281,
    'Campaigns data info'!I:I,"*Done*",
    'Campaigns data info'!T:T,""
  ),
  ""
)</f>
        <v/>
      </c>
    </row>
    <row r="282" spans="2:2">
      <c r="B282" s="481" t="str">
        <f xml:space="preserve">
IF(
  SUMIFS(
    'Campaigns data info'!T:T,
    'Campaigns data info'!D:D,A282,
    'Campaigns data info'!I:I,"*Done*"
  )
  +
  SUMIFS(
    'Campaigns data info'!S:S,
    'Campaigns data info'!D:D,A282,
    'Campaigns data info'!I:I,"*Done*",
    'Campaigns data info'!T:T,""
  )&gt;0,
  SUMIFS(
    'Campaigns data info'!T:T,
    'Campaigns data info'!D:D,A282,
    'Campaigns data info'!I:I,"*Done*"
  )
  +
  SUMIFS(
    'Campaigns data info'!S:S,
    'Campaigns data info'!D:D,A282,
    'Campaigns data info'!I:I,"*Done*",
    'Campaigns data info'!T:T,""
  ),
  ""
)</f>
        <v/>
      </c>
    </row>
    <row r="283" spans="2:2">
      <c r="B283" s="481" t="str">
        <f xml:space="preserve">
IF(
  SUMIFS(
    'Campaigns data info'!T:T,
    'Campaigns data info'!D:D,A283,
    'Campaigns data info'!I:I,"*Done*"
  )
  +
  SUMIFS(
    'Campaigns data info'!S:S,
    'Campaigns data info'!D:D,A283,
    'Campaigns data info'!I:I,"*Done*",
    'Campaigns data info'!T:T,""
  )&gt;0,
  SUMIFS(
    'Campaigns data info'!T:T,
    'Campaigns data info'!D:D,A283,
    'Campaigns data info'!I:I,"*Done*"
  )
  +
  SUMIFS(
    'Campaigns data info'!S:S,
    'Campaigns data info'!D:D,A283,
    'Campaigns data info'!I:I,"*Done*",
    'Campaigns data info'!T:T,""
  ),
  ""
)</f>
        <v/>
      </c>
    </row>
    <row r="284" spans="2:2">
      <c r="B284" s="481" t="str">
        <f xml:space="preserve">
IF(
  SUMIFS(
    'Campaigns data info'!T:T,
    'Campaigns data info'!D:D,A284,
    'Campaigns data info'!I:I,"*Done*"
  )
  +
  SUMIFS(
    'Campaigns data info'!S:S,
    'Campaigns data info'!D:D,A284,
    'Campaigns data info'!I:I,"*Done*",
    'Campaigns data info'!T:T,""
  )&gt;0,
  SUMIFS(
    'Campaigns data info'!T:T,
    'Campaigns data info'!D:D,A284,
    'Campaigns data info'!I:I,"*Done*"
  )
  +
  SUMIFS(
    'Campaigns data info'!S:S,
    'Campaigns data info'!D:D,A284,
    'Campaigns data info'!I:I,"*Done*",
    'Campaigns data info'!T:T,""
  ),
  ""
)</f>
        <v/>
      </c>
    </row>
    <row r="285" spans="2:2">
      <c r="B285" s="481" t="str">
        <f xml:space="preserve">
IF(
  SUMIFS(
    'Campaigns data info'!T:T,
    'Campaigns data info'!D:D,A285,
    'Campaigns data info'!I:I,"*Done*"
  )
  +
  SUMIFS(
    'Campaigns data info'!S:S,
    'Campaigns data info'!D:D,A285,
    'Campaigns data info'!I:I,"*Done*",
    'Campaigns data info'!T:T,""
  )&gt;0,
  SUMIFS(
    'Campaigns data info'!T:T,
    'Campaigns data info'!D:D,A285,
    'Campaigns data info'!I:I,"*Done*"
  )
  +
  SUMIFS(
    'Campaigns data info'!S:S,
    'Campaigns data info'!D:D,A285,
    'Campaigns data info'!I:I,"*Done*",
    'Campaigns data info'!T:T,""
  ),
  ""
)</f>
        <v/>
      </c>
    </row>
    <row r="286" spans="2:2">
      <c r="B286" s="481" t="str">
        <f xml:space="preserve">
IF(
  SUMIFS(
    'Campaigns data info'!T:T,
    'Campaigns data info'!D:D,A286,
    'Campaigns data info'!I:I,"*Done*"
  )
  +
  SUMIFS(
    'Campaigns data info'!S:S,
    'Campaigns data info'!D:D,A286,
    'Campaigns data info'!I:I,"*Done*",
    'Campaigns data info'!T:T,""
  )&gt;0,
  SUMIFS(
    'Campaigns data info'!T:T,
    'Campaigns data info'!D:D,A286,
    'Campaigns data info'!I:I,"*Done*"
  )
  +
  SUMIFS(
    'Campaigns data info'!S:S,
    'Campaigns data info'!D:D,A286,
    'Campaigns data info'!I:I,"*Done*",
    'Campaigns data info'!T:T,""
  ),
  ""
)</f>
        <v/>
      </c>
    </row>
    <row r="287" spans="2:2">
      <c r="B287" s="481" t="str">
        <f xml:space="preserve">
IF(
  SUMIFS(
    'Campaigns data info'!T:T,
    'Campaigns data info'!D:D,A287,
    'Campaigns data info'!I:I,"*Done*"
  )
  +
  SUMIFS(
    'Campaigns data info'!S:S,
    'Campaigns data info'!D:D,A287,
    'Campaigns data info'!I:I,"*Done*",
    'Campaigns data info'!T:T,""
  )&gt;0,
  SUMIFS(
    'Campaigns data info'!T:T,
    'Campaigns data info'!D:D,A287,
    'Campaigns data info'!I:I,"*Done*"
  )
  +
  SUMIFS(
    'Campaigns data info'!S:S,
    'Campaigns data info'!D:D,A287,
    'Campaigns data info'!I:I,"*Done*",
    'Campaigns data info'!T:T,""
  ),
  ""
)</f>
        <v/>
      </c>
    </row>
    <row r="288" spans="2:2">
      <c r="B288" s="481" t="str">
        <f xml:space="preserve">
IF(
  SUMIFS(
    'Campaigns data info'!T:T,
    'Campaigns data info'!D:D,A288,
    'Campaigns data info'!I:I,"*Done*"
  )
  +
  SUMIFS(
    'Campaigns data info'!S:S,
    'Campaigns data info'!D:D,A288,
    'Campaigns data info'!I:I,"*Done*",
    'Campaigns data info'!T:T,""
  )&gt;0,
  SUMIFS(
    'Campaigns data info'!T:T,
    'Campaigns data info'!D:D,A288,
    'Campaigns data info'!I:I,"*Done*"
  )
  +
  SUMIFS(
    'Campaigns data info'!S:S,
    'Campaigns data info'!D:D,A288,
    'Campaigns data info'!I:I,"*Done*",
    'Campaigns data info'!T:T,""
  ),
  ""
)</f>
        <v/>
      </c>
    </row>
    <row r="289" spans="2:2">
      <c r="B289" s="481" t="str">
        <f xml:space="preserve">
IF(
  SUMIFS(
    'Campaigns data info'!T:T,
    'Campaigns data info'!D:D,A289,
    'Campaigns data info'!I:I,"*Done*"
  )
  +
  SUMIFS(
    'Campaigns data info'!S:S,
    'Campaigns data info'!D:D,A289,
    'Campaigns data info'!I:I,"*Done*",
    'Campaigns data info'!T:T,""
  )&gt;0,
  SUMIFS(
    'Campaigns data info'!T:T,
    'Campaigns data info'!D:D,A289,
    'Campaigns data info'!I:I,"*Done*"
  )
  +
  SUMIFS(
    'Campaigns data info'!S:S,
    'Campaigns data info'!D:D,A289,
    'Campaigns data info'!I:I,"*Done*",
    'Campaigns data info'!T:T,""
  ),
  ""
)</f>
        <v/>
      </c>
    </row>
    <row r="290" spans="2:2">
      <c r="B290" s="481" t="str">
        <f xml:space="preserve">
IF(
  SUMIFS(
    'Campaigns data info'!T:T,
    'Campaigns data info'!D:D,A290,
    'Campaigns data info'!I:I,"*Done*"
  )
  +
  SUMIFS(
    'Campaigns data info'!S:S,
    'Campaigns data info'!D:D,A290,
    'Campaigns data info'!I:I,"*Done*",
    'Campaigns data info'!T:T,""
  )&gt;0,
  SUMIFS(
    'Campaigns data info'!T:T,
    'Campaigns data info'!D:D,A290,
    'Campaigns data info'!I:I,"*Done*"
  )
  +
  SUMIFS(
    'Campaigns data info'!S:S,
    'Campaigns data info'!D:D,A290,
    'Campaigns data info'!I:I,"*Done*",
    'Campaigns data info'!T:T,""
  ),
  ""
)</f>
        <v/>
      </c>
    </row>
    <row r="291" spans="2:2">
      <c r="B291" s="481" t="str">
        <f xml:space="preserve">
IF(
  SUMIFS(
    'Campaigns data info'!T:T,
    'Campaigns data info'!D:D,A291,
    'Campaigns data info'!I:I,"*Done*"
  )
  +
  SUMIFS(
    'Campaigns data info'!S:S,
    'Campaigns data info'!D:D,A291,
    'Campaigns data info'!I:I,"*Done*",
    'Campaigns data info'!T:T,""
  )&gt;0,
  SUMIFS(
    'Campaigns data info'!T:T,
    'Campaigns data info'!D:D,A291,
    'Campaigns data info'!I:I,"*Done*"
  )
  +
  SUMIFS(
    'Campaigns data info'!S:S,
    'Campaigns data info'!D:D,A291,
    'Campaigns data info'!I:I,"*Done*",
    'Campaigns data info'!T:T,""
  ),
  ""
)</f>
        <v/>
      </c>
    </row>
    <row r="292" spans="2:2">
      <c r="B292" s="481" t="str">
        <f xml:space="preserve">
IF(
  SUMIFS(
    'Campaigns data info'!T:T,
    'Campaigns data info'!D:D,A292,
    'Campaigns data info'!I:I,"*Done*"
  )
  +
  SUMIFS(
    'Campaigns data info'!S:S,
    'Campaigns data info'!D:D,A292,
    'Campaigns data info'!I:I,"*Done*",
    'Campaigns data info'!T:T,""
  )&gt;0,
  SUMIFS(
    'Campaigns data info'!T:T,
    'Campaigns data info'!D:D,A292,
    'Campaigns data info'!I:I,"*Done*"
  )
  +
  SUMIFS(
    'Campaigns data info'!S:S,
    'Campaigns data info'!D:D,A292,
    'Campaigns data info'!I:I,"*Done*",
    'Campaigns data info'!T:T,""
  ),
  ""
)</f>
        <v/>
      </c>
    </row>
    <row r="293" spans="2:2">
      <c r="B293" s="481" t="str">
        <f xml:space="preserve">
IF(
  SUMIFS(
    'Campaigns data info'!T:T,
    'Campaigns data info'!D:D,A293,
    'Campaigns data info'!I:I,"*Done*"
  )
  +
  SUMIFS(
    'Campaigns data info'!S:S,
    'Campaigns data info'!D:D,A293,
    'Campaigns data info'!I:I,"*Done*",
    'Campaigns data info'!T:T,""
  )&gt;0,
  SUMIFS(
    'Campaigns data info'!T:T,
    'Campaigns data info'!D:D,A293,
    'Campaigns data info'!I:I,"*Done*"
  )
  +
  SUMIFS(
    'Campaigns data info'!S:S,
    'Campaigns data info'!D:D,A293,
    'Campaigns data info'!I:I,"*Done*",
    'Campaigns data info'!T:T,""
  ),
  ""
)</f>
        <v/>
      </c>
    </row>
    <row r="294" spans="2:2">
      <c r="B294" s="481" t="str">
        <f xml:space="preserve">
IF(
  SUMIFS(
    'Campaigns data info'!T:T,
    'Campaigns data info'!D:D,A294,
    'Campaigns data info'!I:I,"*Done*"
  )
  +
  SUMIFS(
    'Campaigns data info'!S:S,
    'Campaigns data info'!D:D,A294,
    'Campaigns data info'!I:I,"*Done*",
    'Campaigns data info'!T:T,""
  )&gt;0,
  SUMIFS(
    'Campaigns data info'!T:T,
    'Campaigns data info'!D:D,A294,
    'Campaigns data info'!I:I,"*Done*"
  )
  +
  SUMIFS(
    'Campaigns data info'!S:S,
    'Campaigns data info'!D:D,A294,
    'Campaigns data info'!I:I,"*Done*",
    'Campaigns data info'!T:T,""
  ),
  ""
)</f>
        <v/>
      </c>
    </row>
    <row r="295" spans="2:2">
      <c r="B295" s="481" t="str">
        <f xml:space="preserve">
IF(
  SUMIFS(
    'Campaigns data info'!T:T,
    'Campaigns data info'!D:D,A295,
    'Campaigns data info'!I:I,"*Done*"
  )
  +
  SUMIFS(
    'Campaigns data info'!S:S,
    'Campaigns data info'!D:D,A295,
    'Campaigns data info'!I:I,"*Done*",
    'Campaigns data info'!T:T,""
  )&gt;0,
  SUMIFS(
    'Campaigns data info'!T:T,
    'Campaigns data info'!D:D,A295,
    'Campaigns data info'!I:I,"*Done*"
  )
  +
  SUMIFS(
    'Campaigns data info'!S:S,
    'Campaigns data info'!D:D,A295,
    'Campaigns data info'!I:I,"*Done*",
    'Campaigns data info'!T:T,""
  ),
  ""
)</f>
        <v/>
      </c>
    </row>
    <row r="296" spans="2:2">
      <c r="B296" s="481" t="str">
        <f xml:space="preserve">
IF(
  SUMIFS(
    'Campaigns data info'!T:T,
    'Campaigns data info'!D:D,A296,
    'Campaigns data info'!I:I,"*Done*"
  )
  +
  SUMIFS(
    'Campaigns data info'!S:S,
    'Campaigns data info'!D:D,A296,
    'Campaigns data info'!I:I,"*Done*",
    'Campaigns data info'!T:T,""
  )&gt;0,
  SUMIFS(
    'Campaigns data info'!T:T,
    'Campaigns data info'!D:D,A296,
    'Campaigns data info'!I:I,"*Done*"
  )
  +
  SUMIFS(
    'Campaigns data info'!S:S,
    'Campaigns data info'!D:D,A296,
    'Campaigns data info'!I:I,"*Done*",
    'Campaigns data info'!T:T,""
  ),
  ""
)</f>
        <v/>
      </c>
    </row>
    <row r="297" spans="2:2">
      <c r="B297" s="481" t="str">
        <f xml:space="preserve">
IF(
  SUMIFS(
    'Campaigns data info'!T:T,
    'Campaigns data info'!D:D,A297,
    'Campaigns data info'!I:I,"*Done*"
  )
  +
  SUMIFS(
    'Campaigns data info'!S:S,
    'Campaigns data info'!D:D,A297,
    'Campaigns data info'!I:I,"*Done*",
    'Campaigns data info'!T:T,""
  )&gt;0,
  SUMIFS(
    'Campaigns data info'!T:T,
    'Campaigns data info'!D:D,A297,
    'Campaigns data info'!I:I,"*Done*"
  )
  +
  SUMIFS(
    'Campaigns data info'!S:S,
    'Campaigns data info'!D:D,A297,
    'Campaigns data info'!I:I,"*Done*",
    'Campaigns data info'!T:T,""
  ),
  ""
)</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399DC-F5D3-4405-9DC8-7CBB91560B5B}">
  <sheetPr>
    <tabColor rgb="FF5B9BD5"/>
  </sheetPr>
  <dimension ref="A1:H258"/>
  <sheetViews>
    <sheetView topLeftCell="A211" workbookViewId="0">
      <selection activeCell="D236" sqref="D236"/>
    </sheetView>
  </sheetViews>
  <sheetFormatPr defaultColWidth="9.140625" defaultRowHeight="15"/>
  <cols>
    <col min="1" max="1" width="63.85546875" customWidth="1"/>
    <col min="2" max="2" width="19.42578125" customWidth="1"/>
    <col min="3" max="3" width="17.5703125" customWidth="1"/>
    <col min="4" max="4" width="18" customWidth="1"/>
    <col min="5" max="5" width="12" bestFit="1" customWidth="1"/>
    <col min="6" max="6" width="20.140625" customWidth="1"/>
    <col min="7" max="7" width="12" bestFit="1" customWidth="1"/>
    <col min="8" max="8" width="9.140625" style="2091"/>
  </cols>
  <sheetData>
    <row r="1" spans="1:8">
      <c r="A1" s="937" t="s">
        <v>930</v>
      </c>
      <c r="B1" s="951" t="s">
        <v>981</v>
      </c>
      <c r="C1" s="984" t="s">
        <v>982</v>
      </c>
      <c r="D1" s="1008" t="s">
        <v>983</v>
      </c>
      <c r="E1" t="s">
        <v>984</v>
      </c>
      <c r="F1" t="s">
        <v>985</v>
      </c>
      <c r="G1" t="s">
        <v>986</v>
      </c>
      <c r="H1" s="2091" t="s">
        <v>1133</v>
      </c>
    </row>
    <row r="2" spans="1:8">
      <c r="A2" s="914" t="s">
        <v>932</v>
      </c>
      <c r="B2" s="1029" t="s">
        <v>987</v>
      </c>
      <c r="C2" s="938">
        <f>'Campaigns data info'!S54</f>
        <v>847968</v>
      </c>
      <c r="D2" s="938">
        <f>'Campaigns data info'!S55</f>
        <v>858850</v>
      </c>
    </row>
    <row r="3" spans="1:8">
      <c r="A3" s="914" t="s">
        <v>932</v>
      </c>
      <c r="B3" s="952" t="s">
        <v>932</v>
      </c>
      <c r="C3" s="914" t="s">
        <v>932</v>
      </c>
      <c r="D3" s="931">
        <f>'Campaigns data info'!S56</f>
        <v>363403</v>
      </c>
    </row>
    <row r="4" spans="1:8">
      <c r="A4" s="914" t="s">
        <v>932</v>
      </c>
      <c r="B4" s="952" t="s">
        <v>932</v>
      </c>
      <c r="C4" s="914" t="s">
        <v>932</v>
      </c>
      <c r="D4" s="914" t="s">
        <v>932</v>
      </c>
    </row>
    <row r="5" spans="1:8">
      <c r="A5" s="916" t="s">
        <v>988</v>
      </c>
      <c r="B5" s="916">
        <f>SUM(B2:B4)</f>
        <v>0</v>
      </c>
      <c r="C5" s="917">
        <f>SUM(C2:C4)</f>
        <v>847968</v>
      </c>
      <c r="D5" s="956">
        <f>SUM(D2:D4)</f>
        <v>1222253</v>
      </c>
      <c r="E5" s="3">
        <v>1222253</v>
      </c>
      <c r="F5">
        <v>1</v>
      </c>
      <c r="G5" s="3">
        <v>847968</v>
      </c>
      <c r="H5" s="2091" t="s">
        <v>1134</v>
      </c>
    </row>
    <row r="6" spans="1:8">
      <c r="A6" s="1337" t="s">
        <v>989</v>
      </c>
      <c r="B6" s="953">
        <f>SUM(B5:D5)</f>
        <v>2070221</v>
      </c>
      <c r="C6" s="919" t="s">
        <v>932</v>
      </c>
      <c r="D6" s="986" t="s">
        <v>932</v>
      </c>
    </row>
    <row r="7" spans="1:8">
      <c r="A7" s="913" t="s">
        <v>930</v>
      </c>
      <c r="B7" s="954" t="s">
        <v>990</v>
      </c>
      <c r="C7" s="985" t="s">
        <v>991</v>
      </c>
      <c r="D7" s="1009" t="s">
        <v>992</v>
      </c>
    </row>
    <row r="8" spans="1:8">
      <c r="A8" s="914" t="s">
        <v>932</v>
      </c>
      <c r="B8" s="955">
        <f>'Campaigns data info'!T2</f>
        <v>1592842</v>
      </c>
      <c r="C8" s="964">
        <f>'Campaigns data info'!T5</f>
        <v>1300000</v>
      </c>
      <c r="D8" s="1028" t="s">
        <v>987</v>
      </c>
    </row>
    <row r="9" spans="1:8">
      <c r="A9" s="914" t="s">
        <v>932</v>
      </c>
      <c r="B9" s="955">
        <f>'Campaigns data info'!T3</f>
        <v>1937609</v>
      </c>
      <c r="C9" s="914" t="s">
        <v>932</v>
      </c>
      <c r="D9" s="914" t="s">
        <v>932</v>
      </c>
    </row>
    <row r="10" spans="1:8">
      <c r="A10" s="914" t="s">
        <v>932</v>
      </c>
      <c r="B10" s="955">
        <f>'Campaigns data info'!T4</f>
        <v>1116231</v>
      </c>
      <c r="C10" s="914" t="s">
        <v>932</v>
      </c>
      <c r="D10" s="914" t="s">
        <v>932</v>
      </c>
    </row>
    <row r="11" spans="1:8">
      <c r="A11" s="916" t="s">
        <v>988</v>
      </c>
      <c r="B11" s="956">
        <f>SUM(B8:B10)</f>
        <v>4646682</v>
      </c>
      <c r="C11" s="956">
        <f>SUM(C8:C10)</f>
        <v>1300000</v>
      </c>
      <c r="D11" s="916">
        <f>SUM(D8:D10)</f>
        <v>0</v>
      </c>
      <c r="G11" s="3">
        <v>1300000</v>
      </c>
    </row>
    <row r="12" spans="1:8">
      <c r="A12" s="1337" t="s">
        <v>993</v>
      </c>
      <c r="B12" s="953">
        <f>SUM(B11:D11)</f>
        <v>5946682</v>
      </c>
      <c r="C12" s="986" t="s">
        <v>932</v>
      </c>
      <c r="D12" s="986" t="s">
        <v>932</v>
      </c>
    </row>
    <row r="13" spans="1:8">
      <c r="A13" s="913" t="s">
        <v>930</v>
      </c>
      <c r="B13" s="954" t="s">
        <v>994</v>
      </c>
      <c r="C13" s="985" t="s">
        <v>995</v>
      </c>
      <c r="D13" s="1009" t="s">
        <v>996</v>
      </c>
    </row>
    <row r="14" spans="1:8">
      <c r="A14" s="914" t="s">
        <v>932</v>
      </c>
      <c r="B14" s="1028" t="s">
        <v>987</v>
      </c>
      <c r="C14" s="1028" t="s">
        <v>987</v>
      </c>
      <c r="D14" s="1010">
        <f>'Campaigns data info'!T9</f>
        <v>356450</v>
      </c>
    </row>
    <row r="15" spans="1:8">
      <c r="A15" s="914" t="s">
        <v>932</v>
      </c>
      <c r="B15" s="952" t="s">
        <v>932</v>
      </c>
      <c r="C15" s="914" t="s">
        <v>932</v>
      </c>
      <c r="D15" s="1010">
        <f>'Campaigns data info'!T8</f>
        <v>358314</v>
      </c>
    </row>
    <row r="16" spans="1:8">
      <c r="A16" s="916" t="s">
        <v>988</v>
      </c>
      <c r="B16" s="916">
        <f>SUM(B14:B15)</f>
        <v>0</v>
      </c>
      <c r="C16" s="916">
        <f>SUM(C14:C15)</f>
        <v>0</v>
      </c>
      <c r="D16" s="956">
        <f>SUM(D14:D15)</f>
        <v>714764</v>
      </c>
      <c r="E16" s="3">
        <v>714764</v>
      </c>
      <c r="F16">
        <v>2</v>
      </c>
    </row>
    <row r="17" spans="1:6">
      <c r="A17" s="1337" t="s">
        <v>997</v>
      </c>
      <c r="B17" s="953">
        <f>SUM(B16:D16)</f>
        <v>714764</v>
      </c>
      <c r="C17" s="986" t="s">
        <v>932</v>
      </c>
      <c r="D17" s="986" t="s">
        <v>932</v>
      </c>
    </row>
    <row r="18" spans="1:6">
      <c r="A18" s="913" t="s">
        <v>930</v>
      </c>
      <c r="B18" s="954" t="s">
        <v>998</v>
      </c>
      <c r="C18" s="985" t="s">
        <v>999</v>
      </c>
      <c r="D18" s="1009" t="s">
        <v>1000</v>
      </c>
    </row>
    <row r="19" spans="1:6">
      <c r="A19" s="914" t="s">
        <v>932</v>
      </c>
      <c r="B19" s="914" t="s">
        <v>987</v>
      </c>
      <c r="C19" s="914" t="s">
        <v>987</v>
      </c>
      <c r="D19" s="945">
        <f>'Campaigns data info'!S10</f>
        <v>7293773</v>
      </c>
    </row>
    <row r="20" spans="1:6">
      <c r="A20" s="914"/>
      <c r="B20" s="914"/>
      <c r="C20" s="914"/>
      <c r="D20" s="945">
        <f>'Campaigns data info'!S11</f>
        <v>7497495</v>
      </c>
    </row>
    <row r="21" spans="1:6">
      <c r="A21" s="914"/>
      <c r="B21" s="914"/>
      <c r="C21" s="914"/>
      <c r="D21" s="945">
        <f>'Campaigns data info'!S12</f>
        <v>80847</v>
      </c>
    </row>
    <row r="22" spans="1:6">
      <c r="A22" s="916" t="s">
        <v>988</v>
      </c>
      <c r="B22" s="916">
        <f>SUM(B19)</f>
        <v>0</v>
      </c>
      <c r="C22" s="916">
        <f>SUM(C19)</f>
        <v>0</v>
      </c>
      <c r="D22" s="981">
        <f>SUM(D19:D21)</f>
        <v>14872115</v>
      </c>
      <c r="E22" s="3">
        <v>14872115</v>
      </c>
      <c r="F22">
        <v>3</v>
      </c>
    </row>
    <row r="23" spans="1:6">
      <c r="A23" s="1337" t="s">
        <v>1001</v>
      </c>
      <c r="B23" s="953">
        <f>SUM(B22:D22)</f>
        <v>14872115</v>
      </c>
      <c r="C23" s="986" t="s">
        <v>932</v>
      </c>
      <c r="D23" s="986" t="s">
        <v>932</v>
      </c>
    </row>
    <row r="24" spans="1:6">
      <c r="A24" s="913" t="s">
        <v>930</v>
      </c>
      <c r="B24" s="954" t="s">
        <v>1002</v>
      </c>
      <c r="C24" s="985" t="s">
        <v>1003</v>
      </c>
      <c r="D24" s="1009" t="s">
        <v>1004</v>
      </c>
    </row>
    <row r="25" spans="1:6">
      <c r="A25" s="914" t="s">
        <v>932</v>
      </c>
      <c r="B25" s="1028" t="s">
        <v>987</v>
      </c>
      <c r="C25" s="1028" t="s">
        <v>987</v>
      </c>
      <c r="D25" s="1222">
        <f>'Campaigns data info'!S14</f>
        <v>3037528</v>
      </c>
    </row>
    <row r="26" spans="1:6">
      <c r="A26" s="914"/>
      <c r="B26" s="1028"/>
      <c r="C26" s="1027"/>
      <c r="D26" s="1221">
        <f>'Campaigns data info'!S15</f>
        <v>3037528</v>
      </c>
    </row>
    <row r="27" spans="1:6">
      <c r="A27" s="914"/>
      <c r="B27" s="1028"/>
      <c r="C27" s="1027"/>
      <c r="D27" s="1574">
        <f>'Campaigns data info'!S16</f>
        <v>3796713</v>
      </c>
    </row>
    <row r="28" spans="1:6">
      <c r="A28" s="916" t="s">
        <v>988</v>
      </c>
      <c r="B28" s="916">
        <f>SUM(B25)</f>
        <v>0</v>
      </c>
      <c r="C28" s="916">
        <f>SUM(C25)</f>
        <v>0</v>
      </c>
      <c r="D28" s="981">
        <f>SUM(D25:D27)</f>
        <v>9871769</v>
      </c>
      <c r="E28" s="3">
        <v>9871769</v>
      </c>
      <c r="F28">
        <v>4</v>
      </c>
    </row>
    <row r="29" spans="1:6">
      <c r="A29" s="1337" t="s">
        <v>1005</v>
      </c>
      <c r="B29" s="1575">
        <f>SUM(B28:D28)</f>
        <v>9871769</v>
      </c>
      <c r="C29" s="986" t="s">
        <v>932</v>
      </c>
      <c r="D29" s="986" t="s">
        <v>932</v>
      </c>
    </row>
    <row r="30" spans="1:6">
      <c r="A30" s="913" t="s">
        <v>930</v>
      </c>
      <c r="B30" s="954" t="s">
        <v>1006</v>
      </c>
      <c r="C30" s="1607" t="s">
        <v>1007</v>
      </c>
      <c r="D30" s="1009" t="s">
        <v>1008</v>
      </c>
    </row>
    <row r="31" spans="1:6">
      <c r="A31" s="914" t="s">
        <v>932</v>
      </c>
      <c r="B31" s="1027" t="s">
        <v>987</v>
      </c>
      <c r="C31" s="1439">
        <f>'Campaigns data info'!T30</f>
        <v>5645960</v>
      </c>
      <c r="D31" s="2073">
        <f>'Campaigns data info'!T33</f>
        <v>829030</v>
      </c>
    </row>
    <row r="32" spans="1:6">
      <c r="A32" s="914" t="s">
        <v>932</v>
      </c>
      <c r="B32" s="1443" t="s">
        <v>932</v>
      </c>
      <c r="C32" s="1439">
        <f>'Campaigns data info'!S32</f>
        <v>1446439</v>
      </c>
      <c r="D32" s="2074">
        <f>'Campaigns data info'!S28</f>
        <v>3436902</v>
      </c>
    </row>
    <row r="33" spans="1:7">
      <c r="A33" s="921" t="s">
        <v>932</v>
      </c>
      <c r="B33" s="1444" t="s">
        <v>932</v>
      </c>
      <c r="C33" s="943">
        <f>'Campaigns data info'!Q31</f>
        <v>5994865</v>
      </c>
      <c r="D33" s="2075">
        <f>'Campaigns data info'!S29</f>
        <v>3436902</v>
      </c>
    </row>
    <row r="34" spans="1:7">
      <c r="A34" s="921"/>
      <c r="B34" s="1444"/>
      <c r="C34" s="943"/>
      <c r="D34" s="2073">
        <f>'Campaigns data info'!S34</f>
        <v>2893131</v>
      </c>
    </row>
    <row r="35" spans="1:7">
      <c r="A35" s="921"/>
      <c r="B35" s="1444"/>
      <c r="C35" s="943"/>
      <c r="D35" s="2073">
        <f>'Campaigns data info'!S36</f>
        <v>2893131</v>
      </c>
    </row>
    <row r="36" spans="1:7">
      <c r="A36" s="922" t="s">
        <v>988</v>
      </c>
      <c r="B36" s="922">
        <f>SUM(B31)</f>
        <v>0</v>
      </c>
      <c r="C36" s="991">
        <f>SUM(C31:C33)</f>
        <v>13087264</v>
      </c>
      <c r="D36" s="981">
        <f>SUM(D31:D35)</f>
        <v>13489096</v>
      </c>
      <c r="E36" s="945">
        <v>13489096</v>
      </c>
      <c r="F36">
        <v>5</v>
      </c>
      <c r="G36" s="3">
        <v>13087264</v>
      </c>
    </row>
    <row r="37" spans="1:7">
      <c r="A37" s="1338" t="s">
        <v>1009</v>
      </c>
      <c r="B37" s="957">
        <f>SUM(B36:D36)</f>
        <v>26576360</v>
      </c>
      <c r="C37" s="923" t="s">
        <v>932</v>
      </c>
      <c r="D37" s="986" t="s">
        <v>932</v>
      </c>
    </row>
    <row r="38" spans="1:7">
      <c r="A38" s="913" t="s">
        <v>930</v>
      </c>
      <c r="B38" s="954" t="s">
        <v>1010</v>
      </c>
      <c r="C38" s="985" t="s">
        <v>1011</v>
      </c>
      <c r="D38" s="1009" t="s">
        <v>1012</v>
      </c>
    </row>
    <row r="39" spans="1:7">
      <c r="A39" s="914" t="s">
        <v>932</v>
      </c>
      <c r="B39" s="1028" t="s">
        <v>987</v>
      </c>
      <c r="C39" s="988">
        <f>'Campaigns data info'!T18</f>
        <v>1611187</v>
      </c>
      <c r="D39" s="994">
        <f>'Campaigns data info'!S19</f>
        <v>1730720</v>
      </c>
    </row>
    <row r="40" spans="1:7">
      <c r="A40" s="914" t="s">
        <v>932</v>
      </c>
      <c r="B40" s="914" t="s">
        <v>932</v>
      </c>
      <c r="C40" s="988">
        <f>'Campaigns data info'!T17</f>
        <v>1441767</v>
      </c>
      <c r="D40" s="931">
        <f>'Campaigns data info'!S20</f>
        <v>1493002</v>
      </c>
    </row>
    <row r="41" spans="1:7">
      <c r="A41" s="924" t="s">
        <v>988</v>
      </c>
      <c r="B41" s="924">
        <f>SUM(B39)</f>
        <v>0</v>
      </c>
      <c r="C41" s="991">
        <f>SUM(C39:C40)</f>
        <v>3052954</v>
      </c>
      <c r="D41" s="981">
        <f>SUM(D39:D40)</f>
        <v>3223722</v>
      </c>
      <c r="E41" s="3">
        <v>3223722</v>
      </c>
      <c r="F41">
        <v>6</v>
      </c>
      <c r="G41" s="3">
        <v>3052954</v>
      </c>
    </row>
    <row r="42" spans="1:7">
      <c r="A42" s="1338" t="s">
        <v>1013</v>
      </c>
      <c r="B42" s="957">
        <f>SUM(B41:D41)</f>
        <v>6276676</v>
      </c>
      <c r="C42" s="923" t="s">
        <v>932</v>
      </c>
      <c r="D42" s="986" t="s">
        <v>932</v>
      </c>
    </row>
    <row r="43" spans="1:7">
      <c r="A43" s="913" t="s">
        <v>930</v>
      </c>
      <c r="B43" s="954" t="s">
        <v>1014</v>
      </c>
      <c r="C43" s="985" t="s">
        <v>1015</v>
      </c>
      <c r="D43" s="1009" t="s">
        <v>1016</v>
      </c>
    </row>
    <row r="44" spans="1:7">
      <c r="A44" s="914" t="s">
        <v>932</v>
      </c>
      <c r="B44" s="1028" t="s">
        <v>987</v>
      </c>
      <c r="C44" s="988">
        <f>'Campaigns data info'!T185</f>
        <v>5177682</v>
      </c>
      <c r="D44" s="931">
        <f>'Campaigns data info'!T189</f>
        <v>1003586</v>
      </c>
    </row>
    <row r="45" spans="1:7">
      <c r="A45" s="921" t="s">
        <v>932</v>
      </c>
      <c r="B45" s="921" t="s">
        <v>932</v>
      </c>
      <c r="C45" s="993">
        <f>'Campaigns data info'!T186</f>
        <v>5264427</v>
      </c>
      <c r="D45" s="938">
        <f>'Campaigns data info'!S187</f>
        <v>5099760</v>
      </c>
    </row>
    <row r="46" spans="1:7">
      <c r="A46" s="921"/>
      <c r="B46" s="921"/>
      <c r="C46" s="993"/>
      <c r="D46" s="938">
        <f>'Campaigns data info'!S188</f>
        <v>5099760</v>
      </c>
    </row>
    <row r="47" spans="1:7">
      <c r="A47" s="922"/>
      <c r="B47" s="922"/>
      <c r="C47" s="990"/>
      <c r="D47" s="970">
        <f>'Campaigns data info'!S190</f>
        <v>84739</v>
      </c>
    </row>
    <row r="48" spans="1:7">
      <c r="A48" s="1294"/>
      <c r="B48" s="1291"/>
      <c r="C48" s="1292"/>
      <c r="D48" s="1295">
        <f>'Campaigns data info'!S191</f>
        <v>84739</v>
      </c>
    </row>
    <row r="49" spans="1:8">
      <c r="A49" s="1294"/>
      <c r="B49" s="1291"/>
      <c r="C49" s="1292"/>
      <c r="D49" s="1295">
        <f>'Campaigns data info'!S193</f>
        <v>4935213</v>
      </c>
    </row>
    <row r="50" spans="1:8">
      <c r="A50" s="1294"/>
      <c r="B50" s="1291"/>
      <c r="C50" s="1292"/>
      <c r="D50" s="1295">
        <f>'Campaigns data info'!S193</f>
        <v>4935213</v>
      </c>
    </row>
    <row r="51" spans="1:8">
      <c r="A51" s="922" t="s">
        <v>988</v>
      </c>
      <c r="B51" s="1291">
        <f>SUM(B44:B46)</f>
        <v>0</v>
      </c>
      <c r="C51" s="1292">
        <f>SUM(C44:C48)</f>
        <v>10442109</v>
      </c>
      <c r="D51" s="1293">
        <f>SUM(D44:D50)</f>
        <v>21243010</v>
      </c>
      <c r="E51" s="3">
        <v>21243010</v>
      </c>
      <c r="F51">
        <v>7</v>
      </c>
      <c r="G51" s="3">
        <v>10442109</v>
      </c>
    </row>
    <row r="52" spans="1:8">
      <c r="A52" s="1338" t="s">
        <v>1017</v>
      </c>
      <c r="B52" s="953">
        <f>SUM(B51:D51)</f>
        <v>31685119</v>
      </c>
      <c r="C52" s="918" t="s">
        <v>932</v>
      </c>
      <c r="D52" s="986" t="s">
        <v>932</v>
      </c>
    </row>
    <row r="53" spans="1:8">
      <c r="A53" s="913" t="s">
        <v>930</v>
      </c>
      <c r="B53" s="954" t="s">
        <v>1018</v>
      </c>
      <c r="C53" s="985" t="s">
        <v>1019</v>
      </c>
      <c r="D53" s="1009" t="s">
        <v>1020</v>
      </c>
    </row>
    <row r="54" spans="1:8">
      <c r="A54" s="914" t="s">
        <v>932</v>
      </c>
      <c r="B54" s="931">
        <f>'Campaigns data info'!T46</f>
        <v>963590</v>
      </c>
      <c r="C54" s="1028" t="s">
        <v>987</v>
      </c>
      <c r="D54" s="1028" t="s">
        <v>987</v>
      </c>
    </row>
    <row r="55" spans="1:8">
      <c r="A55" s="921" t="s">
        <v>932</v>
      </c>
      <c r="B55" s="945">
        <f>'Campaigns data info'!T47</f>
        <v>1222187</v>
      </c>
      <c r="C55" s="992" t="s">
        <v>932</v>
      </c>
      <c r="D55" s="945">
        <f>'Campaigns data info'!S48</f>
        <v>1211655</v>
      </c>
    </row>
    <row r="56" spans="1:8">
      <c r="A56" s="922" t="s">
        <v>988</v>
      </c>
      <c r="B56" s="958">
        <f>SUM(B54:B55)</f>
        <v>2185777</v>
      </c>
      <c r="C56" s="989">
        <f>SUM(C54:C55)</f>
        <v>0</v>
      </c>
      <c r="D56" s="981">
        <f>SUM(D54:D55)</f>
        <v>1211655</v>
      </c>
      <c r="E56" s="3">
        <v>1211655</v>
      </c>
      <c r="F56">
        <v>8</v>
      </c>
      <c r="H56" s="2091" t="s">
        <v>1135</v>
      </c>
    </row>
    <row r="57" spans="1:8">
      <c r="A57" s="1338" t="s">
        <v>1021</v>
      </c>
      <c r="B57" s="957">
        <f>SUM(B56:D56)</f>
        <v>3397432</v>
      </c>
      <c r="C57" s="923" t="s">
        <v>932</v>
      </c>
      <c r="D57" s="986" t="s">
        <v>932</v>
      </c>
    </row>
    <row r="58" spans="1:8">
      <c r="A58" s="913" t="s">
        <v>930</v>
      </c>
      <c r="B58" s="954" t="s">
        <v>1022</v>
      </c>
      <c r="C58" s="985" t="s">
        <v>1023</v>
      </c>
      <c r="D58" s="1009" t="s">
        <v>1024</v>
      </c>
    </row>
    <row r="59" spans="1:8">
      <c r="A59" s="914" t="s">
        <v>932</v>
      </c>
      <c r="B59" s="1580" t="s">
        <v>987</v>
      </c>
      <c r="C59" s="1581">
        <f>'Campaigns data info'!T23</f>
        <v>2222451</v>
      </c>
      <c r="D59" s="1222">
        <f>'Campaigns data info'!S25</f>
        <v>86725</v>
      </c>
    </row>
    <row r="60" spans="1:8">
      <c r="A60" s="1444" t="s">
        <v>932</v>
      </c>
      <c r="B60" s="1042" t="s">
        <v>932</v>
      </c>
      <c r="C60" s="1439">
        <f>'Campaigns data info'!T24</f>
        <v>2611190</v>
      </c>
      <c r="D60" s="1018">
        <v>0</v>
      </c>
    </row>
    <row r="61" spans="1:8">
      <c r="A61" s="1444"/>
      <c r="B61" s="1042"/>
      <c r="C61" s="1439"/>
      <c r="D61" s="1019">
        <f>'Campaigns data info'!S27</f>
        <v>6702535</v>
      </c>
    </row>
    <row r="62" spans="1:8">
      <c r="A62" s="1444"/>
      <c r="B62" s="1042">
        <v>1</v>
      </c>
      <c r="C62" s="1439"/>
      <c r="D62" s="1019">
        <f>'Campaigns data info'!S27</f>
        <v>6702535</v>
      </c>
    </row>
    <row r="63" spans="1:8">
      <c r="A63" s="1294" t="s">
        <v>988</v>
      </c>
      <c r="B63" s="1291">
        <f>SUM(B59:B60)</f>
        <v>0</v>
      </c>
      <c r="C63" s="1292">
        <f>SUM(C59:C60)</f>
        <v>4833641</v>
      </c>
      <c r="D63" s="1293">
        <f>SUM(D59:D62)</f>
        <v>13491795</v>
      </c>
      <c r="E63" s="3">
        <v>13491795</v>
      </c>
      <c r="F63">
        <v>9</v>
      </c>
      <c r="G63" s="3">
        <v>4833641</v>
      </c>
    </row>
    <row r="64" spans="1:8">
      <c r="A64" s="1579" t="s">
        <v>1025</v>
      </c>
      <c r="B64" s="1576">
        <f>SUM(B63:D63)</f>
        <v>18325436</v>
      </c>
      <c r="C64" s="1577" t="s">
        <v>932</v>
      </c>
      <c r="D64" s="1578" t="s">
        <v>932</v>
      </c>
    </row>
    <row r="65" spans="1:7">
      <c r="A65" s="913" t="s">
        <v>930</v>
      </c>
      <c r="B65" s="954" t="s">
        <v>1026</v>
      </c>
      <c r="C65" s="985" t="s">
        <v>1027</v>
      </c>
      <c r="D65" s="1009" t="s">
        <v>1028</v>
      </c>
    </row>
    <row r="66" spans="1:7">
      <c r="A66" s="914" t="s">
        <v>932</v>
      </c>
      <c r="B66" s="1027" t="s">
        <v>987</v>
      </c>
      <c r="C66" s="927">
        <f>'Campaigns data info'!T50</f>
        <v>153338</v>
      </c>
      <c r="D66" s="1183" t="s">
        <v>987</v>
      </c>
    </row>
    <row r="67" spans="1:7">
      <c r="A67" s="921" t="s">
        <v>932</v>
      </c>
      <c r="B67" s="928"/>
      <c r="C67" s="1025">
        <f>'Campaigns data info'!T51</f>
        <v>153189</v>
      </c>
      <c r="D67" s="1013"/>
    </row>
    <row r="68" spans="1:7">
      <c r="A68" s="929" t="s">
        <v>932</v>
      </c>
      <c r="B68" s="959" t="s">
        <v>932</v>
      </c>
      <c r="C68" s="933">
        <f>'Campaigns data info'!T52</f>
        <v>157019</v>
      </c>
      <c r="D68" s="950" t="s">
        <v>932</v>
      </c>
    </row>
    <row r="69" spans="1:7">
      <c r="A69" s="930" t="s">
        <v>932</v>
      </c>
      <c r="B69" s="930" t="s">
        <v>932</v>
      </c>
      <c r="C69" s="995">
        <f>'Campaigns data info'!T53</f>
        <v>180395</v>
      </c>
      <c r="D69" s="1012" t="s">
        <v>932</v>
      </c>
    </row>
    <row r="70" spans="1:7">
      <c r="A70" s="916" t="s">
        <v>988</v>
      </c>
      <c r="B70" s="916">
        <f>SUM(B66:B69)</f>
        <v>0</v>
      </c>
      <c r="C70" s="997">
        <f>SUM(C66:C69)</f>
        <v>643941</v>
      </c>
      <c r="D70" s="936">
        <f>SUM(D66:D69)</f>
        <v>0</v>
      </c>
      <c r="G70" s="3">
        <v>643941</v>
      </c>
    </row>
    <row r="71" spans="1:7">
      <c r="A71" s="1337" t="s">
        <v>1029</v>
      </c>
      <c r="B71" s="1445">
        <f>SUM(B70:D70)</f>
        <v>643941</v>
      </c>
      <c r="C71" s="1446" t="s">
        <v>932</v>
      </c>
      <c r="D71" s="1447" t="s">
        <v>932</v>
      </c>
    </row>
    <row r="72" spans="1:7">
      <c r="A72" s="1442" t="s">
        <v>930</v>
      </c>
      <c r="B72" s="1435" t="s">
        <v>1030</v>
      </c>
      <c r="C72" s="1436" t="s">
        <v>1031</v>
      </c>
      <c r="D72" s="1437" t="s">
        <v>1032</v>
      </c>
    </row>
    <row r="73" spans="1:7">
      <c r="A73" s="1443" t="s">
        <v>932</v>
      </c>
      <c r="B73" s="1438" t="s">
        <v>987</v>
      </c>
      <c r="C73" s="943">
        <f>'Campaigns data info'!T37</f>
        <v>7001347</v>
      </c>
      <c r="D73" s="1439">
        <f>'Campaigns data info'!T40</f>
        <v>597086</v>
      </c>
    </row>
    <row r="74" spans="1:7">
      <c r="A74" s="1444" t="s">
        <v>932</v>
      </c>
      <c r="B74" s="1013"/>
      <c r="C74" s="1014">
        <f>'Campaigns data info'!T38</f>
        <v>7317557</v>
      </c>
      <c r="D74" s="1014">
        <f>'Campaigns data info'!S42</f>
        <v>748458</v>
      </c>
    </row>
    <row r="75" spans="1:7">
      <c r="A75" s="1057" t="s">
        <v>932</v>
      </c>
      <c r="B75" s="1042" t="s">
        <v>932</v>
      </c>
      <c r="C75" s="1440">
        <f>'Campaigns data info'!S39</f>
        <v>7547262</v>
      </c>
      <c r="D75" s="1019">
        <f>'Campaigns data info'!S41</f>
        <v>17048517</v>
      </c>
    </row>
    <row r="76" spans="1:7">
      <c r="A76" s="1057"/>
      <c r="B76" s="1042"/>
      <c r="C76" s="1440"/>
      <c r="D76" s="1019">
        <f>'Campaigns data info'!S43</f>
        <v>2335689</v>
      </c>
    </row>
    <row r="77" spans="1:7">
      <c r="A77" s="1057"/>
      <c r="B77" s="1042"/>
      <c r="C77" s="1440"/>
      <c r="D77" s="1019">
        <f>'Campaigns data info'!S44</f>
        <v>25669059</v>
      </c>
    </row>
    <row r="78" spans="1:7">
      <c r="A78" s="1301" t="s">
        <v>988</v>
      </c>
      <c r="B78" s="1291">
        <f>SUM(B73:B75)</f>
        <v>0</v>
      </c>
      <c r="C78" s="1441">
        <f>SUM(C73:C75)</f>
        <v>21866166</v>
      </c>
      <c r="D78" s="1293">
        <f>SUM(D73:D77)</f>
        <v>46398809</v>
      </c>
      <c r="E78" s="3">
        <v>46398809</v>
      </c>
      <c r="F78">
        <v>10</v>
      </c>
      <c r="G78" s="3">
        <v>21866166</v>
      </c>
    </row>
    <row r="79" spans="1:7">
      <c r="A79" s="1337" t="s">
        <v>1033</v>
      </c>
      <c r="B79" s="953">
        <f>SUM(B78:D78)</f>
        <v>68264975</v>
      </c>
      <c r="C79" s="918" t="s">
        <v>932</v>
      </c>
      <c r="D79" s="986" t="s">
        <v>932</v>
      </c>
    </row>
    <row r="80" spans="1:7">
      <c r="A80" s="913" t="s">
        <v>930</v>
      </c>
      <c r="B80" s="954" t="s">
        <v>1034</v>
      </c>
      <c r="C80" s="985" t="s">
        <v>1035</v>
      </c>
      <c r="D80" s="1009" t="s">
        <v>1036</v>
      </c>
    </row>
    <row r="81" spans="1:7">
      <c r="A81" s="914" t="s">
        <v>932</v>
      </c>
      <c r="B81" s="960">
        <f>'Campaigns data info'!T59</f>
        <v>16523211</v>
      </c>
      <c r="C81" s="931">
        <f>'Campaigns data info'!T60</f>
        <v>775179</v>
      </c>
      <c r="D81" s="1026" t="s">
        <v>987</v>
      </c>
    </row>
    <row r="82" spans="1:7">
      <c r="A82" s="921" t="s">
        <v>932</v>
      </c>
      <c r="B82" s="928"/>
      <c r="C82" s="933">
        <f>'Campaigns data info'!T61</f>
        <v>762017</v>
      </c>
      <c r="D82" s="1015" t="s">
        <v>932</v>
      </c>
    </row>
    <row r="83" spans="1:7">
      <c r="A83" s="2061" t="s">
        <v>932</v>
      </c>
      <c r="B83" s="1042" t="s">
        <v>932</v>
      </c>
      <c r="C83" s="943">
        <f>'Campaigns data info'!T62</f>
        <v>3295200</v>
      </c>
      <c r="D83" s="1019">
        <f>'Campaigns data info'!S64</f>
        <v>568180</v>
      </c>
    </row>
    <row r="84" spans="1:7">
      <c r="A84" s="1443" t="s">
        <v>932</v>
      </c>
      <c r="B84" s="1042" t="s">
        <v>932</v>
      </c>
      <c r="C84" s="943">
        <f>'Campaigns data info'!T63</f>
        <v>15900143</v>
      </c>
      <c r="D84" s="1295">
        <f>'Campaigns data info'!S66</f>
        <v>564380</v>
      </c>
    </row>
    <row r="85" spans="1:7">
      <c r="A85" s="1443"/>
      <c r="B85" s="1042"/>
      <c r="C85" s="943"/>
      <c r="D85" s="1019">
        <f>'Campaigns data info'!S65</f>
        <v>12109</v>
      </c>
    </row>
    <row r="86" spans="1:7">
      <c r="A86" s="1443"/>
      <c r="B86" s="1042"/>
      <c r="C86" s="943"/>
      <c r="D86" s="1019">
        <f>'Campaigns data info'!S79</f>
        <v>562380</v>
      </c>
    </row>
    <row r="87" spans="1:7">
      <c r="A87" s="1443"/>
      <c r="B87" s="1042"/>
      <c r="C87" s="943"/>
      <c r="D87" s="2070">
        <f>'Campaigns data info'!S80</f>
        <v>562380</v>
      </c>
    </row>
    <row r="88" spans="1:7">
      <c r="A88" s="1302" t="s">
        <v>988</v>
      </c>
      <c r="B88" s="1675">
        <f>SUM(B81:B84)</f>
        <v>16523211</v>
      </c>
      <c r="C88" s="1441">
        <f>SUM(C81:C84)</f>
        <v>20732539</v>
      </c>
      <c r="D88" s="1293">
        <f>SUM(D81:D87)</f>
        <v>2269429</v>
      </c>
      <c r="E88" s="3">
        <v>2269429</v>
      </c>
      <c r="F88">
        <v>11</v>
      </c>
      <c r="G88" s="3">
        <v>20732539</v>
      </c>
    </row>
    <row r="89" spans="1:7">
      <c r="A89" s="1337" t="s">
        <v>1037</v>
      </c>
      <c r="B89" s="953">
        <f>SUM(B88:D88)</f>
        <v>39525179</v>
      </c>
      <c r="C89" s="918" t="s">
        <v>932</v>
      </c>
      <c r="D89" s="986" t="s">
        <v>932</v>
      </c>
    </row>
    <row r="90" spans="1:7">
      <c r="A90" s="913" t="s">
        <v>930</v>
      </c>
      <c r="B90" s="954" t="s">
        <v>1038</v>
      </c>
      <c r="C90" s="985" t="s">
        <v>1039</v>
      </c>
      <c r="D90" s="1009" t="s">
        <v>1040</v>
      </c>
    </row>
    <row r="91" spans="1:7">
      <c r="A91" s="914" t="s">
        <v>932</v>
      </c>
      <c r="B91" s="962">
        <f>'Campaigns data info'!T67</f>
        <v>14799628</v>
      </c>
      <c r="C91" s="955">
        <f>'Campaigns data info'!S69</f>
        <v>332517</v>
      </c>
      <c r="D91" s="1030" t="s">
        <v>987</v>
      </c>
    </row>
    <row r="92" spans="1:7">
      <c r="A92" s="921" t="s">
        <v>932</v>
      </c>
      <c r="B92" s="963">
        <f>'Campaigns data info'!T68</f>
        <v>140978</v>
      </c>
      <c r="C92" s="962">
        <f>'Campaigns data info'!T72</f>
        <v>16712725</v>
      </c>
      <c r="D92" s="914" t="s">
        <v>932</v>
      </c>
    </row>
    <row r="93" spans="1:7">
      <c r="A93" s="935" t="s">
        <v>932</v>
      </c>
      <c r="B93" s="964">
        <f>'Campaigns data info'!S70</f>
        <v>1076019</v>
      </c>
      <c r="C93" s="998">
        <f>'Campaigns data info'!S74</f>
        <v>439107</v>
      </c>
      <c r="D93" s="952" t="s">
        <v>932</v>
      </c>
    </row>
    <row r="94" spans="1:7">
      <c r="A94" s="914" t="s">
        <v>932</v>
      </c>
      <c r="B94" s="961" t="s">
        <v>932</v>
      </c>
      <c r="C94" s="998">
        <f>'Campaigns data info'!S75</f>
        <v>62097</v>
      </c>
      <c r="D94" s="952" t="s">
        <v>932</v>
      </c>
    </row>
    <row r="95" spans="1:7">
      <c r="A95" s="914" t="s">
        <v>932</v>
      </c>
      <c r="B95" s="961" t="s">
        <v>932</v>
      </c>
      <c r="C95" s="994">
        <f>'Campaigns data info'!S76</f>
        <v>530784</v>
      </c>
      <c r="D95" s="952" t="s">
        <v>932</v>
      </c>
    </row>
    <row r="96" spans="1:7">
      <c r="A96" s="916" t="s">
        <v>988</v>
      </c>
      <c r="B96" s="956">
        <f>SUM(B91:B95)</f>
        <v>16016625</v>
      </c>
      <c r="C96" s="999">
        <f>SUM(C91:C95)</f>
        <v>18077230</v>
      </c>
      <c r="D96" s="936">
        <f>SUM(D91:D95)</f>
        <v>0</v>
      </c>
      <c r="G96" s="3">
        <v>18077230</v>
      </c>
    </row>
    <row r="97" spans="1:7">
      <c r="A97" s="1337" t="s">
        <v>1041</v>
      </c>
      <c r="B97" s="953">
        <f>SUM(B96:D96)</f>
        <v>34093855</v>
      </c>
      <c r="C97" s="918" t="s">
        <v>932</v>
      </c>
      <c r="D97" s="986" t="s">
        <v>932</v>
      </c>
    </row>
    <row r="98" spans="1:7">
      <c r="A98" s="913" t="s">
        <v>930</v>
      </c>
      <c r="B98" s="954" t="s">
        <v>1042</v>
      </c>
      <c r="C98" s="985" t="s">
        <v>1043</v>
      </c>
      <c r="D98" s="1009" t="s">
        <v>1044</v>
      </c>
    </row>
    <row r="99" spans="1:7">
      <c r="A99" s="914" t="s">
        <v>932</v>
      </c>
      <c r="B99" s="1030" t="s">
        <v>987</v>
      </c>
      <c r="C99" s="945">
        <f>'Campaigns data info'!T82</f>
        <v>6554376</v>
      </c>
      <c r="D99" s="1031" t="s">
        <v>987</v>
      </c>
    </row>
    <row r="100" spans="1:7">
      <c r="A100" s="921" t="s">
        <v>932</v>
      </c>
      <c r="B100" s="914" t="s">
        <v>932</v>
      </c>
      <c r="C100" s="938">
        <f>'Campaigns data info'!S83</f>
        <v>6298330</v>
      </c>
      <c r="D100" s="934" t="s">
        <v>932</v>
      </c>
    </row>
    <row r="101" spans="1:7">
      <c r="A101" s="935" t="s">
        <v>932</v>
      </c>
      <c r="B101" s="961" t="s">
        <v>932</v>
      </c>
      <c r="C101" s="1001">
        <f>'Campaigns data info'!S84</f>
        <v>164789</v>
      </c>
      <c r="D101" s="1016" t="s">
        <v>932</v>
      </c>
    </row>
    <row r="102" spans="1:7">
      <c r="A102" s="916" t="s">
        <v>988</v>
      </c>
      <c r="B102" s="916">
        <f>SUM(B99:B101)</f>
        <v>0</v>
      </c>
      <c r="C102" s="997">
        <f>SUM(C99:C101)</f>
        <v>13017495</v>
      </c>
      <c r="D102" s="936">
        <f>SUM(D99:D101)</f>
        <v>0</v>
      </c>
      <c r="G102" s="3">
        <v>13017495</v>
      </c>
    </row>
    <row r="103" spans="1:7">
      <c r="A103" s="1337" t="s">
        <v>1045</v>
      </c>
      <c r="B103" s="953">
        <f>SUM(B102:D102)</f>
        <v>13017495</v>
      </c>
      <c r="C103" s="918" t="s">
        <v>932</v>
      </c>
      <c r="D103" s="986" t="s">
        <v>932</v>
      </c>
    </row>
    <row r="104" spans="1:7">
      <c r="A104" s="913" t="s">
        <v>930</v>
      </c>
      <c r="B104" s="954" t="s">
        <v>1046</v>
      </c>
      <c r="C104" s="985" t="s">
        <v>1047</v>
      </c>
      <c r="D104" s="1009" t="s">
        <v>1048</v>
      </c>
    </row>
    <row r="105" spans="1:7">
      <c r="A105" s="914" t="s">
        <v>932</v>
      </c>
      <c r="B105" s="1030" t="s">
        <v>987</v>
      </c>
      <c r="C105" s="988">
        <f>'Campaigns data info'!T87</f>
        <v>274992</v>
      </c>
      <c r="D105" s="925" t="s">
        <v>987</v>
      </c>
    </row>
    <row r="106" spans="1:7">
      <c r="A106" s="921" t="s">
        <v>932</v>
      </c>
      <c r="B106" s="914" t="s">
        <v>932</v>
      </c>
      <c r="C106" s="988">
        <f>'Campaigns data info'!T88</f>
        <v>337523</v>
      </c>
      <c r="D106" s="934" t="s">
        <v>932</v>
      </c>
    </row>
    <row r="107" spans="1:7">
      <c r="A107" s="930" t="s">
        <v>988</v>
      </c>
      <c r="B107" s="916" t="e">
        <f ca="1">SUM(B105:B107)</f>
        <v>#REF!</v>
      </c>
      <c r="C107" s="997">
        <f>SUM(C105:C106)</f>
        <v>612515</v>
      </c>
      <c r="D107" s="1012">
        <f>SUM(D105:D106)</f>
        <v>0</v>
      </c>
      <c r="G107" s="3">
        <v>612515</v>
      </c>
    </row>
    <row r="108" spans="1:7">
      <c r="A108" s="1337" t="s">
        <v>1049</v>
      </c>
      <c r="B108" s="1345">
        <v>612515</v>
      </c>
      <c r="C108" s="918" t="s">
        <v>932</v>
      </c>
      <c r="D108" s="986" t="s">
        <v>932</v>
      </c>
    </row>
    <row r="109" spans="1:7">
      <c r="A109" s="937" t="s">
        <v>930</v>
      </c>
      <c r="B109" s="1346" t="s">
        <v>1050</v>
      </c>
      <c r="C109" s="985" t="s">
        <v>1051</v>
      </c>
      <c r="D109" s="1009" t="s">
        <v>1052</v>
      </c>
    </row>
    <row r="110" spans="1:7">
      <c r="A110" s="916"/>
      <c r="B110" s="1030" t="s">
        <v>987</v>
      </c>
      <c r="C110" s="1030" t="s">
        <v>987</v>
      </c>
      <c r="D110" s="1348">
        <f>'Campaigns data info'!S89</f>
        <v>582159</v>
      </c>
    </row>
    <row r="111" spans="1:7">
      <c r="A111" s="916"/>
      <c r="B111" s="1030" t="s">
        <v>987</v>
      </c>
      <c r="C111" s="1030" t="s">
        <v>987</v>
      </c>
      <c r="D111" s="1582" t="s">
        <v>987</v>
      </c>
    </row>
    <row r="112" spans="1:7">
      <c r="A112" s="916"/>
      <c r="B112" s="1030"/>
      <c r="C112" s="1030"/>
      <c r="D112" s="1583">
        <f>'Campaigns data info'!S90</f>
        <v>2996928</v>
      </c>
    </row>
    <row r="113" spans="1:7">
      <c r="A113" s="930" t="s">
        <v>988</v>
      </c>
      <c r="B113" s="1347">
        <f>SUM(B110:B111)</f>
        <v>0</v>
      </c>
      <c r="C113" s="1347">
        <f>SUM(C110:C111)</f>
        <v>0</v>
      </c>
      <c r="D113" s="1349">
        <f>SUM(D110:D112)</f>
        <v>3579087</v>
      </c>
      <c r="E113" s="3">
        <v>3579087</v>
      </c>
      <c r="F113">
        <v>12</v>
      </c>
    </row>
    <row r="114" spans="1:7">
      <c r="A114" s="1337" t="s">
        <v>1053</v>
      </c>
      <c r="B114" s="1345">
        <f>SUM(B113:D113)</f>
        <v>3579087</v>
      </c>
      <c r="C114" s="918"/>
      <c r="D114" s="986"/>
    </row>
    <row r="115" spans="1:7">
      <c r="A115" s="937" t="s">
        <v>930</v>
      </c>
      <c r="B115" s="951" t="s">
        <v>1054</v>
      </c>
      <c r="C115" s="984" t="s">
        <v>1055</v>
      </c>
      <c r="D115" s="1008" t="s">
        <v>1056</v>
      </c>
    </row>
    <row r="116" spans="1:7">
      <c r="A116" s="914" t="s">
        <v>932</v>
      </c>
      <c r="B116" s="1030" t="s">
        <v>987</v>
      </c>
      <c r="C116" s="988">
        <f>'Campaigns data info'!T92</f>
        <v>1179441</v>
      </c>
      <c r="D116" s="938">
        <f>'Campaigns data info'!T93</f>
        <v>1153413</v>
      </c>
    </row>
    <row r="117" spans="1:7">
      <c r="A117" s="921" t="s">
        <v>932</v>
      </c>
      <c r="B117" s="965" t="s">
        <v>932</v>
      </c>
      <c r="C117" s="987" t="s">
        <v>932</v>
      </c>
      <c r="D117" s="1011">
        <f>'Campaigns data info'!T94</f>
        <v>1294171</v>
      </c>
    </row>
    <row r="118" spans="1:7">
      <c r="A118" s="929" t="s">
        <v>932</v>
      </c>
      <c r="B118" s="965" t="s">
        <v>932</v>
      </c>
      <c r="C118" s="987" t="s">
        <v>932</v>
      </c>
      <c r="D118" s="1017">
        <f>'Campaigns data info'!T95</f>
        <v>3834634</v>
      </c>
    </row>
    <row r="119" spans="1:7">
      <c r="A119" s="929" t="s">
        <v>932</v>
      </c>
      <c r="B119" s="914" t="s">
        <v>932</v>
      </c>
      <c r="C119" s="987" t="s">
        <v>932</v>
      </c>
      <c r="D119" s="1019">
        <f>'Campaigns data info'!T96</f>
        <v>3676799</v>
      </c>
    </row>
    <row r="120" spans="1:7">
      <c r="A120" s="929" t="s">
        <v>932</v>
      </c>
      <c r="B120" s="914" t="s">
        <v>932</v>
      </c>
      <c r="C120" s="2064"/>
      <c r="D120" s="938">
        <f>'Campaigns data info'!T97</f>
        <v>1276852</v>
      </c>
    </row>
    <row r="121" spans="1:7">
      <c r="A121" s="929"/>
      <c r="B121" s="914"/>
      <c r="C121" s="2064"/>
      <c r="D121" s="2069">
        <f>'Campaigns data info'!T98</f>
        <v>3953043</v>
      </c>
    </row>
    <row r="122" spans="1:7">
      <c r="A122" s="930" t="s">
        <v>988</v>
      </c>
      <c r="B122" s="916">
        <f>SUM(B116:B120)</f>
        <v>0</v>
      </c>
      <c r="C122" s="1003">
        <f>SUM(C116:C120)</f>
        <v>1179441</v>
      </c>
      <c r="D122" s="1021">
        <f>SUM(D116:D121)</f>
        <v>15188912</v>
      </c>
      <c r="E122" s="3">
        <v>15188912</v>
      </c>
      <c r="F122">
        <v>13</v>
      </c>
      <c r="G122" s="3">
        <v>1179441</v>
      </c>
    </row>
    <row r="123" spans="1:7">
      <c r="A123" s="1337" t="s">
        <v>1057</v>
      </c>
      <c r="B123" s="953">
        <f>SUM(B122:D122)</f>
        <v>16368353</v>
      </c>
      <c r="C123" s="918" t="s">
        <v>932</v>
      </c>
      <c r="D123" s="986"/>
    </row>
    <row r="124" spans="1:7">
      <c r="A124" s="913" t="s">
        <v>930</v>
      </c>
      <c r="B124" s="954" t="s">
        <v>1058</v>
      </c>
      <c r="C124" s="985" t="s">
        <v>1059</v>
      </c>
      <c r="D124" s="1009" t="s">
        <v>1060</v>
      </c>
    </row>
    <row r="125" spans="1:7">
      <c r="A125" s="1203"/>
      <c r="B125" s="1254" t="s">
        <v>987</v>
      </c>
      <c r="C125" s="1030" t="s">
        <v>987</v>
      </c>
      <c r="D125" s="1407">
        <f>'Campaigns data info'!S100</f>
        <v>1879402</v>
      </c>
    </row>
    <row r="126" spans="1:7">
      <c r="A126" s="1203"/>
      <c r="B126" s="1254"/>
      <c r="C126" s="1030"/>
      <c r="D126" s="1407">
        <f>'Campaigns data info'!S102</f>
        <v>3140175</v>
      </c>
    </row>
    <row r="127" spans="1:7">
      <c r="A127" s="1203"/>
      <c r="B127" s="1254"/>
      <c r="C127" s="1030"/>
      <c r="D127" s="1407">
        <f>'Campaigns data info'!S101</f>
        <v>3140175</v>
      </c>
    </row>
    <row r="128" spans="1:7">
      <c r="A128" s="1203"/>
      <c r="B128" s="1409">
        <f>SUM(B125:B126)</f>
        <v>0</v>
      </c>
      <c r="C128" s="1347">
        <f>SUM(C125:C126)</f>
        <v>0</v>
      </c>
      <c r="D128" s="956">
        <f>SUM(D125:D127)</f>
        <v>8159752</v>
      </c>
      <c r="E128" s="3">
        <v>8159725</v>
      </c>
      <c r="F128">
        <v>14</v>
      </c>
    </row>
    <row r="129" spans="1:4">
      <c r="A129" s="1337" t="s">
        <v>1061</v>
      </c>
      <c r="B129" s="953">
        <f>SUM(B128:D128)</f>
        <v>8159752</v>
      </c>
      <c r="C129" s="918"/>
      <c r="D129" s="1408"/>
    </row>
    <row r="130" spans="1:4">
      <c r="A130" s="913" t="s">
        <v>930</v>
      </c>
      <c r="B130" s="954" t="s">
        <v>1062</v>
      </c>
      <c r="C130" s="985" t="s">
        <v>1063</v>
      </c>
      <c r="D130" s="1009" t="s">
        <v>1064</v>
      </c>
    </row>
    <row r="131" spans="1:4">
      <c r="A131" s="914" t="s">
        <v>932</v>
      </c>
      <c r="B131" s="967">
        <f>'Campaigns data info'!T103</f>
        <v>860453</v>
      </c>
      <c r="C131" s="1030" t="s">
        <v>987</v>
      </c>
      <c r="D131" s="1031" t="s">
        <v>987</v>
      </c>
    </row>
    <row r="132" spans="1:4">
      <c r="A132" s="921" t="s">
        <v>932</v>
      </c>
      <c r="B132" s="967">
        <f>'Campaigns data info'!T104</f>
        <v>957832</v>
      </c>
      <c r="C132" s="987" t="s">
        <v>932</v>
      </c>
      <c r="D132" s="934" t="s">
        <v>932</v>
      </c>
    </row>
    <row r="133" spans="1:4">
      <c r="A133" s="930" t="s">
        <v>988</v>
      </c>
      <c r="B133" s="956">
        <f>SUM(B131:B132)</f>
        <v>1818285</v>
      </c>
      <c r="C133" s="996">
        <f>SUM(C131:C132)</f>
        <v>0</v>
      </c>
      <c r="D133" s="1012">
        <f>SUM(D131:D132)</f>
        <v>0</v>
      </c>
    </row>
    <row r="134" spans="1:4">
      <c r="A134" s="1337" t="s">
        <v>1065</v>
      </c>
      <c r="B134" s="953">
        <f>SUM(B133:D133)</f>
        <v>1818285</v>
      </c>
      <c r="C134" s="918" t="s">
        <v>932</v>
      </c>
      <c r="D134" s="986" t="s">
        <v>932</v>
      </c>
    </row>
    <row r="135" spans="1:4">
      <c r="A135" s="913" t="s">
        <v>930</v>
      </c>
      <c r="B135" s="954" t="s">
        <v>1066</v>
      </c>
      <c r="C135" s="985" t="s">
        <v>1067</v>
      </c>
      <c r="D135" s="1009" t="s">
        <v>1068</v>
      </c>
    </row>
    <row r="136" spans="1:4">
      <c r="A136" s="914" t="s">
        <v>932</v>
      </c>
      <c r="B136" s="1030" t="s">
        <v>987</v>
      </c>
      <c r="C136" s="1030" t="s">
        <v>987</v>
      </c>
      <c r="D136" s="1031" t="s">
        <v>987</v>
      </c>
    </row>
    <row r="137" spans="1:4">
      <c r="A137" s="921" t="s">
        <v>932</v>
      </c>
      <c r="B137" s="966" t="s">
        <v>932</v>
      </c>
      <c r="C137" s="987" t="s">
        <v>932</v>
      </c>
      <c r="D137" s="934" t="s">
        <v>932</v>
      </c>
    </row>
    <row r="138" spans="1:4">
      <c r="A138" s="930" t="s">
        <v>988</v>
      </c>
      <c r="B138" s="916">
        <f>SUM(B136:B137)</f>
        <v>0</v>
      </c>
      <c r="C138" s="996">
        <f>SUM(C136:C137)</f>
        <v>0</v>
      </c>
      <c r="D138" s="1012">
        <f>SUM(D136:D137)</f>
        <v>0</v>
      </c>
    </row>
    <row r="139" spans="1:4">
      <c r="A139" s="1337" t="s">
        <v>1069</v>
      </c>
      <c r="B139" s="918">
        <f>SUM(B138:D138)</f>
        <v>0</v>
      </c>
      <c r="C139" s="918" t="s">
        <v>932</v>
      </c>
      <c r="D139" s="986" t="s">
        <v>932</v>
      </c>
    </row>
    <row r="140" spans="1:4">
      <c r="A140" s="1605" t="s">
        <v>930</v>
      </c>
      <c r="B140" s="1606" t="s">
        <v>1070</v>
      </c>
      <c r="C140" s="1607" t="s">
        <v>1071</v>
      </c>
      <c r="D140" s="1608" t="s">
        <v>1072</v>
      </c>
    </row>
    <row r="141" spans="1:4">
      <c r="A141" s="1013" t="s">
        <v>932</v>
      </c>
      <c r="B141" s="1600" t="s">
        <v>987</v>
      </c>
      <c r="C141" s="1600" t="s">
        <v>987</v>
      </c>
      <c r="D141" s="1601">
        <f>'Campaigns data info'!S105</f>
        <v>1425537</v>
      </c>
    </row>
    <row r="142" spans="1:4">
      <c r="A142" s="1013" t="s">
        <v>932</v>
      </c>
      <c r="B142" s="1602" t="s">
        <v>932</v>
      </c>
      <c r="C142" s="1603" t="s">
        <v>932</v>
      </c>
      <c r="D142" s="1221">
        <f>'Campaigns data info'!S106</f>
        <v>2612388</v>
      </c>
    </row>
    <row r="143" spans="1:4">
      <c r="A143" s="1013"/>
      <c r="B143" s="1602"/>
      <c r="C143" s="1603"/>
      <c r="D143" s="1221">
        <f>'Campaigns data info'!S108</f>
        <v>2562307</v>
      </c>
    </row>
    <row r="144" spans="1:4">
      <c r="A144" s="1013"/>
      <c r="B144" s="1602"/>
      <c r="C144" s="1603"/>
      <c r="D144" s="1221">
        <f>'Campaigns data info'!S107</f>
        <v>2687800</v>
      </c>
    </row>
    <row r="145" spans="1:7">
      <c r="A145" s="1291" t="s">
        <v>988</v>
      </c>
      <c r="B145" s="1291">
        <f ca="1">SUM(B141:B145)</f>
        <v>0</v>
      </c>
      <c r="C145" s="1604">
        <f>SUM(C141)</f>
        <v>0</v>
      </c>
      <c r="D145" s="1293">
        <f>SUM(D141:D144)</f>
        <v>9288032</v>
      </c>
      <c r="E145" s="3">
        <v>9288032</v>
      </c>
      <c r="F145">
        <v>15</v>
      </c>
    </row>
    <row r="146" spans="1:7">
      <c r="A146" s="1337" t="s">
        <v>1073</v>
      </c>
      <c r="B146" s="953">
        <f>SUM(D145)</f>
        <v>9288032</v>
      </c>
      <c r="C146" s="918" t="s">
        <v>932</v>
      </c>
      <c r="D146" s="986" t="s">
        <v>932</v>
      </c>
    </row>
    <row r="147" spans="1:7">
      <c r="A147" s="913" t="s">
        <v>930</v>
      </c>
      <c r="B147" s="954" t="s">
        <v>1074</v>
      </c>
      <c r="C147" s="985" t="s">
        <v>1075</v>
      </c>
      <c r="D147" s="1009" t="s">
        <v>1072</v>
      </c>
    </row>
    <row r="148" spans="1:7">
      <c r="A148" s="914" t="s">
        <v>932</v>
      </c>
      <c r="B148" s="968">
        <f>'Campaigns data info'!Q116</f>
        <v>802500</v>
      </c>
      <c r="C148" s="968">
        <f>'Campaigns data info'!T117</f>
        <v>877583</v>
      </c>
      <c r="D148" s="1031" t="s">
        <v>987</v>
      </c>
    </row>
    <row r="149" spans="1:7">
      <c r="A149" s="921" t="s">
        <v>932</v>
      </c>
      <c r="B149" s="966" t="s">
        <v>932</v>
      </c>
      <c r="C149" s="932">
        <f>'Campaigns data info'!T118</f>
        <v>302306</v>
      </c>
      <c r="D149" s="934" t="s">
        <v>932</v>
      </c>
    </row>
    <row r="150" spans="1:7">
      <c r="A150" s="930" t="s">
        <v>988</v>
      </c>
      <c r="B150" s="956">
        <f>SUM(B148:B149)</f>
        <v>802500</v>
      </c>
      <c r="C150" s="997">
        <f>SUM(C148:C149)</f>
        <v>1179889</v>
      </c>
      <c r="D150" s="1012">
        <f>SUM(D148:D149)</f>
        <v>0</v>
      </c>
      <c r="G150" s="3">
        <v>1179889</v>
      </c>
    </row>
    <row r="151" spans="1:7">
      <c r="A151" s="1337" t="s">
        <v>1076</v>
      </c>
      <c r="B151" s="953">
        <f>SUM(B150:D150)</f>
        <v>1982389</v>
      </c>
      <c r="C151" s="918" t="s">
        <v>932</v>
      </c>
      <c r="D151" s="986" t="s">
        <v>932</v>
      </c>
    </row>
    <row r="152" spans="1:7">
      <c r="A152" s="913" t="s">
        <v>930</v>
      </c>
      <c r="B152" s="954" t="s">
        <v>1077</v>
      </c>
      <c r="C152" s="985" t="s">
        <v>1078</v>
      </c>
      <c r="D152" s="1009" t="s">
        <v>1079</v>
      </c>
    </row>
    <row r="153" spans="1:7">
      <c r="A153" s="914" t="s">
        <v>932</v>
      </c>
      <c r="B153" s="1030" t="s">
        <v>987</v>
      </c>
      <c r="C153" s="1004">
        <f>'Campaigns data info'!T110</f>
        <v>1937761</v>
      </c>
      <c r="D153" s="926">
        <f>'Campaigns data info'!S113</f>
        <v>691322</v>
      </c>
    </row>
    <row r="154" spans="1:7">
      <c r="A154" s="921" t="s">
        <v>932</v>
      </c>
      <c r="B154" s="914" t="s">
        <v>932</v>
      </c>
      <c r="C154" s="1004">
        <f>'Campaigns data info'!T111</f>
        <v>3909903</v>
      </c>
      <c r="D154" s="934" t="s">
        <v>932</v>
      </c>
    </row>
    <row r="155" spans="1:7">
      <c r="A155" s="935" t="s">
        <v>932</v>
      </c>
      <c r="B155" s="961" t="s">
        <v>932</v>
      </c>
      <c r="C155" s="1000" t="s">
        <v>932</v>
      </c>
      <c r="D155" s="1016" t="s">
        <v>932</v>
      </c>
    </row>
    <row r="156" spans="1:7">
      <c r="A156" s="916" t="s">
        <v>988</v>
      </c>
      <c r="B156" s="916">
        <f>SUM(B153:B155)</f>
        <v>0</v>
      </c>
      <c r="C156" s="997">
        <f>SUM(C153:C155)</f>
        <v>5847664</v>
      </c>
      <c r="D156" s="978">
        <f>SUM(D153:D155)</f>
        <v>691322</v>
      </c>
      <c r="E156" s="3">
        <v>691322</v>
      </c>
      <c r="F156">
        <v>16</v>
      </c>
      <c r="G156" s="3">
        <v>5847664</v>
      </c>
    </row>
    <row r="157" spans="1:7">
      <c r="A157" s="1337" t="s">
        <v>1080</v>
      </c>
      <c r="B157" s="953">
        <f>SUM(B156:D156)</f>
        <v>6538986</v>
      </c>
      <c r="C157" s="918" t="s">
        <v>932</v>
      </c>
      <c r="D157" s="986" t="s">
        <v>932</v>
      </c>
    </row>
    <row r="158" spans="1:7">
      <c r="A158" s="913" t="s">
        <v>930</v>
      </c>
      <c r="B158" s="954" t="s">
        <v>1081</v>
      </c>
      <c r="C158" s="985" t="s">
        <v>1082</v>
      </c>
      <c r="D158" s="1009" t="s">
        <v>1083</v>
      </c>
    </row>
    <row r="159" spans="1:7">
      <c r="A159" s="914" t="s">
        <v>932</v>
      </c>
      <c r="B159" s="945">
        <f>'Campaigns data info'!T121</f>
        <v>3172735</v>
      </c>
      <c r="C159" s="945">
        <f>'Campaigns data info'!T125</f>
        <v>7520099</v>
      </c>
      <c r="D159" s="1059">
        <f>'Campaigns data info'!S128</f>
        <v>6488800</v>
      </c>
    </row>
    <row r="160" spans="1:7">
      <c r="A160" s="921" t="s">
        <v>932</v>
      </c>
      <c r="B160" s="970">
        <f>'Campaigns data info'!T122</f>
        <v>3190843</v>
      </c>
      <c r="C160" s="945">
        <f>'Campaigns data info'!T126</f>
        <v>7724891</v>
      </c>
      <c r="D160" s="1011">
        <f>'Campaigns data info'!S129</f>
        <v>1953708</v>
      </c>
    </row>
    <row r="161" spans="1:7">
      <c r="A161" s="929" t="s">
        <v>932</v>
      </c>
      <c r="B161" s="971">
        <f>'Campaigns data info'!T123</f>
        <v>1194149</v>
      </c>
      <c r="C161" s="974">
        <f>'Campaigns data info'!S127</f>
        <v>1865394</v>
      </c>
      <c r="D161" s="1017"/>
    </row>
    <row r="162" spans="1:7">
      <c r="A162" s="929"/>
      <c r="B162" s="967"/>
      <c r="C162" s="974"/>
      <c r="D162" s="2065">
        <f>'Campaigns data info'!S131</f>
        <v>0</v>
      </c>
    </row>
    <row r="163" spans="1:7">
      <c r="A163" s="929" t="s">
        <v>932</v>
      </c>
      <c r="B163" s="967">
        <f>'Campaigns data info'!T124</f>
        <v>1213175</v>
      </c>
      <c r="C163" s="987" t="s">
        <v>932</v>
      </c>
      <c r="D163" s="2066">
        <f>'Campaigns data info'!S130</f>
        <v>0</v>
      </c>
    </row>
    <row r="164" spans="1:7">
      <c r="A164" s="930" t="s">
        <v>988</v>
      </c>
      <c r="B164" s="956">
        <f>SUM(B159:B163)</f>
        <v>8770902</v>
      </c>
      <c r="C164" s="997">
        <f>SUM(C159:C163)</f>
        <v>17110384</v>
      </c>
      <c r="D164" s="1021">
        <f>SUM(D159:D163)</f>
        <v>8442508</v>
      </c>
      <c r="E164" s="2067">
        <v>8442508</v>
      </c>
      <c r="F164">
        <v>17</v>
      </c>
      <c r="G164" s="3">
        <v>17110384</v>
      </c>
    </row>
    <row r="165" spans="1:7">
      <c r="A165" s="1337" t="s">
        <v>1084</v>
      </c>
      <c r="B165" s="953">
        <f>SUM(B164:D164)</f>
        <v>34323794</v>
      </c>
      <c r="C165" s="918" t="s">
        <v>932</v>
      </c>
      <c r="D165" s="986" t="s">
        <v>932</v>
      </c>
    </row>
    <row r="166" spans="1:7">
      <c r="A166" s="913" t="s">
        <v>930</v>
      </c>
      <c r="B166" s="954" t="s">
        <v>1085</v>
      </c>
      <c r="C166" s="985" t="s">
        <v>1086</v>
      </c>
      <c r="D166" s="1009" t="s">
        <v>1087</v>
      </c>
    </row>
    <row r="167" spans="1:7">
      <c r="A167" s="914" t="s">
        <v>932</v>
      </c>
      <c r="B167" s="967">
        <f>'Campaigns data info'!T133</f>
        <v>8336070</v>
      </c>
      <c r="C167" s="931">
        <f>'Campaigns data info'!T151</f>
        <v>24711788</v>
      </c>
      <c r="D167" s="945">
        <f>'Campaigns data info'!S168</f>
        <v>0</v>
      </c>
    </row>
    <row r="168" spans="1:7">
      <c r="A168" s="921" t="s">
        <v>932</v>
      </c>
      <c r="B168" s="972">
        <f>'Campaigns data info'!T134</f>
        <v>1613896</v>
      </c>
      <c r="C168" s="967">
        <f>'Campaigns data info'!T152</f>
        <v>36380019</v>
      </c>
      <c r="D168" s="945">
        <f>'Campaigns data info'!S169</f>
        <v>115266</v>
      </c>
    </row>
    <row r="169" spans="1:7">
      <c r="A169" s="929" t="s">
        <v>932</v>
      </c>
      <c r="B169" s="972">
        <f>'Campaigns data info'!T135</f>
        <v>2045022</v>
      </c>
      <c r="C169" s="947">
        <f>'Campaigns data info'!S153</f>
        <v>188654</v>
      </c>
      <c r="D169" s="947">
        <f>'Campaigns data info'!T171</f>
        <v>8209555</v>
      </c>
    </row>
    <row r="170" spans="1:7">
      <c r="A170" s="929" t="s">
        <v>932</v>
      </c>
      <c r="B170" s="973">
        <f>'Campaigns data info'!T136</f>
        <v>7758668</v>
      </c>
      <c r="C170" s="1005">
        <f>'Campaigns data info'!S154</f>
        <v>503078</v>
      </c>
      <c r="D170" s="1011">
        <f>'Campaigns data info'!S173</f>
        <v>36345872</v>
      </c>
    </row>
    <row r="171" spans="1:7">
      <c r="A171" s="1057" t="s">
        <v>932</v>
      </c>
      <c r="B171" s="971">
        <f>'Campaigns data info'!T137</f>
        <v>13903528</v>
      </c>
      <c r="C171" s="942">
        <f>'Campaigns data info'!S155</f>
        <v>314424</v>
      </c>
      <c r="D171" s="1018"/>
    </row>
    <row r="172" spans="1:7">
      <c r="A172" s="1057" t="s">
        <v>932</v>
      </c>
      <c r="B172" s="943">
        <f>'Campaigns data info'!T138</f>
        <v>14194645</v>
      </c>
      <c r="C172" s="971">
        <f>'Campaigns data info'!T156</f>
        <v>33809092</v>
      </c>
      <c r="D172" s="1018" t="s">
        <v>932</v>
      </c>
    </row>
    <row r="173" spans="1:7">
      <c r="A173" s="929" t="s">
        <v>932</v>
      </c>
      <c r="B173" s="2062">
        <f>'Campaigns data info'!T139</f>
        <v>5380100</v>
      </c>
      <c r="C173" s="931">
        <f>'Campaigns data info'!S157</f>
        <v>151692</v>
      </c>
      <c r="D173" s="915" t="s">
        <v>932</v>
      </c>
    </row>
    <row r="174" spans="1:7">
      <c r="A174" s="929" t="s">
        <v>932</v>
      </c>
      <c r="B174" s="975">
        <f>'Campaigns data info'!T140</f>
        <v>5673792</v>
      </c>
      <c r="C174" s="945">
        <f>'Campaigns data info'!S158</f>
        <v>24996513</v>
      </c>
      <c r="D174" s="915" t="s">
        <v>932</v>
      </c>
    </row>
    <row r="175" spans="1:7">
      <c r="A175" s="929" t="s">
        <v>932</v>
      </c>
      <c r="B175" s="976">
        <f>'Campaigns data info'!T141</f>
        <v>8450405</v>
      </c>
      <c r="C175" s="947">
        <v>5352163</v>
      </c>
      <c r="D175" s="915" t="s">
        <v>932</v>
      </c>
    </row>
    <row r="176" spans="1:7">
      <c r="A176" s="929" t="s">
        <v>932</v>
      </c>
      <c r="B176" s="974">
        <f>'Campaigns data info'!T142</f>
        <v>11015909</v>
      </c>
      <c r="C176" s="947">
        <f>'Campaigns data info'!S160</f>
        <v>24996513</v>
      </c>
      <c r="D176" s="915" t="s">
        <v>932</v>
      </c>
    </row>
    <row r="177" spans="1:7">
      <c r="A177" s="929" t="s">
        <v>932</v>
      </c>
      <c r="B177" s="976">
        <f>'Campaigns data info'!T143</f>
        <v>4603548</v>
      </c>
      <c r="C177" s="932">
        <f>'Campaigns data info'!T161</f>
        <v>5236923</v>
      </c>
      <c r="D177" s="915" t="s">
        <v>932</v>
      </c>
    </row>
    <row r="178" spans="1:7">
      <c r="A178" s="929" t="s">
        <v>932</v>
      </c>
      <c r="B178" s="976">
        <f>'Campaigns data info'!T144</f>
        <v>3378107</v>
      </c>
      <c r="C178" s="932">
        <f>'Campaigns data info'!T162</f>
        <v>1378534</v>
      </c>
      <c r="D178" s="915" t="s">
        <v>932</v>
      </c>
    </row>
    <row r="179" spans="1:7">
      <c r="A179" s="929" t="s">
        <v>932</v>
      </c>
      <c r="B179" s="974">
        <f>'Campaigns data info'!S145</f>
        <v>7526428</v>
      </c>
      <c r="C179" s="947">
        <f>'Campaigns data info'!T163</f>
        <v>10351152</v>
      </c>
      <c r="D179" s="915" t="s">
        <v>932</v>
      </c>
    </row>
    <row r="180" spans="1:7">
      <c r="A180" s="929" t="s">
        <v>932</v>
      </c>
      <c r="B180" s="977">
        <f>'Campaigns data info'!T146</f>
        <v>5164629</v>
      </c>
      <c r="C180" s="948">
        <f>'Campaigns data info'!S164</f>
        <v>7345743</v>
      </c>
      <c r="D180" s="920" t="s">
        <v>932</v>
      </c>
    </row>
    <row r="181" spans="1:7">
      <c r="A181" s="929" t="s">
        <v>932</v>
      </c>
      <c r="B181" s="971">
        <f>'Campaigns data info'!S147</f>
        <v>3352701</v>
      </c>
      <c r="C181" s="1006">
        <f>'Campaigns data info'!S165</f>
        <v>7345743</v>
      </c>
      <c r="D181" s="1016" t="s">
        <v>932</v>
      </c>
    </row>
    <row r="182" spans="1:7">
      <c r="A182" s="929" t="s">
        <v>932</v>
      </c>
      <c r="B182" s="967">
        <f>'Campaigns data info'!T148</f>
        <v>5164629</v>
      </c>
      <c r="C182" s="1007">
        <f>'Campaigns data info'!S166</f>
        <v>13907904</v>
      </c>
      <c r="D182" s="1022" t="s">
        <v>932</v>
      </c>
    </row>
    <row r="183" spans="1:7">
      <c r="A183" s="929" t="s">
        <v>932</v>
      </c>
      <c r="B183" s="967">
        <f>'Campaigns data info'!S149</f>
        <v>7526428</v>
      </c>
      <c r="C183" s="510">
        <f>'Campaigns data info'!T167</f>
        <v>5030784</v>
      </c>
      <c r="D183" s="1016" t="s">
        <v>932</v>
      </c>
    </row>
    <row r="184" spans="1:7">
      <c r="A184" s="929"/>
      <c r="B184" s="973"/>
      <c r="C184" s="948">
        <f>'Campaigns data info'!T168</f>
        <v>15727876</v>
      </c>
      <c r="D184" s="1022"/>
    </row>
    <row r="185" spans="1:7">
      <c r="A185" s="1013" t="s">
        <v>932</v>
      </c>
      <c r="B185" s="971">
        <f>'Campaigns data info'!S150</f>
        <v>4912934</v>
      </c>
      <c r="C185" s="1014">
        <f>'Campaigns data info'!S170</f>
        <v>15386719</v>
      </c>
      <c r="D185" s="1018" t="s">
        <v>932</v>
      </c>
    </row>
    <row r="186" spans="1:7">
      <c r="A186" s="11"/>
      <c r="B186" s="971"/>
      <c r="C186" s="1013"/>
      <c r="D186" s="1019">
        <f>'Campaigns data info'!S174</f>
        <v>64903343</v>
      </c>
    </row>
    <row r="187" spans="1:7">
      <c r="A187" s="11"/>
      <c r="B187" s="971"/>
      <c r="C187" s="1013"/>
      <c r="D187" s="1019">
        <f>'Campaigns data info'!S175</f>
        <v>60000000</v>
      </c>
    </row>
    <row r="188" spans="1:7">
      <c r="A188" s="11"/>
      <c r="B188" s="971"/>
      <c r="C188" s="1013"/>
      <c r="D188" s="1019">
        <f>'Campaigns data info'!S176</f>
        <v>38623212</v>
      </c>
    </row>
    <row r="189" spans="1:7">
      <c r="A189" s="1679" t="s">
        <v>988</v>
      </c>
      <c r="B189" s="1497">
        <f>SUM(B167:B185)</f>
        <v>120001439</v>
      </c>
      <c r="C189" s="997">
        <f>SUM(C167:C185)</f>
        <v>233115314</v>
      </c>
      <c r="D189" s="1023">
        <f>SUM(D167:D188)</f>
        <v>208197248</v>
      </c>
      <c r="E189" s="3">
        <v>208197248</v>
      </c>
      <c r="F189">
        <v>18</v>
      </c>
      <c r="G189" s="3">
        <v>233115314</v>
      </c>
    </row>
    <row r="190" spans="1:7">
      <c r="A190" s="1337" t="s">
        <v>1088</v>
      </c>
      <c r="B190" s="953">
        <f>SUM(B189:D189)</f>
        <v>561314001</v>
      </c>
      <c r="C190" s="918" t="s">
        <v>932</v>
      </c>
      <c r="D190" s="919" t="s">
        <v>932</v>
      </c>
    </row>
    <row r="191" spans="1:7">
      <c r="A191" s="913" t="s">
        <v>930</v>
      </c>
      <c r="B191" s="954" t="s">
        <v>1089</v>
      </c>
      <c r="C191" s="985" t="s">
        <v>1090</v>
      </c>
      <c r="D191" s="1009" t="s">
        <v>1091</v>
      </c>
    </row>
    <row r="192" spans="1:7">
      <c r="A192" s="1203"/>
      <c r="B192" s="1204" t="s">
        <v>987</v>
      </c>
      <c r="C192" s="1204" t="s">
        <v>987</v>
      </c>
      <c r="D192" s="1205">
        <f>'Campaigns data info'!S178</f>
        <v>2537043</v>
      </c>
    </row>
    <row r="193" spans="1:7">
      <c r="A193" s="1203"/>
      <c r="B193" s="1207"/>
      <c r="C193" s="1207"/>
      <c r="D193" s="1205">
        <f>'Campaigns data info'!S179</f>
        <v>2537043</v>
      </c>
    </row>
    <row r="194" spans="1:7">
      <c r="A194" s="1203"/>
      <c r="B194" s="1207">
        <f>SUM(B192)</f>
        <v>0</v>
      </c>
      <c r="C194" s="1207">
        <f>SUM(C192)</f>
        <v>0</v>
      </c>
      <c r="D194" s="1206">
        <f>SUM(D192:D193)</f>
        <v>5074086</v>
      </c>
      <c r="E194" s="3">
        <v>5074086</v>
      </c>
      <c r="F194">
        <v>19</v>
      </c>
    </row>
    <row r="195" spans="1:7">
      <c r="A195" s="1337" t="s">
        <v>1092</v>
      </c>
      <c r="B195" s="1208">
        <f>SUM(B194:D194)</f>
        <v>5074086</v>
      </c>
      <c r="C195" s="1209"/>
      <c r="D195" s="1210"/>
    </row>
    <row r="196" spans="1:7">
      <c r="A196" s="913" t="s">
        <v>930</v>
      </c>
      <c r="B196" s="954" t="s">
        <v>1093</v>
      </c>
      <c r="C196" s="985" t="s">
        <v>1094</v>
      </c>
      <c r="D196" s="1009" t="s">
        <v>1095</v>
      </c>
    </row>
    <row r="197" spans="1:7">
      <c r="A197" s="914" t="s">
        <v>932</v>
      </c>
      <c r="B197" s="939">
        <f>'Campaigns data info'!T180</f>
        <v>2666676</v>
      </c>
      <c r="C197" s="932">
        <f>'Campaigns data info'!T181</f>
        <v>2770082</v>
      </c>
      <c r="D197" s="1032" t="s">
        <v>987</v>
      </c>
    </row>
    <row r="198" spans="1:7">
      <c r="A198" s="921" t="s">
        <v>932</v>
      </c>
      <c r="B198" s="969" t="s">
        <v>932</v>
      </c>
      <c r="C198" s="944" t="s">
        <v>932</v>
      </c>
      <c r="D198" s="950" t="s">
        <v>932</v>
      </c>
    </row>
    <row r="199" spans="1:7">
      <c r="A199" s="930" t="s">
        <v>988</v>
      </c>
      <c r="B199" s="979">
        <f>SUM(B197:B198)</f>
        <v>2666676</v>
      </c>
      <c r="C199" s="997">
        <f>SUM(C197:C198)</f>
        <v>2770082</v>
      </c>
      <c r="D199" s="1024">
        <f>SUM(D197:D198)</f>
        <v>0</v>
      </c>
      <c r="G199" s="3">
        <v>2770082</v>
      </c>
    </row>
    <row r="200" spans="1:7">
      <c r="A200" s="1337" t="s">
        <v>1096</v>
      </c>
      <c r="B200" s="953">
        <f>SUM(B199:D199)</f>
        <v>5436758</v>
      </c>
      <c r="C200" s="918" t="s">
        <v>932</v>
      </c>
      <c r="D200" s="986" t="s">
        <v>932</v>
      </c>
    </row>
    <row r="201" spans="1:7">
      <c r="A201" s="913" t="s">
        <v>930</v>
      </c>
      <c r="B201" s="954" t="s">
        <v>1097</v>
      </c>
      <c r="C201" s="985" t="s">
        <v>1098</v>
      </c>
      <c r="D201" s="1009" t="s">
        <v>1099</v>
      </c>
    </row>
    <row r="202" spans="1:7">
      <c r="A202" s="914" t="s">
        <v>932</v>
      </c>
      <c r="B202" s="970">
        <f>'Campaigns data info'!T182</f>
        <v>1593272</v>
      </c>
      <c r="C202" s="1035" t="s">
        <v>987</v>
      </c>
      <c r="D202" s="1045" t="s">
        <v>987</v>
      </c>
    </row>
    <row r="203" spans="1:7">
      <c r="A203" s="921" t="s">
        <v>932</v>
      </c>
      <c r="B203" s="1043">
        <f>'Campaigns data info'!Q183</f>
        <v>1641081</v>
      </c>
      <c r="C203" s="1042" t="s">
        <v>932</v>
      </c>
      <c r="D203" s="1018" t="s">
        <v>932</v>
      </c>
    </row>
    <row r="204" spans="1:7">
      <c r="A204" s="921"/>
      <c r="B204" s="1044">
        <f>'Campaigns data info'!T184</f>
        <v>625934</v>
      </c>
      <c r="C204" s="1042"/>
      <c r="D204" s="1018"/>
    </row>
    <row r="205" spans="1:7">
      <c r="A205" s="930" t="s">
        <v>988</v>
      </c>
      <c r="B205" s="981">
        <f>SUM(B202:B204)</f>
        <v>3860287</v>
      </c>
      <c r="C205" s="996" t="e">
        <f ca="1">SUM(C202:C205)</f>
        <v>#REF!</v>
      </c>
      <c r="D205" s="1020">
        <f>SUM(D202:D204)</f>
        <v>0</v>
      </c>
    </row>
    <row r="206" spans="1:7">
      <c r="A206" s="1337" t="s">
        <v>1100</v>
      </c>
      <c r="B206" s="1408">
        <v>3860287</v>
      </c>
      <c r="C206" s="918" t="s">
        <v>932</v>
      </c>
      <c r="D206" s="986" t="s">
        <v>932</v>
      </c>
    </row>
    <row r="207" spans="1:7">
      <c r="A207" s="913" t="s">
        <v>930</v>
      </c>
      <c r="B207" s="954" t="s">
        <v>1101</v>
      </c>
      <c r="C207" s="985" t="s">
        <v>1102</v>
      </c>
      <c r="D207" s="1009" t="s">
        <v>1103</v>
      </c>
    </row>
    <row r="208" spans="1:7">
      <c r="A208" s="914" t="s">
        <v>932</v>
      </c>
      <c r="B208" s="1035" t="s">
        <v>987</v>
      </c>
      <c r="C208" s="1035" t="s">
        <v>987</v>
      </c>
      <c r="D208" s="1594">
        <v>2546474</v>
      </c>
    </row>
    <row r="209" spans="1:6">
      <c r="A209" s="1444" t="s">
        <v>932</v>
      </c>
      <c r="B209" s="1042" t="s">
        <v>932</v>
      </c>
      <c r="C209" s="1042" t="s">
        <v>932</v>
      </c>
      <c r="D209" s="1019">
        <f>'Campaigns data info'!T196</f>
        <v>2469891</v>
      </c>
    </row>
    <row r="210" spans="1:6">
      <c r="A210" s="1444"/>
      <c r="B210" s="1042"/>
      <c r="C210" s="1042"/>
      <c r="D210" s="1019">
        <f>'Campaigns data info'!S197</f>
        <v>4125006</v>
      </c>
    </row>
    <row r="211" spans="1:6">
      <c r="A211" s="1444"/>
      <c r="B211" s="944"/>
      <c r="C211" s="944"/>
      <c r="D211" s="938">
        <f>'Campaigns data info'!T198</f>
        <v>3225475</v>
      </c>
    </row>
    <row r="212" spans="1:6">
      <c r="A212" s="1444"/>
      <c r="B212" s="944"/>
      <c r="C212" s="2063"/>
      <c r="D212" s="2069">
        <f>'Campaigns data info'!S200</f>
        <v>2648420</v>
      </c>
    </row>
    <row r="213" spans="1:6">
      <c r="A213" s="930" t="s">
        <v>988</v>
      </c>
      <c r="B213" s="980">
        <f>SUM(B208:B209)</f>
        <v>0</v>
      </c>
      <c r="C213" s="996">
        <f>SUM(C208:C209)</f>
        <v>0</v>
      </c>
      <c r="D213" s="1021">
        <f>SUM(D208:D212)</f>
        <v>15015266</v>
      </c>
      <c r="E213" s="3">
        <v>15015266</v>
      </c>
      <c r="F213">
        <v>20</v>
      </c>
    </row>
    <row r="214" spans="1:6">
      <c r="A214" s="1337" t="s">
        <v>1104</v>
      </c>
      <c r="B214" s="918">
        <f>SUM(B213:D213)</f>
        <v>15015266</v>
      </c>
      <c r="C214" s="918" t="s">
        <v>932</v>
      </c>
      <c r="D214" s="986" t="s">
        <v>932</v>
      </c>
    </row>
    <row r="215" spans="1:6">
      <c r="A215" s="913" t="s">
        <v>930</v>
      </c>
      <c r="B215" s="954" t="s">
        <v>1105</v>
      </c>
      <c r="C215" s="985" t="s">
        <v>1106</v>
      </c>
      <c r="D215" s="1009" t="s">
        <v>1107</v>
      </c>
    </row>
    <row r="216" spans="1:6">
      <c r="A216" s="914" t="s">
        <v>932</v>
      </c>
      <c r="B216" s="1033" t="s">
        <v>987</v>
      </c>
      <c r="C216" s="1033" t="s">
        <v>987</v>
      </c>
      <c r="D216" s="1032" t="s">
        <v>987</v>
      </c>
    </row>
    <row r="217" spans="1:6">
      <c r="A217" s="921" t="s">
        <v>932</v>
      </c>
      <c r="B217" s="944" t="s">
        <v>932</v>
      </c>
      <c r="C217" s="944" t="s">
        <v>932</v>
      </c>
      <c r="D217" s="950" t="s">
        <v>932</v>
      </c>
    </row>
    <row r="218" spans="1:6">
      <c r="A218" s="930" t="s">
        <v>988</v>
      </c>
      <c r="B218" s="980">
        <f>SUM(B216:B217)</f>
        <v>0</v>
      </c>
      <c r="C218" s="996">
        <f>SUM(C216:C217)</f>
        <v>0</v>
      </c>
      <c r="D218" s="1024">
        <f>SUM(D216:D217)</f>
        <v>0</v>
      </c>
    </row>
    <row r="219" spans="1:6">
      <c r="A219" s="1337" t="s">
        <v>1108</v>
      </c>
      <c r="B219" s="918">
        <f>SUM(B218:D218)</f>
        <v>0</v>
      </c>
      <c r="C219" s="918" t="s">
        <v>932</v>
      </c>
      <c r="D219" s="986" t="s">
        <v>932</v>
      </c>
    </row>
    <row r="220" spans="1:6">
      <c r="A220" s="913" t="s">
        <v>930</v>
      </c>
      <c r="B220" s="954" t="s">
        <v>1109</v>
      </c>
      <c r="C220" s="985" t="s">
        <v>1110</v>
      </c>
      <c r="D220" s="1009" t="s">
        <v>1111</v>
      </c>
    </row>
    <row r="221" spans="1:6">
      <c r="A221" s="914" t="s">
        <v>932</v>
      </c>
      <c r="B221" s="973">
        <f>'Campaigns data info'!Q208</f>
        <v>1274818</v>
      </c>
      <c r="C221" s="1033" t="s">
        <v>987</v>
      </c>
      <c r="D221" s="1033" t="s">
        <v>987</v>
      </c>
    </row>
    <row r="222" spans="1:6">
      <c r="A222" s="921" t="s">
        <v>932</v>
      </c>
      <c r="B222" s="940">
        <f>'Campaigns data info'!Q209</f>
        <v>1292430</v>
      </c>
      <c r="C222" s="944" t="s">
        <v>932</v>
      </c>
      <c r="D222" s="950" t="s">
        <v>932</v>
      </c>
    </row>
    <row r="223" spans="1:6">
      <c r="A223" s="929" t="s">
        <v>932</v>
      </c>
      <c r="B223" s="967">
        <f>'Campaigns data info'!Q210</f>
        <v>796086</v>
      </c>
      <c r="C223" s="2063" t="s">
        <v>932</v>
      </c>
      <c r="D223" s="941" t="s">
        <v>932</v>
      </c>
    </row>
    <row r="224" spans="1:6">
      <c r="A224" s="930" t="s">
        <v>988</v>
      </c>
      <c r="B224" s="981">
        <f>SUM(B221:B223)</f>
        <v>3363334</v>
      </c>
      <c r="C224" s="1002">
        <f>SUM(C221:C223)</f>
        <v>0</v>
      </c>
      <c r="D224" s="1024">
        <f>SUM(D221:D223)</f>
        <v>0</v>
      </c>
    </row>
    <row r="225" spans="1:6">
      <c r="A225" s="1337" t="s">
        <v>1112</v>
      </c>
      <c r="B225" s="953">
        <f>SUM(B224:D224)</f>
        <v>3363334</v>
      </c>
      <c r="C225" s="918" t="s">
        <v>932</v>
      </c>
      <c r="D225" s="986" t="s">
        <v>932</v>
      </c>
    </row>
    <row r="226" spans="1:6">
      <c r="A226" s="913" t="s">
        <v>930</v>
      </c>
      <c r="B226" s="954" t="s">
        <v>1113</v>
      </c>
      <c r="C226" s="985" t="s">
        <v>1114</v>
      </c>
      <c r="D226" s="1009" t="s">
        <v>1115</v>
      </c>
    </row>
    <row r="227" spans="1:6">
      <c r="A227" s="936" t="s">
        <v>932</v>
      </c>
      <c r="B227" s="982">
        <f>'Campaigns data info'!T85</f>
        <v>364528</v>
      </c>
      <c r="C227" s="1034" t="s">
        <v>987</v>
      </c>
      <c r="D227" s="1034" t="s">
        <v>987</v>
      </c>
    </row>
    <row r="228" spans="1:6">
      <c r="A228" s="936" t="s">
        <v>932</v>
      </c>
      <c r="B228" s="983">
        <f>'Campaigns data info'!T86</f>
        <v>381947</v>
      </c>
      <c r="C228" s="936" t="s">
        <v>932</v>
      </c>
      <c r="D228" s="961" t="s">
        <v>932</v>
      </c>
    </row>
    <row r="229" spans="1:6">
      <c r="A229" s="916" t="s">
        <v>988</v>
      </c>
      <c r="B229" s="981">
        <f>SUM(B227:B228)</f>
        <v>746475</v>
      </c>
      <c r="C229" s="996">
        <f>SUM(C227:C228)</f>
        <v>0</v>
      </c>
      <c r="D229" s="1020">
        <f>SUM(D227:D228)</f>
        <v>0</v>
      </c>
    </row>
    <row r="230" spans="1:6">
      <c r="A230" s="1337" t="s">
        <v>1116</v>
      </c>
      <c r="B230" s="1445">
        <f>SUM(B229:D229)</f>
        <v>746475</v>
      </c>
      <c r="C230" s="1446" t="s">
        <v>932</v>
      </c>
      <c r="D230" s="1447" t="s">
        <v>932</v>
      </c>
    </row>
    <row r="231" spans="1:6">
      <c r="A231" s="1442" t="s">
        <v>930</v>
      </c>
      <c r="B231" s="1435" t="s">
        <v>1117</v>
      </c>
      <c r="C231" s="1436" t="s">
        <v>1118</v>
      </c>
      <c r="D231" s="1437" t="s">
        <v>1119</v>
      </c>
      <c r="F231">
        <v>21</v>
      </c>
    </row>
    <row r="232" spans="1:6">
      <c r="A232" s="1676" t="s">
        <v>932</v>
      </c>
      <c r="B232" s="1438" t="s">
        <v>987</v>
      </c>
      <c r="C232" s="1438" t="s">
        <v>987</v>
      </c>
      <c r="D232" s="1438" t="s">
        <v>987</v>
      </c>
    </row>
    <row r="233" spans="1:6">
      <c r="A233" s="1676"/>
      <c r="B233" s="1438"/>
      <c r="C233" s="1438"/>
      <c r="D233" s="1221">
        <f>'Campaigns data info'!S202</f>
        <v>1686698</v>
      </c>
    </row>
    <row r="234" spans="1:6">
      <c r="A234" s="1676"/>
      <c r="B234" s="1438"/>
      <c r="C234" s="1438"/>
      <c r="D234" s="1221">
        <f>'Campaigns data info'!S203</f>
        <v>1686698</v>
      </c>
    </row>
    <row r="235" spans="1:6">
      <c r="A235" s="1676"/>
      <c r="B235" s="1438"/>
      <c r="C235" s="1438"/>
      <c r="D235" s="1221">
        <f>'Campaigns data info'!S204</f>
        <v>1636734</v>
      </c>
    </row>
    <row r="236" spans="1:6">
      <c r="A236" s="1676"/>
      <c r="B236" s="1438"/>
      <c r="C236" s="1438"/>
      <c r="D236" s="1221">
        <f>'Campaigns data info'!S205</f>
        <v>3192432</v>
      </c>
    </row>
    <row r="237" spans="1:6">
      <c r="A237" s="1302" t="s">
        <v>988</v>
      </c>
      <c r="B237" s="1291">
        <f>SUM(B232)</f>
        <v>0</v>
      </c>
      <c r="C237" s="1291">
        <f>SUM(C232)</f>
        <v>0</v>
      </c>
      <c r="D237" s="1675">
        <f>SUM(D232:D236)</f>
        <v>8202562</v>
      </c>
      <c r="E237" s="3">
        <v>8202562</v>
      </c>
    </row>
    <row r="238" spans="1:6">
      <c r="A238" s="1337" t="s">
        <v>1120</v>
      </c>
      <c r="B238" s="918">
        <f>SUM(B237:D237)</f>
        <v>8202562</v>
      </c>
      <c r="C238" s="918" t="s">
        <v>932</v>
      </c>
      <c r="D238" s="918" t="s">
        <v>932</v>
      </c>
    </row>
    <row r="239" spans="1:6">
      <c r="A239" s="913" t="s">
        <v>930</v>
      </c>
      <c r="B239" s="954" t="s">
        <v>1121</v>
      </c>
      <c r="C239" s="985" t="s">
        <v>1122</v>
      </c>
      <c r="D239" s="1009" t="s">
        <v>1123</v>
      </c>
    </row>
    <row r="240" spans="1:6">
      <c r="A240" s="914" t="s">
        <v>932</v>
      </c>
      <c r="B240" s="1033" t="s">
        <v>987</v>
      </c>
      <c r="C240" s="967">
        <f>'Campaigns data info'!T206</f>
        <v>1795533</v>
      </c>
      <c r="D240" s="1033" t="s">
        <v>987</v>
      </c>
    </row>
    <row r="241" spans="1:7">
      <c r="A241" s="921" t="s">
        <v>932</v>
      </c>
      <c r="B241" s="966" t="s">
        <v>932</v>
      </c>
      <c r="C241" s="949">
        <f>'Campaigns data info'!S207</f>
        <v>1713520</v>
      </c>
      <c r="D241" s="950" t="s">
        <v>932</v>
      </c>
    </row>
    <row r="242" spans="1:7">
      <c r="A242" s="930" t="s">
        <v>988</v>
      </c>
      <c r="B242" s="980">
        <f>SUM(B240:B241)</f>
        <v>0</v>
      </c>
      <c r="C242" s="1003">
        <f>SUM(C240:C241)</f>
        <v>3509053</v>
      </c>
      <c r="D242" s="1024">
        <f>SUM(D240:D241)</f>
        <v>0</v>
      </c>
      <c r="G242" s="3">
        <v>3509053</v>
      </c>
    </row>
    <row r="243" spans="1:7">
      <c r="A243" s="1337" t="s">
        <v>1124</v>
      </c>
      <c r="B243" s="953">
        <f>SUM(B242:D242)</f>
        <v>3509053</v>
      </c>
      <c r="C243" s="918" t="s">
        <v>932</v>
      </c>
      <c r="D243" s="986" t="s">
        <v>932</v>
      </c>
    </row>
    <row r="244" spans="1:7">
      <c r="A244" s="913" t="s">
        <v>930</v>
      </c>
      <c r="B244" s="954" t="s">
        <v>1125</v>
      </c>
      <c r="C244" s="985" t="s">
        <v>1126</v>
      </c>
      <c r="D244" s="1009" t="s">
        <v>1127</v>
      </c>
    </row>
    <row r="245" spans="1:7">
      <c r="A245" s="914" t="s">
        <v>932</v>
      </c>
      <c r="B245" s="1033" t="s">
        <v>987</v>
      </c>
      <c r="C245" s="932">
        <f>'Campaigns data info'!T211</f>
        <v>9769961</v>
      </c>
      <c r="D245" s="1033" t="s">
        <v>987</v>
      </c>
    </row>
    <row r="246" spans="1:7">
      <c r="A246" s="921" t="s">
        <v>932</v>
      </c>
      <c r="B246" s="966" t="s">
        <v>932</v>
      </c>
      <c r="C246" s="947">
        <f>'Campaigns data info'!S212</f>
        <v>8933170</v>
      </c>
      <c r="D246" s="950" t="s">
        <v>932</v>
      </c>
    </row>
    <row r="247" spans="1:7">
      <c r="A247" s="930" t="s">
        <v>988</v>
      </c>
      <c r="B247" s="980">
        <f>SUM(B245:B246)</f>
        <v>0</v>
      </c>
      <c r="C247" s="997">
        <f>SUM(C245:C246)</f>
        <v>18703131</v>
      </c>
      <c r="D247" s="1024">
        <f>SUM(D245:D246)</f>
        <v>0</v>
      </c>
      <c r="G247" s="3">
        <v>18703131</v>
      </c>
    </row>
    <row r="248" spans="1:7">
      <c r="A248" s="1337" t="s">
        <v>1128</v>
      </c>
      <c r="B248" s="953">
        <f>SUM(B247:D247)</f>
        <v>18703131</v>
      </c>
      <c r="C248" s="918" t="s">
        <v>932</v>
      </c>
      <c r="D248" s="986" t="s">
        <v>932</v>
      </c>
    </row>
    <row r="249" spans="1:7">
      <c r="A249" s="913" t="s">
        <v>930</v>
      </c>
      <c r="B249" s="954" t="s">
        <v>1129</v>
      </c>
      <c r="C249" s="985" t="s">
        <v>1130</v>
      </c>
      <c r="D249" s="1009" t="s">
        <v>1131</v>
      </c>
    </row>
    <row r="250" spans="1:7">
      <c r="A250" s="914" t="s">
        <v>932</v>
      </c>
      <c r="B250" s="1033" t="s">
        <v>987</v>
      </c>
      <c r="C250" s="1033" t="s">
        <v>987</v>
      </c>
      <c r="D250" s="932">
        <f>'Campaigns data info'!T214</f>
        <v>2201255</v>
      </c>
    </row>
    <row r="251" spans="1:7">
      <c r="A251" s="921" t="s">
        <v>932</v>
      </c>
      <c r="B251" s="1303" t="s">
        <v>932</v>
      </c>
      <c r="C251" s="946" t="s">
        <v>932</v>
      </c>
      <c r="D251" s="948">
        <f>'Campaigns data info'!T215</f>
        <v>2297034</v>
      </c>
    </row>
    <row r="252" spans="1:7">
      <c r="A252" s="1301"/>
      <c r="B252" s="1300"/>
      <c r="C252" s="1304"/>
      <c r="D252" s="1019">
        <f>'Campaigns data info'!S216</f>
        <v>1762655</v>
      </c>
    </row>
    <row r="253" spans="1:7">
      <c r="A253" s="1302"/>
      <c r="B253" s="1300"/>
      <c r="C253" s="1304"/>
      <c r="D253" s="1019">
        <f>'Campaigns data info'!S217</f>
        <v>4392273</v>
      </c>
    </row>
    <row r="254" spans="1:7">
      <c r="A254" s="1302"/>
      <c r="B254" s="1300"/>
      <c r="C254" s="1304"/>
      <c r="D254" s="1019">
        <f>'Campaigns data info'!S218</f>
        <v>6154930</v>
      </c>
    </row>
    <row r="255" spans="1:7">
      <c r="A255" s="1301" t="s">
        <v>988</v>
      </c>
      <c r="B255" s="1300">
        <f>SUM(B252:B253)</f>
        <v>0</v>
      </c>
      <c r="C255" s="1304">
        <f>SUM(C252:C253)</f>
        <v>0</v>
      </c>
      <c r="D255" s="1060">
        <f>SUM(D250:D254)</f>
        <v>16808147</v>
      </c>
      <c r="E255" s="3">
        <v>16808147</v>
      </c>
      <c r="F255">
        <v>22</v>
      </c>
    </row>
    <row r="256" spans="1:7">
      <c r="A256" s="1337" t="s">
        <v>1132</v>
      </c>
      <c r="B256" s="953">
        <f>SUM(B255:D255)</f>
        <v>16808147</v>
      </c>
      <c r="C256" s="918" t="s">
        <v>932</v>
      </c>
      <c r="D256" s="986" t="s">
        <v>932</v>
      </c>
    </row>
    <row r="257" spans="2:7">
      <c r="B257" s="928"/>
    </row>
    <row r="258" spans="2:7">
      <c r="E258">
        <f>SUM(E3:E255)</f>
        <v>426655312</v>
      </c>
      <c r="G258">
        <f>SUM(G4:G257)</f>
        <v>391928780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da16fb51-fadc-4e46-a20d-fbe5d6252072">
      <UserInfo>
        <DisplayName>RIVIERE, Sébastien</DisplayName>
        <AccountId>154</AccountId>
        <AccountType/>
      </UserInfo>
      <UserInfo>
        <DisplayName>OULD-HAMICHE, SMAIL</DisplayName>
        <AccountId>369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94F96610BCF640AFD3417F479AEA31" ma:contentTypeVersion="6" ma:contentTypeDescription="Create a new document." ma:contentTypeScope="" ma:versionID="051fe0dee6eff1894a46c9ab22908f47">
  <xsd:schema xmlns:xsd="http://www.w3.org/2001/XMLSchema" xmlns:xs="http://www.w3.org/2001/XMLSchema" xmlns:p="http://schemas.microsoft.com/office/2006/metadata/properties" xmlns:ns2="da16fb51-fadc-4e46-a20d-fbe5d6252072" xmlns:ns3="10bc7ff8-960e-46e8-8575-63bd897f6ad0" targetNamespace="http://schemas.microsoft.com/office/2006/metadata/properties" ma:root="true" ma:fieldsID="3e7e69ada9273c97de83203f5d96ffb3" ns2:_="" ns3:_="">
    <xsd:import namespace="da16fb51-fadc-4e46-a20d-fbe5d6252072"/>
    <xsd:import namespace="10bc7ff8-960e-46e8-8575-63bd897f6ad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16fb51-fadc-4e46-a20d-fbe5d62520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bc7ff8-960e-46e8-8575-63bd897f6ad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793619-4768-4778-B060-EA9985807EB0}">
  <ds:schemaRefs>
    <ds:schemaRef ds:uri="http://schemas.microsoft.com/sharepoint/v3/contenttype/forms"/>
  </ds:schemaRefs>
</ds:datastoreItem>
</file>

<file path=customXml/itemProps2.xml><?xml version="1.0" encoding="utf-8"?>
<ds:datastoreItem xmlns:ds="http://schemas.openxmlformats.org/officeDocument/2006/customXml" ds:itemID="{D6934437-4069-4F49-9662-38A16EDDCBFA}">
  <ds:schemaRefs>
    <ds:schemaRef ds:uri="http://schemas.microsoft.com/office/2006/metadata/properties"/>
    <ds:schemaRef ds:uri="http://schemas.microsoft.com/office/infopath/2007/PartnerControls"/>
    <ds:schemaRef ds:uri="da16fb51-fadc-4e46-a20d-fbe5d6252072"/>
  </ds:schemaRefs>
</ds:datastoreItem>
</file>

<file path=customXml/itemProps3.xml><?xml version="1.0" encoding="utf-8"?>
<ds:datastoreItem xmlns:ds="http://schemas.openxmlformats.org/officeDocument/2006/customXml" ds:itemID="{E421E5B6-1749-4AAD-BD19-8FF335CAEE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16fb51-fadc-4e46-a20d-fbe5d6252072"/>
    <ds:schemaRef ds:uri="10bc7ff8-960e-46e8-8575-63bd897f6a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 data info</vt:lpstr>
      <vt:lpstr>Calculated administered doses </vt:lpstr>
      <vt:lpstr>Admin doses by region</vt:lpstr>
      <vt:lpstr>Admin doses by country</vt:lpstr>
      <vt:lpstr>Admin doses count per year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JBARAH, Lama</dc:creator>
  <cp:keywords/>
  <dc:description/>
  <cp:lastModifiedBy>Corey Peak</cp:lastModifiedBy>
  <cp:revision/>
  <dcterms:created xsi:type="dcterms:W3CDTF">2021-11-01T11:17:18Z</dcterms:created>
  <dcterms:modified xsi:type="dcterms:W3CDTF">2024-02-08T23:15:28Z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0x010100AA94F96610BCF640AFD3417F479AEA31</vt:lpwstr>
  </property>
</Properties>
</file>