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ishaan2\Desktop\"/>
    </mc:Choice>
  </mc:AlternateContent>
  <bookViews>
    <workbookView xWindow="0" yWindow="0" windowWidth="28800" windowHeight="11835"/>
  </bookViews>
  <sheets>
    <sheet name="Sheet1" sheetId="1" r:id="rId1"/>
  </sheets>
  <definedNames>
    <definedName name="_xlnm.Print_Titles" localSheetId="0">Sheet1!$A:$F,Sheet1!$1:$1</definedName>
    <definedName name="QBCANSUPPORTUPDATE" localSheetId="0">FALSE</definedName>
    <definedName name="QBCOMPANYFILENAME" localSheetId="0">"C:\QuickBooks\The Kent Group.QBW"</definedName>
    <definedName name="QBENDDATE" localSheetId="0">20200831</definedName>
    <definedName name="QBHEADERSONSCREEN" localSheetId="0">FALSE</definedName>
    <definedName name="QBMETADATASIZE" localSheetId="0">0</definedName>
    <definedName name="QBPRESERVECOLOR" localSheetId="0">TRUE</definedName>
    <definedName name="QBPRESERVEFONT" localSheetId="0">TRUE</definedName>
    <definedName name="QBPRESERVEROWHEIGHT" localSheetId="0">TRUE</definedName>
    <definedName name="QBPRESERVESPACE" localSheetId="0">TRUE</definedName>
    <definedName name="QBREPORTCOLAXIS" localSheetId="0">0</definedName>
    <definedName name="QBREPORTCOMPANYID" localSheetId="0">"974e8b742fc94a9f8ab95b9fcbb816e0"</definedName>
    <definedName name="QBREPORTCOMPARECOL_ANNUALBUDGET" localSheetId="0">FALSE</definedName>
    <definedName name="QBREPORTCOMPARECOL_AVGCOGS" localSheetId="0">FALSE</definedName>
    <definedName name="QBREPORTCOMPARECOL_AVGPRICE" localSheetId="0">FALSE</definedName>
    <definedName name="QBREPORTCOMPARECOL_BUDDIFF" localSheetId="0">FALSE</definedName>
    <definedName name="QBREPORTCOMPARECOL_BUDGET" localSheetId="0">FALSE</definedName>
    <definedName name="QBREPORTCOMPARECOL_BUDPCT" localSheetId="0">FALSE</definedName>
    <definedName name="QBREPORTCOMPARECOL_COGS" localSheetId="0">FALSE</definedName>
    <definedName name="QBREPORTCOMPARECOL_EXCLUDEAMOUNT" localSheetId="0">FALSE</definedName>
    <definedName name="QBREPORTCOMPARECOL_EXCLUDECURPERIOD" localSheetId="0">FALSE</definedName>
    <definedName name="QBREPORTCOMPARECOL_FORECAST" localSheetId="0">FALSE</definedName>
    <definedName name="QBREPORTCOMPARECOL_GROSSMARGIN" localSheetId="0">FALSE</definedName>
    <definedName name="QBREPORTCOMPARECOL_GROSSMARGINPCT" localSheetId="0">FALSE</definedName>
    <definedName name="QBREPORTCOMPARECOL_HOURS" localSheetId="0">FALSE</definedName>
    <definedName name="QBREPORTCOMPARECOL_PCTCOL" localSheetId="0">FALSE</definedName>
    <definedName name="QBREPORTCOMPARECOL_PCTEXPENSE" localSheetId="0">FALSE</definedName>
    <definedName name="QBREPORTCOMPARECOL_PCTINCOME" localSheetId="0">FALSE</definedName>
    <definedName name="QBREPORTCOMPARECOL_PCTOFSALES" localSheetId="0">FALSE</definedName>
    <definedName name="QBREPORTCOMPARECOL_PCTROW" localSheetId="0">FALSE</definedName>
    <definedName name="QBREPORTCOMPARECOL_PPDIFF" localSheetId="0">FALSE</definedName>
    <definedName name="QBREPORTCOMPARECOL_PPPCT" localSheetId="0">FALSE</definedName>
    <definedName name="QBREPORTCOMPARECOL_PREVPERIOD" localSheetId="0">FALSE</definedName>
    <definedName name="QBREPORTCOMPARECOL_PREVYEAR" localSheetId="0">FALSE</definedName>
    <definedName name="QBREPORTCOMPARECOL_PYDIFF" localSheetId="0">FALSE</definedName>
    <definedName name="QBREPORTCOMPARECOL_PYPCT" localSheetId="0">FALSE</definedName>
    <definedName name="QBREPORTCOMPARECOL_QTY" localSheetId="0">FALSE</definedName>
    <definedName name="QBREPORTCOMPARECOL_RATE" localSheetId="0">FALSE</definedName>
    <definedName name="QBREPORTCOMPARECOL_TRIPBILLEDMILES" localSheetId="0">FALSE</definedName>
    <definedName name="QBREPORTCOMPARECOL_TRIPBILLINGAMOUNT" localSheetId="0">FALSE</definedName>
    <definedName name="QBREPORTCOMPARECOL_TRIPMILES" localSheetId="0">FALSE</definedName>
    <definedName name="QBREPORTCOMPARECOL_TRIPNOTBILLABLEMILES" localSheetId="0">FALSE</definedName>
    <definedName name="QBREPORTCOMPARECOL_TRIPTAXDEDUCTIBLEAMOUNT" localSheetId="0">FALSE</definedName>
    <definedName name="QBREPORTCOMPARECOL_TRIPUNBILLEDMILES" localSheetId="0">FALSE</definedName>
    <definedName name="QBREPORTCOMPARECOL_YTD" localSheetId="0">FALSE</definedName>
    <definedName name="QBREPORTCOMPARECOL_YTDBUDGET" localSheetId="0">FALSE</definedName>
    <definedName name="QBREPORTCOMPARECOL_YTDPCT" localSheetId="0">FALSE</definedName>
    <definedName name="QBREPORTROWAXIS" localSheetId="0">11</definedName>
    <definedName name="QBREPORTSUBCOLAXIS" localSheetId="0">0</definedName>
    <definedName name="QBREPORTTYPE" localSheetId="0">0</definedName>
    <definedName name="QBROWHEADERS" localSheetId="0">6</definedName>
    <definedName name="QBSTARTDATE" localSheetId="0">20200101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3" i="1" l="1"/>
  <c r="G91" i="1"/>
  <c r="G87" i="1"/>
  <c r="G81" i="1"/>
  <c r="G77" i="1"/>
  <c r="G73" i="1"/>
  <c r="G67" i="1"/>
  <c r="G62" i="1"/>
  <c r="G56" i="1"/>
  <c r="G50" i="1"/>
  <c r="G45" i="1"/>
  <c r="G39" i="1"/>
  <c r="G32" i="1"/>
  <c r="G18" i="1"/>
  <c r="G20" i="1" s="1"/>
  <c r="G7" i="1"/>
  <c r="G10" i="1" s="1"/>
  <c r="G21" i="1" l="1"/>
  <c r="G94" i="1" s="1"/>
  <c r="G95" i="1" s="1"/>
</calcChain>
</file>

<file path=xl/sharedStrings.xml><?xml version="1.0" encoding="utf-8"?>
<sst xmlns="http://schemas.openxmlformats.org/spreadsheetml/2006/main" count="95" uniqueCount="95">
  <si>
    <t>Jan - Aug 20</t>
  </si>
  <si>
    <t>Ordinary Income/Expense</t>
  </si>
  <si>
    <t>Income</t>
  </si>
  <si>
    <t>4000 · Sales</t>
  </si>
  <si>
    <t>4090 · Resale Income</t>
  </si>
  <si>
    <t>4010 · Sales Retail</t>
  </si>
  <si>
    <t>Total 4000 · Sales</t>
  </si>
  <si>
    <t>4025 · Miscellaneous Income</t>
  </si>
  <si>
    <t>4070 · Resale Discounts</t>
  </si>
  <si>
    <t>Total Income</t>
  </si>
  <si>
    <t>Cost of Goods Sold</t>
  </si>
  <si>
    <t>Inventory Adjustment</t>
  </si>
  <si>
    <t>5000 · Cost of Goods Sold</t>
  </si>
  <si>
    <t>5003 · Freight</t>
  </si>
  <si>
    <t>5007 · Non-Inventory</t>
  </si>
  <si>
    <t>5009 · Packaging</t>
  </si>
  <si>
    <t>5000 · Cost of Goods Sold - Other</t>
  </si>
  <si>
    <t>Total 5000 · Cost of Goods Sold</t>
  </si>
  <si>
    <t>5500 · Sales Commissions</t>
  </si>
  <si>
    <t>Total COGS</t>
  </si>
  <si>
    <t>Gross Profit</t>
  </si>
  <si>
    <t>Expense</t>
  </si>
  <si>
    <t>6976 · BONUS</t>
  </si>
  <si>
    <t>Service</t>
  </si>
  <si>
    <t>6292 · Alarm Monitoring</t>
  </si>
  <si>
    <t>6227 · Shipping Expense</t>
  </si>
  <si>
    <t>6114 · DMV Licenses</t>
  </si>
  <si>
    <t>6110 · Automobile Expense</t>
  </si>
  <si>
    <t>6111 · Auto expense - Fuel</t>
  </si>
  <si>
    <t>6112 · Automotive mantenance</t>
  </si>
  <si>
    <t>6110 · Automobile Expense - Other</t>
  </si>
  <si>
    <t>Total 6110 · Automobile Expense</t>
  </si>
  <si>
    <t>6120 · Bank Service Charges</t>
  </si>
  <si>
    <t>6122 · MC/VISA/AMX Service Charge</t>
  </si>
  <si>
    <t>6130 · Cash Discounts</t>
  </si>
  <si>
    <t>6160 · Dues and Subscriptions</t>
  </si>
  <si>
    <t>6165 · Computer Equipment</t>
  </si>
  <si>
    <t>6167 · Software</t>
  </si>
  <si>
    <t>Total 6165 · Computer Equipment</t>
  </si>
  <si>
    <t>6180 · Insurance</t>
  </si>
  <si>
    <t>6195 · Workmens Comp</t>
  </si>
  <si>
    <t>6182 · Auto Insurance</t>
  </si>
  <si>
    <t>6185 · Liability Insurance</t>
  </si>
  <si>
    <t>6180 · Insurance - Other</t>
  </si>
  <si>
    <t>Total 6180 · Insurance</t>
  </si>
  <si>
    <t>6200 · Interest Expense</t>
  </si>
  <si>
    <t>6212 · LOAN INTEREST INTERNATIONAL</t>
  </si>
  <si>
    <t>6211 · Autonation Interest - Corolla</t>
  </si>
  <si>
    <t>6220 · Loan Interest</t>
  </si>
  <si>
    <t>Total 6200 · Interest Expense</t>
  </si>
  <si>
    <t>6230 · Licenses and Permits</t>
  </si>
  <si>
    <t>6235 · Building Maintanence</t>
  </si>
  <si>
    <t>6240 · Miscellaneous</t>
  </si>
  <si>
    <t>6245 · Customer Gifts, Cards</t>
  </si>
  <si>
    <t>6240 · Miscellaneous - Other</t>
  </si>
  <si>
    <t>Total 6240 · Miscellaneous</t>
  </si>
  <si>
    <t>6242 · Office Expense</t>
  </si>
  <si>
    <t>6246 · Shop Supplies</t>
  </si>
  <si>
    <t>6250 · Postage and Delivery</t>
  </si>
  <si>
    <t>6270 · Professional Fees</t>
  </si>
  <si>
    <t>6281 · Outside Services</t>
  </si>
  <si>
    <t>Total 6270 · Professional Fees</t>
  </si>
  <si>
    <t>6290 · Rent</t>
  </si>
  <si>
    <t>6300 · Repairs</t>
  </si>
  <si>
    <t>6330 · Equipment Repairs</t>
  </si>
  <si>
    <t>6300 · Repairs - Other</t>
  </si>
  <si>
    <t>Total 6300 · Repairs</t>
  </si>
  <si>
    <t>6340 · Telephone</t>
  </si>
  <si>
    <t>6343 · Internet Services</t>
  </si>
  <si>
    <t>6345 · Wireless Telephone Services</t>
  </si>
  <si>
    <t>6346 · Wireless Phone for Salespeople</t>
  </si>
  <si>
    <t>6345 · Wireless Telephone Services - Other</t>
  </si>
  <si>
    <t>Total 6345 · Wireless Telephone Services</t>
  </si>
  <si>
    <t>6347 · Web Page</t>
  </si>
  <si>
    <t>6350 · Travel &amp; Ent</t>
  </si>
  <si>
    <t>6370 · Meals</t>
  </si>
  <si>
    <t>Total 6350 · Travel &amp; Ent</t>
  </si>
  <si>
    <t>6390 · Utilities</t>
  </si>
  <si>
    <t>6400 · Gas and Electric</t>
  </si>
  <si>
    <t>6420 · Garbage</t>
  </si>
  <si>
    <t>Total 6390 · Utilities</t>
  </si>
  <si>
    <t>6560 · Payroll Expenses</t>
  </si>
  <si>
    <t>6770 · Supplies</t>
  </si>
  <si>
    <t>6780 · Marketing</t>
  </si>
  <si>
    <t>6790 · Office</t>
  </si>
  <si>
    <t>6770 · Supplies - Other</t>
  </si>
  <si>
    <t>Total 6770 · Supplies</t>
  </si>
  <si>
    <t>6820 · Taxes</t>
  </si>
  <si>
    <t>6830 · Federal</t>
  </si>
  <si>
    <t>6860 · State</t>
  </si>
  <si>
    <t>Total 6820 · Taxes</t>
  </si>
  <si>
    <t>6975 · Wages</t>
  </si>
  <si>
    <t>Total Expense</t>
  </si>
  <si>
    <t>Net Ordinary Income</t>
  </si>
  <si>
    <t>Net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</si>
</sst>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;\-#,##0.00"/>
  </numFmts>
  <fonts count="3" x14ac:knownFonts="1">
    <font>
      <sz val="11"/>
      <color theme="1"/>
      <name val="Calibri"/>
      <family val="2"/>
      <scheme val="minor"/>
    </font>
    <font>
      <b/>
      <sz val="8"/>
      <color rgb="FF000000"/>
      <name val="Arial"/>
      <family val="2"/>
    </font>
    <font>
      <sz val="8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49" fontId="1" fillId="0" borderId="0" xfId="0" applyNumberFormat="1" applyFont="1"/>
    <xf numFmtId="164" fontId="2" fillId="0" borderId="0" xfId="0" applyNumberFormat="1" applyFont="1"/>
    <xf numFmtId="164" fontId="2" fillId="0" borderId="2" xfId="0" applyNumberFormat="1" applyFont="1" applyBorder="1"/>
    <xf numFmtId="164" fontId="2" fillId="0" borderId="0" xfId="0" applyNumberFormat="1" applyFont="1" applyBorder="1"/>
    <xf numFmtId="164" fontId="2" fillId="0" borderId="3" xfId="0" applyNumberFormat="1" applyFont="1" applyBorder="1"/>
    <xf numFmtId="164" fontId="2" fillId="0" borderId="4" xfId="0" applyNumberFormat="1" applyFont="1" applyBorder="1"/>
    <xf numFmtId="164" fontId="1" fillId="0" borderId="5" xfId="0" applyNumberFormat="1" applyFont="1" applyBorder="1"/>
    <xf numFmtId="0" fontId="1" fillId="0" borderId="0" xfId="0" applyFont="1"/>
    <xf numFmtId="49" fontId="1" fillId="0" borderId="0" xfId="0" applyNumberFormat="1" applyFont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NumberFormat="1" applyFo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6"/>
  <sheetViews>
    <sheetView tabSelected="1" workbookViewId="0">
      <pane xSplit="6" ySplit="1" topLeftCell="G71" activePane="bottomRight" state="frozenSplit"/>
      <selection pane="topRight" activeCell="G1" sqref="G1"/>
      <selection pane="bottomLeft" activeCell="A2" sqref="A2"/>
      <selection pane="bottomRight" activeCell="H16" sqref="H16"/>
    </sheetView>
  </sheetViews>
  <sheetFormatPr defaultRowHeight="15" x14ac:dyDescent="0.25"/>
  <cols>
    <col min="1" max="5" width="3" style="12" customWidth="1"/>
    <col min="6" max="6" width="35.7109375" style="12" customWidth="1"/>
    <col min="7" max="7" width="10.42578125" style="13" bestFit="1" customWidth="1"/>
  </cols>
  <sheetData>
    <row r="1" spans="1:7" s="11" customFormat="1" ht="15.75" thickBot="1" x14ac:dyDescent="0.3">
      <c r="A1" s="9"/>
      <c r="B1" s="9"/>
      <c r="C1" s="9"/>
      <c r="D1" s="9"/>
      <c r="E1" s="9"/>
      <c r="F1" s="9"/>
      <c r="G1" s="10" t="s">
        <v>0</v>
      </c>
    </row>
    <row r="2" spans="1:7" ht="15.75" thickTop="1" x14ac:dyDescent="0.25">
      <c r="A2" s="1"/>
      <c r="B2" s="1" t="s">
        <v>1</v>
      </c>
      <c r="C2" s="1"/>
      <c r="D2" s="1"/>
      <c r="E2" s="1"/>
      <c r="F2" s="1"/>
      <c r="G2" s="2"/>
    </row>
    <row r="3" spans="1:7" x14ac:dyDescent="0.25">
      <c r="A3" s="1"/>
      <c r="B3" s="1"/>
      <c r="C3" s="1"/>
      <c r="D3" s="1" t="s">
        <v>2</v>
      </c>
      <c r="E3" s="1"/>
      <c r="F3" s="1"/>
      <c r="G3" s="2"/>
    </row>
    <row r="4" spans="1:7" x14ac:dyDescent="0.25">
      <c r="A4" s="1"/>
      <c r="B4" s="1"/>
      <c r="C4" s="1"/>
      <c r="D4" s="1"/>
      <c r="E4" s="1" t="s">
        <v>3</v>
      </c>
      <c r="F4" s="1"/>
      <c r="G4" s="2"/>
    </row>
    <row r="5" spans="1:7" x14ac:dyDescent="0.25">
      <c r="A5" s="1"/>
      <c r="B5" s="1"/>
      <c r="C5" s="1"/>
      <c r="D5" s="1"/>
      <c r="E5" s="1"/>
      <c r="F5" s="1" t="s">
        <v>4</v>
      </c>
      <c r="G5" s="2">
        <v>499675.57</v>
      </c>
    </row>
    <row r="6" spans="1:7" ht="15.75" thickBot="1" x14ac:dyDescent="0.3">
      <c r="A6" s="1"/>
      <c r="B6" s="1"/>
      <c r="C6" s="1"/>
      <c r="D6" s="1"/>
      <c r="E6" s="1"/>
      <c r="F6" s="1" t="s">
        <v>5</v>
      </c>
      <c r="G6" s="3">
        <v>405479.57</v>
      </c>
    </row>
    <row r="7" spans="1:7" x14ac:dyDescent="0.25">
      <c r="A7" s="1"/>
      <c r="B7" s="1"/>
      <c r="C7" s="1"/>
      <c r="D7" s="1"/>
      <c r="E7" s="1" t="s">
        <v>6</v>
      </c>
      <c r="F7" s="1"/>
      <c r="G7" s="2">
        <f>ROUND(SUM(G4:G6),5)</f>
        <v>905155.14</v>
      </c>
    </row>
    <row r="8" spans="1:7" x14ac:dyDescent="0.25">
      <c r="A8" s="1"/>
      <c r="B8" s="1"/>
      <c r="C8" s="1"/>
      <c r="D8" s="1"/>
      <c r="E8" s="1" t="s">
        <v>7</v>
      </c>
      <c r="F8" s="1"/>
      <c r="G8" s="2">
        <v>254.53</v>
      </c>
    </row>
    <row r="9" spans="1:7" ht="15.75" thickBot="1" x14ac:dyDescent="0.3">
      <c r="A9" s="1"/>
      <c r="B9" s="1"/>
      <c r="C9" s="1"/>
      <c r="D9" s="1"/>
      <c r="E9" s="1" t="s">
        <v>8</v>
      </c>
      <c r="F9" s="1"/>
      <c r="G9" s="3">
        <v>191.06</v>
      </c>
    </row>
    <row r="10" spans="1:7" x14ac:dyDescent="0.25">
      <c r="A10" s="1"/>
      <c r="B10" s="1"/>
      <c r="C10" s="1"/>
      <c r="D10" s="1" t="s">
        <v>9</v>
      </c>
      <c r="E10" s="1"/>
      <c r="F10" s="1"/>
      <c r="G10" s="2">
        <f>ROUND(G3+SUM(G7:G9),5)</f>
        <v>905600.73</v>
      </c>
    </row>
    <row r="11" spans="1:7" x14ac:dyDescent="0.25">
      <c r="A11" s="1"/>
      <c r="B11" s="1"/>
      <c r="C11" s="1"/>
      <c r="D11" s="1" t="s">
        <v>10</v>
      </c>
      <c r="E11" s="1"/>
      <c r="F11" s="1"/>
      <c r="G11" s="2"/>
    </row>
    <row r="12" spans="1:7" x14ac:dyDescent="0.25">
      <c r="A12" s="1"/>
      <c r="B12" s="1"/>
      <c r="C12" s="1"/>
      <c r="D12" s="1"/>
      <c r="E12" s="1" t="s">
        <v>11</v>
      </c>
      <c r="F12" s="1"/>
      <c r="G12" s="2">
        <v>3230.01</v>
      </c>
    </row>
    <row r="13" spans="1:7" x14ac:dyDescent="0.25">
      <c r="A13" s="1"/>
      <c r="B13" s="1"/>
      <c r="C13" s="1"/>
      <c r="D13" s="1"/>
      <c r="E13" s="1" t="s">
        <v>12</v>
      </c>
      <c r="F13" s="1"/>
      <c r="G13" s="2"/>
    </row>
    <row r="14" spans="1:7" x14ac:dyDescent="0.25">
      <c r="A14" s="1"/>
      <c r="B14" s="1"/>
      <c r="C14" s="1"/>
      <c r="D14" s="1"/>
      <c r="E14" s="1"/>
      <c r="F14" s="1" t="s">
        <v>13</v>
      </c>
      <c r="G14" s="2">
        <v>557.76</v>
      </c>
    </row>
    <row r="15" spans="1:7" x14ac:dyDescent="0.25">
      <c r="A15" s="1"/>
      <c r="B15" s="1"/>
      <c r="C15" s="1"/>
      <c r="D15" s="1"/>
      <c r="E15" s="1"/>
      <c r="F15" s="1" t="s">
        <v>14</v>
      </c>
      <c r="G15" s="2">
        <v>240.63</v>
      </c>
    </row>
    <row r="16" spans="1:7" x14ac:dyDescent="0.25">
      <c r="A16" s="1"/>
      <c r="B16" s="1"/>
      <c r="C16" s="1"/>
      <c r="D16" s="1"/>
      <c r="E16" s="1"/>
      <c r="F16" s="1" t="s">
        <v>15</v>
      </c>
      <c r="G16" s="2">
        <v>337447.78</v>
      </c>
    </row>
    <row r="17" spans="1:7" ht="15.75" thickBot="1" x14ac:dyDescent="0.3">
      <c r="A17" s="1"/>
      <c r="B17" s="1"/>
      <c r="C17" s="1"/>
      <c r="D17" s="1"/>
      <c r="E17" s="1"/>
      <c r="F17" s="1" t="s">
        <v>16</v>
      </c>
      <c r="G17" s="3">
        <v>252473.07</v>
      </c>
    </row>
    <row r="18" spans="1:7" x14ac:dyDescent="0.25">
      <c r="A18" s="1"/>
      <c r="B18" s="1"/>
      <c r="C18" s="1"/>
      <c r="D18" s="1"/>
      <c r="E18" s="1" t="s">
        <v>17</v>
      </c>
      <c r="F18" s="1"/>
      <c r="G18" s="2">
        <f>ROUND(SUM(G13:G17),5)</f>
        <v>590719.24</v>
      </c>
    </row>
    <row r="19" spans="1:7" ht="15.75" thickBot="1" x14ac:dyDescent="0.3">
      <c r="A19" s="1"/>
      <c r="B19" s="1"/>
      <c r="C19" s="1"/>
      <c r="D19" s="1"/>
      <c r="E19" s="1" t="s">
        <v>18</v>
      </c>
      <c r="F19" s="1"/>
      <c r="G19" s="4">
        <v>13331.62</v>
      </c>
    </row>
    <row r="20" spans="1:7" ht="15.75" thickBot="1" x14ac:dyDescent="0.3">
      <c r="A20" s="1"/>
      <c r="B20" s="1"/>
      <c r="C20" s="1"/>
      <c r="D20" s="1" t="s">
        <v>19</v>
      </c>
      <c r="E20" s="1"/>
      <c r="F20" s="1"/>
      <c r="G20" s="5">
        <f>ROUND(SUM(G11:G12)+SUM(G18:G19),5)</f>
        <v>607280.87</v>
      </c>
    </row>
    <row r="21" spans="1:7" x14ac:dyDescent="0.25">
      <c r="A21" s="1"/>
      <c r="B21" s="1"/>
      <c r="C21" s="1" t="s">
        <v>20</v>
      </c>
      <c r="D21" s="1"/>
      <c r="E21" s="1"/>
      <c r="F21" s="1"/>
      <c r="G21" s="2">
        <f>ROUND(G10-G20,5)</f>
        <v>298319.86</v>
      </c>
    </row>
    <row r="22" spans="1:7" x14ac:dyDescent="0.25">
      <c r="A22" s="1"/>
      <c r="B22" s="1"/>
      <c r="C22" s="1"/>
      <c r="D22" s="1" t="s">
        <v>21</v>
      </c>
      <c r="E22" s="1"/>
      <c r="F22" s="1"/>
      <c r="G22" s="2"/>
    </row>
    <row r="23" spans="1:7" x14ac:dyDescent="0.25">
      <c r="A23" s="1"/>
      <c r="B23" s="1"/>
      <c r="C23" s="1"/>
      <c r="D23" s="1"/>
      <c r="E23" s="1" t="s">
        <v>22</v>
      </c>
      <c r="F23" s="1"/>
      <c r="G23" s="2">
        <v>1000</v>
      </c>
    </row>
    <row r="24" spans="1:7" x14ac:dyDescent="0.25">
      <c r="A24" s="1"/>
      <c r="B24" s="1"/>
      <c r="C24" s="1"/>
      <c r="D24" s="1"/>
      <c r="E24" s="1" t="s">
        <v>23</v>
      </c>
      <c r="F24" s="1"/>
      <c r="G24" s="2">
        <v>939</v>
      </c>
    </row>
    <row r="25" spans="1:7" x14ac:dyDescent="0.25">
      <c r="A25" s="1"/>
      <c r="B25" s="1"/>
      <c r="C25" s="1"/>
      <c r="D25" s="1"/>
      <c r="E25" s="1" t="s">
        <v>24</v>
      </c>
      <c r="F25" s="1"/>
      <c r="G25" s="2">
        <v>179.7</v>
      </c>
    </row>
    <row r="26" spans="1:7" x14ac:dyDescent="0.25">
      <c r="A26" s="1"/>
      <c r="B26" s="1"/>
      <c r="C26" s="1"/>
      <c r="D26" s="1"/>
      <c r="E26" s="1" t="s">
        <v>25</v>
      </c>
      <c r="F26" s="1"/>
      <c r="G26" s="2">
        <v>116.42</v>
      </c>
    </row>
    <row r="27" spans="1:7" x14ac:dyDescent="0.25">
      <c r="A27" s="1"/>
      <c r="B27" s="1"/>
      <c r="C27" s="1"/>
      <c r="D27" s="1"/>
      <c r="E27" s="1" t="s">
        <v>26</v>
      </c>
      <c r="F27" s="1"/>
      <c r="G27" s="2">
        <v>909</v>
      </c>
    </row>
    <row r="28" spans="1:7" x14ac:dyDescent="0.25">
      <c r="A28" s="1"/>
      <c r="B28" s="1"/>
      <c r="C28" s="1"/>
      <c r="D28" s="1"/>
      <c r="E28" s="1" t="s">
        <v>27</v>
      </c>
      <c r="F28" s="1"/>
      <c r="G28" s="2"/>
    </row>
    <row r="29" spans="1:7" x14ac:dyDescent="0.25">
      <c r="A29" s="1"/>
      <c r="B29" s="1"/>
      <c r="C29" s="1"/>
      <c r="D29" s="1"/>
      <c r="E29" s="1"/>
      <c r="F29" s="1" t="s">
        <v>28</v>
      </c>
      <c r="G29" s="2">
        <v>9025.7800000000007</v>
      </c>
    </row>
    <row r="30" spans="1:7" x14ac:dyDescent="0.25">
      <c r="A30" s="1"/>
      <c r="B30" s="1"/>
      <c r="C30" s="1"/>
      <c r="D30" s="1"/>
      <c r="E30" s="1"/>
      <c r="F30" s="1" t="s">
        <v>29</v>
      </c>
      <c r="G30" s="2">
        <v>4061.78</v>
      </c>
    </row>
    <row r="31" spans="1:7" ht="15.75" thickBot="1" x14ac:dyDescent="0.3">
      <c r="A31" s="1"/>
      <c r="B31" s="1"/>
      <c r="C31" s="1"/>
      <c r="D31" s="1"/>
      <c r="E31" s="1"/>
      <c r="F31" s="1" t="s">
        <v>30</v>
      </c>
      <c r="G31" s="3">
        <v>84.12</v>
      </c>
    </row>
    <row r="32" spans="1:7" x14ac:dyDescent="0.25">
      <c r="A32" s="1"/>
      <c r="B32" s="1"/>
      <c r="C32" s="1"/>
      <c r="D32" s="1"/>
      <c r="E32" s="1" t="s">
        <v>31</v>
      </c>
      <c r="F32" s="1"/>
      <c r="G32" s="2">
        <f>ROUND(SUM(G28:G31),5)</f>
        <v>13171.68</v>
      </c>
    </row>
    <row r="33" spans="1:7" x14ac:dyDescent="0.25">
      <c r="A33" s="1"/>
      <c r="B33" s="1"/>
      <c r="C33" s="1"/>
      <c r="D33" s="1"/>
      <c r="E33" s="1" t="s">
        <v>32</v>
      </c>
      <c r="F33" s="1"/>
      <c r="G33" s="2">
        <v>413.29</v>
      </c>
    </row>
    <row r="34" spans="1:7" x14ac:dyDescent="0.25">
      <c r="A34" s="1"/>
      <c r="B34" s="1"/>
      <c r="C34" s="1"/>
      <c r="D34" s="1"/>
      <c r="E34" s="1" t="s">
        <v>33</v>
      </c>
      <c r="F34" s="1"/>
      <c r="G34" s="2">
        <v>1386.53</v>
      </c>
    </row>
    <row r="35" spans="1:7" x14ac:dyDescent="0.25">
      <c r="A35" s="1"/>
      <c r="B35" s="1"/>
      <c r="C35" s="1"/>
      <c r="D35" s="1"/>
      <c r="E35" s="1" t="s">
        <v>34</v>
      </c>
      <c r="F35" s="1"/>
      <c r="G35" s="2">
        <v>496.56</v>
      </c>
    </row>
    <row r="36" spans="1:7" x14ac:dyDescent="0.25">
      <c r="A36" s="1"/>
      <c r="B36" s="1"/>
      <c r="C36" s="1"/>
      <c r="D36" s="1"/>
      <c r="E36" s="1" t="s">
        <v>35</v>
      </c>
      <c r="F36" s="1"/>
      <c r="G36" s="2">
        <v>595</v>
      </c>
    </row>
    <row r="37" spans="1:7" x14ac:dyDescent="0.25">
      <c r="A37" s="1"/>
      <c r="B37" s="1"/>
      <c r="C37" s="1"/>
      <c r="D37" s="1"/>
      <c r="E37" s="1" t="s">
        <v>36</v>
      </c>
      <c r="F37" s="1"/>
      <c r="G37" s="2"/>
    </row>
    <row r="38" spans="1:7" ht="15.75" thickBot="1" x14ac:dyDescent="0.3">
      <c r="A38" s="1"/>
      <c r="B38" s="1"/>
      <c r="C38" s="1"/>
      <c r="D38" s="1"/>
      <c r="E38" s="1"/>
      <c r="F38" s="1" t="s">
        <v>37</v>
      </c>
      <c r="G38" s="3">
        <v>4996</v>
      </c>
    </row>
    <row r="39" spans="1:7" x14ac:dyDescent="0.25">
      <c r="A39" s="1"/>
      <c r="B39" s="1"/>
      <c r="C39" s="1"/>
      <c r="D39" s="1"/>
      <c r="E39" s="1" t="s">
        <v>38</v>
      </c>
      <c r="F39" s="1"/>
      <c r="G39" s="2">
        <f>ROUND(SUM(G37:G38),5)</f>
        <v>4996</v>
      </c>
    </row>
    <row r="40" spans="1:7" x14ac:dyDescent="0.25">
      <c r="A40" s="1"/>
      <c r="B40" s="1"/>
      <c r="C40" s="1"/>
      <c r="D40" s="1"/>
      <c r="E40" s="1" t="s">
        <v>39</v>
      </c>
      <c r="F40" s="1"/>
      <c r="G40" s="2"/>
    </row>
    <row r="41" spans="1:7" x14ac:dyDescent="0.25">
      <c r="A41" s="1"/>
      <c r="B41" s="1"/>
      <c r="C41" s="1"/>
      <c r="D41" s="1"/>
      <c r="E41" s="1"/>
      <c r="F41" s="1" t="s">
        <v>40</v>
      </c>
      <c r="G41" s="2">
        <v>4889.72</v>
      </c>
    </row>
    <row r="42" spans="1:7" x14ac:dyDescent="0.25">
      <c r="A42" s="1"/>
      <c r="B42" s="1"/>
      <c r="C42" s="1"/>
      <c r="D42" s="1"/>
      <c r="E42" s="1"/>
      <c r="F42" s="1" t="s">
        <v>41</v>
      </c>
      <c r="G42" s="2">
        <v>1900</v>
      </c>
    </row>
    <row r="43" spans="1:7" x14ac:dyDescent="0.25">
      <c r="A43" s="1"/>
      <c r="B43" s="1"/>
      <c r="C43" s="1"/>
      <c r="D43" s="1"/>
      <c r="E43" s="1"/>
      <c r="F43" s="1" t="s">
        <v>42</v>
      </c>
      <c r="G43" s="2">
        <v>944.24</v>
      </c>
    </row>
    <row r="44" spans="1:7" ht="15.75" thickBot="1" x14ac:dyDescent="0.3">
      <c r="A44" s="1"/>
      <c r="B44" s="1"/>
      <c r="C44" s="1"/>
      <c r="D44" s="1"/>
      <c r="E44" s="1"/>
      <c r="F44" s="1" t="s">
        <v>43</v>
      </c>
      <c r="G44" s="3">
        <v>8000</v>
      </c>
    </row>
    <row r="45" spans="1:7" x14ac:dyDescent="0.25">
      <c r="A45" s="1"/>
      <c r="B45" s="1"/>
      <c r="C45" s="1"/>
      <c r="D45" s="1"/>
      <c r="E45" s="1" t="s">
        <v>44</v>
      </c>
      <c r="F45" s="1"/>
      <c r="G45" s="2">
        <f>ROUND(SUM(G40:G44),5)</f>
        <v>15733.96</v>
      </c>
    </row>
    <row r="46" spans="1:7" x14ac:dyDescent="0.25">
      <c r="A46" s="1"/>
      <c r="B46" s="1"/>
      <c r="C46" s="1"/>
      <c r="D46" s="1"/>
      <c r="E46" s="1" t="s">
        <v>45</v>
      </c>
      <c r="F46" s="1"/>
      <c r="G46" s="2"/>
    </row>
    <row r="47" spans="1:7" x14ac:dyDescent="0.25">
      <c r="A47" s="1"/>
      <c r="B47" s="1"/>
      <c r="C47" s="1"/>
      <c r="D47" s="1"/>
      <c r="E47" s="1"/>
      <c r="F47" s="1" t="s">
        <v>46</v>
      </c>
      <c r="G47" s="2">
        <v>0</v>
      </c>
    </row>
    <row r="48" spans="1:7" x14ac:dyDescent="0.25">
      <c r="A48" s="1"/>
      <c r="B48" s="1"/>
      <c r="C48" s="1"/>
      <c r="D48" s="1"/>
      <c r="E48" s="1"/>
      <c r="F48" s="1" t="s">
        <v>47</v>
      </c>
      <c r="G48" s="2">
        <v>3.49</v>
      </c>
    </row>
    <row r="49" spans="1:7" ht="15.75" thickBot="1" x14ac:dyDescent="0.3">
      <c r="A49" s="1"/>
      <c r="B49" s="1"/>
      <c r="C49" s="1"/>
      <c r="D49" s="1"/>
      <c r="E49" s="1"/>
      <c r="F49" s="1" t="s">
        <v>48</v>
      </c>
      <c r="G49" s="3">
        <v>525.16999999999996</v>
      </c>
    </row>
    <row r="50" spans="1:7" x14ac:dyDescent="0.25">
      <c r="A50" s="1"/>
      <c r="B50" s="1"/>
      <c r="C50" s="1"/>
      <c r="D50" s="1"/>
      <c r="E50" s="1" t="s">
        <v>49</v>
      </c>
      <c r="F50" s="1"/>
      <c r="G50" s="2">
        <f>ROUND(SUM(G46:G49),5)</f>
        <v>528.66</v>
      </c>
    </row>
    <row r="51" spans="1:7" x14ac:dyDescent="0.25">
      <c r="A51" s="1"/>
      <c r="B51" s="1"/>
      <c r="C51" s="1"/>
      <c r="D51" s="1"/>
      <c r="E51" s="1" t="s">
        <v>50</v>
      </c>
      <c r="F51" s="1"/>
      <c r="G51" s="2">
        <v>440</v>
      </c>
    </row>
    <row r="52" spans="1:7" x14ac:dyDescent="0.25">
      <c r="A52" s="1"/>
      <c r="B52" s="1"/>
      <c r="C52" s="1"/>
      <c r="D52" s="1"/>
      <c r="E52" s="1" t="s">
        <v>51</v>
      </c>
      <c r="F52" s="1"/>
      <c r="G52" s="2">
        <v>395</v>
      </c>
    </row>
    <row r="53" spans="1:7" x14ac:dyDescent="0.25">
      <c r="A53" s="1"/>
      <c r="B53" s="1"/>
      <c r="C53" s="1"/>
      <c r="D53" s="1"/>
      <c r="E53" s="1" t="s">
        <v>52</v>
      </c>
      <c r="F53" s="1"/>
      <c r="G53" s="2"/>
    </row>
    <row r="54" spans="1:7" x14ac:dyDescent="0.25">
      <c r="A54" s="1"/>
      <c r="B54" s="1"/>
      <c r="C54" s="1"/>
      <c r="D54" s="1"/>
      <c r="E54" s="1"/>
      <c r="F54" s="1" t="s">
        <v>53</v>
      </c>
      <c r="G54" s="2">
        <v>39</v>
      </c>
    </row>
    <row r="55" spans="1:7" ht="15.75" thickBot="1" x14ac:dyDescent="0.3">
      <c r="A55" s="1"/>
      <c r="B55" s="1"/>
      <c r="C55" s="1"/>
      <c r="D55" s="1"/>
      <c r="E55" s="1"/>
      <c r="F55" s="1" t="s">
        <v>54</v>
      </c>
      <c r="G55" s="3">
        <v>1257.3</v>
      </c>
    </row>
    <row r="56" spans="1:7" x14ac:dyDescent="0.25">
      <c r="A56" s="1"/>
      <c r="B56" s="1"/>
      <c r="C56" s="1"/>
      <c r="D56" s="1"/>
      <c r="E56" s="1" t="s">
        <v>55</v>
      </c>
      <c r="F56" s="1"/>
      <c r="G56" s="2">
        <f>ROUND(SUM(G53:G55),5)</f>
        <v>1296.3</v>
      </c>
    </row>
    <row r="57" spans="1:7" x14ac:dyDescent="0.25">
      <c r="A57" s="1"/>
      <c r="B57" s="1"/>
      <c r="C57" s="1"/>
      <c r="D57" s="1"/>
      <c r="E57" s="1" t="s">
        <v>56</v>
      </c>
      <c r="F57" s="1"/>
      <c r="G57" s="2">
        <v>25.3</v>
      </c>
    </row>
    <row r="58" spans="1:7" x14ac:dyDescent="0.25">
      <c r="A58" s="1"/>
      <c r="B58" s="1"/>
      <c r="C58" s="1"/>
      <c r="D58" s="1"/>
      <c r="E58" s="1" t="s">
        <v>57</v>
      </c>
      <c r="F58" s="1"/>
      <c r="G58" s="2">
        <v>721.97</v>
      </c>
    </row>
    <row r="59" spans="1:7" x14ac:dyDescent="0.25">
      <c r="A59" s="1"/>
      <c r="B59" s="1"/>
      <c r="C59" s="1"/>
      <c r="D59" s="1"/>
      <c r="E59" s="1" t="s">
        <v>58</v>
      </c>
      <c r="F59" s="1"/>
      <c r="G59" s="2">
        <v>330</v>
      </c>
    </row>
    <row r="60" spans="1:7" x14ac:dyDescent="0.25">
      <c r="A60" s="1"/>
      <c r="B60" s="1"/>
      <c r="C60" s="1"/>
      <c r="D60" s="1"/>
      <c r="E60" s="1" t="s">
        <v>59</v>
      </c>
      <c r="F60" s="1"/>
      <c r="G60" s="2"/>
    </row>
    <row r="61" spans="1:7" ht="15.75" thickBot="1" x14ac:dyDescent="0.3">
      <c r="A61" s="1"/>
      <c r="B61" s="1"/>
      <c r="C61" s="1"/>
      <c r="D61" s="1"/>
      <c r="E61" s="1"/>
      <c r="F61" s="1" t="s">
        <v>60</v>
      </c>
      <c r="G61" s="3">
        <v>1942.75</v>
      </c>
    </row>
    <row r="62" spans="1:7" x14ac:dyDescent="0.25">
      <c r="A62" s="1"/>
      <c r="B62" s="1"/>
      <c r="C62" s="1"/>
      <c r="D62" s="1"/>
      <c r="E62" s="1" t="s">
        <v>61</v>
      </c>
      <c r="F62" s="1"/>
      <c r="G62" s="2">
        <f>ROUND(SUM(G60:G61),5)</f>
        <v>1942.75</v>
      </c>
    </row>
    <row r="63" spans="1:7" x14ac:dyDescent="0.25">
      <c r="A63" s="1"/>
      <c r="B63" s="1"/>
      <c r="C63" s="1"/>
      <c r="D63" s="1"/>
      <c r="E63" s="1" t="s">
        <v>62</v>
      </c>
      <c r="F63" s="1"/>
      <c r="G63" s="2">
        <v>30800</v>
      </c>
    </row>
    <row r="64" spans="1:7" x14ac:dyDescent="0.25">
      <c r="A64" s="1"/>
      <c r="B64" s="1"/>
      <c r="C64" s="1"/>
      <c r="D64" s="1"/>
      <c r="E64" s="1" t="s">
        <v>63</v>
      </c>
      <c r="F64" s="1"/>
      <c r="G64" s="2"/>
    </row>
    <row r="65" spans="1:7" x14ac:dyDescent="0.25">
      <c r="A65" s="1"/>
      <c r="B65" s="1"/>
      <c r="C65" s="1"/>
      <c r="D65" s="1"/>
      <c r="E65" s="1"/>
      <c r="F65" s="1" t="s">
        <v>64</v>
      </c>
      <c r="G65" s="2">
        <v>316.52999999999997</v>
      </c>
    </row>
    <row r="66" spans="1:7" ht="15.75" thickBot="1" x14ac:dyDescent="0.3">
      <c r="A66" s="1"/>
      <c r="B66" s="1"/>
      <c r="C66" s="1"/>
      <c r="D66" s="1"/>
      <c r="E66" s="1"/>
      <c r="F66" s="1" t="s">
        <v>65</v>
      </c>
      <c r="G66" s="3">
        <v>385.74</v>
      </c>
    </row>
    <row r="67" spans="1:7" x14ac:dyDescent="0.25">
      <c r="A67" s="1"/>
      <c r="B67" s="1"/>
      <c r="C67" s="1"/>
      <c r="D67" s="1"/>
      <c r="E67" s="1" t="s">
        <v>66</v>
      </c>
      <c r="F67" s="1"/>
      <c r="G67" s="2">
        <f>ROUND(SUM(G64:G66),5)</f>
        <v>702.27</v>
      </c>
    </row>
    <row r="68" spans="1:7" x14ac:dyDescent="0.25">
      <c r="A68" s="1"/>
      <c r="B68" s="1"/>
      <c r="C68" s="1"/>
      <c r="D68" s="1"/>
      <c r="E68" s="1" t="s">
        <v>67</v>
      </c>
      <c r="F68" s="1"/>
      <c r="G68" s="2">
        <v>2276.9699999999998</v>
      </c>
    </row>
    <row r="69" spans="1:7" x14ac:dyDescent="0.25">
      <c r="A69" s="1"/>
      <c r="B69" s="1"/>
      <c r="C69" s="1"/>
      <c r="D69" s="1"/>
      <c r="E69" s="1" t="s">
        <v>68</v>
      </c>
      <c r="F69" s="1"/>
      <c r="G69" s="2">
        <v>693.25</v>
      </c>
    </row>
    <row r="70" spans="1:7" x14ac:dyDescent="0.25">
      <c r="A70" s="1"/>
      <c r="B70" s="1"/>
      <c r="C70" s="1"/>
      <c r="D70" s="1"/>
      <c r="E70" s="1" t="s">
        <v>69</v>
      </c>
      <c r="F70" s="1"/>
      <c r="G70" s="2"/>
    </row>
    <row r="71" spans="1:7" x14ac:dyDescent="0.25">
      <c r="A71" s="1"/>
      <c r="B71" s="1"/>
      <c r="C71" s="1"/>
      <c r="D71" s="1"/>
      <c r="E71" s="1"/>
      <c r="F71" s="1" t="s">
        <v>70</v>
      </c>
      <c r="G71" s="2">
        <v>86.63</v>
      </c>
    </row>
    <row r="72" spans="1:7" ht="15.75" thickBot="1" x14ac:dyDescent="0.3">
      <c r="A72" s="1"/>
      <c r="B72" s="1"/>
      <c r="C72" s="1"/>
      <c r="D72" s="1"/>
      <c r="E72" s="1"/>
      <c r="F72" s="1" t="s">
        <v>71</v>
      </c>
      <c r="G72" s="3">
        <v>1814.52</v>
      </c>
    </row>
    <row r="73" spans="1:7" x14ac:dyDescent="0.25">
      <c r="A73" s="1"/>
      <c r="B73" s="1"/>
      <c r="C73" s="1"/>
      <c r="D73" s="1"/>
      <c r="E73" s="1" t="s">
        <v>72</v>
      </c>
      <c r="F73" s="1"/>
      <c r="G73" s="2">
        <f>ROUND(SUM(G70:G72),5)</f>
        <v>1901.15</v>
      </c>
    </row>
    <row r="74" spans="1:7" x14ac:dyDescent="0.25">
      <c r="A74" s="1"/>
      <c r="B74" s="1"/>
      <c r="C74" s="1"/>
      <c r="D74" s="1"/>
      <c r="E74" s="1" t="s">
        <v>73</v>
      </c>
      <c r="F74" s="1"/>
      <c r="G74" s="2">
        <v>450</v>
      </c>
    </row>
    <row r="75" spans="1:7" x14ac:dyDescent="0.25">
      <c r="A75" s="1"/>
      <c r="B75" s="1"/>
      <c r="C75" s="1"/>
      <c r="D75" s="1"/>
      <c r="E75" s="1" t="s">
        <v>74</v>
      </c>
      <c r="F75" s="1"/>
      <c r="G75" s="2"/>
    </row>
    <row r="76" spans="1:7" ht="15.75" thickBot="1" x14ac:dyDescent="0.3">
      <c r="A76" s="1"/>
      <c r="B76" s="1"/>
      <c r="C76" s="1"/>
      <c r="D76" s="1"/>
      <c r="E76" s="1"/>
      <c r="F76" s="1" t="s">
        <v>75</v>
      </c>
      <c r="G76" s="3">
        <v>19.399999999999999</v>
      </c>
    </row>
    <row r="77" spans="1:7" x14ac:dyDescent="0.25">
      <c r="A77" s="1"/>
      <c r="B77" s="1"/>
      <c r="C77" s="1"/>
      <c r="D77" s="1"/>
      <c r="E77" s="1" t="s">
        <v>76</v>
      </c>
      <c r="F77" s="1"/>
      <c r="G77" s="2">
        <f>ROUND(SUM(G75:G76),5)</f>
        <v>19.399999999999999</v>
      </c>
    </row>
    <row r="78" spans="1:7" x14ac:dyDescent="0.25">
      <c r="A78" s="1"/>
      <c r="B78" s="1"/>
      <c r="C78" s="1"/>
      <c r="D78" s="1"/>
      <c r="E78" s="1" t="s">
        <v>77</v>
      </c>
      <c r="F78" s="1"/>
      <c r="G78" s="2"/>
    </row>
    <row r="79" spans="1:7" x14ac:dyDescent="0.25">
      <c r="A79" s="1"/>
      <c r="B79" s="1"/>
      <c r="C79" s="1"/>
      <c r="D79" s="1"/>
      <c r="E79" s="1"/>
      <c r="F79" s="1" t="s">
        <v>78</v>
      </c>
      <c r="G79" s="2">
        <v>1449.82</v>
      </c>
    </row>
    <row r="80" spans="1:7" ht="15.75" thickBot="1" x14ac:dyDescent="0.3">
      <c r="A80" s="1"/>
      <c r="B80" s="1"/>
      <c r="C80" s="1"/>
      <c r="D80" s="1"/>
      <c r="E80" s="1"/>
      <c r="F80" s="1" t="s">
        <v>79</v>
      </c>
      <c r="G80" s="3">
        <v>781.28</v>
      </c>
    </row>
    <row r="81" spans="1:7" x14ac:dyDescent="0.25">
      <c r="A81" s="1"/>
      <c r="B81" s="1"/>
      <c r="C81" s="1"/>
      <c r="D81" s="1"/>
      <c r="E81" s="1" t="s">
        <v>80</v>
      </c>
      <c r="F81" s="1"/>
      <c r="G81" s="2">
        <f>ROUND(SUM(G78:G80),5)</f>
        <v>2231.1</v>
      </c>
    </row>
    <row r="82" spans="1:7" x14ac:dyDescent="0.25">
      <c r="A82" s="1"/>
      <c r="B82" s="1"/>
      <c r="C82" s="1"/>
      <c r="D82" s="1"/>
      <c r="E82" s="1" t="s">
        <v>81</v>
      </c>
      <c r="F82" s="1"/>
      <c r="G82" s="2">
        <v>14818.32</v>
      </c>
    </row>
    <row r="83" spans="1:7" x14ac:dyDescent="0.25">
      <c r="A83" s="1"/>
      <c r="B83" s="1"/>
      <c r="C83" s="1"/>
      <c r="D83" s="1"/>
      <c r="E83" s="1" t="s">
        <v>82</v>
      </c>
      <c r="F83" s="1"/>
      <c r="G83" s="2"/>
    </row>
    <row r="84" spans="1:7" x14ac:dyDescent="0.25">
      <c r="A84" s="1"/>
      <c r="B84" s="1"/>
      <c r="C84" s="1"/>
      <c r="D84" s="1"/>
      <c r="E84" s="1"/>
      <c r="F84" s="1" t="s">
        <v>83</v>
      </c>
      <c r="G84" s="2">
        <v>549.13</v>
      </c>
    </row>
    <row r="85" spans="1:7" x14ac:dyDescent="0.25">
      <c r="A85" s="1"/>
      <c r="B85" s="1"/>
      <c r="C85" s="1"/>
      <c r="D85" s="1"/>
      <c r="E85" s="1"/>
      <c r="F85" s="1" t="s">
        <v>84</v>
      </c>
      <c r="G85" s="2">
        <v>878.95</v>
      </c>
    </row>
    <row r="86" spans="1:7" ht="15.75" thickBot="1" x14ac:dyDescent="0.3">
      <c r="A86" s="1"/>
      <c r="B86" s="1"/>
      <c r="C86" s="1"/>
      <c r="D86" s="1"/>
      <c r="E86" s="1"/>
      <c r="F86" s="1" t="s">
        <v>85</v>
      </c>
      <c r="G86" s="3">
        <v>536.25</v>
      </c>
    </row>
    <row r="87" spans="1:7" x14ac:dyDescent="0.25">
      <c r="A87" s="1"/>
      <c r="B87" s="1"/>
      <c r="C87" s="1"/>
      <c r="D87" s="1"/>
      <c r="E87" s="1" t="s">
        <v>86</v>
      </c>
      <c r="F87" s="1"/>
      <c r="G87" s="2">
        <f>ROUND(SUM(G83:G86),5)</f>
        <v>1964.33</v>
      </c>
    </row>
    <row r="88" spans="1:7" x14ac:dyDescent="0.25">
      <c r="A88" s="1"/>
      <c r="B88" s="1"/>
      <c r="C88" s="1"/>
      <c r="D88" s="1"/>
      <c r="E88" s="1" t="s">
        <v>87</v>
      </c>
      <c r="F88" s="1"/>
      <c r="G88" s="2"/>
    </row>
    <row r="89" spans="1:7" x14ac:dyDescent="0.25">
      <c r="A89" s="1"/>
      <c r="B89" s="1"/>
      <c r="C89" s="1"/>
      <c r="D89" s="1"/>
      <c r="E89" s="1"/>
      <c r="F89" s="1" t="s">
        <v>88</v>
      </c>
      <c r="G89" s="2">
        <v>267</v>
      </c>
    </row>
    <row r="90" spans="1:7" ht="15.75" thickBot="1" x14ac:dyDescent="0.3">
      <c r="A90" s="1"/>
      <c r="B90" s="1"/>
      <c r="C90" s="1"/>
      <c r="D90" s="1"/>
      <c r="E90" s="1"/>
      <c r="F90" s="1" t="s">
        <v>89</v>
      </c>
      <c r="G90" s="3">
        <v>800</v>
      </c>
    </row>
    <row r="91" spans="1:7" x14ac:dyDescent="0.25">
      <c r="A91" s="1"/>
      <c r="B91" s="1"/>
      <c r="C91" s="1"/>
      <c r="D91" s="1"/>
      <c r="E91" s="1" t="s">
        <v>90</v>
      </c>
      <c r="F91" s="1"/>
      <c r="G91" s="2">
        <f>ROUND(SUM(G88:G90),5)</f>
        <v>1067</v>
      </c>
    </row>
    <row r="92" spans="1:7" ht="15.75" thickBot="1" x14ac:dyDescent="0.3">
      <c r="A92" s="1"/>
      <c r="B92" s="1"/>
      <c r="C92" s="1"/>
      <c r="D92" s="1"/>
      <c r="E92" s="1" t="s">
        <v>91</v>
      </c>
      <c r="F92" s="1"/>
      <c r="G92" s="4">
        <v>141799.48000000001</v>
      </c>
    </row>
    <row r="93" spans="1:7" ht="15.75" thickBot="1" x14ac:dyDescent="0.3">
      <c r="A93" s="1"/>
      <c r="B93" s="1"/>
      <c r="C93" s="1"/>
      <c r="D93" s="1" t="s">
        <v>92</v>
      </c>
      <c r="E93" s="1"/>
      <c r="F93" s="1"/>
      <c r="G93" s="6">
        <f>ROUND(SUM(G22:G27)+SUM(G32:G36)+G39+G45+SUM(G50:G52)+SUM(G56:G59)+SUM(G62:G63)+SUM(G67:G69)+SUM(G73:G74)+G77+SUM(G81:G82)+G87+SUM(G91:G92),5)</f>
        <v>244340.39</v>
      </c>
    </row>
    <row r="94" spans="1:7" ht="15.75" thickBot="1" x14ac:dyDescent="0.3">
      <c r="A94" s="1"/>
      <c r="B94" s="1" t="s">
        <v>93</v>
      </c>
      <c r="C94" s="1"/>
      <c r="D94" s="1"/>
      <c r="E94" s="1"/>
      <c r="F94" s="1"/>
      <c r="G94" s="6">
        <f>ROUND(G2+G21-G93,5)</f>
        <v>53979.47</v>
      </c>
    </row>
    <row r="95" spans="1:7" s="8" customFormat="1" ht="12" thickBot="1" x14ac:dyDescent="0.25">
      <c r="A95" s="1" t="s">
        <v>94</v>
      </c>
      <c r="B95" s="1"/>
      <c r="C95" s="1"/>
      <c r="D95" s="1"/>
      <c r="E95" s="1"/>
      <c r="F95" s="1"/>
      <c r="G95" s="7">
        <f>G94</f>
        <v>53979.47</v>
      </c>
    </row>
    <row r="96" spans="1:7" ht="15.75" thickTop="1" x14ac:dyDescent="0.25"/>
  </sheetData>
  <pageMargins left="0.7" right="0.7" top="0.75" bottom="0.75" header="0.1" footer="0.3"/>
  <pageSetup orientation="portrait" horizontalDpi="0" verticalDpi="0" r:id="rId1"/>
  <headerFooter>
    <oddHeader>&amp;L&amp;"Arial,Bold"&amp;8 10:14 AM
&amp;"Arial,Bold"&amp;8 10/29/20
&amp;"Arial,Bold"&amp;8 Accrual Basis&amp;C&amp;"Arial,Bold"&amp;12 The Kent Group
&amp;"Arial,Bold"&amp;14 Profit &amp;&amp; Loss
&amp;"Arial,Bold"&amp;10 January through August 2020</oddHeader>
    <oddFooter>&amp;R&amp;"Arial,Bold"&amp;8 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ketan</dc:creator>
  <cp:lastModifiedBy>ishaan2</cp:lastModifiedBy>
  <dcterms:created xsi:type="dcterms:W3CDTF">2020-10-29T17:14:47Z</dcterms:created>
  <dcterms:modified xsi:type="dcterms:W3CDTF">2020-11-01T16:42:04Z</dcterms:modified>
</cp:coreProperties>
</file>