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3080" windowHeight="6555"/>
  </bookViews>
  <sheets>
    <sheet name="ord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<sst xmlns="http://schemas.openxmlformats.org/spreadsheetml/2006/main" count="194" uniqueCount="170">
  <si>
    <t>Date created</t>
  </si>
  <si>
    <t>Order number</t>
  </si>
  <si>
    <t>Quantity</t>
  </si>
  <si>
    <t>Details</t>
  </si>
  <si>
    <t>Status</t>
  </si>
  <si>
    <t>Amount</t>
  </si>
  <si>
    <t>Currency</t>
  </si>
  <si>
    <t>Shipping method</t>
  </si>
  <si>
    <t>Customer debit date</t>
  </si>
  <si>
    <t>Payment workflow</t>
  </si>
  <si>
    <t>Channel</t>
  </si>
  <si>
    <t>Product SKU</t>
  </si>
  <si>
    <t>Seller SKU</t>
  </si>
  <si>
    <t>Reason</t>
  </si>
  <si>
    <t>Offer SKU</t>
  </si>
  <si>
    <t>Brand</t>
  </si>
  <si>
    <t>Category code</t>
  </si>
  <si>
    <t>Category label</t>
  </si>
  <si>
    <t>Product item code</t>
  </si>
  <si>
    <t>Offer state</t>
  </si>
  <si>
    <t>Order line no.</t>
  </si>
  <si>
    <t>Unit price</t>
  </si>
  <si>
    <t>Shipping price</t>
  </si>
  <si>
    <t>Shipping total amount</t>
  </si>
  <si>
    <t>Order fees total amount</t>
  </si>
  <si>
    <t>Total order amount excl. taxes (including shipping charges)</t>
  </si>
  <si>
    <t>Total order amount incl. VAT (including shipping charges)</t>
  </si>
  <si>
    <t>Commission rule name</t>
  </si>
  <si>
    <t>Commission (excluding taxes)</t>
  </si>
  <si>
    <t>Commission value (including taxes)</t>
  </si>
  <si>
    <t>Amount transferred to seller (including taxes)</t>
  </si>
  <si>
    <t>Price additional information</t>
  </si>
  <si>
    <t>Excluded from seller statistics</t>
  </si>
  <si>
    <t>Order with invoice</t>
  </si>
  <si>
    <t>Commission tax rate</t>
  </si>
  <si>
    <t>Order line with cancelations</t>
  </si>
  <si>
    <t>Total canceled amount (including taxes)</t>
  </si>
  <si>
    <t>Order line with refunds</t>
  </si>
  <si>
    <t>Total refunded amount (including taxes)</t>
  </si>
  <si>
    <t>Order line with incidents</t>
  </si>
  <si>
    <t>Acceptance date</t>
  </si>
  <si>
    <t>Shipping deadline</t>
  </si>
  <si>
    <t>Shipping date</t>
  </si>
  <si>
    <t>Received date</t>
  </si>
  <si>
    <t>Earliest estimated delivery date</t>
  </si>
  <si>
    <t>Latest estimated delivery date</t>
  </si>
  <si>
    <t>Shipping company</t>
  </si>
  <si>
    <t>Tracking number</t>
  </si>
  <si>
    <t>Tracking URL</t>
  </si>
  <si>
    <t>Shipping address civility</t>
  </si>
  <si>
    <t>Shipping address email</t>
  </si>
  <si>
    <t>Shipping address first name</t>
  </si>
  <si>
    <t>Shipping address last name</t>
  </si>
  <si>
    <t>Shipping address company</t>
  </si>
  <si>
    <t>Shipping address street 1</t>
  </si>
  <si>
    <t>Shipping address street 2</t>
  </si>
  <si>
    <t>Shipping address zip</t>
  </si>
  <si>
    <t>Shipping address city</t>
  </si>
  <si>
    <t>Shipping address state</t>
  </si>
  <si>
    <t>Shipping address country</t>
  </si>
  <si>
    <t>Shipping address phone</t>
  </si>
  <si>
    <t>Shipping address phone 2</t>
  </si>
  <si>
    <t>Shipping address additional information</t>
  </si>
  <si>
    <t>Shipping address internal additional information</t>
  </si>
  <si>
    <t>Billing address civility</t>
  </si>
  <si>
    <t>Billing address first name</t>
  </si>
  <si>
    <t>Billing address last name</t>
  </si>
  <si>
    <t>Billing address company</t>
  </si>
  <si>
    <t>Billing address street 1</t>
  </si>
  <si>
    <t>Billing address street 2</t>
  </si>
  <si>
    <t>Billing address zip</t>
  </si>
  <si>
    <t>Billing address city</t>
  </si>
  <si>
    <t>Billing address state</t>
  </si>
  <si>
    <t>Billing address country</t>
  </si>
  <si>
    <t>Billing address phone</t>
  </si>
  <si>
    <t>Billing address phone 2</t>
  </si>
  <si>
    <t>Payment method</t>
  </si>
  <si>
    <t>Lead time to ship</t>
  </si>
  <si>
    <t>PickUp DropOff point id</t>
  </si>
  <si>
    <t>Seller shipping from country</t>
  </si>
  <si>
    <t>Seller shipping from warehouse code</t>
  </si>
  <si>
    <t>Customer order reference</t>
  </si>
  <si>
    <t>Seller order reference</t>
  </si>
  <si>
    <t>Fulfillment center code</t>
  </si>
  <si>
    <t>MMS Order - Invoice sent</t>
  </si>
  <si>
    <t>Customer Tax ID (Spain)</t>
  </si>
  <si>
    <t>Taxpayer code (or VAT) (Italy)</t>
  </si>
  <si>
    <t>SDI code or PEC (Italy)</t>
  </si>
  <si>
    <t>Invoice requested (Italy)</t>
  </si>
  <si>
    <t>Localized Product Title</t>
  </si>
  <si>
    <t>Product tax amount (VAT - vat)</t>
  </si>
  <si>
    <t>Shipping tax amount (VAT - vat)</t>
  </si>
  <si>
    <t>Total order taxes</t>
  </si>
  <si>
    <t>Total shipping taxes</t>
  </si>
  <si>
    <t>06/09/2025 01:43:16 PM</t>
  </si>
  <si>
    <t>01125_263253598-A</t>
  </si>
  <si>
    <t>Mileport (Product SKU : 154456756 | Offer SKU : Mileport-Black)</t>
  </si>
  <si>
    <t>Awaiting shipment</t>
  </si>
  <si>
    <t>EUR</t>
  </si>
  <si>
    <t>Standard delivery</t>
  </si>
  <si>
    <t>Tue Jun 10 03:35:06 CEST 2025</t>
  </si>
  <si>
    <t>Pay on Acceptance</t>
  </si>
  <si>
    <t>mediamarkt.de</t>
  </si>
  <si>
    <t>154456756</t>
  </si>
  <si>
    <t>Mileport-Black</t>
  </si>
  <si>
    <t/>
  </si>
  <si>
    <t>HILLMILES</t>
  </si>
  <si>
    <t>FET_FRA_1362</t>
  </si>
  <si>
    <t>EBIKES</t>
  </si>
  <si>
    <t>EAN: 0763022414018</t>
  </si>
  <si>
    <t>New</t>
  </si>
  <si>
    <t>01125_263253598-A-1</t>
  </si>
  <si>
    <t>DE &amp; AT</t>
  </si>
  <si>
    <t>no</t>
  </si>
  <si>
    <t>0.0000</t>
  </si>
  <si>
    <t>06/10/2025 03:25:14 AM</t>
  </si>
  <si>
    <t>06/13/2025 11:59:59 PM</t>
  </si>
  <si>
    <t>06/16/2025 11:59:59 PM</t>
  </si>
  <si>
    <t>06/18/2025 11:59:59 PM</t>
  </si>
  <si>
    <t>MS</t>
  </si>
  <si>
    <t>rfx30j2b02n.fznm52pke@notification.mirakl.net</t>
  </si>
  <si>
    <t>Cindy</t>
  </si>
  <si>
    <t>Brandt</t>
  </si>
  <si>
    <t>Köthener Str. 10</t>
  </si>
  <si>
    <t>06779</t>
  </si>
  <si>
    <t>Raguhn-Jeßnitz</t>
  </si>
  <si>
    <t>GERMANY</t>
  </si>
  <si>
    <t>+4915202423432</t>
  </si>
  <si>
    <t>FINANCING</t>
  </si>
  <si>
    <t>4</t>
  </si>
  <si>
    <t>ITA</t>
  </si>
  <si>
    <t>DEFAULT</t>
  </si>
  <si>
    <t>HILLMILES Mileport Citybike (Laufradgröße: 20 Zoll, Unisex-Rad, Schwarz)</t>
  </si>
  <si>
    <t>Rechnung</t>
  </si>
  <si>
    <t xml:space="preserve">Namen des Kunden: </t>
  </si>
  <si>
    <t>Bezahlt</t>
  </si>
  <si>
    <r>
      <rPr>
        <b/>
        <sz val="9"/>
        <color theme="1"/>
        <rFont val="宋体"/>
        <charset val="134"/>
        <scheme val="minor"/>
      </rPr>
      <t>Verkauft von:</t>
    </r>
    <r>
      <rPr>
        <sz val="9"/>
        <color theme="1"/>
        <rFont val="宋体"/>
        <charset val="134"/>
        <scheme val="minor"/>
      </rPr>
      <t xml:space="preserve"> ENGWE SOCIETA' A RESPONSABILITA' </t>
    </r>
  </si>
  <si>
    <t>Rechnungsanschrift des Kunden:</t>
  </si>
  <si>
    <t>LIMITATA SEMPLIFICATA</t>
  </si>
  <si>
    <r>
      <rPr>
        <b/>
        <sz val="9"/>
        <color theme="1"/>
        <rFont val="宋体"/>
        <charset val="134"/>
        <scheme val="minor"/>
      </rPr>
      <t>VAT #</t>
    </r>
    <r>
      <rPr>
        <sz val="9"/>
        <color theme="1"/>
        <rFont val="宋体"/>
        <charset val="134"/>
        <scheme val="minor"/>
      </rPr>
      <t xml:space="preserve"> IT13642750965</t>
    </r>
  </si>
  <si>
    <t>Rechnungsdatum/Lieferungsdatum:</t>
  </si>
  <si>
    <r>
      <t>Rechnung #:</t>
    </r>
    <r>
      <rPr>
        <sz val="9"/>
        <rFont val="宋体"/>
        <charset val="134"/>
        <scheme val="minor"/>
      </rPr>
      <t xml:space="preserve"> LU-ASE-2025-06103598-A</t>
    </r>
  </si>
  <si>
    <t xml:space="preserve">Zahlung insgesamt: </t>
  </si>
  <si>
    <t>Rechnungsadresse</t>
  </si>
  <si>
    <t>Lieferadresse</t>
  </si>
  <si>
    <t>Verkauft von</t>
  </si>
  <si>
    <t>Name des Empfängers:</t>
  </si>
  <si>
    <t xml:space="preserve">Rechtlicher Name des Verkäufers: </t>
  </si>
  <si>
    <t xml:space="preserve">ENGWE SOCIETA' A RESPONSABILITA' </t>
  </si>
  <si>
    <t xml:space="preserve">Vollständige Lieferadresse: </t>
  </si>
  <si>
    <t>Adresse:</t>
  </si>
  <si>
    <t xml:space="preserve">VIA MACCHI MAURO 8, 20124 MILANO </t>
  </si>
  <si>
    <t>(MI), MILANO, Italy</t>
  </si>
  <si>
    <t>Informationen bestellen</t>
  </si>
  <si>
    <t xml:space="preserve">Datum der Bestellung: </t>
  </si>
  <si>
    <t>Details der Rechnung</t>
  </si>
  <si>
    <t>Menge</t>
  </si>
  <si>
    <t>Preis pro Einheit</t>
  </si>
  <si>
    <t>Mehrwertsteuersatz</t>
  </si>
  <si>
    <t xml:space="preserve"> Preis pro Einheit</t>
  </si>
  <si>
    <t>Zwischensumme</t>
  </si>
  <si>
    <t>(ohne MwSt.)</t>
  </si>
  <si>
    <t>(inkl. MwSt.)</t>
  </si>
  <si>
    <t>Beschreibung</t>
  </si>
  <si>
    <t>Kosten für den Versand</t>
  </si>
  <si>
    <t>Geschenkverpackungen</t>
  </si>
  <si>
    <t>Werbeaktionen</t>
  </si>
  <si>
    <t>Rechnungsbetrag</t>
  </si>
  <si>
    <t>MwSt.-Zwischensumme</t>
  </si>
  <si>
    <t>Insgesamt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</si>
</sst>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€-2]\ #,##0.00;[Red][$€-2]\ \-#,##0.00"/>
  </numFmts>
  <fonts count="28"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indexed="9"/>
      <name val="Calibri"/>
      <charset val="134"/>
    </font>
    <font>
      <sz val="9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b/>
      <sz val="9"/>
      <name val="宋体"/>
      <charset val="134"/>
      <scheme val="minor"/>
    </font>
    <font>
      <b/>
      <sz val="16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1563A3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5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7" borderId="8" applyNumberFormat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</cellStyleXfs>
  <cellXfs count="27">
    <xf numFmtId="0" fontId="0" fillId="0" borderId="0" xfId="0" applyFont="1">
      <alignment vertical="center"/>
    </xf>
    <xf numFmtId="0" fontId="1" fillId="0" borderId="0" xfId="0" applyFont="1" applyFill="1" applyAlignment="1">
      <alignment vertical="center"/>
    </xf>
    <xf numFmtId="0" fontId="2" fillId="2" borderId="0" xfId="0" applyFont="1" applyFill="1" applyAlignment="1"/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3" fillId="0" borderId="0" xfId="0" applyFont="1" applyFill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6" fillId="3" borderId="0" xfId="0" applyFont="1" applyFill="1" applyAlignment="1">
      <alignment vertical="center"/>
    </xf>
    <xf numFmtId="0" fontId="3" fillId="0" borderId="0" xfId="0" applyFont="1" applyFill="1" applyAlignment="1">
      <alignment horizontal="right" vertical="center"/>
    </xf>
    <xf numFmtId="0" fontId="5" fillId="0" borderId="0" xfId="0" applyFont="1" applyFill="1" applyAlignment="1">
      <alignment horizontal="left" vertical="center"/>
    </xf>
    <xf numFmtId="0" fontId="0" fillId="0" borderId="0" xfId="0" applyNumberFormat="1" applyFont="1" applyAlignment="1"/>
    <xf numFmtId="0" fontId="7" fillId="0" borderId="0" xfId="0" applyFont="1" applyFill="1" applyAlignment="1">
      <alignment vertical="center"/>
    </xf>
    <xf numFmtId="0" fontId="2" fillId="4" borderId="0" xfId="0" applyFont="1" applyFill="1" applyAlignment="1"/>
    <xf numFmtId="0" fontId="5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9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P106"/>
  <sheetViews>
    <sheetView tabSelected="1" zoomScale="70" zoomScaleNormal="70" workbookViewId="0">
      <pane ySplit="1" topLeftCell="A2" activePane="bottomLeft" state="frozen"/>
      <selection/>
      <selection pane="bottomLeft" activeCell="A6" sqref="A6"/>
    </sheetView>
  </sheetViews>
  <sheetFormatPr defaultColWidth="9" defaultRowHeight="13.5"/>
  <cols>
    <col min="1" max="1" width="19.125" style="1" customWidth="1"/>
    <col min="2" max="2" width="10.125" style="1" customWidth="1"/>
    <col min="3" max="3" width="16.375" style="1" customWidth="1"/>
    <col min="4" max="4" width="20.125" style="1" customWidth="1"/>
    <col min="5" max="5" width="19.125" style="1" customWidth="1"/>
    <col min="6" max="6" width="19" style="1" customWidth="1"/>
    <col min="7" max="7" width="20.875" style="1" customWidth="1"/>
    <col min="8" max="8" width="11" style="1" customWidth="1"/>
    <col min="9" max="94" width="8" style="1"/>
    <col min="95" max="16384" width="9" style="1"/>
  </cols>
  <sheetData>
    <row r="1" ht="15" spans="1:9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13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13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</row>
    <row r="2" spans="1:94">
      <c r="A2" s="1" t="s">
        <v>94</v>
      </c>
      <c r="B2" s="1" t="s">
        <v>95</v>
      </c>
      <c r="C2" s="1">
        <v>1</v>
      </c>
      <c r="D2" s="1" t="s">
        <v>96</v>
      </c>
      <c r="E2" s="1" t="s">
        <v>97</v>
      </c>
      <c r="F2" s="1">
        <v>619</v>
      </c>
      <c r="G2" s="1" t="s">
        <v>98</v>
      </c>
      <c r="H2" s="1" t="s">
        <v>99</v>
      </c>
      <c r="I2" s="11" t="s">
        <v>100</v>
      </c>
      <c r="J2" s="11" t="s">
        <v>101</v>
      </c>
      <c r="K2" s="11" t="s">
        <v>102</v>
      </c>
      <c r="L2" s="11" t="s">
        <v>103</v>
      </c>
      <c r="M2" s="11" t="s">
        <v>104</v>
      </c>
      <c r="N2" s="11" t="s">
        <v>105</v>
      </c>
      <c r="O2" s="11" t="s">
        <v>104</v>
      </c>
      <c r="P2" s="11" t="s">
        <v>106</v>
      </c>
      <c r="Q2" s="11" t="s">
        <v>107</v>
      </c>
      <c r="R2" s="11" t="s">
        <v>108</v>
      </c>
      <c r="S2" s="11" t="s">
        <v>109</v>
      </c>
      <c r="T2" s="11" t="s">
        <v>110</v>
      </c>
      <c r="U2" s="11" t="s">
        <v>111</v>
      </c>
      <c r="V2" s="11">
        <v>619</v>
      </c>
      <c r="W2" s="11">
        <v>0</v>
      </c>
      <c r="X2" s="11">
        <v>0</v>
      </c>
      <c r="Y2" s="11">
        <v>0</v>
      </c>
      <c r="Z2" s="11">
        <v>619</v>
      </c>
      <c r="AA2" s="11">
        <v>619</v>
      </c>
      <c r="AB2" s="11" t="s">
        <v>112</v>
      </c>
      <c r="AC2" s="11">
        <v>61.9</v>
      </c>
      <c r="AD2" s="11">
        <v>61.9</v>
      </c>
      <c r="AE2" s="11">
        <v>557.1</v>
      </c>
      <c r="AF2" s="11"/>
      <c r="AG2" s="11" t="s">
        <v>113</v>
      </c>
      <c r="AH2" s="11" t="s">
        <v>113</v>
      </c>
      <c r="AI2" s="11" t="s">
        <v>114</v>
      </c>
      <c r="AJ2" s="11" t="s">
        <v>113</v>
      </c>
      <c r="AK2" s="11"/>
      <c r="AL2" s="11" t="s">
        <v>113</v>
      </c>
      <c r="AM2" s="11"/>
      <c r="AN2" s="11" t="s">
        <v>113</v>
      </c>
      <c r="AO2" s="11" t="s">
        <v>115</v>
      </c>
      <c r="AP2" s="11" t="s">
        <v>116</v>
      </c>
      <c r="AQ2" s="11" t="s">
        <v>105</v>
      </c>
      <c r="AR2" s="11" t="s">
        <v>105</v>
      </c>
      <c r="AS2" s="11" t="s">
        <v>117</v>
      </c>
      <c r="AT2" s="11" t="s">
        <v>118</v>
      </c>
      <c r="AU2" s="11"/>
      <c r="AV2" s="11"/>
      <c r="AW2" s="11"/>
      <c r="AX2" s="11" t="s">
        <v>119</v>
      </c>
      <c r="AY2" s="11" t="s">
        <v>120</v>
      </c>
      <c r="AZ2" s="11" t="s">
        <v>121</v>
      </c>
      <c r="BA2" s="11" t="s">
        <v>122</v>
      </c>
      <c r="BB2" s="11"/>
      <c r="BC2" s="11" t="s">
        <v>123</v>
      </c>
      <c r="BD2" s="11"/>
      <c r="BE2" s="11" t="s">
        <v>124</v>
      </c>
      <c r="BF2" s="11" t="s">
        <v>125</v>
      </c>
      <c r="BG2" s="11"/>
      <c r="BH2" s="11" t="s">
        <v>126</v>
      </c>
      <c r="BI2" s="11" t="s">
        <v>127</v>
      </c>
      <c r="BJ2" s="11" t="s">
        <v>127</v>
      </c>
      <c r="BK2" s="11"/>
      <c r="BL2" s="11"/>
      <c r="BM2" s="11" t="s">
        <v>119</v>
      </c>
      <c r="BN2" s="11" t="s">
        <v>121</v>
      </c>
      <c r="BO2" s="11" t="s">
        <v>122</v>
      </c>
      <c r="BP2" s="11"/>
      <c r="BQ2" s="11" t="s">
        <v>123</v>
      </c>
      <c r="BR2" s="11"/>
      <c r="BS2" s="11" t="s">
        <v>124</v>
      </c>
      <c r="BT2" s="11" t="s">
        <v>125</v>
      </c>
      <c r="BU2" s="11"/>
      <c r="BV2" s="11" t="s">
        <v>126</v>
      </c>
      <c r="BW2" s="11" t="s">
        <v>127</v>
      </c>
      <c r="BX2" s="11" t="s">
        <v>127</v>
      </c>
      <c r="BY2" s="11" t="s">
        <v>128</v>
      </c>
      <c r="BZ2" s="11" t="s">
        <v>129</v>
      </c>
      <c r="CA2" s="11"/>
      <c r="CB2" s="11" t="s">
        <v>130</v>
      </c>
      <c r="CC2" s="11"/>
      <c r="CD2" s="11"/>
      <c r="CE2" s="11"/>
      <c r="CF2" s="11" t="s">
        <v>131</v>
      </c>
      <c r="CG2" s="11"/>
      <c r="CH2" s="11"/>
      <c r="CI2" s="11"/>
      <c r="CJ2" s="11"/>
      <c r="CK2" s="11"/>
      <c r="CL2" s="11" t="s">
        <v>132</v>
      </c>
      <c r="CM2" s="11">
        <v>0</v>
      </c>
      <c r="CN2" s="11">
        <v>0</v>
      </c>
      <c r="CO2" s="11">
        <v>0</v>
      </c>
      <c r="CP2" s="11">
        <v>0</v>
      </c>
    </row>
    <row r="3" spans="9:94"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</row>
    <row r="4" ht="10" customHeight="1" spans="9:94"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</row>
    <row r="5" spans="9:94"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</row>
    <row r="6" s="1" customFormat="1" ht="18.75" spans="1:9">
      <c r="A6" s="3"/>
      <c r="B6" s="3"/>
      <c r="C6" s="3"/>
      <c r="D6" s="3"/>
      <c r="E6" s="3"/>
      <c r="F6" s="3"/>
      <c r="G6" s="4" t="s">
        <v>133</v>
      </c>
      <c r="I6" s="3"/>
    </row>
    <row r="7" s="1" customFormat="1" spans="1:9">
      <c r="A7" s="3"/>
      <c r="B7" s="3"/>
      <c r="C7" s="3"/>
      <c r="D7" s="3"/>
      <c r="E7" s="3"/>
      <c r="F7" s="3"/>
      <c r="G7" s="3"/>
      <c r="H7" s="3"/>
      <c r="I7" s="3"/>
    </row>
    <row r="8" s="1" customFormat="1" spans="1:9">
      <c r="A8" s="3"/>
      <c r="B8" s="3"/>
      <c r="C8" s="3"/>
      <c r="D8" s="3"/>
      <c r="E8" s="3"/>
      <c r="F8" s="3"/>
      <c r="G8" s="3"/>
      <c r="H8" s="3"/>
      <c r="I8" s="3"/>
    </row>
    <row r="9" s="1" customFormat="1" spans="1:9">
      <c r="A9" s="5" t="s">
        <v>134</v>
      </c>
      <c r="B9" s="3"/>
      <c r="C9" s="3"/>
      <c r="D9" s="3"/>
      <c r="E9" s="5" t="s">
        <v>135</v>
      </c>
      <c r="F9" s="3"/>
      <c r="G9" s="3"/>
      <c r="H9" s="3"/>
      <c r="I9" s="3"/>
    </row>
    <row r="10" s="1" customFormat="1" spans="1:9">
      <c r="A10" s="3" t="str">
        <f>BN2&amp;" "&amp;BO2</f>
        <v>Cindy Brandt</v>
      </c>
      <c r="B10" s="3"/>
      <c r="C10" s="3"/>
      <c r="D10" s="3"/>
      <c r="E10" s="5" t="s">
        <v>136</v>
      </c>
      <c r="F10" s="3"/>
      <c r="G10" s="3"/>
      <c r="H10" s="3"/>
      <c r="I10" s="3"/>
    </row>
    <row r="11" s="1" customFormat="1" spans="1:9">
      <c r="A11" s="5" t="s">
        <v>137</v>
      </c>
      <c r="B11" s="3"/>
      <c r="C11" s="3"/>
      <c r="D11" s="3"/>
      <c r="E11" s="6" t="s">
        <v>138</v>
      </c>
      <c r="F11" s="3"/>
      <c r="G11" s="3"/>
      <c r="H11" s="3"/>
      <c r="I11" s="3"/>
    </row>
    <row r="12" s="1" customFormat="1" spans="1:9">
      <c r="A12" s="3" t="str">
        <f>BQ2</f>
        <v>Köthener Str. 10</v>
      </c>
      <c r="B12" s="3"/>
      <c r="C12" s="3"/>
      <c r="D12" s="3"/>
      <c r="F12" s="3"/>
      <c r="G12" s="3"/>
      <c r="H12" s="3"/>
      <c r="I12" s="3"/>
    </row>
    <row r="13" s="1" customFormat="1" spans="1:9">
      <c r="A13" s="6" t="str">
        <f>BS2&amp;" "&amp;BT2</f>
        <v>06779 Raguhn-Jeßnitz</v>
      </c>
      <c r="B13" s="3"/>
      <c r="C13" s="3"/>
      <c r="D13" s="3"/>
      <c r="E13" s="5" t="s">
        <v>139</v>
      </c>
      <c r="F13" s="3"/>
      <c r="G13" s="3"/>
      <c r="H13" s="3"/>
      <c r="I13" s="3"/>
    </row>
    <row r="14" s="1" customFormat="1" spans="1:9">
      <c r="A14" s="3" t="str">
        <f>BV2</f>
        <v>GERMANY</v>
      </c>
      <c r="B14" s="3"/>
      <c r="C14" s="3"/>
      <c r="D14" s="3"/>
      <c r="E14" s="5"/>
      <c r="F14" s="3"/>
      <c r="G14" s="3"/>
      <c r="H14" s="3"/>
      <c r="I14" s="3"/>
    </row>
    <row r="15" s="1" customFormat="1" ht="22.5" spans="1:9">
      <c r="A15" s="3"/>
      <c r="B15" s="3"/>
      <c r="C15" s="3"/>
      <c r="D15" s="3"/>
      <c r="E15" s="7" t="s">
        <v>140</v>
      </c>
      <c r="F15" s="3" t="str">
        <f>LEFT(A2,10)</f>
        <v>06/09/2025</v>
      </c>
      <c r="G15" s="3"/>
      <c r="H15" s="3"/>
      <c r="I15" s="3"/>
    </row>
    <row r="16" s="1" customFormat="1" spans="1:9">
      <c r="A16" s="3"/>
      <c r="B16" s="3"/>
      <c r="C16" s="3"/>
      <c r="D16" s="3"/>
      <c r="F16" s="3"/>
      <c r="G16" s="3"/>
      <c r="H16" s="3"/>
      <c r="I16" s="3"/>
    </row>
    <row r="17" s="1" customFormat="1" spans="1:9">
      <c r="A17" s="3"/>
      <c r="B17" s="3"/>
      <c r="C17" s="3"/>
      <c r="D17" s="3"/>
      <c r="E17" s="8" t="s">
        <v>141</v>
      </c>
      <c r="F17" s="3"/>
      <c r="G17" s="3"/>
      <c r="H17" s="3"/>
      <c r="I17" s="3"/>
    </row>
    <row r="18" s="1" customFormat="1" spans="2:9">
      <c r="B18" s="3"/>
      <c r="C18" s="3"/>
      <c r="D18" s="3"/>
      <c r="F18" s="3"/>
      <c r="G18" s="3"/>
      <c r="H18" s="3"/>
      <c r="I18" s="3"/>
    </row>
    <row r="19" s="1" customFormat="1" spans="1:9">
      <c r="A19" s="3"/>
      <c r="B19" s="3"/>
      <c r="C19" s="3"/>
      <c r="D19" s="3"/>
      <c r="E19" s="3"/>
      <c r="F19" s="3"/>
      <c r="G19" s="3"/>
      <c r="H19" s="3"/>
      <c r="I19" s="3"/>
    </row>
    <row r="20" s="1" customFormat="1" ht="42.75" customHeight="1" spans="1:9">
      <c r="A20" s="3"/>
      <c r="B20" s="3"/>
      <c r="C20" s="3"/>
      <c r="D20" s="3"/>
      <c r="E20" s="7" t="s">
        <v>142</v>
      </c>
      <c r="F20" s="3" t="str">
        <f>"€"&amp;F2&amp;"(Invoice Total)"</f>
        <v>€619(Invoice Total)</v>
      </c>
      <c r="G20" s="3"/>
      <c r="H20" s="3"/>
      <c r="I20" s="3"/>
    </row>
    <row r="21" s="1" customFormat="1" spans="1:9">
      <c r="A21" s="3"/>
      <c r="B21" s="3"/>
      <c r="C21" s="3"/>
      <c r="D21" s="3"/>
      <c r="E21" s="3"/>
      <c r="F21" s="3"/>
      <c r="G21" s="3"/>
      <c r="H21" s="3"/>
      <c r="I21" s="3"/>
    </row>
    <row r="22" s="1" customFormat="1" spans="1:9">
      <c r="A22" s="3"/>
      <c r="B22" s="3"/>
      <c r="C22" s="3"/>
      <c r="D22" s="3"/>
      <c r="E22" s="3"/>
      <c r="F22" s="3"/>
      <c r="G22" s="3"/>
      <c r="H22" s="3"/>
      <c r="I22" s="3"/>
    </row>
    <row r="23" s="1" customFormat="1" spans="1:9">
      <c r="A23" s="3"/>
      <c r="B23" s="3"/>
      <c r="C23" s="3"/>
      <c r="D23" s="3"/>
      <c r="E23" s="3"/>
      <c r="F23" s="3"/>
      <c r="G23" s="3"/>
      <c r="H23" s="3"/>
      <c r="I23" s="3"/>
    </row>
    <row r="24" s="1" customFormat="1" spans="1:9">
      <c r="A24" s="3"/>
      <c r="B24" s="3"/>
      <c r="C24" s="3"/>
      <c r="D24" s="3"/>
      <c r="E24" s="3"/>
      <c r="F24" s="3"/>
      <c r="G24" s="3"/>
      <c r="H24" s="3"/>
      <c r="I24" s="3"/>
    </row>
    <row r="25" s="1" customFormat="1" spans="1:9">
      <c r="A25" s="3"/>
      <c r="B25" s="3"/>
      <c r="C25" s="3"/>
      <c r="D25" s="3"/>
      <c r="E25" s="3"/>
      <c r="F25" s="3"/>
      <c r="G25" s="3"/>
      <c r="H25" s="3"/>
      <c r="I25" s="3"/>
    </row>
    <row r="26" s="1" customFormat="1" spans="1:9">
      <c r="A26" s="3"/>
      <c r="B26" s="3"/>
      <c r="C26" s="3"/>
      <c r="D26" s="3"/>
      <c r="E26" s="3"/>
      <c r="F26" s="3"/>
      <c r="G26" s="3"/>
      <c r="H26" s="3"/>
      <c r="I26" s="3"/>
    </row>
    <row r="27" s="1" customFormat="1" spans="1:9">
      <c r="A27" s="3"/>
      <c r="B27" s="3"/>
      <c r="C27" s="3"/>
      <c r="D27" s="3"/>
      <c r="E27" s="3"/>
      <c r="F27" s="3"/>
      <c r="G27" s="3"/>
      <c r="H27" s="3"/>
      <c r="I27" s="3"/>
    </row>
    <row r="28" s="1" customFormat="1" spans="1:9">
      <c r="A28" s="3"/>
      <c r="B28" s="3"/>
      <c r="C28" s="3"/>
      <c r="D28" s="3"/>
      <c r="E28" s="3"/>
      <c r="F28" s="3"/>
      <c r="G28" s="3"/>
      <c r="H28" s="3"/>
      <c r="I28" s="3"/>
    </row>
    <row r="29" s="1" customFormat="1" spans="1:9">
      <c r="A29" s="5" t="s">
        <v>143</v>
      </c>
      <c r="B29" s="3"/>
      <c r="C29" s="3"/>
      <c r="D29" s="5" t="s">
        <v>144</v>
      </c>
      <c r="E29" s="3"/>
      <c r="F29" s="5" t="s">
        <v>145</v>
      </c>
      <c r="H29" s="3"/>
      <c r="I29" s="3"/>
    </row>
    <row r="30" s="1" customFormat="1" spans="1:9">
      <c r="A30" s="5" t="s">
        <v>134</v>
      </c>
      <c r="B30" s="3"/>
      <c r="C30" s="3"/>
      <c r="D30" s="5" t="s">
        <v>146</v>
      </c>
      <c r="E30" s="3"/>
      <c r="F30" s="5" t="s">
        <v>147</v>
      </c>
      <c r="H30" s="3"/>
      <c r="I30" s="3"/>
    </row>
    <row r="31" s="1" customFormat="1" spans="1:9">
      <c r="A31" s="3" t="str">
        <f>A10</f>
        <v>Cindy Brandt</v>
      </c>
      <c r="B31" s="3"/>
      <c r="C31" s="3"/>
      <c r="D31" s="3" t="str">
        <f>AZ2&amp;" "&amp;BA2</f>
        <v>Cindy Brandt</v>
      </c>
      <c r="E31" s="3"/>
      <c r="F31" s="3" t="s">
        <v>148</v>
      </c>
      <c r="H31" s="3"/>
      <c r="I31" s="3"/>
    </row>
    <row r="32" s="1" customFormat="1" spans="1:9">
      <c r="A32" s="5" t="s">
        <v>137</v>
      </c>
      <c r="B32" s="3"/>
      <c r="C32" s="3"/>
      <c r="D32" s="5" t="s">
        <v>149</v>
      </c>
      <c r="E32" s="3"/>
      <c r="F32" s="3" t="s">
        <v>138</v>
      </c>
      <c r="H32" s="3"/>
      <c r="I32" s="3"/>
    </row>
    <row r="33" s="1" customFormat="1" spans="1:9">
      <c r="A33" s="3" t="str">
        <f>A12</f>
        <v>Köthener Str. 10</v>
      </c>
      <c r="B33" s="3"/>
      <c r="C33" s="3"/>
      <c r="D33" s="3" t="str">
        <f>BQ2</f>
        <v>Köthener Str. 10</v>
      </c>
      <c r="E33" s="3"/>
      <c r="F33" s="5" t="s">
        <v>150</v>
      </c>
      <c r="H33" s="3"/>
      <c r="I33" s="3"/>
    </row>
    <row r="34" s="1" customFormat="1" spans="1:9">
      <c r="A34" s="6" t="str">
        <f>A13</f>
        <v>06779 Raguhn-Jeßnitz</v>
      </c>
      <c r="B34" s="3"/>
      <c r="C34" s="3"/>
      <c r="D34" s="6" t="str">
        <f>BS2&amp;" "&amp;BT2</f>
        <v>06779 Raguhn-Jeßnitz</v>
      </c>
      <c r="E34" s="3"/>
      <c r="F34" s="3" t="s">
        <v>151</v>
      </c>
      <c r="H34" s="3"/>
      <c r="I34" s="3"/>
    </row>
    <row r="35" s="1" customFormat="1" spans="1:9">
      <c r="A35" s="3" t="str">
        <f>A14</f>
        <v>GERMANY</v>
      </c>
      <c r="B35" s="3"/>
      <c r="C35" s="3"/>
      <c r="D35" s="3" t="str">
        <f>BH2</f>
        <v>GERMANY</v>
      </c>
      <c r="E35" s="3"/>
      <c r="F35" s="3" t="s">
        <v>152</v>
      </c>
      <c r="H35" s="3"/>
      <c r="I35" s="3"/>
    </row>
    <row r="36" s="1" customFormat="1" spans="1:9">
      <c r="A36" s="3"/>
      <c r="B36" s="3"/>
      <c r="C36" s="3"/>
      <c r="D36" s="3"/>
      <c r="E36" s="3"/>
      <c r="F36" s="5" t="s">
        <v>139</v>
      </c>
      <c r="H36" s="3"/>
      <c r="I36" s="3"/>
    </row>
    <row r="37" s="1" customFormat="1" spans="1:9">
      <c r="A37" s="5"/>
      <c r="B37" s="3"/>
      <c r="C37" s="3"/>
      <c r="D37" s="5"/>
      <c r="E37" s="3"/>
      <c r="F37" s="5"/>
      <c r="H37" s="3"/>
      <c r="I37" s="3"/>
    </row>
    <row r="38" s="1" customFormat="1" spans="1:9">
      <c r="A38" s="3"/>
      <c r="B38" s="3"/>
      <c r="C38" s="3"/>
      <c r="D38" s="3"/>
      <c r="E38" s="3"/>
      <c r="F38" s="3"/>
      <c r="G38" s="5"/>
      <c r="H38" s="3"/>
      <c r="I38" s="3"/>
    </row>
    <row r="39" s="1" customFormat="1" spans="1:9">
      <c r="A39" s="3"/>
      <c r="B39" s="3"/>
      <c r="C39" s="3"/>
      <c r="D39" s="3"/>
      <c r="E39" s="3"/>
      <c r="F39" s="3"/>
      <c r="G39" s="3"/>
      <c r="H39" s="3"/>
      <c r="I39" s="3"/>
    </row>
    <row r="40" s="1" customFormat="1" spans="1:9">
      <c r="A40" s="5" t="s">
        <v>153</v>
      </c>
      <c r="B40" s="3"/>
      <c r="C40" s="3"/>
      <c r="D40" s="3"/>
      <c r="E40" s="3"/>
      <c r="F40" s="3"/>
      <c r="G40" s="3"/>
      <c r="H40" s="3"/>
      <c r="I40" s="3"/>
    </row>
    <row r="41" s="1" customFormat="1" spans="1:9">
      <c r="A41" s="5" t="s">
        <v>154</v>
      </c>
      <c r="B41" s="9" t="str">
        <f>LEFT(A2,10)</f>
        <v>06/09/2025</v>
      </c>
      <c r="C41" s="3"/>
      <c r="D41" s="3"/>
      <c r="E41" s="3"/>
      <c r="F41" s="3"/>
      <c r="G41" s="3"/>
      <c r="H41" s="3"/>
      <c r="I41" s="3"/>
    </row>
    <row r="42" s="1" customFormat="1" spans="1:9">
      <c r="A42" s="5" t="str">
        <f>"Bestellung # "&amp;B2</f>
        <v>Bestellung # 01125_263253598-A</v>
      </c>
      <c r="B42" s="3"/>
      <c r="C42" s="3"/>
      <c r="D42" s="3"/>
      <c r="E42" s="3"/>
      <c r="F42" s="3"/>
      <c r="G42" s="3"/>
      <c r="H42" s="3"/>
      <c r="I42" s="3"/>
    </row>
    <row r="43" s="1" customFormat="1" spans="1:9">
      <c r="A43" s="3"/>
      <c r="B43" s="3"/>
      <c r="C43" s="3"/>
      <c r="D43" s="3"/>
      <c r="E43" s="3"/>
      <c r="F43" s="3"/>
      <c r="G43" s="3"/>
      <c r="H43" s="3"/>
      <c r="I43" s="3"/>
    </row>
    <row r="44" s="1" customFormat="1" spans="1:9">
      <c r="A44" s="3"/>
      <c r="B44" s="3"/>
      <c r="C44" s="3"/>
      <c r="D44" s="3"/>
      <c r="E44" s="3"/>
      <c r="F44" s="3"/>
      <c r="G44" s="3"/>
      <c r="H44" s="3"/>
      <c r="I44" s="3"/>
    </row>
    <row r="61" s="1" customFormat="1" ht="20.25" spans="1:10">
      <c r="A61" s="3"/>
      <c r="B61" s="3"/>
      <c r="C61" s="3"/>
      <c r="D61" s="3"/>
      <c r="E61" s="3"/>
      <c r="F61" s="3"/>
      <c r="G61" s="4" t="s">
        <v>133</v>
      </c>
      <c r="J61" s="12"/>
    </row>
    <row r="62" s="1" customFormat="1" spans="1:7">
      <c r="A62" s="3"/>
      <c r="B62" s="3"/>
      <c r="C62" s="3"/>
      <c r="D62" s="3"/>
      <c r="E62" s="3"/>
      <c r="F62" s="3"/>
      <c r="G62" s="3"/>
    </row>
    <row r="63" s="1" customFormat="1" spans="1:7">
      <c r="A63" s="3"/>
      <c r="B63" s="3"/>
      <c r="C63" s="3"/>
      <c r="D63" s="3"/>
      <c r="E63" s="3"/>
      <c r="F63" s="3"/>
      <c r="G63" s="3"/>
    </row>
    <row r="64" s="1" customFormat="1" spans="1:7">
      <c r="A64" s="3"/>
      <c r="B64" s="3"/>
      <c r="C64" s="3"/>
      <c r="D64" s="3"/>
      <c r="F64" s="10" t="str">
        <f>E17</f>
        <v>Rechnung #: LU-ASE-2025-06103598-A</v>
      </c>
      <c r="G64" s="3"/>
    </row>
    <row r="65" s="1" customFormat="1" spans="1:7">
      <c r="A65" s="3"/>
      <c r="B65" s="3"/>
      <c r="C65" s="3"/>
      <c r="D65" s="3"/>
      <c r="E65" s="3"/>
      <c r="F65" s="3"/>
      <c r="G65" s="3"/>
    </row>
    <row r="66" s="1" customFormat="1" spans="1:7">
      <c r="A66" s="14" t="s">
        <v>155</v>
      </c>
      <c r="B66" s="15"/>
      <c r="C66" s="16" t="s">
        <v>156</v>
      </c>
      <c r="D66" s="16" t="s">
        <v>157</v>
      </c>
      <c r="E66" s="16" t="s">
        <v>158</v>
      </c>
      <c r="F66" s="16" t="s">
        <v>159</v>
      </c>
      <c r="G66" s="16" t="s">
        <v>160</v>
      </c>
    </row>
    <row r="67" s="1" customFormat="1" spans="1:7">
      <c r="A67" s="17"/>
      <c r="B67" s="17"/>
      <c r="C67" s="17"/>
      <c r="D67" s="15" t="s">
        <v>161</v>
      </c>
      <c r="E67" s="15"/>
      <c r="F67" s="15" t="s">
        <v>162</v>
      </c>
      <c r="G67" s="17"/>
    </row>
    <row r="68" s="1" customFormat="1" spans="1:7">
      <c r="A68" s="18" t="s">
        <v>163</v>
      </c>
      <c r="B68" s="17"/>
      <c r="C68" s="17"/>
      <c r="D68" s="17"/>
      <c r="E68" s="17"/>
      <c r="F68" s="17"/>
      <c r="G68" s="17"/>
    </row>
    <row r="69" s="1" customFormat="1" ht="106.5" customHeight="1" spans="1:7">
      <c r="A69" s="19" t="str">
        <f>O2</f>
        <v>Mileport-Black</v>
      </c>
      <c r="B69" s="19"/>
      <c r="C69" s="15">
        <v>1</v>
      </c>
      <c r="D69" s="20">
        <f>G69*(1-E69)</f>
        <v>501.39</v>
      </c>
      <c r="E69" s="21">
        <v>0.19</v>
      </c>
      <c r="F69" s="20">
        <f>G69</f>
        <v>619</v>
      </c>
      <c r="G69" s="20">
        <f>F2</f>
        <v>619</v>
      </c>
    </row>
    <row r="70" s="1" customFormat="1" spans="1:7">
      <c r="A70" s="17" t="str">
        <f>"["&amp;S2&amp;"]"</f>
        <v>[EAN: 0763022414018]</v>
      </c>
      <c r="B70" s="17"/>
      <c r="C70" s="15"/>
      <c r="D70" s="15"/>
      <c r="E70" s="15"/>
      <c r="F70" s="15"/>
      <c r="G70" s="15"/>
    </row>
    <row r="71" s="1" customFormat="1" spans="1:7">
      <c r="A71" s="22"/>
      <c r="B71" s="23"/>
      <c r="C71" s="15"/>
      <c r="D71" s="15"/>
      <c r="E71" s="15"/>
      <c r="F71" s="15"/>
      <c r="G71" s="15"/>
    </row>
    <row r="72" s="1" customFormat="1" spans="1:7">
      <c r="A72" s="17"/>
      <c r="B72" s="17"/>
      <c r="C72" s="15"/>
      <c r="D72" s="15"/>
      <c r="E72" s="15"/>
      <c r="F72" s="15"/>
      <c r="G72" s="15"/>
    </row>
    <row r="73" s="1" customFormat="1" spans="1:7">
      <c r="A73" s="18" t="s">
        <v>164</v>
      </c>
      <c r="B73" s="17"/>
      <c r="C73" s="15"/>
      <c r="D73" s="20">
        <v>0</v>
      </c>
      <c r="E73" s="15"/>
      <c r="F73" s="20">
        <v>0</v>
      </c>
      <c r="G73" s="20">
        <v>0</v>
      </c>
    </row>
    <row r="74" s="1" customFormat="1" spans="1:7">
      <c r="A74" s="18" t="s">
        <v>165</v>
      </c>
      <c r="B74" s="17"/>
      <c r="C74" s="15"/>
      <c r="D74" s="20">
        <v>0</v>
      </c>
      <c r="E74" s="15"/>
      <c r="F74" s="20">
        <v>0</v>
      </c>
      <c r="G74" s="20">
        <v>0</v>
      </c>
    </row>
    <row r="75" s="1" customFormat="1" spans="1:7">
      <c r="A75" s="18" t="s">
        <v>166</v>
      </c>
      <c r="B75" s="17"/>
      <c r="C75" s="15"/>
      <c r="D75" s="20">
        <v>0</v>
      </c>
      <c r="E75" s="15"/>
      <c r="F75" s="20">
        <v>0</v>
      </c>
      <c r="G75" s="20">
        <v>0</v>
      </c>
    </row>
    <row r="76" s="1" customFormat="1" spans="1:7">
      <c r="A76" s="17"/>
      <c r="B76" s="17"/>
      <c r="C76" s="15"/>
      <c r="D76" s="15"/>
      <c r="E76" s="15"/>
      <c r="F76" s="15"/>
      <c r="G76" s="15"/>
    </row>
    <row r="77" s="1" customFormat="1" spans="1:7">
      <c r="A77" s="17"/>
      <c r="B77" s="17"/>
      <c r="C77" s="15"/>
      <c r="D77" s="15"/>
      <c r="E77" s="15"/>
      <c r="F77" s="15"/>
      <c r="G77" s="15"/>
    </row>
    <row r="78" s="1" customFormat="1" spans="1:7">
      <c r="A78" s="17"/>
      <c r="B78" s="17"/>
      <c r="C78" s="15"/>
      <c r="D78" s="15"/>
      <c r="E78" s="15"/>
      <c r="F78" s="15"/>
      <c r="G78" s="15"/>
    </row>
    <row r="79" s="1" customFormat="1" spans="1:7">
      <c r="A79" s="17"/>
      <c r="B79" s="17"/>
      <c r="C79" s="16" t="s">
        <v>167</v>
      </c>
      <c r="D79" s="15"/>
      <c r="E79" s="15"/>
      <c r="F79" s="15"/>
      <c r="G79" s="20">
        <v>619</v>
      </c>
    </row>
    <row r="80" s="1" customFormat="1" spans="1:7">
      <c r="A80" s="17"/>
      <c r="B80" s="17"/>
      <c r="C80" s="15"/>
      <c r="D80" s="15"/>
      <c r="E80" s="15"/>
      <c r="F80" s="15"/>
      <c r="G80" s="15"/>
    </row>
    <row r="81" s="1" customFormat="1" spans="1:7">
      <c r="A81" s="17"/>
      <c r="B81" s="17"/>
      <c r="C81" s="15"/>
      <c r="D81" s="16" t="s">
        <v>158</v>
      </c>
      <c r="E81" s="16" t="s">
        <v>160</v>
      </c>
      <c r="F81" s="16"/>
      <c r="G81" s="16" t="s">
        <v>168</v>
      </c>
    </row>
    <row r="82" s="1" customFormat="1" spans="1:7">
      <c r="A82" s="17"/>
      <c r="B82" s="17"/>
      <c r="C82" s="15"/>
      <c r="D82" s="21">
        <f>E69</f>
        <v>0.19</v>
      </c>
      <c r="E82" s="20">
        <f>D69</f>
        <v>501.39</v>
      </c>
      <c r="F82" s="15"/>
      <c r="G82" s="20">
        <f>G69*E69</f>
        <v>117.61</v>
      </c>
    </row>
    <row r="83" s="1" customFormat="1" spans="1:7">
      <c r="A83" s="3"/>
      <c r="B83" s="3"/>
      <c r="C83" s="24"/>
      <c r="D83" s="24"/>
      <c r="E83" s="24"/>
      <c r="F83" s="24"/>
      <c r="G83" s="24"/>
    </row>
    <row r="84" s="1" customFormat="1" spans="1:7">
      <c r="A84" s="3"/>
      <c r="B84" s="3"/>
      <c r="C84" s="25" t="s">
        <v>169</v>
      </c>
      <c r="D84" s="24"/>
      <c r="E84" s="26">
        <f>E82</f>
        <v>501.39</v>
      </c>
      <c r="F84" s="24"/>
      <c r="G84" s="26">
        <f>G82</f>
        <v>117.61</v>
      </c>
    </row>
    <row r="85" s="1" customFormat="1" spans="1:7">
      <c r="A85" s="3"/>
      <c r="B85" s="3"/>
      <c r="C85" s="3"/>
      <c r="D85" s="3"/>
      <c r="E85" s="3"/>
      <c r="F85" s="3"/>
      <c r="G85" s="3"/>
    </row>
    <row r="86" ht="18.75" spans="1:7">
      <c r="A86" s="3"/>
      <c r="B86" s="3"/>
      <c r="C86" s="3"/>
      <c r="D86" s="3"/>
      <c r="E86" s="3"/>
      <c r="F86" s="3"/>
      <c r="G86" s="4"/>
    </row>
    <row r="87" spans="1:8">
      <c r="A87" s="3"/>
      <c r="B87" s="3"/>
      <c r="C87" s="3"/>
      <c r="D87" s="3"/>
      <c r="E87" s="3"/>
      <c r="F87" s="3"/>
      <c r="G87" s="3"/>
      <c r="H87" s="3"/>
    </row>
    <row r="88" spans="1:8">
      <c r="A88" s="3"/>
      <c r="B88" s="3"/>
      <c r="C88" s="3"/>
      <c r="D88" s="3"/>
      <c r="E88" s="3"/>
      <c r="F88" s="3"/>
      <c r="G88" s="3"/>
      <c r="H88" s="3"/>
    </row>
    <row r="89" spans="1:8">
      <c r="A89" s="5"/>
      <c r="B89" s="3"/>
      <c r="C89" s="3"/>
      <c r="D89" s="3"/>
      <c r="E89" s="5"/>
      <c r="F89" s="3"/>
      <c r="G89" s="3"/>
      <c r="H89" s="3"/>
    </row>
    <row r="90" spans="1:8">
      <c r="A90" s="3"/>
      <c r="B90" s="3"/>
      <c r="C90" s="3"/>
      <c r="D90" s="3"/>
      <c r="E90" s="5"/>
      <c r="F90" s="3"/>
      <c r="G90" s="3"/>
      <c r="H90" s="3"/>
    </row>
    <row r="91" spans="1:8">
      <c r="A91" s="5"/>
      <c r="B91" s="3"/>
      <c r="C91" s="3"/>
      <c r="D91" s="3"/>
      <c r="E91" s="6"/>
      <c r="F91" s="3"/>
      <c r="G91" s="3"/>
      <c r="H91" s="3"/>
    </row>
    <row r="92" spans="1:8">
      <c r="A92" s="3"/>
      <c r="B92" s="3"/>
      <c r="C92" s="3"/>
      <c r="D92" s="3"/>
      <c r="F92" s="3"/>
      <c r="G92" s="3"/>
      <c r="H92" s="3"/>
    </row>
    <row r="93" spans="1:8">
      <c r="A93" s="6"/>
      <c r="B93" s="3"/>
      <c r="C93" s="3"/>
      <c r="D93" s="3"/>
      <c r="E93" s="5"/>
      <c r="F93" s="3"/>
      <c r="G93" s="3"/>
      <c r="H93" s="3"/>
    </row>
    <row r="94" spans="1:8">
      <c r="A94" s="3"/>
      <c r="B94" s="3"/>
      <c r="C94" s="3"/>
      <c r="D94" s="3"/>
      <c r="E94" s="5"/>
      <c r="F94" s="3"/>
      <c r="G94" s="3"/>
      <c r="H94" s="3"/>
    </row>
    <row r="95" spans="1:8">
      <c r="A95" s="3"/>
      <c r="B95" s="3"/>
      <c r="C95" s="3"/>
      <c r="D95" s="3"/>
      <c r="E95" s="7"/>
      <c r="F95" s="3"/>
      <c r="G95" s="3"/>
      <c r="H95" s="3"/>
    </row>
    <row r="96" spans="1:8">
      <c r="A96" s="3"/>
      <c r="B96" s="3"/>
      <c r="C96" s="3"/>
      <c r="D96" s="3"/>
      <c r="F96" s="3"/>
      <c r="G96" s="3"/>
      <c r="H96" s="3"/>
    </row>
    <row r="97" spans="1:8">
      <c r="A97" s="3"/>
      <c r="B97" s="3"/>
      <c r="C97" s="3"/>
      <c r="D97" s="3"/>
      <c r="E97" s="5"/>
      <c r="F97" s="3"/>
      <c r="G97" s="3"/>
      <c r="H97" s="3"/>
    </row>
    <row r="98" spans="2:8">
      <c r="B98" s="3"/>
      <c r="C98" s="3"/>
      <c r="D98" s="3"/>
      <c r="F98" s="3"/>
      <c r="G98" s="3"/>
      <c r="H98" s="3"/>
    </row>
    <row r="99" spans="1:8">
      <c r="A99" s="3"/>
      <c r="B99" s="3"/>
      <c r="C99" s="3"/>
      <c r="D99" s="3"/>
      <c r="E99" s="3"/>
      <c r="F99" s="3"/>
      <c r="G99" s="3"/>
      <c r="H99" s="3"/>
    </row>
    <row r="100" spans="1:8">
      <c r="A100" s="3"/>
      <c r="B100" s="3"/>
      <c r="C100" s="3"/>
      <c r="D100" s="3"/>
      <c r="E100" s="7"/>
      <c r="F100" s="3"/>
      <c r="G100" s="3"/>
      <c r="H100" s="3"/>
    </row>
    <row r="101" spans="1:8">
      <c r="A101" s="3"/>
      <c r="B101" s="3"/>
      <c r="C101" s="3"/>
      <c r="D101" s="3"/>
      <c r="E101" s="3"/>
      <c r="F101" s="3"/>
      <c r="G101" s="3"/>
      <c r="H101" s="3"/>
    </row>
    <row r="102" spans="1:8">
      <c r="A102" s="3"/>
      <c r="B102" s="3"/>
      <c r="C102" s="3"/>
      <c r="D102" s="3"/>
      <c r="E102" s="3"/>
      <c r="F102" s="3"/>
      <c r="G102" s="3"/>
      <c r="H102" s="3"/>
    </row>
    <row r="103" spans="1:8">
      <c r="A103" s="3"/>
      <c r="B103" s="3"/>
      <c r="C103" s="3"/>
      <c r="D103" s="3"/>
      <c r="E103" s="3"/>
      <c r="F103" s="3"/>
      <c r="G103" s="3"/>
      <c r="H103" s="3"/>
    </row>
    <row r="104" spans="1:8">
      <c r="A104" s="3"/>
      <c r="B104" s="3"/>
      <c r="C104" s="3"/>
      <c r="D104" s="3"/>
      <c r="E104" s="3"/>
      <c r="F104" s="3"/>
      <c r="G104" s="3"/>
      <c r="H104" s="3"/>
    </row>
    <row r="105" spans="1:8">
      <c r="A105" s="3"/>
      <c r="B105" s="3"/>
      <c r="C105" s="3"/>
      <c r="D105" s="3"/>
      <c r="E105" s="3"/>
      <c r="F105" s="3"/>
      <c r="G105" s="3"/>
      <c r="H105" s="3"/>
    </row>
    <row r="106" spans="1:8">
      <c r="A106" s="3"/>
      <c r="B106" s="3"/>
      <c r="C106" s="3"/>
      <c r="D106" s="3"/>
      <c r="E106" s="3"/>
      <c r="F106" s="3"/>
      <c r="G106" s="3"/>
      <c r="H106" s="3"/>
    </row>
  </sheetData>
  <mergeCells count="2">
    <mergeCell ref="A69:B69"/>
    <mergeCell ref="A71:B71"/>
  </mergeCells>
  <dataValidations count="94">
    <dataValidation allowBlank="1" showInputMessage="1" promptTitle="Date created" sqref="A2 A3:A1048576"/>
    <dataValidation allowBlank="1" showInputMessage="1" promptTitle="Order number" sqref="B2 B3:B1048576"/>
    <dataValidation allowBlank="1" showInputMessage="1" promptTitle="Quantity" sqref="C2 C3:C1048576"/>
    <dataValidation allowBlank="1" showInputMessage="1" promptTitle="Details" sqref="D2 D3:D1048576"/>
    <dataValidation allowBlank="1" showInputMessage="1" promptTitle="Status" sqref="E2 E3:E1048576"/>
    <dataValidation allowBlank="1" showInputMessage="1" promptTitle="Amount" sqref="F2 F3:F1048576"/>
    <dataValidation allowBlank="1" showInputMessage="1" promptTitle="Currency" sqref="G2 G3:G1048576"/>
    <dataValidation allowBlank="1" showInputMessage="1" promptTitle="Shipping method" sqref="H2 H3:H1048576"/>
    <dataValidation allowBlank="1" showInputMessage="1" promptTitle="Customer debit date" sqref="I2 I3:I1048576"/>
    <dataValidation allowBlank="1" showInputMessage="1" promptTitle="Payment workflow" sqref="J2 J3:J1048576"/>
    <dataValidation allowBlank="1" showInputMessage="1" promptTitle="Channel" sqref="K2 K3:K1048576"/>
    <dataValidation allowBlank="1" showInputMessage="1" promptTitle="Product SKU" sqref="L2 L3:L1048576"/>
    <dataValidation allowBlank="1" showInputMessage="1" promptTitle="Seller SKU" sqref="M2 M3:M1048576"/>
    <dataValidation allowBlank="1" showInputMessage="1" promptTitle="Reason" sqref="N2 N3:N1048576"/>
    <dataValidation allowBlank="1" showInputMessage="1" promptTitle="Offer SKU" sqref="O2 O3:O1048576"/>
    <dataValidation allowBlank="1" showInputMessage="1" promptTitle="Brand" sqref="P2 P3:P1048576"/>
    <dataValidation allowBlank="1" showInputMessage="1" promptTitle="Category code" sqref="Q2 Q3:Q1048576"/>
    <dataValidation allowBlank="1" showInputMessage="1" promptTitle="Category label" sqref="R2 R3:R1048576"/>
    <dataValidation allowBlank="1" showInputMessage="1" promptTitle="Product item code" sqref="S2 S3:S1048576"/>
    <dataValidation allowBlank="1" showInputMessage="1" promptTitle="Offer state" sqref="T2 T3:T1048576"/>
    <dataValidation allowBlank="1" showInputMessage="1" promptTitle="Order line no." sqref="U2 U3:U1048576"/>
    <dataValidation allowBlank="1" showInputMessage="1" promptTitle="Unit price" sqref="V2 V3:V1048576"/>
    <dataValidation allowBlank="1" showInputMessage="1" promptTitle="Shipping price" sqref="W2 W3:W1048576"/>
    <dataValidation allowBlank="1" showInputMessage="1" promptTitle="Shipping total amount" sqref="X2 X3:X1048576"/>
    <dataValidation allowBlank="1" showInputMessage="1" promptTitle="Order fees total amount" sqref="Y2 Y3:Y1048576"/>
    <dataValidation allowBlank="1" showInputMessage="1" promptTitle="Total order amount excl. taxe..." sqref="Z2 Z3:Z1048576"/>
    <dataValidation allowBlank="1" showInputMessage="1" promptTitle="Total order amount incl. VAT ..." sqref="AA2 AA3:AA1048576"/>
    <dataValidation allowBlank="1" showInputMessage="1" promptTitle="Commission rule name" sqref="AB2 AB3:AB1048576"/>
    <dataValidation allowBlank="1" showInputMessage="1" promptTitle="Commission (excluding taxes)" sqref="AC2 AC3:AC1048576"/>
    <dataValidation allowBlank="1" showInputMessage="1" promptTitle="Commission value (including t..." sqref="AD2 AD3:AD1048576"/>
    <dataValidation allowBlank="1" showInputMessage="1" promptTitle="Amount transferred to seller ..." sqref="AE2 AE3:AE1048576"/>
    <dataValidation allowBlank="1" showInputMessage="1" promptTitle="Price additional information" sqref="AF2 AF3:AF1048576"/>
    <dataValidation allowBlank="1" showInputMessage="1" promptTitle="Excluded from seller statistics" sqref="AG2 AG3:AG1048576"/>
    <dataValidation allowBlank="1" showInputMessage="1" promptTitle="Order with invoice" sqref="AH2 AH3:AH1048576"/>
    <dataValidation allowBlank="1" showInputMessage="1" promptTitle="Commission tax rate" sqref="AI2 AI3:AI1048576"/>
    <dataValidation allowBlank="1" showInputMessage="1" promptTitle="Order line with cancelations" sqref="AJ2 AJ3:AJ1048576"/>
    <dataValidation allowBlank="1" showInputMessage="1" promptTitle="Total canceled amount (includ..." sqref="AK2 AK3:AK1048576"/>
    <dataValidation allowBlank="1" showInputMessage="1" promptTitle="Order line with refunds" sqref="AL2 AL3:AL1048576"/>
    <dataValidation allowBlank="1" showInputMessage="1" promptTitle="Total refunded amount (includ..." sqref="AM2 AM3:AM1048576"/>
    <dataValidation allowBlank="1" showInputMessage="1" promptTitle="Order line with incidents" sqref="AN2 AN3:AN1048576"/>
    <dataValidation allowBlank="1" showInputMessage="1" promptTitle="Acceptance date" sqref="AO2 AO3:AO1048576"/>
    <dataValidation allowBlank="1" showInputMessage="1" promptTitle="Shipping deadline" sqref="AP2 AP3:AP1048576"/>
    <dataValidation allowBlank="1" showInputMessage="1" promptTitle="Shipping date" sqref="AQ2 AQ3:AQ1048576"/>
    <dataValidation allowBlank="1" showInputMessage="1" promptTitle="Received date" sqref="AR2 AR3:AR1048576"/>
    <dataValidation allowBlank="1" showInputMessage="1" promptTitle="Earliest estimated delivery date" sqref="AS2 AS3:AS1048576"/>
    <dataValidation allowBlank="1" showInputMessage="1" promptTitle="Latest estimated delivery date" sqref="AT2 AT3:AT1048576"/>
    <dataValidation allowBlank="1" showInputMessage="1" promptTitle="Shipping company" sqref="AU2 AU3:AU1048576"/>
    <dataValidation allowBlank="1" showInputMessage="1" promptTitle="Tracking number" sqref="AV2 AV3:AV1048576"/>
    <dataValidation allowBlank="1" showInputMessage="1" promptTitle="Tracking URL" sqref="AW2 AW3:AW1048576"/>
    <dataValidation allowBlank="1" showInputMessage="1" promptTitle="Shipping address civility" sqref="AX2 AX3:AX1048576"/>
    <dataValidation allowBlank="1" showInputMessage="1" promptTitle="Shipping address email" sqref="AY2 AY3:AY1048576"/>
    <dataValidation allowBlank="1" showInputMessage="1" promptTitle="Shipping address first name" sqref="AZ2 AZ3:AZ1048576"/>
    <dataValidation allowBlank="1" showInputMessage="1" promptTitle="Shipping address last name" sqref="BA2 BA3:BA1048576"/>
    <dataValidation allowBlank="1" showInputMessage="1" promptTitle="Shipping address company" sqref="BB2 BB3:BB1048576"/>
    <dataValidation allowBlank="1" showInputMessage="1" promptTitle="Shipping address street 1" sqref="BC2 BC3:BC1048576"/>
    <dataValidation allowBlank="1" showInputMessage="1" promptTitle="Shipping address street 2" sqref="BD2 BD3:BD1048576"/>
    <dataValidation allowBlank="1" showInputMessage="1" promptTitle="Shipping address zip" sqref="BE2 BE3:BE1048576"/>
    <dataValidation allowBlank="1" showInputMessage="1" promptTitle="Shipping address city" sqref="BF2 BF3:BF1048576"/>
    <dataValidation allowBlank="1" showInputMessage="1" promptTitle="Shipping address state" sqref="BG2 BG3:BG1048576"/>
    <dataValidation allowBlank="1" showInputMessage="1" promptTitle="Shipping address country" sqref="BH2 BH3:BH1048576"/>
    <dataValidation allowBlank="1" showInputMessage="1" promptTitle="Shipping address phone" sqref="BI2 BI3:BI1048576"/>
    <dataValidation allowBlank="1" showInputMessage="1" promptTitle="Shipping address phone 2" sqref="BJ2 BJ3:BJ1048576"/>
    <dataValidation allowBlank="1" showInputMessage="1" promptTitle="Shipping address additional i..." sqref="BK2 BK3:BK1048576"/>
    <dataValidation allowBlank="1" showInputMessage="1" promptTitle="Shipping address internal add..." sqref="BL2 BL3:BL1048576"/>
    <dataValidation allowBlank="1" showInputMessage="1" promptTitle="Billing address civility" sqref="BM2 BM3:BM1048576"/>
    <dataValidation allowBlank="1" showInputMessage="1" promptTitle="Billing address first name" sqref="BN2 BN3:BN1048576"/>
    <dataValidation allowBlank="1" showInputMessage="1" promptTitle="Billing address last name" sqref="BO2 BO3:BO1048576"/>
    <dataValidation allowBlank="1" showInputMessage="1" promptTitle="Billing address company" sqref="BP2 BP3:BP1048576"/>
    <dataValidation allowBlank="1" showInputMessage="1" promptTitle="Billing address street 1" sqref="BQ2 BQ3:BQ1048576"/>
    <dataValidation allowBlank="1" showInputMessage="1" promptTitle="Billing address street 2" sqref="BR2 BR3:BR1048576"/>
    <dataValidation allowBlank="1" showInputMessage="1" promptTitle="Billing address zip" sqref="BS2 BS3:BS1048576"/>
    <dataValidation allowBlank="1" showInputMessage="1" promptTitle="Billing address city" sqref="BT2 BT3:BT1048576"/>
    <dataValidation allowBlank="1" showInputMessage="1" promptTitle="Billing address state" sqref="BU2 BU3:BU1048576"/>
    <dataValidation allowBlank="1" showInputMessage="1" promptTitle="Billing address country" sqref="BV2 BV3:BV1048576"/>
    <dataValidation allowBlank="1" showInputMessage="1" promptTitle="Billing address phone" sqref="BW2 BW3:BW1048576"/>
    <dataValidation allowBlank="1" showInputMessage="1" promptTitle="Billing address phone 2" sqref="BX2 BX3:BX1048576"/>
    <dataValidation allowBlank="1" showInputMessage="1" promptTitle="Payment method" sqref="BY2 BY3:BY1048576"/>
    <dataValidation allowBlank="1" showInputMessage="1" promptTitle="Lead time to ship" sqref="BZ2 BZ3:BZ1048576"/>
    <dataValidation allowBlank="1" showInputMessage="1" promptTitle="PickUp DropOff point id" sqref="CA2 CA3:CA1048576"/>
    <dataValidation allowBlank="1" showInputMessage="1" promptTitle="Seller shipping from country" sqref="CB2 CB3:CB1048576"/>
    <dataValidation allowBlank="1" showInputMessage="1" promptTitle="Seller shipping from warehous..." sqref="CC2 CC3:CC1048576"/>
    <dataValidation allowBlank="1" showInputMessage="1" promptTitle="Customer order reference" sqref="CD2 CD3:CD1048576"/>
    <dataValidation allowBlank="1" showInputMessage="1" promptTitle="Seller order reference" sqref="CE2 CE3:CE1048576"/>
    <dataValidation allowBlank="1" showInputMessage="1" promptTitle="Fulfillment center code" sqref="CF2 CF3:CF1048576"/>
    <dataValidation allowBlank="1" showInputMessage="1" promptTitle="MMS Order - Invoice sent" prompt="mms-order-invoice-sent" sqref="CG2 CG3:CG1048576"/>
    <dataValidation allowBlank="1" showInputMessage="1" promptTitle="Customer Tax ID (Spain)" prompt="mms-customer-tax-id" sqref="CH2 CH3:CH1048576"/>
    <dataValidation allowBlank="1" showInputMessage="1" promptTitle="Taxpayer code (or VAT) (Italy)" prompt="mms-taxpayer-code-it" sqref="CI2 CI3:CI1048576"/>
    <dataValidation allowBlank="1" showInputMessage="1" promptTitle="SDI code or PEC (Italy)" prompt="mms-sdi-code-or-pec-it" sqref="CJ2 CJ3:CJ1048576"/>
    <dataValidation allowBlank="1" showInputMessage="1" promptTitle="Invoice requested (Italy)" prompt="mms-fatturazzione-it" sqref="CK2 CK3:CK1048576"/>
    <dataValidation allowBlank="1" showInputMessage="1" promptTitle="Localized Product Title" prompt="mms-localized-product-title" sqref="CL2 CL3:CL1048576"/>
    <dataValidation allowBlank="1" showInputMessage="1" promptTitle="Product tax amount (VAT - vat)" prompt="Product tax amount (VAT - vat)" sqref="CM2 CM3:CM1048576"/>
    <dataValidation allowBlank="1" showInputMessage="1" promptTitle="Shipping tax amount (VAT - vat)" prompt="Shipping tax amount (VAT - vat)" sqref="CN2 CN3:CN1048576"/>
    <dataValidation allowBlank="1" showInputMessage="1" promptTitle="Total order taxes" sqref="CO2 CO3:CO1048576"/>
    <dataValidation allowBlank="1" showInputMessage="1" promptTitle="Total shipping taxes" sqref="CP2 CP3:CP1048576"/>
  </dataValidations>
  <pageMargins left="0.7" right="0.7" top="0.75" bottom="0.75" header="0.3" footer="0.3"/>
  <pageSetup paperSize="9" scale="75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orders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刘大傻</cp:lastModifiedBy>
  <dcterms:created xsi:type="dcterms:W3CDTF">2025-06-09T05:41:00Z</dcterms:created>
  <dcterms:modified xsi:type="dcterms:W3CDTF">2025-06-11T09:29:39Z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2052-12.1.0.21541</vt:lpwstr>
  </property>
  <property fmtid="{D5CDD505-2E9C-101B-9397-08002B2CF9AE}" pid="3" name="ICV">
    <vt:lpwstr>6528E1D539014EF0AEA4731CDACF792C_12</vt:lpwstr>
  </property>
</Properties>
</file>