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kacierae/Desktop/Intro To Comp Apps/Microsoft Excel/"/>
    </mc:Choice>
  </mc:AlternateContent>
  <xr:revisionPtr revIDLastSave="0" documentId="13_ncr:1_{06080B23-018F-9D40-AD65-EC5938BADFB8}" xr6:coauthVersionLast="46" xr6:coauthVersionMax="46" xr10:uidLastSave="{00000000-0000-0000-0000-000000000000}"/>
  <bookViews>
    <workbookView xWindow="8040" yWindow="500" windowWidth="20760" windowHeight="15900" xr2:uid="{00000000-000D-0000-FFFF-FFFF00000000}"/>
  </bookViews>
  <sheets>
    <sheet name="Commissions" sheetId="1" r:id="rId1"/>
    <sheet name="Family Day" sheetId="3" r:id="rId2"/>
    <sheet name="Tables" sheetId="2" r:id="rId3"/>
    <sheet name="Range Names" sheetId="4" r:id="rId4"/>
  </sheets>
  <definedNames>
    <definedName name="Candy_sales">Tables!$B$6</definedName>
    <definedName name="Cash_donation">Tables!$B$7</definedName>
    <definedName name="H_Rates">Tables!$B$1:$F$2</definedName>
    <definedName name="Pedometer_sales">Tables!$B$8</definedName>
    <definedName name="Raffle_tickets">Tables!$B$9</definedName>
    <definedName name="Walk_run_pledge">Tables!$B$10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19" i="1"/>
  <c r="E20" i="1"/>
  <c r="E18" i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6" i="3"/>
  <c r="G23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<sst xmlns="http://schemas.openxmlformats.org/spreadsheetml/2006/main" count="134" uniqueCount="58">
  <si>
    <t>Central Sierra Insurance</t>
  </si>
  <si>
    <t>First Name</t>
  </si>
  <si>
    <t>Last Name</t>
  </si>
  <si>
    <t>Branch</t>
  </si>
  <si>
    <t>Commissions</t>
  </si>
  <si>
    <t>Bonus Rate</t>
  </si>
  <si>
    <t>Total Earnings</t>
  </si>
  <si>
    <t>Bob</t>
  </si>
  <si>
    <t>Lingle</t>
  </si>
  <si>
    <t>Cameron Park</t>
  </si>
  <si>
    <t>Lanita</t>
  </si>
  <si>
    <t>McCartney</t>
  </si>
  <si>
    <t>Eleesha</t>
  </si>
  <si>
    <t>Santos</t>
  </si>
  <si>
    <t>Roy</t>
  </si>
  <si>
    <t>Baxter</t>
  </si>
  <si>
    <t>Granite Bay</t>
  </si>
  <si>
    <t>Jennifer</t>
  </si>
  <si>
    <t>Alaro</t>
  </si>
  <si>
    <t>Folsom</t>
  </si>
  <si>
    <t>Tami</t>
  </si>
  <si>
    <t>Chan</t>
  </si>
  <si>
    <t>Charlene</t>
  </si>
  <si>
    <t>Althouse</t>
  </si>
  <si>
    <t>Juan</t>
  </si>
  <si>
    <t>Taylor</t>
  </si>
  <si>
    <t>Wayne</t>
  </si>
  <si>
    <t>Reza</t>
  </si>
  <si>
    <t>Cheryl</t>
  </si>
  <si>
    <t>Nevens</t>
  </si>
  <si>
    <t>ID</t>
  </si>
  <si>
    <t>Central Sierra Insurance
Commission Sales and Bonuses</t>
  </si>
  <si>
    <t>Bonus</t>
  </si>
  <si>
    <t>Branch Totals</t>
  </si>
  <si>
    <t>Total</t>
  </si>
  <si>
    <t>Family Day Community Fundraiser</t>
  </si>
  <si>
    <t>Source</t>
  </si>
  <si>
    <t>Amount</t>
  </si>
  <si>
    <t>Raffle tickets</t>
  </si>
  <si>
    <t>Walk/run pledge</t>
  </si>
  <si>
    <t>Cash donation</t>
  </si>
  <si>
    <t>Candy sales</t>
  </si>
  <si>
    <t>Pedometer sales</t>
  </si>
  <si>
    <t>Goal</t>
  </si>
  <si>
    <t>Commission</t>
  </si>
  <si>
    <t>Goal 
Reached?</t>
  </si>
  <si>
    <t>Candy_sales</t>
  </si>
  <si>
    <t>=Tables!$B$6</t>
  </si>
  <si>
    <t>Cash_donation</t>
  </si>
  <si>
    <t>=Tables!$B$7</t>
  </si>
  <si>
    <t>H_Rates</t>
  </si>
  <si>
    <t>=Tables!$B$1:$F$2</t>
  </si>
  <si>
    <t>Pedometer_sales</t>
  </si>
  <si>
    <t>=Tables!$B$8</t>
  </si>
  <si>
    <t>Raffle_tickets</t>
  </si>
  <si>
    <t>=Tables!$B$9</t>
  </si>
  <si>
    <t>Walk_run_pledge</t>
  </si>
  <si>
    <t>=Tables!$B$10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</si>
</sst>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6" formatCode="&quot;$&quot;#,##0.00"/>
    <numFmt numFmtId="168" formatCode="[$-409]mmmm\ d\,\ yyyy;@"/>
  </numFmts>
  <fonts count="4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8"/>
      <color theme="1"/>
      <name val="Corbel"/>
      <family val="2"/>
      <scheme val="minor"/>
    </font>
    <font>
      <sz val="11"/>
      <color theme="1"/>
      <name val="Corbel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2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indexed="64"/>
      </left>
      <right style="thin">
        <color auto="1"/>
      </right>
      <top/>
      <bottom style="dotted">
        <color auto="1"/>
      </bottom>
      <diagonal/>
    </border>
  </borders>
  <cellStyleXfs count="4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1"/>
    <xf numFmtId="0" fontId="1" fillId="0" borderId="1" xfId="1" applyFont="1" applyBorder="1" applyAlignment="1">
      <alignment horizontal="center"/>
    </xf>
    <xf numFmtId="0" fontId="3" fillId="0" borderId="1" xfId="1" applyNumberFormat="1" applyBorder="1"/>
    <xf numFmtId="0" fontId="3" fillId="0" borderId="1" xfId="1" applyBorder="1"/>
    <xf numFmtId="164" fontId="3" fillId="0" borderId="1" xfId="1" applyNumberFormat="1" applyBorder="1"/>
    <xf numFmtId="0" fontId="1" fillId="3" borderId="1" xfId="1" applyFont="1" applyFill="1" applyBorder="1" applyAlignment="1">
      <alignment horizontal="center"/>
    </xf>
    <xf numFmtId="10" fontId="3" fillId="0" borderId="1" xfId="1" applyNumberFormat="1" applyBorder="1"/>
    <xf numFmtId="0" fontId="3" fillId="0" borderId="5" xfId="1" applyBorder="1"/>
    <xf numFmtId="0" fontId="3" fillId="0" borderId="6" xfId="1" applyBorder="1"/>
    <xf numFmtId="0" fontId="3" fillId="0" borderId="7" xfId="1" applyBorder="1"/>
    <xf numFmtId="0" fontId="3" fillId="0" borderId="8" xfId="1" applyBorder="1"/>
    <xf numFmtId="0" fontId="3" fillId="0" borderId="10" xfId="1" applyBorder="1"/>
    <xf numFmtId="0" fontId="1" fillId="0" borderId="9" xfId="1" applyFont="1" applyBorder="1" applyAlignment="1">
      <alignment horizontal="right"/>
    </xf>
    <xf numFmtId="0" fontId="3" fillId="0" borderId="12" xfId="1" applyBorder="1"/>
    <xf numFmtId="6" fontId="3" fillId="0" borderId="1" xfId="1" applyNumberFormat="1" applyBorder="1"/>
    <xf numFmtId="164" fontId="3" fillId="0" borderId="1" xfId="1" applyNumberFormat="1" applyFill="1" applyBorder="1"/>
    <xf numFmtId="0" fontId="1" fillId="0" borderId="1" xfId="1" applyFont="1" applyBorder="1" applyAlignment="1">
      <alignment horizontal="center" wrapText="1"/>
    </xf>
    <xf numFmtId="0" fontId="2" fillId="0" borderId="0" xfId="1" applyFont="1" applyAlignment="1">
      <alignment horizontal="centerContinuous"/>
    </xf>
    <xf numFmtId="0" fontId="3" fillId="0" borderId="0" xfId="1" applyAlignment="1">
      <alignment horizontal="centerContinuous"/>
    </xf>
    <xf numFmtId="0" fontId="3" fillId="4" borderId="0" xfId="1" applyFill="1"/>
    <xf numFmtId="0" fontId="3" fillId="5" borderId="19" xfId="1" applyFill="1" applyBorder="1"/>
    <xf numFmtId="6" fontId="3" fillId="5" borderId="19" xfId="1" applyNumberFormat="1" applyFill="1" applyBorder="1"/>
    <xf numFmtId="0" fontId="3" fillId="5" borderId="12" xfId="1" applyFill="1" applyBorder="1"/>
    <xf numFmtId="0" fontId="3" fillId="5" borderId="13" xfId="1" applyFill="1" applyBorder="1"/>
    <xf numFmtId="164" fontId="3" fillId="5" borderId="19" xfId="1" applyNumberFormat="1" applyFill="1" applyBorder="1"/>
    <xf numFmtId="164" fontId="3" fillId="0" borderId="12" xfId="1" applyNumberFormat="1" applyBorder="1"/>
    <xf numFmtId="164" fontId="3" fillId="5" borderId="12" xfId="1" applyNumberFormat="1" applyFill="1" applyBorder="1"/>
    <xf numFmtId="164" fontId="3" fillId="5" borderId="13" xfId="1" applyNumberFormat="1" applyFill="1" applyBorder="1"/>
    <xf numFmtId="0" fontId="2" fillId="2" borderId="14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10" fontId="3" fillId="0" borderId="1" xfId="3" applyNumberFormat="1" applyBorder="1"/>
    <xf numFmtId="166" fontId="3" fillId="0" borderId="1" xfId="1" applyNumberFormat="1" applyBorder="1"/>
    <xf numFmtId="168" fontId="3" fillId="0" borderId="0" xfId="1" applyNumberFormat="1"/>
    <xf numFmtId="0" fontId="3" fillId="5" borderId="19" xfId="1" applyFill="1" applyBorder="1" applyAlignment="1">
      <alignment horizontal="center"/>
    </xf>
    <xf numFmtId="6" fontId="3" fillId="0" borderId="0" xfId="1" applyNumberFormat="1" applyBorder="1"/>
    <xf numFmtId="6" fontId="0" fillId="0" borderId="0" xfId="0" applyNumberFormat="1" applyBorder="1"/>
    <xf numFmtId="0" fontId="0" fillId="0" borderId="0" xfId="0" applyBorder="1"/>
    <xf numFmtId="166" fontId="3" fillId="0" borderId="11" xfId="2" applyNumberFormat="1" applyBorder="1"/>
  </cellXfs>
  <cellStyles count="4">
    <cellStyle name="Currency" xfId="2" builtinId="4"/>
    <cellStyle name="Normal" xfId="0" builtinId="0"/>
    <cellStyle name="Normal#pfnQYTawpRfMRuzBHaCsjVhbMlq1qVf6IR4GTQGq+ws=" xfId="1" xr:uid="{00000000-0005-0000-0000-000001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Depth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F21" sqref="F21"/>
    </sheetView>
  </sheetViews>
  <sheetFormatPr baseColWidth="10" defaultColWidth="8.83203125" defaultRowHeight="15" x14ac:dyDescent="0.2"/>
  <cols>
    <col min="1" max="1" width="9.5" style="1" customWidth="1"/>
    <col min="2" max="2" width="9.6640625" style="1" bestFit="1" customWidth="1"/>
    <col min="3" max="3" width="9.83203125" style="1" bestFit="1" customWidth="1"/>
    <col min="4" max="4" width="11.6640625" style="1" bestFit="1" customWidth="1"/>
    <col min="5" max="5" width="11.5" style="1" bestFit="1" customWidth="1"/>
    <col min="6" max="6" width="10" style="1" bestFit="1" customWidth="1"/>
    <col min="7" max="7" width="15" style="1" bestFit="1" customWidth="1"/>
  </cols>
  <sheetData>
    <row r="1" spans="1:7" ht="15" customHeight="1" x14ac:dyDescent="0.2">
      <c r="A1" s="29" t="s">
        <v>31</v>
      </c>
      <c r="B1" s="33"/>
      <c r="C1" s="33"/>
      <c r="D1" s="33"/>
      <c r="E1" s="33"/>
      <c r="F1" s="33"/>
      <c r="G1" s="34"/>
    </row>
    <row r="2" spans="1:7" ht="43.5" customHeight="1" x14ac:dyDescent="0.2">
      <c r="A2" s="35"/>
      <c r="B2" s="36"/>
      <c r="C2" s="36"/>
      <c r="D2" s="36"/>
      <c r="E2" s="36"/>
      <c r="F2" s="36"/>
      <c r="G2" s="37"/>
    </row>
    <row r="4" spans="1:7" ht="26.25" customHeight="1" x14ac:dyDescent="0.2">
      <c r="A4" s="6" t="s">
        <v>30</v>
      </c>
      <c r="B4" s="6" t="s">
        <v>2</v>
      </c>
      <c r="C4" s="6" t="s">
        <v>1</v>
      </c>
      <c r="D4" s="6" t="s">
        <v>3</v>
      </c>
      <c r="E4" s="6" t="s">
        <v>4</v>
      </c>
      <c r="F4" s="6" t="s">
        <v>5</v>
      </c>
      <c r="G4" s="6" t="s">
        <v>6</v>
      </c>
    </row>
    <row r="5" spans="1:7" ht="18" customHeight="1" x14ac:dyDescent="0.2">
      <c r="A5" s="3">
        <v>101</v>
      </c>
      <c r="B5" s="4" t="s">
        <v>8</v>
      </c>
      <c r="C5" s="4" t="s">
        <v>7</v>
      </c>
      <c r="D5" s="4" t="s">
        <v>9</v>
      </c>
      <c r="E5" s="5">
        <v>15000</v>
      </c>
      <c r="F5" s="38">
        <f>HLOOKUP(E5,H_Rates,2)</f>
        <v>2.5000000000000001E-2</v>
      </c>
      <c r="G5" s="39">
        <f>E5+(F5*E5)</f>
        <v>15375</v>
      </c>
    </row>
    <row r="6" spans="1:7" ht="18" customHeight="1" x14ac:dyDescent="0.2">
      <c r="A6" s="3">
        <v>102</v>
      </c>
      <c r="B6" s="4" t="s">
        <v>11</v>
      </c>
      <c r="C6" s="4" t="s">
        <v>10</v>
      </c>
      <c r="D6" s="4" t="s">
        <v>19</v>
      </c>
      <c r="E6" s="5">
        <v>12000</v>
      </c>
      <c r="F6" s="38">
        <f>HLOOKUP(E6,H_Rates,2)</f>
        <v>2.2499999999999999E-2</v>
      </c>
      <c r="G6" s="39">
        <f t="shared" ref="G6:G14" si="0">E6+(F6*E6)</f>
        <v>12270</v>
      </c>
    </row>
    <row r="7" spans="1:7" ht="18" customHeight="1" x14ac:dyDescent="0.2">
      <c r="A7" s="3">
        <v>103</v>
      </c>
      <c r="B7" s="4" t="s">
        <v>13</v>
      </c>
      <c r="C7" s="4" t="s">
        <v>12</v>
      </c>
      <c r="D7" s="4" t="s">
        <v>9</v>
      </c>
      <c r="E7" s="5">
        <v>5500</v>
      </c>
      <c r="F7" s="38">
        <f>HLOOKUP(E7,H_Rates,2)</f>
        <v>1.4999999999999999E-2</v>
      </c>
      <c r="G7" s="39">
        <f t="shared" si="0"/>
        <v>5582.5</v>
      </c>
    </row>
    <row r="8" spans="1:7" ht="18" customHeight="1" x14ac:dyDescent="0.2">
      <c r="A8" s="3">
        <v>104</v>
      </c>
      <c r="B8" s="4" t="s">
        <v>15</v>
      </c>
      <c r="C8" s="4" t="s">
        <v>14</v>
      </c>
      <c r="D8" s="4" t="s">
        <v>16</v>
      </c>
      <c r="E8" s="5">
        <v>4500</v>
      </c>
      <c r="F8" s="38">
        <f>HLOOKUP(E8,H_Rates,2)</f>
        <v>1.4999999999999999E-2</v>
      </c>
      <c r="G8" s="39">
        <f t="shared" si="0"/>
        <v>4567.5</v>
      </c>
    </row>
    <row r="9" spans="1:7" ht="18" customHeight="1" x14ac:dyDescent="0.2">
      <c r="A9" s="3">
        <v>105</v>
      </c>
      <c r="B9" s="4" t="s">
        <v>18</v>
      </c>
      <c r="C9" s="4" t="s">
        <v>17</v>
      </c>
      <c r="D9" s="4" t="s">
        <v>19</v>
      </c>
      <c r="E9" s="5">
        <v>3000</v>
      </c>
      <c r="F9" s="38">
        <f>HLOOKUP(E9,H_Rates,2)</f>
        <v>1.4999999999999999E-2</v>
      </c>
      <c r="G9" s="39">
        <f t="shared" si="0"/>
        <v>3045</v>
      </c>
    </row>
    <row r="10" spans="1:7" ht="18" customHeight="1" x14ac:dyDescent="0.2">
      <c r="A10" s="3">
        <v>115</v>
      </c>
      <c r="B10" s="4" t="s">
        <v>21</v>
      </c>
      <c r="C10" s="4" t="s">
        <v>20</v>
      </c>
      <c r="D10" s="4" t="s">
        <v>9</v>
      </c>
      <c r="E10" s="5">
        <v>3000</v>
      </c>
      <c r="F10" s="38">
        <f>HLOOKUP(E10,H_Rates,2)</f>
        <v>1.4999999999999999E-2</v>
      </c>
      <c r="G10" s="39">
        <f t="shared" si="0"/>
        <v>3045</v>
      </c>
    </row>
    <row r="11" spans="1:7" ht="18" customHeight="1" x14ac:dyDescent="0.2">
      <c r="A11" s="3">
        <v>117</v>
      </c>
      <c r="B11" s="4" t="s">
        <v>23</v>
      </c>
      <c r="C11" s="4" t="s">
        <v>22</v>
      </c>
      <c r="D11" s="4" t="s">
        <v>16</v>
      </c>
      <c r="E11" s="5">
        <v>4700</v>
      </c>
      <c r="F11" s="38">
        <f>HLOOKUP(E11,H_Rates,2)</f>
        <v>1.4999999999999999E-2</v>
      </c>
      <c r="G11" s="39">
        <f t="shared" si="0"/>
        <v>4770.5</v>
      </c>
    </row>
    <row r="12" spans="1:7" ht="18" customHeight="1" x14ac:dyDescent="0.2">
      <c r="A12" s="3">
        <v>119</v>
      </c>
      <c r="B12" s="4" t="s">
        <v>25</v>
      </c>
      <c r="C12" s="4" t="s">
        <v>24</v>
      </c>
      <c r="D12" s="4" t="s">
        <v>16</v>
      </c>
      <c r="E12" s="5">
        <v>4000</v>
      </c>
      <c r="F12" s="38">
        <f>HLOOKUP(E12,H_Rates,2)</f>
        <v>1.4999999999999999E-2</v>
      </c>
      <c r="G12" s="39">
        <f t="shared" si="0"/>
        <v>4060</v>
      </c>
    </row>
    <row r="13" spans="1:7" ht="18" customHeight="1" x14ac:dyDescent="0.2">
      <c r="A13" s="3">
        <v>120</v>
      </c>
      <c r="B13" s="4" t="s">
        <v>27</v>
      </c>
      <c r="C13" s="4" t="s">
        <v>26</v>
      </c>
      <c r="D13" s="4" t="s">
        <v>9</v>
      </c>
      <c r="E13" s="5">
        <v>4000</v>
      </c>
      <c r="F13" s="38">
        <f>HLOOKUP(E13,H_Rates,2)</f>
        <v>1.4999999999999999E-2</v>
      </c>
      <c r="G13" s="39">
        <f t="shared" si="0"/>
        <v>4060</v>
      </c>
    </row>
    <row r="14" spans="1:7" ht="18" customHeight="1" x14ac:dyDescent="0.2">
      <c r="A14" s="3">
        <v>125</v>
      </c>
      <c r="B14" s="4" t="s">
        <v>29</v>
      </c>
      <c r="C14" s="4" t="s">
        <v>28</v>
      </c>
      <c r="D14" s="4" t="s">
        <v>9</v>
      </c>
      <c r="E14" s="5">
        <v>12000</v>
      </c>
      <c r="F14" s="38">
        <f>HLOOKUP(E14,H_Rates,2)</f>
        <v>2.2499999999999999E-2</v>
      </c>
      <c r="G14" s="39">
        <f t="shared" si="0"/>
        <v>12270</v>
      </c>
    </row>
    <row r="17" spans="3:7" ht="20.25" customHeight="1" x14ac:dyDescent="0.2">
      <c r="C17" s="30" t="s">
        <v>33</v>
      </c>
      <c r="D17" s="31"/>
      <c r="E17" s="32"/>
    </row>
    <row r="18" spans="3:7" ht="20.25" customHeight="1" x14ac:dyDescent="0.2">
      <c r="C18" s="8" t="s">
        <v>9</v>
      </c>
      <c r="D18" s="9"/>
      <c r="E18" s="45">
        <f>SUMIF($D$5:$D$14,C18, $G$5:$G$14)</f>
        <v>40332.5</v>
      </c>
    </row>
    <row r="19" spans="3:7" ht="20.25" customHeight="1" x14ac:dyDescent="0.2">
      <c r="C19" s="10" t="s">
        <v>19</v>
      </c>
      <c r="D19" s="11"/>
      <c r="E19" s="45">
        <f t="shared" ref="E19:E21" si="1">SUMIF($D$5:$D$14,C19, $G$5:$G$14)</f>
        <v>15315</v>
      </c>
    </row>
    <row r="20" spans="3:7" ht="20.25" customHeight="1" x14ac:dyDescent="0.2">
      <c r="C20" s="10" t="s">
        <v>16</v>
      </c>
      <c r="D20" s="11"/>
      <c r="E20" s="45">
        <f t="shared" si="1"/>
        <v>13398</v>
      </c>
    </row>
    <row r="21" spans="3:7" ht="20.25" customHeight="1" x14ac:dyDescent="0.2">
      <c r="C21" s="13" t="s">
        <v>34</v>
      </c>
      <c r="D21" s="12"/>
      <c r="E21" s="45">
        <f>SUM(E18:E20)</f>
        <v>69045.5</v>
      </c>
    </row>
    <row r="23" spans="3:7" x14ac:dyDescent="0.2">
      <c r="G23" s="40">
        <f ca="1">NOW()</f>
        <v>44251.066777199077</v>
      </c>
    </row>
  </sheetData>
  <mergeCells count="2">
    <mergeCell ref="A1:G2"/>
    <mergeCell ref="C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6.1640625" style="1" customWidth="1"/>
    <col min="2" max="2" width="10.6640625" style="1" customWidth="1"/>
    <col min="3" max="3" width="10.5" style="1" customWidth="1"/>
    <col min="4" max="4" width="12.6640625" style="1" customWidth="1"/>
    <col min="5" max="5" width="14.83203125" style="1" customWidth="1"/>
    <col min="6" max="6" width="8.5" style="1" customWidth="1"/>
    <col min="8" max="8" width="11.83203125" style="1" customWidth="1"/>
  </cols>
  <sheetData>
    <row r="1" spans="1:8" x14ac:dyDescent="0.2">
      <c r="A1" s="20"/>
      <c r="B1" s="20"/>
      <c r="C1" s="20"/>
      <c r="D1" s="20"/>
      <c r="E1" s="20"/>
      <c r="F1" s="20"/>
      <c r="G1" s="20"/>
      <c r="H1" s="20"/>
    </row>
    <row r="2" spans="1:8" ht="26" x14ac:dyDescent="0.35">
      <c r="A2" s="18" t="s">
        <v>0</v>
      </c>
      <c r="B2" s="19"/>
      <c r="C2" s="19"/>
      <c r="D2" s="19"/>
      <c r="E2" s="19"/>
      <c r="F2" s="19"/>
      <c r="G2" s="19"/>
      <c r="H2" s="19"/>
    </row>
    <row r="3" spans="1:8" ht="26" x14ac:dyDescent="0.35">
      <c r="A3" s="18" t="s">
        <v>35</v>
      </c>
      <c r="B3" s="19"/>
      <c r="C3" s="19"/>
      <c r="D3" s="19"/>
      <c r="E3" s="19"/>
      <c r="F3" s="19"/>
      <c r="G3" s="19"/>
      <c r="H3" s="19"/>
    </row>
    <row r="4" spans="1:8" x14ac:dyDescent="0.2">
      <c r="A4" s="20"/>
      <c r="B4" s="20"/>
      <c r="C4" s="20"/>
      <c r="D4" s="20"/>
      <c r="E4" s="20"/>
      <c r="F4" s="20"/>
      <c r="G4" s="20"/>
      <c r="H4" s="20"/>
    </row>
    <row r="5" spans="1:8" ht="32.25" customHeight="1" x14ac:dyDescent="0.2">
      <c r="A5" s="2" t="s">
        <v>30</v>
      </c>
      <c r="B5" s="2" t="s">
        <v>2</v>
      </c>
      <c r="C5" s="2" t="s">
        <v>1</v>
      </c>
      <c r="D5" s="2" t="s">
        <v>3</v>
      </c>
      <c r="E5" s="2" t="s">
        <v>36</v>
      </c>
      <c r="F5" s="17" t="s">
        <v>43</v>
      </c>
      <c r="G5" s="17" t="s">
        <v>37</v>
      </c>
      <c r="H5" s="17" t="s">
        <v>45</v>
      </c>
    </row>
    <row r="6" spans="1:8" ht="17.25" customHeight="1" x14ac:dyDescent="0.2">
      <c r="A6" s="21">
        <v>101</v>
      </c>
      <c r="B6" s="21" t="s">
        <v>8</v>
      </c>
      <c r="C6" s="21" t="s">
        <v>7</v>
      </c>
      <c r="D6" s="21" t="s">
        <v>9</v>
      </c>
      <c r="E6" s="21" t="s">
        <v>38</v>
      </c>
      <c r="F6" s="22">
        <f>VLOOKUP( E6, Tables!$A$6:$B$10,2)</f>
        <v>500</v>
      </c>
      <c r="G6" s="25">
        <v>750</v>
      </c>
      <c r="H6" s="41" t="str">
        <f>IF(G6&gt;=F6, "Yes", "No")</f>
        <v>Yes</v>
      </c>
    </row>
    <row r="7" spans="1:8" ht="17.25" customHeight="1" x14ac:dyDescent="0.2">
      <c r="A7" s="14">
        <v>102</v>
      </c>
      <c r="B7" s="14" t="s">
        <v>11</v>
      </c>
      <c r="C7" s="14" t="s">
        <v>10</v>
      </c>
      <c r="D7" s="14" t="s">
        <v>19</v>
      </c>
      <c r="E7" s="14" t="s">
        <v>39</v>
      </c>
      <c r="F7" s="22">
        <f>VLOOKUP( E7, Tables!$A$6:$B$10,2)</f>
        <v>250</v>
      </c>
      <c r="G7" s="26">
        <v>225</v>
      </c>
      <c r="H7" s="41" t="str">
        <f t="shared" ref="H7:H20" si="0">IF(G7&gt;=F7, "Yes", "No")</f>
        <v>No</v>
      </c>
    </row>
    <row r="8" spans="1:8" ht="17.25" customHeight="1" x14ac:dyDescent="0.2">
      <c r="A8" s="23">
        <v>103</v>
      </c>
      <c r="B8" s="23" t="s">
        <v>13</v>
      </c>
      <c r="C8" s="23" t="s">
        <v>12</v>
      </c>
      <c r="D8" s="23" t="s">
        <v>9</v>
      </c>
      <c r="E8" s="23" t="s">
        <v>40</v>
      </c>
      <c r="F8" s="22">
        <f>VLOOKUP( E8, Tables!$A$6:$B$10,2)</f>
        <v>500</v>
      </c>
      <c r="G8" s="27">
        <v>725</v>
      </c>
      <c r="H8" s="41" t="str">
        <f t="shared" si="0"/>
        <v>Yes</v>
      </c>
    </row>
    <row r="9" spans="1:8" ht="17.25" customHeight="1" x14ac:dyDescent="0.2">
      <c r="A9" s="14">
        <v>104</v>
      </c>
      <c r="B9" s="14" t="s">
        <v>15</v>
      </c>
      <c r="C9" s="14" t="s">
        <v>14</v>
      </c>
      <c r="D9" s="14" t="s">
        <v>16</v>
      </c>
      <c r="E9" s="14" t="s">
        <v>41</v>
      </c>
      <c r="F9" s="22">
        <f>VLOOKUP( E9, Tables!$A$6:$B$10,2)</f>
        <v>300</v>
      </c>
      <c r="G9" s="26">
        <v>450</v>
      </c>
      <c r="H9" s="41" t="str">
        <f t="shared" si="0"/>
        <v>Yes</v>
      </c>
    </row>
    <row r="10" spans="1:8" ht="17.25" customHeight="1" x14ac:dyDescent="0.2">
      <c r="A10" s="23">
        <v>105</v>
      </c>
      <c r="B10" s="23" t="s">
        <v>18</v>
      </c>
      <c r="C10" s="23" t="s">
        <v>17</v>
      </c>
      <c r="D10" s="23" t="s">
        <v>19</v>
      </c>
      <c r="E10" s="23" t="s">
        <v>42</v>
      </c>
      <c r="F10" s="22">
        <f>VLOOKUP( E10, Tables!$A$6:$B$10,2)</f>
        <v>500</v>
      </c>
      <c r="G10" s="27">
        <v>750</v>
      </c>
      <c r="H10" s="41" t="str">
        <f t="shared" si="0"/>
        <v>Yes</v>
      </c>
    </row>
    <row r="11" spans="1:8" ht="17.25" customHeight="1" x14ac:dyDescent="0.2">
      <c r="A11" s="14">
        <v>115</v>
      </c>
      <c r="B11" s="14" t="s">
        <v>21</v>
      </c>
      <c r="C11" s="14" t="s">
        <v>20</v>
      </c>
      <c r="D11" s="14" t="s">
        <v>9</v>
      </c>
      <c r="E11" s="14" t="s">
        <v>38</v>
      </c>
      <c r="F11" s="22">
        <f>VLOOKUP( E11, Tables!$A$6:$B$10,2)</f>
        <v>500</v>
      </c>
      <c r="G11" s="26">
        <v>275</v>
      </c>
      <c r="H11" s="41" t="str">
        <f t="shared" si="0"/>
        <v>No</v>
      </c>
    </row>
    <row r="12" spans="1:8" ht="17.25" customHeight="1" x14ac:dyDescent="0.2">
      <c r="A12" s="23">
        <v>117</v>
      </c>
      <c r="B12" s="23" t="s">
        <v>23</v>
      </c>
      <c r="C12" s="23" t="s">
        <v>22</v>
      </c>
      <c r="D12" s="23" t="s">
        <v>16</v>
      </c>
      <c r="E12" s="23" t="s">
        <v>39</v>
      </c>
      <c r="F12" s="22">
        <f>VLOOKUP( E12, Tables!$A$6:$B$10,2)</f>
        <v>250</v>
      </c>
      <c r="G12" s="27">
        <v>275</v>
      </c>
      <c r="H12" s="41" t="str">
        <f t="shared" si="0"/>
        <v>Yes</v>
      </c>
    </row>
    <row r="13" spans="1:8" ht="17.25" customHeight="1" x14ac:dyDescent="0.2">
      <c r="A13" s="14">
        <v>119</v>
      </c>
      <c r="B13" s="14" t="s">
        <v>25</v>
      </c>
      <c r="C13" s="14" t="s">
        <v>24</v>
      </c>
      <c r="D13" s="14" t="s">
        <v>16</v>
      </c>
      <c r="E13" s="14" t="s">
        <v>39</v>
      </c>
      <c r="F13" s="22">
        <f>VLOOKUP( E13, Tables!$A$6:$B$10,2)</f>
        <v>250</v>
      </c>
      <c r="G13" s="26">
        <v>325</v>
      </c>
      <c r="H13" s="41" t="str">
        <f t="shared" si="0"/>
        <v>Yes</v>
      </c>
    </row>
    <row r="14" spans="1:8" ht="17.25" customHeight="1" x14ac:dyDescent="0.2">
      <c r="A14" s="23">
        <v>120</v>
      </c>
      <c r="B14" s="23" t="s">
        <v>27</v>
      </c>
      <c r="C14" s="23" t="s">
        <v>26</v>
      </c>
      <c r="D14" s="23" t="s">
        <v>9</v>
      </c>
      <c r="E14" s="23" t="s">
        <v>40</v>
      </c>
      <c r="F14" s="22">
        <f>VLOOKUP( E14, Tables!$A$6:$B$10,2)</f>
        <v>500</v>
      </c>
      <c r="G14" s="27">
        <v>325</v>
      </c>
      <c r="H14" s="41" t="str">
        <f t="shared" si="0"/>
        <v>No</v>
      </c>
    </row>
    <row r="15" spans="1:8" ht="17.25" customHeight="1" x14ac:dyDescent="0.2">
      <c r="A15" s="14">
        <v>125</v>
      </c>
      <c r="B15" s="14" t="s">
        <v>29</v>
      </c>
      <c r="C15" s="14" t="s">
        <v>28</v>
      </c>
      <c r="D15" s="14" t="s">
        <v>9</v>
      </c>
      <c r="E15" s="14" t="s">
        <v>41</v>
      </c>
      <c r="F15" s="22">
        <f>VLOOKUP( E15, Tables!$A$6:$B$10,2)</f>
        <v>300</v>
      </c>
      <c r="G15" s="26">
        <v>215</v>
      </c>
      <c r="H15" s="41" t="str">
        <f t="shared" si="0"/>
        <v>No</v>
      </c>
    </row>
    <row r="16" spans="1:8" ht="17.25" customHeight="1" x14ac:dyDescent="0.2">
      <c r="A16" s="23">
        <v>102</v>
      </c>
      <c r="B16" s="23" t="s">
        <v>11</v>
      </c>
      <c r="C16" s="23" t="s">
        <v>10</v>
      </c>
      <c r="D16" s="23" t="s">
        <v>19</v>
      </c>
      <c r="E16" s="23" t="s">
        <v>41</v>
      </c>
      <c r="F16" s="22">
        <f>VLOOKUP( E16, Tables!$A$6:$B$10,2)</f>
        <v>300</v>
      </c>
      <c r="G16" s="27">
        <v>350</v>
      </c>
      <c r="H16" s="41" t="str">
        <f t="shared" si="0"/>
        <v>Yes</v>
      </c>
    </row>
    <row r="17" spans="1:8" ht="17.25" customHeight="1" x14ac:dyDescent="0.2">
      <c r="A17" s="14">
        <v>103</v>
      </c>
      <c r="B17" s="14" t="s">
        <v>13</v>
      </c>
      <c r="C17" s="14" t="s">
        <v>12</v>
      </c>
      <c r="D17" s="14" t="s">
        <v>9</v>
      </c>
      <c r="E17" s="14" t="s">
        <v>38</v>
      </c>
      <c r="F17" s="22">
        <f>VLOOKUP( E17, Tables!$A$6:$B$10,2)</f>
        <v>500</v>
      </c>
      <c r="G17" s="26">
        <v>825</v>
      </c>
      <c r="H17" s="41" t="str">
        <f t="shared" si="0"/>
        <v>Yes</v>
      </c>
    </row>
    <row r="18" spans="1:8" ht="17.25" customHeight="1" x14ac:dyDescent="0.2">
      <c r="A18" s="23">
        <v>117</v>
      </c>
      <c r="B18" s="23" t="s">
        <v>23</v>
      </c>
      <c r="C18" s="23" t="s">
        <v>22</v>
      </c>
      <c r="D18" s="23" t="s">
        <v>16</v>
      </c>
      <c r="E18" s="23" t="s">
        <v>38</v>
      </c>
      <c r="F18" s="22">
        <f>VLOOKUP( E18, Tables!$A$6:$B$10,2)</f>
        <v>500</v>
      </c>
      <c r="G18" s="27">
        <v>900</v>
      </c>
      <c r="H18" s="41" t="str">
        <f t="shared" si="0"/>
        <v>Yes</v>
      </c>
    </row>
    <row r="19" spans="1:8" ht="17.25" customHeight="1" x14ac:dyDescent="0.2">
      <c r="A19" s="14">
        <v>104</v>
      </c>
      <c r="B19" s="14" t="s">
        <v>15</v>
      </c>
      <c r="C19" s="14" t="s">
        <v>14</v>
      </c>
      <c r="D19" s="14" t="s">
        <v>16</v>
      </c>
      <c r="E19" s="14" t="s">
        <v>42</v>
      </c>
      <c r="F19" s="22">
        <f>VLOOKUP( E19, Tables!$A$6:$B$10,2)</f>
        <v>500</v>
      </c>
      <c r="G19" s="26">
        <v>825</v>
      </c>
      <c r="H19" s="41" t="str">
        <f t="shared" si="0"/>
        <v>Yes</v>
      </c>
    </row>
    <row r="20" spans="1:8" ht="17.25" customHeight="1" x14ac:dyDescent="0.2">
      <c r="A20" s="24">
        <v>105</v>
      </c>
      <c r="B20" s="24" t="s">
        <v>18</v>
      </c>
      <c r="C20" s="24" t="s">
        <v>17</v>
      </c>
      <c r="D20" s="24" t="s">
        <v>19</v>
      </c>
      <c r="E20" s="24" t="s">
        <v>40</v>
      </c>
      <c r="F20" s="22">
        <f>VLOOKUP( E20, Tables!$A$6:$B$10,2)</f>
        <v>500</v>
      </c>
      <c r="G20" s="28">
        <v>1000</v>
      </c>
      <c r="H20" s="41" t="str">
        <f t="shared" si="0"/>
        <v>Yes</v>
      </c>
    </row>
    <row r="23" spans="1:8" ht="15" customHeight="1" x14ac:dyDescent="0.2"/>
    <row r="24" spans="1:8" ht="15" customHeight="1" x14ac:dyDescent="0.2"/>
    <row r="25" spans="1:8" ht="15" customHeight="1" x14ac:dyDescent="0.2"/>
    <row r="26" spans="1:8" ht="15" customHeight="1" x14ac:dyDescent="0.2"/>
    <row r="27" spans="1:8" ht="15" customHeight="1" x14ac:dyDescent="0.2"/>
    <row r="28" spans="1:8" ht="1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A6" sqref="A6:B10"/>
    </sheetView>
  </sheetViews>
  <sheetFormatPr baseColWidth="10" defaultColWidth="8.83203125" defaultRowHeight="15" x14ac:dyDescent="0.2"/>
  <cols>
    <col min="1" max="1" width="13.1640625" style="1" customWidth="1"/>
    <col min="2" max="4" width="9.1640625" style="1" bestFit="1" customWidth="1"/>
    <col min="5" max="6" width="9.6640625" style="1" bestFit="1" customWidth="1"/>
  </cols>
  <sheetData>
    <row r="1" spans="1:6" ht="25.5" customHeight="1" x14ac:dyDescent="0.2">
      <c r="A1" s="6" t="s">
        <v>44</v>
      </c>
      <c r="B1" s="16">
        <v>3000</v>
      </c>
      <c r="C1" s="16">
        <v>6000</v>
      </c>
      <c r="D1" s="16">
        <v>9000</v>
      </c>
      <c r="E1" s="16">
        <v>12000</v>
      </c>
      <c r="F1" s="16">
        <v>15000</v>
      </c>
    </row>
    <row r="2" spans="1:6" ht="25.5" customHeight="1" x14ac:dyDescent="0.2">
      <c r="A2" s="6" t="s">
        <v>32</v>
      </c>
      <c r="B2" s="7">
        <v>1.4999999999999999E-2</v>
      </c>
      <c r="C2" s="7">
        <v>1.7500000000000002E-2</v>
      </c>
      <c r="D2" s="7">
        <v>1.9E-2</v>
      </c>
      <c r="E2" s="7">
        <v>2.2499999999999999E-2</v>
      </c>
      <c r="F2" s="7">
        <v>2.5000000000000001E-2</v>
      </c>
    </row>
    <row r="3" spans="1:6" ht="25.5" customHeight="1" x14ac:dyDescent="0.2"/>
    <row r="4" spans="1:6" ht="30" customHeight="1" x14ac:dyDescent="0.2"/>
    <row r="5" spans="1:6" ht="24" customHeight="1" x14ac:dyDescent="0.2">
      <c r="A5" s="6" t="s">
        <v>36</v>
      </c>
      <c r="B5" s="6" t="s">
        <v>43</v>
      </c>
    </row>
    <row r="6" spans="1:6" ht="24" customHeight="1" x14ac:dyDescent="0.2">
      <c r="A6" s="4" t="s">
        <v>41</v>
      </c>
      <c r="B6" s="15">
        <v>300</v>
      </c>
    </row>
    <row r="7" spans="1:6" ht="24" customHeight="1" x14ac:dyDescent="0.2">
      <c r="A7" s="4" t="s">
        <v>40</v>
      </c>
      <c r="B7" s="15">
        <v>500</v>
      </c>
    </row>
    <row r="8" spans="1:6" ht="24" customHeight="1" x14ac:dyDescent="0.2">
      <c r="A8" s="4" t="s">
        <v>42</v>
      </c>
      <c r="B8" s="15">
        <v>500</v>
      </c>
    </row>
    <row r="9" spans="1:6" ht="24" customHeight="1" x14ac:dyDescent="0.2">
      <c r="A9" s="4" t="s">
        <v>38</v>
      </c>
      <c r="B9" s="15">
        <v>500</v>
      </c>
    </row>
    <row r="10" spans="1:6" ht="24" customHeight="1" x14ac:dyDescent="0.2">
      <c r="A10" s="4" t="s">
        <v>39</v>
      </c>
      <c r="B10" s="15">
        <v>250</v>
      </c>
    </row>
  </sheetData>
  <sortState xmlns:xlrd2="http://schemas.microsoft.com/office/spreadsheetml/2017/richdata2" ref="A6:B10">
    <sortCondition ref="A6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0AAB-34C6-714F-9579-7C49B1BE33F2}">
  <dimension ref="A1:C8"/>
  <sheetViews>
    <sheetView workbookViewId="0">
      <selection sqref="A1:B1048576"/>
    </sheetView>
  </sheetViews>
  <sheetFormatPr baseColWidth="10" defaultRowHeight="15" x14ac:dyDescent="0.2"/>
  <cols>
    <col min="1" max="1" width="14.5" bestFit="1" customWidth="1"/>
    <col min="2" max="2" width="16" bestFit="1" customWidth="1"/>
  </cols>
  <sheetData>
    <row r="1" spans="1:3" x14ac:dyDescent="0.2">
      <c r="A1" s="42" t="s">
        <v>46</v>
      </c>
      <c r="B1" s="43" t="s">
        <v>47</v>
      </c>
      <c r="C1" s="44"/>
    </row>
    <row r="2" spans="1:3" x14ac:dyDescent="0.2">
      <c r="A2" s="42" t="s">
        <v>48</v>
      </c>
      <c r="B2" s="43" t="s">
        <v>49</v>
      </c>
      <c r="C2" s="44"/>
    </row>
    <row r="3" spans="1:3" x14ac:dyDescent="0.2">
      <c r="A3" s="42" t="s">
        <v>50</v>
      </c>
      <c r="B3" s="43" t="s">
        <v>51</v>
      </c>
      <c r="C3" s="44"/>
    </row>
    <row r="4" spans="1:3" x14ac:dyDescent="0.2">
      <c r="A4" s="42" t="s">
        <v>52</v>
      </c>
      <c r="B4" s="43" t="s">
        <v>53</v>
      </c>
      <c r="C4" s="44"/>
    </row>
    <row r="5" spans="1:3" x14ac:dyDescent="0.2">
      <c r="A5" s="42" t="s">
        <v>54</v>
      </c>
      <c r="B5" s="43" t="s">
        <v>55</v>
      </c>
      <c r="C5" s="44"/>
    </row>
    <row r="6" spans="1:3" x14ac:dyDescent="0.2">
      <c r="A6" s="43" t="s">
        <v>56</v>
      </c>
      <c r="B6" s="43" t="s">
        <v>57</v>
      </c>
      <c r="C6" s="44"/>
    </row>
    <row r="7" spans="1:3" x14ac:dyDescent="0.2">
      <c r="A7" s="44"/>
      <c r="B7" s="44"/>
      <c r="C7" s="44"/>
    </row>
    <row r="8" spans="1:3" x14ac:dyDescent="0.2">
      <c r="A8" s="44"/>
      <c r="B8" s="44"/>
      <c r="C8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senna xmlns="http://customxml.org">
  <kers>ELJHE8LSB98dzE3qAfSegOJwaXOk4sYkr4VCEnUCMWo=</kers>
  <massa>2/24/2021 2:06:35 AM</massa>
  <hamilton>true</hamilton>
</senn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5" ma:contentTypeDescription="Create a new document." ma:contentTypeScope="" ma:versionID="16abbc21cad4e07dcb2159bfcd3ec5fe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eb4fb52b570b24f7129bc3ec0f64e60a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631454-1D5C-462C-867B-CD973840CEF6}">
  <ds:schemaRefs>
    <ds:schemaRef ds:uri="http://customxml.org"/>
  </ds:schemaRefs>
</ds:datastoreItem>
</file>

<file path=customXml/itemProps2.xml><?xml version="1.0" encoding="utf-8"?>
<ds:datastoreItem xmlns:ds="http://schemas.openxmlformats.org/officeDocument/2006/customXml" ds:itemID="{1DB5AF14-6BF7-44C2-90BD-9AE4219B6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EE8699-CE4E-4B17-9797-AFD107ED5A4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Commissions</vt:lpstr>
      <vt:lpstr>Family Day</vt:lpstr>
      <vt:lpstr>Tables</vt:lpstr>
      <vt:lpstr>Range Names</vt:lpstr>
      <vt:lpstr>Candy_sales</vt:lpstr>
      <vt:lpstr>Cash_donation</vt:lpstr>
      <vt:lpstr>H_Rates</vt:lpstr>
      <vt:lpstr>Pedometer_sales</vt:lpstr>
      <vt:lpstr>Raffle_tickets</vt:lpstr>
      <vt:lpstr>Walk_run_pledge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kacie cox</cp:lastModifiedBy>
  <cp:lastPrinted>2014-09-09T23:08:49Z</cp:lastPrinted>
  <dcterms:created xsi:type="dcterms:W3CDTF">2014-09-09T22:16:39Z</dcterms:created>
  <dcterms:modified xsi:type="dcterms:W3CDTF">2021-02-24T08:37:05Z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