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ebianchi/Box Sync/Bianchi/AOS1/Ncycle/data/Babbin_2020_GBC/"/>
    </mc:Choice>
  </mc:AlternateContent>
  <xr:revisionPtr revIDLastSave="0" documentId="13_ncr:1_{A2A3DE67-8EFB-7940-903A-DCB1A25A37C0}" xr6:coauthVersionLast="45" xr6:coauthVersionMax="45" xr10:uidLastSave="{00000000-0000-0000-0000-000000000000}"/>
  <bookViews>
    <workbookView xWindow="8360" yWindow="1280" windowWidth="28420" windowHeight="19680" activeTab="4" xr2:uid="{45043A86-7346-CE4E-8218-0C7D3347D9A4}"/>
  </bookViews>
  <sheets>
    <sheet name="N2_rate" sheetId="4" r:id="rId1"/>
    <sheet name="Oxygen" sheetId="5" r:id="rId2"/>
    <sheet name="sigT" sheetId="6" r:id="rId3"/>
    <sheet name="Spline_fit" sheetId="7" r:id="rId4"/>
    <sheet name="Sheet2" sheetId="2" r:id="rId5"/>
    <sheet name="Sheet1" sheetId="1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U4" i="2" l="1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47" i="2"/>
  <c r="F2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/>
  <c r="F43" i="2"/>
  <c r="F44" i="2"/>
  <c r="F45" i="2"/>
  <c r="F46" i="2"/>
  <c r="R57" i="2" l="1"/>
  <c r="R27" i="2"/>
  <c r="R4" i="2"/>
  <c r="R5" i="2"/>
  <c r="R6" i="2"/>
  <c r="R8" i="2"/>
  <c r="R9" i="2"/>
  <c r="R10" i="2"/>
  <c r="R11" i="2"/>
  <c r="R12" i="2"/>
  <c r="R13" i="2"/>
  <c r="R14" i="2"/>
  <c r="R15" i="2"/>
  <c r="R16" i="2"/>
  <c r="R17" i="2"/>
  <c r="R18" i="2"/>
  <c r="R20" i="2"/>
  <c r="R21" i="2"/>
  <c r="R22" i="2"/>
  <c r="R24" i="2"/>
  <c r="R25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L76" i="2"/>
  <c r="Y74" i="2"/>
  <c r="Y73" i="2"/>
  <c r="Y72" i="2"/>
  <c r="Y71" i="2"/>
  <c r="Y70" i="2"/>
  <c r="Y69" i="2"/>
  <c r="Y68" i="2"/>
  <c r="Y67" i="2"/>
  <c r="Y58" i="2"/>
  <c r="Y57" i="2"/>
  <c r="Y56" i="2"/>
  <c r="Y55" i="2"/>
  <c r="Y54" i="2"/>
  <c r="Y53" i="2"/>
  <c r="Y52" i="2"/>
  <c r="Y51" i="2"/>
  <c r="Y34" i="2"/>
  <c r="Y33" i="2"/>
  <c r="Y32" i="2"/>
  <c r="Y31" i="2"/>
  <c r="Y30" i="2"/>
  <c r="Y29" i="2"/>
  <c r="Y28" i="2"/>
  <c r="Y27" i="2"/>
  <c r="Y12" i="2"/>
  <c r="Y13" i="2"/>
  <c r="Y14" i="2"/>
  <c r="Y15" i="2"/>
  <c r="Y16" i="2"/>
  <c r="Y17" i="2"/>
  <c r="Y18" i="2"/>
  <c r="Y11" i="2"/>
  <c r="X58" i="2"/>
  <c r="X30" i="2"/>
  <c r="S74" i="2"/>
  <c r="X74" i="2" s="1"/>
  <c r="S73" i="2"/>
  <c r="X73" i="2" s="1"/>
  <c r="S72" i="2"/>
  <c r="X72" i="2" s="1"/>
  <c r="S71" i="2"/>
  <c r="X71" i="2" s="1"/>
  <c r="S70" i="2"/>
  <c r="X70" i="2" s="1"/>
  <c r="S69" i="2"/>
  <c r="X69" i="2" s="1"/>
  <c r="S68" i="2"/>
  <c r="X68" i="2" s="1"/>
  <c r="S67" i="2"/>
  <c r="X67" i="2" s="1"/>
  <c r="S66" i="2"/>
  <c r="S65" i="2"/>
  <c r="S64" i="2"/>
  <c r="S63" i="2"/>
  <c r="S62" i="2"/>
  <c r="S61" i="2"/>
  <c r="S60" i="2"/>
  <c r="S59" i="2"/>
  <c r="S58" i="2"/>
  <c r="S57" i="2"/>
  <c r="X57" i="2" s="1"/>
  <c r="S56" i="2"/>
  <c r="X56" i="2" s="1"/>
  <c r="S55" i="2"/>
  <c r="X55" i="2" s="1"/>
  <c r="S54" i="2"/>
  <c r="X54" i="2" s="1"/>
  <c r="S53" i="2"/>
  <c r="X53" i="2" s="1"/>
  <c r="S52" i="2"/>
  <c r="X52" i="2" s="1"/>
  <c r="S51" i="2"/>
  <c r="X51" i="2" s="1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X34" i="2" s="1"/>
  <c r="S33" i="2"/>
  <c r="X33" i="2" s="1"/>
  <c r="S32" i="2"/>
  <c r="X32" i="2" s="1"/>
  <c r="S31" i="2"/>
  <c r="X31" i="2" s="1"/>
  <c r="S30" i="2"/>
  <c r="S29" i="2"/>
  <c r="X29" i="2" s="1"/>
  <c r="S28" i="2"/>
  <c r="X28" i="2" s="1"/>
  <c r="S27" i="2"/>
  <c r="X27" i="2" s="1"/>
  <c r="S26" i="2"/>
  <c r="S25" i="2"/>
  <c r="S24" i="2"/>
  <c r="S23" i="2"/>
  <c r="S22" i="2"/>
  <c r="S21" i="2"/>
  <c r="S20" i="2"/>
  <c r="S19" i="2"/>
  <c r="S18" i="2"/>
  <c r="X18" i="2" s="1"/>
  <c r="S17" i="2"/>
  <c r="X17" i="2" s="1"/>
  <c r="S16" i="2"/>
  <c r="X16" i="2" s="1"/>
  <c r="S15" i="2"/>
  <c r="X15" i="2" s="1"/>
  <c r="S14" i="2"/>
  <c r="X14" i="2" s="1"/>
  <c r="S13" i="2"/>
  <c r="X13" i="2" s="1"/>
  <c r="S12" i="2"/>
  <c r="X12" i="2" s="1"/>
  <c r="S11" i="2"/>
  <c r="X11" i="2" s="1"/>
  <c r="S10" i="2"/>
  <c r="S9" i="2"/>
  <c r="S8" i="2"/>
  <c r="S7" i="2"/>
  <c r="S6" i="2"/>
  <c r="S5" i="2"/>
  <c r="S4" i="2"/>
  <c r="S3" i="2"/>
  <c r="D32" i="1"/>
  <c r="D31" i="1"/>
  <c r="D30" i="1"/>
  <c r="C32" i="1"/>
  <c r="C31" i="1"/>
  <c r="C33" i="1" s="1"/>
  <c r="C30" i="1"/>
  <c r="B32" i="1"/>
  <c r="B31" i="1"/>
  <c r="B33" i="1" s="1"/>
  <c r="B30" i="1"/>
  <c r="A32" i="1"/>
  <c r="A31" i="1"/>
  <c r="A33" i="1" s="1"/>
  <c r="A30" i="1"/>
  <c r="J28" i="1"/>
  <c r="J27" i="1"/>
  <c r="I28" i="1"/>
  <c r="I27" i="1"/>
  <c r="I26" i="1"/>
  <c r="K28" i="1"/>
  <c r="K19" i="1"/>
  <c r="J19" i="1"/>
  <c r="J18" i="1"/>
  <c r="J17" i="1"/>
  <c r="I18" i="1"/>
  <c r="I19" i="1"/>
  <c r="I17" i="1"/>
  <c r="I16" i="1"/>
  <c r="D33" i="1" l="1"/>
  <c r="AC25" i="2"/>
  <c r="AB25" i="2"/>
</calcChain>
</file>

<file path=xl/sharedStrings.xml><?xml version="1.0" encoding="utf-8"?>
<sst xmlns="http://schemas.openxmlformats.org/spreadsheetml/2006/main" count="129" uniqueCount="39">
  <si>
    <t>ETNP Shallow</t>
  </si>
  <si>
    <t>ETNP deep</t>
  </si>
  <si>
    <t>ETSP shallow</t>
  </si>
  <si>
    <t>ETSP deep</t>
  </si>
  <si>
    <t>ETNP S</t>
  </si>
  <si>
    <t>ETNP D</t>
  </si>
  <si>
    <t>ETSP S</t>
  </si>
  <si>
    <t>ETSP D</t>
  </si>
  <si>
    <t>Two-tailed</t>
  </si>
  <si>
    <t>Anammox</t>
  </si>
  <si>
    <t>Depth</t>
  </si>
  <si>
    <t>Station</t>
  </si>
  <si>
    <t>Oxygen</t>
  </si>
  <si>
    <t>NO3</t>
  </si>
  <si>
    <t>NO2</t>
  </si>
  <si>
    <t>NH4</t>
  </si>
  <si>
    <t>PO4</t>
  </si>
  <si>
    <t>neg N*</t>
  </si>
  <si>
    <t>sig T</t>
  </si>
  <si>
    <t>Latitude</t>
  </si>
  <si>
    <t xml:space="preserve">Longitude </t>
  </si>
  <si>
    <t>% anammox</t>
  </si>
  <si>
    <t>---</t>
  </si>
  <si>
    <t>±</t>
  </si>
  <si>
    <t>Denit.</t>
  </si>
  <si>
    <t>(m)</t>
  </si>
  <si>
    <t>(µmol/L)</t>
  </si>
  <si>
    <r>
      <t>(kg / m</t>
    </r>
    <r>
      <rPr>
        <b/>
        <vertAlign val="super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)</t>
    </r>
  </si>
  <si>
    <t>(nmol / L / d)</t>
  </si>
  <si>
    <t>Amx+Denitrification</t>
  </si>
  <si>
    <t>—</t>
  </si>
  <si>
    <t>Nitox</t>
  </si>
  <si>
    <t>Amx+DenitYellow</t>
  </si>
  <si>
    <t>Nitox err</t>
  </si>
  <si>
    <t>%amx err</t>
  </si>
  <si>
    <t>Spline</t>
  </si>
  <si>
    <t>sigT</t>
  </si>
  <si>
    <t>Oxygen'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</si>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</sst>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sz val="8"/>
      <color rgb="FF000000"/>
      <name val="Times New Roman"/>
      <family val="1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/>
    </xf>
    <xf numFmtId="0" fontId="2" fillId="0" borderId="0" xfId="0" applyFont="1" applyAlignment="1"/>
    <xf numFmtId="0" fontId="2" fillId="0" borderId="0" xfId="0" applyFont="1" applyFill="1" applyAlignment="1"/>
    <xf numFmtId="0" fontId="5" fillId="0" borderId="0" xfId="0" applyFont="1" applyFill="1"/>
    <xf numFmtId="165" fontId="0" fillId="0" borderId="0" xfId="0" applyNumberFormat="1"/>
    <xf numFmtId="164" fontId="0" fillId="4" borderId="0" xfId="0" applyNumberForma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2" fillId="6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6" borderId="0" xfId="0" applyNumberFormat="1" applyFill="1"/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/>
    <xf numFmtId="0" fontId="4" fillId="7" borderId="0" xfId="0" applyFont="1" applyFill="1" applyAlignment="1">
      <alignment horizontal="center" vertical="center"/>
    </xf>
    <xf numFmtId="0" fontId="2" fillId="7" borderId="0" xfId="0" applyFont="1" applyFill="1" applyAlignment="1"/>
    <xf numFmtId="0" fontId="5" fillId="7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5" fillId="4" borderId="0" xfId="0" applyFont="1" applyFill="1"/>
    <xf numFmtId="0" fontId="4" fillId="4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0" xfId="0" applyFont="1" applyFill="1"/>
    <xf numFmtId="0" fontId="1" fillId="4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denit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sq">
                <a:solidFill>
                  <a:schemeClr val="accent6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00404789336838E-3"/>
                  <c:y val="-0.1051235341126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accent6"/>
                        </a:solidFill>
                        <a:latin typeface="Helvetica" pitchFamily="2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%amx = 0.16 denit + 46</a:t>
                    </a:r>
                    <a:br>
                      <a:rPr lang="en-US" baseline="0">
                        <a:solidFill>
                          <a:schemeClr val="accent6"/>
                        </a:solidFill>
                      </a:rPr>
                    </a:br>
                    <a:r>
                      <a:rPr lang="en-US" baseline="0">
                        <a:solidFill>
                          <a:schemeClr val="accent6"/>
                        </a:solidFill>
                      </a:rPr>
                      <a:t>R² = 0.0003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6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plus>
            <c:min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Sheet2!$P$3:$P$74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1.2020815279999999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0.49497474699999999</c:v>
                  </c:pt>
                  <c:pt idx="9">
                    <c:v>0.57735026899999997</c:v>
                  </c:pt>
                  <c:pt idx="10">
                    <c:v>0.49497474699999999</c:v>
                  </c:pt>
                  <c:pt idx="11">
                    <c:v>1.0692676619999999</c:v>
                  </c:pt>
                  <c:pt idx="12">
                    <c:v>0</c:v>
                  </c:pt>
                  <c:pt idx="13">
                    <c:v>5.8960438709999998</c:v>
                  </c:pt>
                  <c:pt idx="14">
                    <c:v>0.81445278200000004</c:v>
                  </c:pt>
                  <c:pt idx="15">
                    <c:v>2.306512519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2.5716402029999998</c:v>
                  </c:pt>
                  <c:pt idx="19">
                    <c:v>0.98657657200000004</c:v>
                  </c:pt>
                  <c:pt idx="20">
                    <c:v>0.45825756899999998</c:v>
                  </c:pt>
                  <c:pt idx="21">
                    <c:v>1.9091883089999999</c:v>
                  </c:pt>
                  <c:pt idx="22">
                    <c:v>0.152752523</c:v>
                  </c:pt>
                  <c:pt idx="23">
                    <c:v>0.32145502500000001</c:v>
                  </c:pt>
                  <c:pt idx="24">
                    <c:v>0.115470054</c:v>
                  </c:pt>
                  <c:pt idx="25">
                    <c:v>0.212132034</c:v>
                  </c:pt>
                  <c:pt idx="26">
                    <c:v>0.75498344399999995</c:v>
                  </c:pt>
                  <c:pt idx="27">
                    <c:v>0.37859388999999999</c:v>
                  </c:pt>
                  <c:pt idx="28">
                    <c:v>7.0710677999999999E-2</c:v>
                  </c:pt>
                  <c:pt idx="29">
                    <c:v>0.56568542499999996</c:v>
                  </c:pt>
                  <c:pt idx="30">
                    <c:v>7.0710677999999999E-2</c:v>
                  </c:pt>
                  <c:pt idx="31">
                    <c:v>0.42426406900000002</c:v>
                  </c:pt>
                  <c:pt idx="32">
                    <c:v>0.35118845799999998</c:v>
                  </c:pt>
                  <c:pt idx="33">
                    <c:v>0.141421356</c:v>
                  </c:pt>
                  <c:pt idx="34">
                    <c:v>0.91923881600000001</c:v>
                  </c:pt>
                  <c:pt idx="35">
                    <c:v>0.34641016200000002</c:v>
                  </c:pt>
                  <c:pt idx="36">
                    <c:v>0.35355339099999999</c:v>
                  </c:pt>
                  <c:pt idx="37">
                    <c:v>0.305505046</c:v>
                  </c:pt>
                  <c:pt idx="38">
                    <c:v>0.26457513100000002</c:v>
                  </c:pt>
                  <c:pt idx="39">
                    <c:v>0.40414518799999999</c:v>
                  </c:pt>
                  <c:pt idx="40">
                    <c:v>0.35355339099999999</c:v>
                  </c:pt>
                  <c:pt idx="41">
                    <c:v>0.28867513500000003</c:v>
                  </c:pt>
                  <c:pt idx="42">
                    <c:v>0.152752523</c:v>
                  </c:pt>
                  <c:pt idx="43">
                    <c:v>0.282842712</c:v>
                  </c:pt>
                  <c:pt idx="44">
                    <c:v>0.42426406900000002</c:v>
                  </c:pt>
                  <c:pt idx="45">
                    <c:v>0.40414518799999999</c:v>
                  </c:pt>
                  <c:pt idx="46">
                    <c:v>0.212132034</c:v>
                  </c:pt>
                  <c:pt idx="47">
                    <c:v>0.20816660000000001</c:v>
                  </c:pt>
                  <c:pt idx="48">
                    <c:v>0</c:v>
                  </c:pt>
                  <c:pt idx="49">
                    <c:v>0.34641016200000002</c:v>
                  </c:pt>
                  <c:pt idx="50">
                    <c:v>0.51316014399999998</c:v>
                  </c:pt>
                  <c:pt idx="51">
                    <c:v>0.305505046</c:v>
                  </c:pt>
                  <c:pt idx="52">
                    <c:v>0</c:v>
                  </c:pt>
                  <c:pt idx="53">
                    <c:v>0.23094010800000001</c:v>
                  </c:pt>
                  <c:pt idx="54">
                    <c:v>0.49328828600000002</c:v>
                  </c:pt>
                  <c:pt idx="55">
                    <c:v>0.70710678100000002</c:v>
                  </c:pt>
                  <c:pt idx="56">
                    <c:v>0.251661148</c:v>
                  </c:pt>
                  <c:pt idx="57">
                    <c:v>1.4571662000000001</c:v>
                  </c:pt>
                  <c:pt idx="58">
                    <c:v>0.212132034</c:v>
                  </c:pt>
                  <c:pt idx="59">
                    <c:v>0.90737717299999998</c:v>
                  </c:pt>
                  <c:pt idx="60">
                    <c:v>0.152752523</c:v>
                  </c:pt>
                  <c:pt idx="61">
                    <c:v>0.35355339099999999</c:v>
                  </c:pt>
                  <c:pt idx="62">
                    <c:v>0.7</c:v>
                  </c:pt>
                  <c:pt idx="63">
                    <c:v>0.793725393</c:v>
                  </c:pt>
                  <c:pt idx="64">
                    <c:v>0.91923881600000001</c:v>
                  </c:pt>
                  <c:pt idx="65">
                    <c:v>3.111269837</c:v>
                  </c:pt>
                  <c:pt idx="66">
                    <c:v>1.697056275</c:v>
                  </c:pt>
                  <c:pt idx="67">
                    <c:v>0.63639610300000005</c:v>
                  </c:pt>
                  <c:pt idx="68">
                    <c:v>0.5</c:v>
                  </c:pt>
                  <c:pt idx="69">
                    <c:v>0.73711148000000004</c:v>
                  </c:pt>
                  <c:pt idx="70">
                    <c:v>7.0710677999999999E-2</c:v>
                  </c:pt>
                  <c:pt idx="71">
                    <c:v>0.1</c:v>
                  </c:pt>
                </c:numCache>
              </c:numRef>
            </c:plus>
            <c:minus>
              <c:numRef>
                <c:f>Sheet2!$P$3:$P$74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1.2020815279999999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0.49497474699999999</c:v>
                  </c:pt>
                  <c:pt idx="9">
                    <c:v>0.57735026899999997</c:v>
                  </c:pt>
                  <c:pt idx="10">
                    <c:v>0.49497474699999999</c:v>
                  </c:pt>
                  <c:pt idx="11">
                    <c:v>1.0692676619999999</c:v>
                  </c:pt>
                  <c:pt idx="12">
                    <c:v>0</c:v>
                  </c:pt>
                  <c:pt idx="13">
                    <c:v>5.8960438709999998</c:v>
                  </c:pt>
                  <c:pt idx="14">
                    <c:v>0.81445278200000004</c:v>
                  </c:pt>
                  <c:pt idx="15">
                    <c:v>2.306512519</c:v>
                  </c:pt>
                  <c:pt idx="16">
                    <c:v>0</c:v>
                  </c:pt>
                  <c:pt idx="17">
                    <c:v>0</c:v>
                  </c:pt>
                  <c:pt idx="18">
                    <c:v>2.5716402029999998</c:v>
                  </c:pt>
                  <c:pt idx="19">
                    <c:v>0.98657657200000004</c:v>
                  </c:pt>
                  <c:pt idx="20">
                    <c:v>0.45825756899999998</c:v>
                  </c:pt>
                  <c:pt idx="21">
                    <c:v>1.9091883089999999</c:v>
                  </c:pt>
                  <c:pt idx="22">
                    <c:v>0.152752523</c:v>
                  </c:pt>
                  <c:pt idx="23">
                    <c:v>0.32145502500000001</c:v>
                  </c:pt>
                  <c:pt idx="24">
                    <c:v>0.115470054</c:v>
                  </c:pt>
                  <c:pt idx="25">
                    <c:v>0.212132034</c:v>
                  </c:pt>
                  <c:pt idx="26">
                    <c:v>0.75498344399999995</c:v>
                  </c:pt>
                  <c:pt idx="27">
                    <c:v>0.37859388999999999</c:v>
                  </c:pt>
                  <c:pt idx="28">
                    <c:v>7.0710677999999999E-2</c:v>
                  </c:pt>
                  <c:pt idx="29">
                    <c:v>0.56568542499999996</c:v>
                  </c:pt>
                  <c:pt idx="30">
                    <c:v>7.0710677999999999E-2</c:v>
                  </c:pt>
                  <c:pt idx="31">
                    <c:v>0.42426406900000002</c:v>
                  </c:pt>
                  <c:pt idx="32">
                    <c:v>0.35118845799999998</c:v>
                  </c:pt>
                  <c:pt idx="33">
                    <c:v>0.141421356</c:v>
                  </c:pt>
                  <c:pt idx="34">
                    <c:v>0.91923881600000001</c:v>
                  </c:pt>
                  <c:pt idx="35">
                    <c:v>0.34641016200000002</c:v>
                  </c:pt>
                  <c:pt idx="36">
                    <c:v>0.35355339099999999</c:v>
                  </c:pt>
                  <c:pt idx="37">
                    <c:v>0.305505046</c:v>
                  </c:pt>
                  <c:pt idx="38">
                    <c:v>0.26457513100000002</c:v>
                  </c:pt>
                  <c:pt idx="39">
                    <c:v>0.40414518799999999</c:v>
                  </c:pt>
                  <c:pt idx="40">
                    <c:v>0.35355339099999999</c:v>
                  </c:pt>
                  <c:pt idx="41">
                    <c:v>0.28867513500000003</c:v>
                  </c:pt>
                  <c:pt idx="42">
                    <c:v>0.152752523</c:v>
                  </c:pt>
                  <c:pt idx="43">
                    <c:v>0.282842712</c:v>
                  </c:pt>
                  <c:pt idx="44">
                    <c:v>0.42426406900000002</c:v>
                  </c:pt>
                  <c:pt idx="45">
                    <c:v>0.40414518799999999</c:v>
                  </c:pt>
                  <c:pt idx="46">
                    <c:v>0.212132034</c:v>
                  </c:pt>
                  <c:pt idx="47">
                    <c:v>0.20816660000000001</c:v>
                  </c:pt>
                  <c:pt idx="48">
                    <c:v>0</c:v>
                  </c:pt>
                  <c:pt idx="49">
                    <c:v>0.34641016200000002</c:v>
                  </c:pt>
                  <c:pt idx="50">
                    <c:v>0.51316014399999998</c:v>
                  </c:pt>
                  <c:pt idx="51">
                    <c:v>0.305505046</c:v>
                  </c:pt>
                  <c:pt idx="52">
                    <c:v>0</c:v>
                  </c:pt>
                  <c:pt idx="53">
                    <c:v>0.23094010800000001</c:v>
                  </c:pt>
                  <c:pt idx="54">
                    <c:v>0.49328828600000002</c:v>
                  </c:pt>
                  <c:pt idx="55">
                    <c:v>0.70710678100000002</c:v>
                  </c:pt>
                  <c:pt idx="56">
                    <c:v>0.251661148</c:v>
                  </c:pt>
                  <c:pt idx="57">
                    <c:v>1.4571662000000001</c:v>
                  </c:pt>
                  <c:pt idx="58">
                    <c:v>0.212132034</c:v>
                  </c:pt>
                  <c:pt idx="59">
                    <c:v>0.90737717299999998</c:v>
                  </c:pt>
                  <c:pt idx="60">
                    <c:v>0.152752523</c:v>
                  </c:pt>
                  <c:pt idx="61">
                    <c:v>0.35355339099999999</c:v>
                  </c:pt>
                  <c:pt idx="62">
                    <c:v>0.7</c:v>
                  </c:pt>
                  <c:pt idx="63">
                    <c:v>0.793725393</c:v>
                  </c:pt>
                  <c:pt idx="64">
                    <c:v>0.91923881600000001</c:v>
                  </c:pt>
                  <c:pt idx="65">
                    <c:v>3.111269837</c:v>
                  </c:pt>
                  <c:pt idx="66">
                    <c:v>1.697056275</c:v>
                  </c:pt>
                  <c:pt idx="67">
                    <c:v>0.63639610300000005</c:v>
                  </c:pt>
                  <c:pt idx="68">
                    <c:v>0.5</c:v>
                  </c:pt>
                  <c:pt idx="69">
                    <c:v>0.73711148000000004</c:v>
                  </c:pt>
                  <c:pt idx="70">
                    <c:v>7.0710677999999999E-2</c:v>
                  </c:pt>
                  <c:pt idx="71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Sheet2!$O$3:$O$74</c:f>
              <c:numCache>
                <c:formatCode>0.0</c:formatCode>
                <c:ptCount val="72"/>
                <c:pt idx="0">
                  <c:v>0.5</c:v>
                </c:pt>
                <c:pt idx="1">
                  <c:v>2.5</c:v>
                </c:pt>
                <c:pt idx="2">
                  <c:v>4.45</c:v>
                </c:pt>
                <c:pt idx="3">
                  <c:v>0.9</c:v>
                </c:pt>
                <c:pt idx="4">
                  <c:v>0</c:v>
                </c:pt>
                <c:pt idx="5">
                  <c:v>3.6</c:v>
                </c:pt>
                <c:pt idx="6">
                  <c:v>2.2000000000000002</c:v>
                </c:pt>
                <c:pt idx="7">
                  <c:v>3.6</c:v>
                </c:pt>
                <c:pt idx="8">
                  <c:v>2.75</c:v>
                </c:pt>
                <c:pt idx="9">
                  <c:v>2.9333333330000002</c:v>
                </c:pt>
                <c:pt idx="10">
                  <c:v>1.85</c:v>
                </c:pt>
                <c:pt idx="11">
                  <c:v>3.4666666670000001</c:v>
                </c:pt>
                <c:pt idx="12">
                  <c:v>0.9</c:v>
                </c:pt>
                <c:pt idx="13">
                  <c:v>19.93333333</c:v>
                </c:pt>
                <c:pt idx="14">
                  <c:v>5.5333333329999999</c:v>
                </c:pt>
                <c:pt idx="15">
                  <c:v>3</c:v>
                </c:pt>
                <c:pt idx="16">
                  <c:v>0</c:v>
                </c:pt>
                <c:pt idx="17">
                  <c:v>0.9</c:v>
                </c:pt>
                <c:pt idx="18">
                  <c:v>5.4333333330000002</c:v>
                </c:pt>
                <c:pt idx="19">
                  <c:v>2.1666666669999999</c:v>
                </c:pt>
                <c:pt idx="20">
                  <c:v>1.2</c:v>
                </c:pt>
                <c:pt idx="21">
                  <c:v>2.4500000000000002</c:v>
                </c:pt>
                <c:pt idx="22">
                  <c:v>1.433333333</c:v>
                </c:pt>
                <c:pt idx="23">
                  <c:v>1.433333333</c:v>
                </c:pt>
                <c:pt idx="24">
                  <c:v>0.66666666699999999</c:v>
                </c:pt>
                <c:pt idx="25">
                  <c:v>2.35</c:v>
                </c:pt>
                <c:pt idx="26">
                  <c:v>3.5</c:v>
                </c:pt>
                <c:pt idx="27">
                  <c:v>1.6333333329999999</c:v>
                </c:pt>
                <c:pt idx="28">
                  <c:v>1.1499999999999999</c:v>
                </c:pt>
                <c:pt idx="29">
                  <c:v>1.6</c:v>
                </c:pt>
                <c:pt idx="30">
                  <c:v>2.0499999999999998</c:v>
                </c:pt>
                <c:pt idx="31">
                  <c:v>1.4</c:v>
                </c:pt>
                <c:pt idx="32">
                  <c:v>2.3333333330000001</c:v>
                </c:pt>
                <c:pt idx="33">
                  <c:v>2.4</c:v>
                </c:pt>
                <c:pt idx="34">
                  <c:v>1.45</c:v>
                </c:pt>
                <c:pt idx="35">
                  <c:v>0.9</c:v>
                </c:pt>
                <c:pt idx="36">
                  <c:v>1.65</c:v>
                </c:pt>
                <c:pt idx="37">
                  <c:v>1.9666666669999999</c:v>
                </c:pt>
                <c:pt idx="38">
                  <c:v>1.2</c:v>
                </c:pt>
                <c:pt idx="39">
                  <c:v>1.433333333</c:v>
                </c:pt>
                <c:pt idx="40">
                  <c:v>0.45</c:v>
                </c:pt>
                <c:pt idx="41">
                  <c:v>0.83333333300000001</c:v>
                </c:pt>
                <c:pt idx="42">
                  <c:v>0.56666666700000001</c:v>
                </c:pt>
                <c:pt idx="43">
                  <c:v>0.8</c:v>
                </c:pt>
                <c:pt idx="44">
                  <c:v>0.6</c:v>
                </c:pt>
                <c:pt idx="45">
                  <c:v>1.0333333330000001</c:v>
                </c:pt>
                <c:pt idx="46">
                  <c:v>0.55000000000000004</c:v>
                </c:pt>
                <c:pt idx="47">
                  <c:v>0.73333333300000003</c:v>
                </c:pt>
                <c:pt idx="48">
                  <c:v>0.9</c:v>
                </c:pt>
                <c:pt idx="49">
                  <c:v>1.3</c:v>
                </c:pt>
                <c:pt idx="50">
                  <c:v>1.733333333</c:v>
                </c:pt>
                <c:pt idx="51">
                  <c:v>0.56666666700000001</c:v>
                </c:pt>
                <c:pt idx="52">
                  <c:v>0</c:v>
                </c:pt>
                <c:pt idx="53">
                  <c:v>0.33333333300000001</c:v>
                </c:pt>
                <c:pt idx="54">
                  <c:v>0.73333333300000003</c:v>
                </c:pt>
                <c:pt idx="55">
                  <c:v>0.9</c:v>
                </c:pt>
                <c:pt idx="56">
                  <c:v>1.066666667</c:v>
                </c:pt>
                <c:pt idx="57">
                  <c:v>2.6666666669999999</c:v>
                </c:pt>
                <c:pt idx="58">
                  <c:v>4.45</c:v>
                </c:pt>
                <c:pt idx="59">
                  <c:v>1.566666667</c:v>
                </c:pt>
                <c:pt idx="60">
                  <c:v>0.86666666699999995</c:v>
                </c:pt>
                <c:pt idx="61">
                  <c:v>3.55</c:v>
                </c:pt>
                <c:pt idx="62">
                  <c:v>1.3</c:v>
                </c:pt>
                <c:pt idx="63">
                  <c:v>1.3</c:v>
                </c:pt>
                <c:pt idx="64">
                  <c:v>1.45</c:v>
                </c:pt>
                <c:pt idx="65">
                  <c:v>4.9000000000000004</c:v>
                </c:pt>
                <c:pt idx="66">
                  <c:v>3.2</c:v>
                </c:pt>
                <c:pt idx="67">
                  <c:v>1.85</c:v>
                </c:pt>
                <c:pt idx="68">
                  <c:v>1</c:v>
                </c:pt>
                <c:pt idx="69">
                  <c:v>1.066666667</c:v>
                </c:pt>
                <c:pt idx="70">
                  <c:v>1.35</c:v>
                </c:pt>
                <c:pt idx="71">
                  <c:v>0.4</c:v>
                </c:pt>
              </c:numCache>
            </c:numRef>
          </c:xVal>
          <c:yVal>
            <c:numRef>
              <c:f>Sheet2!$Q$3:$Q$74</c:f>
              <c:numCache>
                <c:formatCode>0</c:formatCode>
                <c:ptCount val="72"/>
                <c:pt idx="0">
                  <c:v>0</c:v>
                </c:pt>
                <c:pt idx="1">
                  <c:v>47.916666669999998</c:v>
                </c:pt>
                <c:pt idx="2">
                  <c:v>53.157894740000003</c:v>
                </c:pt>
                <c:pt idx="3">
                  <c:v>80.327868850000002</c:v>
                </c:pt>
                <c:pt idx="4">
                  <c:v>0</c:v>
                </c:pt>
                <c:pt idx="5">
                  <c:v>72.4665392</c:v>
                </c:pt>
                <c:pt idx="6">
                  <c:v>74.639769450000003</c:v>
                </c:pt>
                <c:pt idx="7">
                  <c:v>52.631578949999998</c:v>
                </c:pt>
                <c:pt idx="8">
                  <c:v>79.853479849999999</c:v>
                </c:pt>
                <c:pt idx="9">
                  <c:v>63.93442623</c:v>
                </c:pt>
                <c:pt idx="10">
                  <c:v>64.42307692</c:v>
                </c:pt>
                <c:pt idx="11">
                  <c:v>22.820037110000001</c:v>
                </c:pt>
                <c:pt idx="12">
                  <c:v>27.027027029999999</c:v>
                </c:pt>
                <c:pt idx="13">
                  <c:v>45.388127849999996</c:v>
                </c:pt>
                <c:pt idx="14">
                  <c:v>57.050452780000001</c:v>
                </c:pt>
                <c:pt idx="15">
                  <c:v>25</c:v>
                </c:pt>
                <c:pt idx="16">
                  <c:v>0</c:v>
                </c:pt>
                <c:pt idx="17">
                  <c:v>85.062240660000001</c:v>
                </c:pt>
                <c:pt idx="18">
                  <c:v>45.847176079999997</c:v>
                </c:pt>
                <c:pt idx="19">
                  <c:v>43.965517239999997</c:v>
                </c:pt>
                <c:pt idx="20">
                  <c:v>0</c:v>
                </c:pt>
                <c:pt idx="21">
                  <c:v>69.182389939999993</c:v>
                </c:pt>
                <c:pt idx="22">
                  <c:v>82.484725049999994</c:v>
                </c:pt>
                <c:pt idx="23">
                  <c:v>0</c:v>
                </c:pt>
                <c:pt idx="24">
                  <c:v>13.043478260000001</c:v>
                </c:pt>
                <c:pt idx="25">
                  <c:v>67.808219179999995</c:v>
                </c:pt>
                <c:pt idx="26">
                  <c:v>43.243243239999998</c:v>
                </c:pt>
                <c:pt idx="27">
                  <c:v>40.243902439999999</c:v>
                </c:pt>
                <c:pt idx="28">
                  <c:v>39.473684210000002</c:v>
                </c:pt>
                <c:pt idx="29">
                  <c:v>69.811320749999993</c:v>
                </c:pt>
                <c:pt idx="30">
                  <c:v>53.142857139999997</c:v>
                </c:pt>
                <c:pt idx="31">
                  <c:v>40.425531909999997</c:v>
                </c:pt>
                <c:pt idx="32">
                  <c:v>37.078651690000001</c:v>
                </c:pt>
                <c:pt idx="33">
                  <c:v>65.957446809999993</c:v>
                </c:pt>
                <c:pt idx="34">
                  <c:v>60.633484160000002</c:v>
                </c:pt>
                <c:pt idx="35">
                  <c:v>51.351351350000002</c:v>
                </c:pt>
                <c:pt idx="36">
                  <c:v>55.70469799</c:v>
                </c:pt>
                <c:pt idx="37">
                  <c:v>37.400530500000002</c:v>
                </c:pt>
                <c:pt idx="38">
                  <c:v>53.84615385</c:v>
                </c:pt>
                <c:pt idx="39">
                  <c:v>35.820895520000001</c:v>
                </c:pt>
                <c:pt idx="40">
                  <c:v>40</c:v>
                </c:pt>
                <c:pt idx="41">
                  <c:v>31.03448276</c:v>
                </c:pt>
                <c:pt idx="42">
                  <c:v>32.673267330000002</c:v>
                </c:pt>
                <c:pt idx="43">
                  <c:v>33.333333330000002</c:v>
                </c:pt>
                <c:pt idx="44">
                  <c:v>43.75</c:v>
                </c:pt>
                <c:pt idx="45">
                  <c:v>35.751295339999999</c:v>
                </c:pt>
                <c:pt idx="46">
                  <c:v>44.067796610000002</c:v>
                </c:pt>
                <c:pt idx="47">
                  <c:v>25.42372881</c:v>
                </c:pt>
                <c:pt idx="48">
                  <c:v>43.75</c:v>
                </c:pt>
                <c:pt idx="49">
                  <c:v>41.573033709999997</c:v>
                </c:pt>
                <c:pt idx="50">
                  <c:v>40.909090910000003</c:v>
                </c:pt>
                <c:pt idx="51">
                  <c:v>51.428571429999998</c:v>
                </c:pt>
                <c:pt idx="52">
                  <c:v>100</c:v>
                </c:pt>
                <c:pt idx="53">
                  <c:v>64.285714290000001</c:v>
                </c:pt>
                <c:pt idx="54">
                  <c:v>48.837209299999998</c:v>
                </c:pt>
                <c:pt idx="55">
                  <c:v>43.75</c:v>
                </c:pt>
                <c:pt idx="56">
                  <c:v>80.487804879999999</c:v>
                </c:pt>
                <c:pt idx="57">
                  <c:v>19.597989949999999</c:v>
                </c:pt>
                <c:pt idx="58">
                  <c:v>13.592233009999999</c:v>
                </c:pt>
                <c:pt idx="59">
                  <c:v>24.19354839</c:v>
                </c:pt>
                <c:pt idx="60">
                  <c:v>79.2</c:v>
                </c:pt>
                <c:pt idx="61">
                  <c:v>47.01492537</c:v>
                </c:pt>
                <c:pt idx="62">
                  <c:v>40.909090910000003</c:v>
                </c:pt>
                <c:pt idx="63">
                  <c:v>36.585365850000002</c:v>
                </c:pt>
                <c:pt idx="64">
                  <c:v>87.111111109999996</c:v>
                </c:pt>
                <c:pt idx="65">
                  <c:v>38.36477987</c:v>
                </c:pt>
                <c:pt idx="66">
                  <c:v>34.693877550000003</c:v>
                </c:pt>
                <c:pt idx="67">
                  <c:v>40.322580649999999</c:v>
                </c:pt>
                <c:pt idx="68">
                  <c:v>64.285714290000001</c:v>
                </c:pt>
                <c:pt idx="69">
                  <c:v>60.736196319999998</c:v>
                </c:pt>
                <c:pt idx="70">
                  <c:v>42.553191490000003</c:v>
                </c:pt>
                <c:pt idx="71">
                  <c:v>63.636363639999999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1-E147-9164-C599ED5FF9EF}"/>
            </c:ext>
          </c:extLst>
        </c:ser>
        <c:ser>
          <c:idx val="1"/>
          <c:order val="1"/>
          <c:tx>
            <c:v>amx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2225">
                <a:solidFill>
                  <a:schemeClr val="accent2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34557499927076E-2"/>
                  <c:y val="-3.93755772199023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accent2"/>
                        </a:solidFill>
                        <a:latin typeface="Helvetica" pitchFamily="2" charset="0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%amx = 4.1 amx + 37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0.30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accent2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plus>
            <c:min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Sheet2!$N$3:$N$74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0.69522178700000004</c:v>
                  </c:pt>
                  <c:pt idx="3">
                    <c:v>1.2553220039999999</c:v>
                  </c:pt>
                  <c:pt idx="4">
                    <c:v>0</c:v>
                  </c:pt>
                  <c:pt idx="5">
                    <c:v>2.289650628</c:v>
                  </c:pt>
                  <c:pt idx="6">
                    <c:v>0.22173557799999999</c:v>
                  </c:pt>
                  <c:pt idx="7">
                    <c:v>1.7454703279999999</c:v>
                  </c:pt>
                  <c:pt idx="8">
                    <c:v>1.053565375</c:v>
                  </c:pt>
                  <c:pt idx="9">
                    <c:v>0.282842712</c:v>
                  </c:pt>
                  <c:pt idx="10">
                    <c:v>0.35355339099999999</c:v>
                  </c:pt>
                  <c:pt idx="11">
                    <c:v>0.170782513</c:v>
                  </c:pt>
                  <c:pt idx="12">
                    <c:v>5.7735027000000001E-2</c:v>
                  </c:pt>
                  <c:pt idx="13">
                    <c:v>5.0292477900000003</c:v>
                  </c:pt>
                  <c:pt idx="14">
                    <c:v>0.212132034</c:v>
                  </c:pt>
                  <c:pt idx="15">
                    <c:v>0.27080127999999998</c:v>
                  </c:pt>
                  <c:pt idx="16">
                    <c:v>0</c:v>
                  </c:pt>
                  <c:pt idx="17">
                    <c:v>1.9120233609999999</c:v>
                  </c:pt>
                  <c:pt idx="18">
                    <c:v>2.6919633479999998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1.1135528729999999</c:v>
                  </c:pt>
                  <c:pt idx="22">
                    <c:v>0.77781745899999999</c:v>
                  </c:pt>
                  <c:pt idx="23">
                    <c:v>0</c:v>
                  </c:pt>
                  <c:pt idx="24">
                    <c:v>0.115470054</c:v>
                  </c:pt>
                  <c:pt idx="25">
                    <c:v>1.063014581</c:v>
                  </c:pt>
                  <c:pt idx="26">
                    <c:v>0.251661148</c:v>
                  </c:pt>
                  <c:pt idx="27">
                    <c:v>0.3</c:v>
                  </c:pt>
                  <c:pt idx="28">
                    <c:v>0.31091263499999999</c:v>
                  </c:pt>
                  <c:pt idx="29">
                    <c:v>1.039230485</c:v>
                  </c:pt>
                  <c:pt idx="30">
                    <c:v>0.53774219300000003</c:v>
                  </c:pt>
                  <c:pt idx="31">
                    <c:v>0.212132034</c:v>
                  </c:pt>
                  <c:pt idx="32">
                    <c:v>0.22173557799999999</c:v>
                  </c:pt>
                  <c:pt idx="33">
                    <c:v>1.0661457059999999</c:v>
                  </c:pt>
                  <c:pt idx="34">
                    <c:v>0.28867513500000003</c:v>
                  </c:pt>
                  <c:pt idx="35">
                    <c:v>7.0710677999999999E-2</c:v>
                  </c:pt>
                  <c:pt idx="36">
                    <c:v>0.53150729100000005</c:v>
                  </c:pt>
                  <c:pt idx="37">
                    <c:v>0.49916597099999999</c:v>
                  </c:pt>
                  <c:pt idx="38">
                    <c:v>0.31622776600000002</c:v>
                  </c:pt>
                  <c:pt idx="39">
                    <c:v>0.17320508100000001</c:v>
                  </c:pt>
                  <c:pt idx="40">
                    <c:v>0.141421356</c:v>
                  </c:pt>
                  <c:pt idx="41">
                    <c:v>0.15</c:v>
                  </c:pt>
                  <c:pt idx="42">
                    <c:v>0.22173557799999999</c:v>
                  </c:pt>
                  <c:pt idx="43">
                    <c:v>0</c:v>
                  </c:pt>
                  <c:pt idx="44">
                    <c:v>0.52915026200000004</c:v>
                  </c:pt>
                  <c:pt idx="45">
                    <c:v>0.206155281</c:v>
                  </c:pt>
                  <c:pt idx="46">
                    <c:v>0.20816660000000001</c:v>
                  </c:pt>
                  <c:pt idx="47">
                    <c:v>0.17320508100000001</c:v>
                  </c:pt>
                  <c:pt idx="48">
                    <c:v>8.1649658E-2</c:v>
                  </c:pt>
                  <c:pt idx="49">
                    <c:v>0.37749172199999997</c:v>
                  </c:pt>
                  <c:pt idx="50">
                    <c:v>0</c:v>
                  </c:pt>
                  <c:pt idx="51">
                    <c:v>0.282842712</c:v>
                  </c:pt>
                  <c:pt idx="52">
                    <c:v>0.22173557799999999</c:v>
                  </c:pt>
                  <c:pt idx="53">
                    <c:v>0.282842712</c:v>
                  </c:pt>
                  <c:pt idx="54">
                    <c:v>0</c:v>
                  </c:pt>
                  <c:pt idx="55">
                    <c:v>8.1649658E-2</c:v>
                  </c:pt>
                  <c:pt idx="56">
                    <c:v>0.282842712</c:v>
                  </c:pt>
                  <c:pt idx="57">
                    <c:v>0.212132034</c:v>
                  </c:pt>
                  <c:pt idx="58">
                    <c:v>0</c:v>
                  </c:pt>
                  <c:pt idx="59">
                    <c:v>0.141421356</c:v>
                  </c:pt>
                  <c:pt idx="60">
                    <c:v>0</c:v>
                  </c:pt>
                  <c:pt idx="61">
                    <c:v>0.212132034</c:v>
                  </c:pt>
                  <c:pt idx="62">
                    <c:v>0</c:v>
                  </c:pt>
                  <c:pt idx="63">
                    <c:v>7.0710677999999999E-2</c:v>
                  </c:pt>
                  <c:pt idx="64">
                    <c:v>1.669331203</c:v>
                  </c:pt>
                  <c:pt idx="65">
                    <c:v>0.49497474699999999</c:v>
                  </c:pt>
                  <c:pt idx="66">
                    <c:v>0.56568542499999996</c:v>
                  </c:pt>
                  <c:pt idx="67">
                    <c:v>0.212132034</c:v>
                  </c:pt>
                  <c:pt idx="68">
                    <c:v>0.56568542499999996</c:v>
                  </c:pt>
                  <c:pt idx="69">
                    <c:v>7.0710677999999999E-2</c:v>
                  </c:pt>
                  <c:pt idx="70">
                    <c:v>0.282842712</c:v>
                  </c:pt>
                  <c:pt idx="71">
                    <c:v>0</c:v>
                  </c:pt>
                </c:numCache>
              </c:numRef>
            </c:plus>
            <c:minus>
              <c:numRef>
                <c:f>Sheet2!$N$3:$N$74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0.69522178700000004</c:v>
                  </c:pt>
                  <c:pt idx="3">
                    <c:v>1.2553220039999999</c:v>
                  </c:pt>
                  <c:pt idx="4">
                    <c:v>0</c:v>
                  </c:pt>
                  <c:pt idx="5">
                    <c:v>2.289650628</c:v>
                  </c:pt>
                  <c:pt idx="6">
                    <c:v>0.22173557799999999</c:v>
                  </c:pt>
                  <c:pt idx="7">
                    <c:v>1.7454703279999999</c:v>
                  </c:pt>
                  <c:pt idx="8">
                    <c:v>1.053565375</c:v>
                  </c:pt>
                  <c:pt idx="9">
                    <c:v>0.282842712</c:v>
                  </c:pt>
                  <c:pt idx="10">
                    <c:v>0.35355339099999999</c:v>
                  </c:pt>
                  <c:pt idx="11">
                    <c:v>0.170782513</c:v>
                  </c:pt>
                  <c:pt idx="12">
                    <c:v>5.7735027000000001E-2</c:v>
                  </c:pt>
                  <c:pt idx="13">
                    <c:v>5.0292477900000003</c:v>
                  </c:pt>
                  <c:pt idx="14">
                    <c:v>0.212132034</c:v>
                  </c:pt>
                  <c:pt idx="15">
                    <c:v>0.27080127999999998</c:v>
                  </c:pt>
                  <c:pt idx="16">
                    <c:v>0</c:v>
                  </c:pt>
                  <c:pt idx="17">
                    <c:v>1.9120233609999999</c:v>
                  </c:pt>
                  <c:pt idx="18">
                    <c:v>2.6919633479999998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1.1135528729999999</c:v>
                  </c:pt>
                  <c:pt idx="22">
                    <c:v>0.77781745899999999</c:v>
                  </c:pt>
                  <c:pt idx="23">
                    <c:v>0</c:v>
                  </c:pt>
                  <c:pt idx="24">
                    <c:v>0.115470054</c:v>
                  </c:pt>
                  <c:pt idx="25">
                    <c:v>1.063014581</c:v>
                  </c:pt>
                  <c:pt idx="26">
                    <c:v>0.251661148</c:v>
                  </c:pt>
                  <c:pt idx="27">
                    <c:v>0.3</c:v>
                  </c:pt>
                  <c:pt idx="28">
                    <c:v>0.31091263499999999</c:v>
                  </c:pt>
                  <c:pt idx="29">
                    <c:v>1.039230485</c:v>
                  </c:pt>
                  <c:pt idx="30">
                    <c:v>0.53774219300000003</c:v>
                  </c:pt>
                  <c:pt idx="31">
                    <c:v>0.212132034</c:v>
                  </c:pt>
                  <c:pt idx="32">
                    <c:v>0.22173557799999999</c:v>
                  </c:pt>
                  <c:pt idx="33">
                    <c:v>1.0661457059999999</c:v>
                  </c:pt>
                  <c:pt idx="34">
                    <c:v>0.28867513500000003</c:v>
                  </c:pt>
                  <c:pt idx="35">
                    <c:v>7.0710677999999999E-2</c:v>
                  </c:pt>
                  <c:pt idx="36">
                    <c:v>0.53150729100000005</c:v>
                  </c:pt>
                  <c:pt idx="37">
                    <c:v>0.49916597099999999</c:v>
                  </c:pt>
                  <c:pt idx="38">
                    <c:v>0.31622776600000002</c:v>
                  </c:pt>
                  <c:pt idx="39">
                    <c:v>0.17320508100000001</c:v>
                  </c:pt>
                  <c:pt idx="40">
                    <c:v>0.141421356</c:v>
                  </c:pt>
                  <c:pt idx="41">
                    <c:v>0.15</c:v>
                  </c:pt>
                  <c:pt idx="42">
                    <c:v>0.22173557799999999</c:v>
                  </c:pt>
                  <c:pt idx="43">
                    <c:v>0</c:v>
                  </c:pt>
                  <c:pt idx="44">
                    <c:v>0.52915026200000004</c:v>
                  </c:pt>
                  <c:pt idx="45">
                    <c:v>0.206155281</c:v>
                  </c:pt>
                  <c:pt idx="46">
                    <c:v>0.20816660000000001</c:v>
                  </c:pt>
                  <c:pt idx="47">
                    <c:v>0.17320508100000001</c:v>
                  </c:pt>
                  <c:pt idx="48">
                    <c:v>8.1649658E-2</c:v>
                  </c:pt>
                  <c:pt idx="49">
                    <c:v>0.37749172199999997</c:v>
                  </c:pt>
                  <c:pt idx="50">
                    <c:v>0</c:v>
                  </c:pt>
                  <c:pt idx="51">
                    <c:v>0.282842712</c:v>
                  </c:pt>
                  <c:pt idx="52">
                    <c:v>0.22173557799999999</c:v>
                  </c:pt>
                  <c:pt idx="53">
                    <c:v>0.282842712</c:v>
                  </c:pt>
                  <c:pt idx="54">
                    <c:v>0</c:v>
                  </c:pt>
                  <c:pt idx="55">
                    <c:v>8.1649658E-2</c:v>
                  </c:pt>
                  <c:pt idx="56">
                    <c:v>0.282842712</c:v>
                  </c:pt>
                  <c:pt idx="57">
                    <c:v>0.212132034</c:v>
                  </c:pt>
                  <c:pt idx="58">
                    <c:v>0</c:v>
                  </c:pt>
                  <c:pt idx="59">
                    <c:v>0.141421356</c:v>
                  </c:pt>
                  <c:pt idx="60">
                    <c:v>0</c:v>
                  </c:pt>
                  <c:pt idx="61">
                    <c:v>0.212132034</c:v>
                  </c:pt>
                  <c:pt idx="62">
                    <c:v>0</c:v>
                  </c:pt>
                  <c:pt idx="63">
                    <c:v>7.0710677999999999E-2</c:v>
                  </c:pt>
                  <c:pt idx="64">
                    <c:v>1.669331203</c:v>
                  </c:pt>
                  <c:pt idx="65">
                    <c:v>0.49497474699999999</c:v>
                  </c:pt>
                  <c:pt idx="66">
                    <c:v>0.56568542499999996</c:v>
                  </c:pt>
                  <c:pt idx="67">
                    <c:v>0.212132034</c:v>
                  </c:pt>
                  <c:pt idx="68">
                    <c:v>0.56568542499999996</c:v>
                  </c:pt>
                  <c:pt idx="69">
                    <c:v>7.0710677999999999E-2</c:v>
                  </c:pt>
                  <c:pt idx="70">
                    <c:v>0.282842712</c:v>
                  </c:pt>
                  <c:pt idx="7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Sheet2!$M$3:$M$74</c:f>
              <c:numCache>
                <c:formatCode>0.0</c:formatCode>
                <c:ptCount val="72"/>
                <c:pt idx="0">
                  <c:v>0</c:v>
                </c:pt>
                <c:pt idx="1">
                  <c:v>2.2999999999999998</c:v>
                </c:pt>
                <c:pt idx="2">
                  <c:v>5.05</c:v>
                </c:pt>
                <c:pt idx="3">
                  <c:v>3.6749999999999998</c:v>
                </c:pt>
                <c:pt idx="4">
                  <c:v>0</c:v>
                </c:pt>
                <c:pt idx="5">
                  <c:v>9.4749999999999996</c:v>
                </c:pt>
                <c:pt idx="6">
                  <c:v>6.4749999999999996</c:v>
                </c:pt>
                <c:pt idx="7">
                  <c:v>4</c:v>
                </c:pt>
                <c:pt idx="8">
                  <c:v>10.9</c:v>
                </c:pt>
                <c:pt idx="9">
                  <c:v>5.2</c:v>
                </c:pt>
                <c:pt idx="10">
                  <c:v>3.35</c:v>
                </c:pt>
                <c:pt idx="11">
                  <c:v>1.0249999999999999</c:v>
                </c:pt>
                <c:pt idx="12">
                  <c:v>0.33333333300000001</c:v>
                </c:pt>
                <c:pt idx="13">
                  <c:v>16.56666667</c:v>
                </c:pt>
                <c:pt idx="14">
                  <c:v>7.35</c:v>
                </c:pt>
                <c:pt idx="15">
                  <c:v>1</c:v>
                </c:pt>
                <c:pt idx="16">
                  <c:v>0</c:v>
                </c:pt>
                <c:pt idx="17">
                  <c:v>5.125</c:v>
                </c:pt>
                <c:pt idx="18">
                  <c:v>4.5999999999999996</c:v>
                </c:pt>
                <c:pt idx="19">
                  <c:v>1.7</c:v>
                </c:pt>
                <c:pt idx="20">
                  <c:v>0</c:v>
                </c:pt>
                <c:pt idx="21">
                  <c:v>5.5</c:v>
                </c:pt>
                <c:pt idx="22">
                  <c:v>6.75</c:v>
                </c:pt>
                <c:pt idx="23">
                  <c:v>0</c:v>
                </c:pt>
                <c:pt idx="24">
                  <c:v>0.1</c:v>
                </c:pt>
                <c:pt idx="25">
                  <c:v>4.95</c:v>
                </c:pt>
                <c:pt idx="26">
                  <c:v>2.6666666669999999</c:v>
                </c:pt>
                <c:pt idx="27">
                  <c:v>1.1000000000000001</c:v>
                </c:pt>
                <c:pt idx="28">
                  <c:v>0.75</c:v>
                </c:pt>
                <c:pt idx="29">
                  <c:v>3.7</c:v>
                </c:pt>
                <c:pt idx="30">
                  <c:v>2.3250000000000002</c:v>
                </c:pt>
                <c:pt idx="31">
                  <c:v>0.95</c:v>
                </c:pt>
                <c:pt idx="32">
                  <c:v>1.375</c:v>
                </c:pt>
                <c:pt idx="33">
                  <c:v>4.6500000000000004</c:v>
                </c:pt>
                <c:pt idx="34">
                  <c:v>2.233333333</c:v>
                </c:pt>
                <c:pt idx="35">
                  <c:v>0.95</c:v>
                </c:pt>
                <c:pt idx="36">
                  <c:v>2.0750000000000002</c:v>
                </c:pt>
                <c:pt idx="37">
                  <c:v>1.175</c:v>
                </c:pt>
                <c:pt idx="38">
                  <c:v>1.4</c:v>
                </c:pt>
                <c:pt idx="39">
                  <c:v>0.8</c:v>
                </c:pt>
                <c:pt idx="40">
                  <c:v>0.3</c:v>
                </c:pt>
                <c:pt idx="41">
                  <c:v>0.375</c:v>
                </c:pt>
                <c:pt idx="42">
                  <c:v>0.27500000000000002</c:v>
                </c:pt>
                <c:pt idx="43">
                  <c:v>0.4</c:v>
                </c:pt>
                <c:pt idx="44">
                  <c:v>0.46666666699999998</c:v>
                </c:pt>
                <c:pt idx="45">
                  <c:v>0.57499999999999996</c:v>
                </c:pt>
                <c:pt idx="46">
                  <c:v>0.43333333299999999</c:v>
                </c:pt>
                <c:pt idx="47">
                  <c:v>0.25</c:v>
                </c:pt>
                <c:pt idx="48">
                  <c:v>0.7</c:v>
                </c:pt>
                <c:pt idx="49">
                  <c:v>0.92500000000000004</c:v>
                </c:pt>
                <c:pt idx="50">
                  <c:v>1.2</c:v>
                </c:pt>
                <c:pt idx="51">
                  <c:v>0.6</c:v>
                </c:pt>
                <c:pt idx="52">
                  <c:v>0.57499999999999996</c:v>
                </c:pt>
                <c:pt idx="53">
                  <c:v>0.6</c:v>
                </c:pt>
                <c:pt idx="54">
                  <c:v>0.7</c:v>
                </c:pt>
                <c:pt idx="55">
                  <c:v>0.7</c:v>
                </c:pt>
                <c:pt idx="56">
                  <c:v>4.4000000000000004</c:v>
                </c:pt>
                <c:pt idx="57">
                  <c:v>0.65</c:v>
                </c:pt>
                <c:pt idx="58">
                  <c:v>0.7</c:v>
                </c:pt>
                <c:pt idx="59">
                  <c:v>0.5</c:v>
                </c:pt>
                <c:pt idx="60">
                  <c:v>3.3</c:v>
                </c:pt>
                <c:pt idx="61">
                  <c:v>3.15</c:v>
                </c:pt>
                <c:pt idx="62">
                  <c:v>0.9</c:v>
                </c:pt>
                <c:pt idx="63">
                  <c:v>0.75</c:v>
                </c:pt>
                <c:pt idx="64">
                  <c:v>9.8000000000000007</c:v>
                </c:pt>
                <c:pt idx="65">
                  <c:v>3.05</c:v>
                </c:pt>
                <c:pt idx="66">
                  <c:v>1.7</c:v>
                </c:pt>
                <c:pt idx="67">
                  <c:v>1.25</c:v>
                </c:pt>
                <c:pt idx="68">
                  <c:v>1.8</c:v>
                </c:pt>
                <c:pt idx="69">
                  <c:v>1.65</c:v>
                </c:pt>
                <c:pt idx="70">
                  <c:v>1</c:v>
                </c:pt>
                <c:pt idx="71">
                  <c:v>0.7</c:v>
                </c:pt>
              </c:numCache>
            </c:numRef>
          </c:xVal>
          <c:yVal>
            <c:numRef>
              <c:f>Sheet2!$Q$3:$Q$74</c:f>
              <c:numCache>
                <c:formatCode>0</c:formatCode>
                <c:ptCount val="72"/>
                <c:pt idx="0">
                  <c:v>0</c:v>
                </c:pt>
                <c:pt idx="1">
                  <c:v>47.916666669999998</c:v>
                </c:pt>
                <c:pt idx="2">
                  <c:v>53.157894740000003</c:v>
                </c:pt>
                <c:pt idx="3">
                  <c:v>80.327868850000002</c:v>
                </c:pt>
                <c:pt idx="4">
                  <c:v>0</c:v>
                </c:pt>
                <c:pt idx="5">
                  <c:v>72.4665392</c:v>
                </c:pt>
                <c:pt idx="6">
                  <c:v>74.639769450000003</c:v>
                </c:pt>
                <c:pt idx="7">
                  <c:v>52.631578949999998</c:v>
                </c:pt>
                <c:pt idx="8">
                  <c:v>79.853479849999999</c:v>
                </c:pt>
                <c:pt idx="9">
                  <c:v>63.93442623</c:v>
                </c:pt>
                <c:pt idx="10">
                  <c:v>64.42307692</c:v>
                </c:pt>
                <c:pt idx="11">
                  <c:v>22.820037110000001</c:v>
                </c:pt>
                <c:pt idx="12">
                  <c:v>27.027027029999999</c:v>
                </c:pt>
                <c:pt idx="13">
                  <c:v>45.388127849999996</c:v>
                </c:pt>
                <c:pt idx="14">
                  <c:v>57.050452780000001</c:v>
                </c:pt>
                <c:pt idx="15">
                  <c:v>25</c:v>
                </c:pt>
                <c:pt idx="16">
                  <c:v>0</c:v>
                </c:pt>
                <c:pt idx="17">
                  <c:v>85.062240660000001</c:v>
                </c:pt>
                <c:pt idx="18">
                  <c:v>45.847176079999997</c:v>
                </c:pt>
                <c:pt idx="19">
                  <c:v>43.965517239999997</c:v>
                </c:pt>
                <c:pt idx="20">
                  <c:v>0</c:v>
                </c:pt>
                <c:pt idx="21">
                  <c:v>69.182389939999993</c:v>
                </c:pt>
                <c:pt idx="22">
                  <c:v>82.484725049999994</c:v>
                </c:pt>
                <c:pt idx="23">
                  <c:v>0</c:v>
                </c:pt>
                <c:pt idx="24">
                  <c:v>13.043478260000001</c:v>
                </c:pt>
                <c:pt idx="25">
                  <c:v>67.808219179999995</c:v>
                </c:pt>
                <c:pt idx="26">
                  <c:v>43.243243239999998</c:v>
                </c:pt>
                <c:pt idx="27">
                  <c:v>40.243902439999999</c:v>
                </c:pt>
                <c:pt idx="28">
                  <c:v>39.473684210000002</c:v>
                </c:pt>
                <c:pt idx="29">
                  <c:v>69.811320749999993</c:v>
                </c:pt>
                <c:pt idx="30">
                  <c:v>53.142857139999997</c:v>
                </c:pt>
                <c:pt idx="31">
                  <c:v>40.425531909999997</c:v>
                </c:pt>
                <c:pt idx="32">
                  <c:v>37.078651690000001</c:v>
                </c:pt>
                <c:pt idx="33">
                  <c:v>65.957446809999993</c:v>
                </c:pt>
                <c:pt idx="34">
                  <c:v>60.633484160000002</c:v>
                </c:pt>
                <c:pt idx="35">
                  <c:v>51.351351350000002</c:v>
                </c:pt>
                <c:pt idx="36">
                  <c:v>55.70469799</c:v>
                </c:pt>
                <c:pt idx="37">
                  <c:v>37.400530500000002</c:v>
                </c:pt>
                <c:pt idx="38">
                  <c:v>53.84615385</c:v>
                </c:pt>
                <c:pt idx="39">
                  <c:v>35.820895520000001</c:v>
                </c:pt>
                <c:pt idx="40">
                  <c:v>40</c:v>
                </c:pt>
                <c:pt idx="41">
                  <c:v>31.03448276</c:v>
                </c:pt>
                <c:pt idx="42">
                  <c:v>32.673267330000002</c:v>
                </c:pt>
                <c:pt idx="43">
                  <c:v>33.333333330000002</c:v>
                </c:pt>
                <c:pt idx="44">
                  <c:v>43.75</c:v>
                </c:pt>
                <c:pt idx="45">
                  <c:v>35.751295339999999</c:v>
                </c:pt>
                <c:pt idx="46">
                  <c:v>44.067796610000002</c:v>
                </c:pt>
                <c:pt idx="47">
                  <c:v>25.42372881</c:v>
                </c:pt>
                <c:pt idx="48">
                  <c:v>43.75</c:v>
                </c:pt>
                <c:pt idx="49">
                  <c:v>41.573033709999997</c:v>
                </c:pt>
                <c:pt idx="50">
                  <c:v>40.909090910000003</c:v>
                </c:pt>
                <c:pt idx="51">
                  <c:v>51.428571429999998</c:v>
                </c:pt>
                <c:pt idx="52">
                  <c:v>100</c:v>
                </c:pt>
                <c:pt idx="53">
                  <c:v>64.285714290000001</c:v>
                </c:pt>
                <c:pt idx="54">
                  <c:v>48.837209299999998</c:v>
                </c:pt>
                <c:pt idx="55">
                  <c:v>43.75</c:v>
                </c:pt>
                <c:pt idx="56">
                  <c:v>80.487804879999999</c:v>
                </c:pt>
                <c:pt idx="57">
                  <c:v>19.597989949999999</c:v>
                </c:pt>
                <c:pt idx="58">
                  <c:v>13.592233009999999</c:v>
                </c:pt>
                <c:pt idx="59">
                  <c:v>24.19354839</c:v>
                </c:pt>
                <c:pt idx="60">
                  <c:v>79.2</c:v>
                </c:pt>
                <c:pt idx="61">
                  <c:v>47.01492537</c:v>
                </c:pt>
                <c:pt idx="62">
                  <c:v>40.909090910000003</c:v>
                </c:pt>
                <c:pt idx="63">
                  <c:v>36.585365850000002</c:v>
                </c:pt>
                <c:pt idx="64">
                  <c:v>87.111111109999996</c:v>
                </c:pt>
                <c:pt idx="65">
                  <c:v>38.36477987</c:v>
                </c:pt>
                <c:pt idx="66">
                  <c:v>34.693877550000003</c:v>
                </c:pt>
                <c:pt idx="67">
                  <c:v>40.322580649999999</c:v>
                </c:pt>
                <c:pt idx="68">
                  <c:v>64.285714290000001</c:v>
                </c:pt>
                <c:pt idx="69">
                  <c:v>60.736196319999998</c:v>
                </c:pt>
                <c:pt idx="70">
                  <c:v>42.553191490000003</c:v>
                </c:pt>
                <c:pt idx="71">
                  <c:v>63.636363639999999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1-E147-9164-C599ED5F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01264"/>
        <c:axId val="679284512"/>
      </c:scatterChart>
      <c:valAx>
        <c:axId val="702901264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Anammox</a:t>
                </a:r>
                <a:r>
                  <a:rPr lang="en-US" baseline="0"/>
                  <a:t> or denitrification rate (nmol L</a:t>
                </a:r>
                <a:r>
                  <a:rPr lang="en-US" baseline="30000"/>
                  <a:t>-1</a:t>
                </a:r>
                <a:r>
                  <a:rPr lang="en-US" baseline="0"/>
                  <a:t> d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79284512"/>
        <c:crosses val="autoZero"/>
        <c:crossBetween val="midCat"/>
      </c:valAx>
      <c:valAx>
        <c:axId val="679284512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% anammox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02901264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Helvetica" pitchFamily="2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denit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222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plus>
            <c:min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Sheet2!$F$3:$F$74</c:f>
              <c:numCache>
                <c:formatCode>0.0</c:formatCode>
                <c:ptCount val="72"/>
                <c:pt idx="0">
                  <c:v>99.6</c:v>
                </c:pt>
                <c:pt idx="1">
                  <c:v>0</c:v>
                </c:pt>
                <c:pt idx="2">
                  <c:v>4.0000000000000036E-2</c:v>
                </c:pt>
                <c:pt idx="3">
                  <c:v>0.11999999999999988</c:v>
                </c:pt>
                <c:pt idx="4">
                  <c:v>25.16</c:v>
                </c:pt>
                <c:pt idx="5">
                  <c:v>1.0000000000000009E-2</c:v>
                </c:pt>
                <c:pt idx="6">
                  <c:v>4.0000000000000036E-2</c:v>
                </c:pt>
                <c:pt idx="7">
                  <c:v>0.1399999999999999</c:v>
                </c:pt>
                <c:pt idx="8">
                  <c:v>1.0000000000000009E-2</c:v>
                </c:pt>
                <c:pt idx="9">
                  <c:v>8.0000000000000071E-2</c:v>
                </c:pt>
                <c:pt idx="10">
                  <c:v>0.1399999999999999</c:v>
                </c:pt>
                <c:pt idx="11">
                  <c:v>0.21999999999999997</c:v>
                </c:pt>
                <c:pt idx="12">
                  <c:v>2.7299999999999995</c:v>
                </c:pt>
                <c:pt idx="13">
                  <c:v>0</c:v>
                </c:pt>
                <c:pt idx="14">
                  <c:v>6.0000000000000053E-2</c:v>
                </c:pt>
                <c:pt idx="15">
                  <c:v>0.39999999999999991</c:v>
                </c:pt>
                <c:pt idx="16">
                  <c:v>8.0000000000000071E-2</c:v>
                </c:pt>
                <c:pt idx="17">
                  <c:v>2.0000000000000018E-2</c:v>
                </c:pt>
                <c:pt idx="18">
                  <c:v>4.0000000000000036E-2</c:v>
                </c:pt>
                <c:pt idx="19">
                  <c:v>8.9999999999999858E-2</c:v>
                </c:pt>
                <c:pt idx="20">
                  <c:v>7.3500000000000005</c:v>
                </c:pt>
                <c:pt idx="21">
                  <c:v>1.0000000000000009E-2</c:v>
                </c:pt>
                <c:pt idx="22">
                  <c:v>8.9999999999999858E-2</c:v>
                </c:pt>
                <c:pt idx="23">
                  <c:v>0.25</c:v>
                </c:pt>
                <c:pt idx="24">
                  <c:v>5.36</c:v>
                </c:pt>
                <c:pt idx="25">
                  <c:v>0.20999999999999996</c:v>
                </c:pt>
                <c:pt idx="26">
                  <c:v>0.15999999999999992</c:v>
                </c:pt>
                <c:pt idx="27">
                  <c:v>0.33000000000000007</c:v>
                </c:pt>
                <c:pt idx="28">
                  <c:v>0.48</c:v>
                </c:pt>
                <c:pt idx="29">
                  <c:v>0.17999999999999994</c:v>
                </c:pt>
                <c:pt idx="30">
                  <c:v>0.10999999999999988</c:v>
                </c:pt>
                <c:pt idx="31">
                  <c:v>0.14999999999999991</c:v>
                </c:pt>
                <c:pt idx="32">
                  <c:v>0.1399999999999999</c:v>
                </c:pt>
                <c:pt idx="33">
                  <c:v>0.12999999999999989</c:v>
                </c:pt>
                <c:pt idx="34">
                  <c:v>8.9999999999999858E-2</c:v>
                </c:pt>
                <c:pt idx="35">
                  <c:v>0.19999999999999996</c:v>
                </c:pt>
                <c:pt idx="36">
                  <c:v>5.0000000000000044E-2</c:v>
                </c:pt>
                <c:pt idx="37">
                  <c:v>8.9999999999999858E-2</c:v>
                </c:pt>
                <c:pt idx="38">
                  <c:v>9.9999999999999867E-2</c:v>
                </c:pt>
                <c:pt idx="39">
                  <c:v>0.10999999999999988</c:v>
                </c:pt>
                <c:pt idx="40">
                  <c:v>2.1800000000000002</c:v>
                </c:pt>
                <c:pt idx="41">
                  <c:v>0.72999999999999987</c:v>
                </c:pt>
                <c:pt idx="42">
                  <c:v>0.56999999999999973</c:v>
                </c:pt>
                <c:pt idx="43">
                  <c:v>0.80999999999999994</c:v>
                </c:pt>
                <c:pt idx="44">
                  <c:v>0.2200000000000002</c:v>
                </c:pt>
                <c:pt idx="45">
                  <c:v>0.32000000000000028</c:v>
                </c:pt>
                <c:pt idx="46">
                  <c:v>0.38000000000000034</c:v>
                </c:pt>
                <c:pt idx="47">
                  <c:v>0.38000000000000034</c:v>
                </c:pt>
                <c:pt idx="48">
                  <c:v>0.18999999999999995</c:v>
                </c:pt>
                <c:pt idx="49">
                  <c:v>0.11000000000000032</c:v>
                </c:pt>
                <c:pt idx="50">
                  <c:v>0.16999999999999993</c:v>
                </c:pt>
                <c:pt idx="51">
                  <c:v>0.25</c:v>
                </c:pt>
                <c:pt idx="52">
                  <c:v>5.0000000000000266E-2</c:v>
                </c:pt>
                <c:pt idx="53">
                  <c:v>0.13000000000000034</c:v>
                </c:pt>
                <c:pt idx="54">
                  <c:v>0.18000000000000016</c:v>
                </c:pt>
                <c:pt idx="55">
                  <c:v>0.32000000000000028</c:v>
                </c:pt>
                <c:pt idx="56">
                  <c:v>0</c:v>
                </c:pt>
                <c:pt idx="57">
                  <c:v>0.15000000000000036</c:v>
                </c:pt>
                <c:pt idx="58">
                  <c:v>8.0000000000000071E-2</c:v>
                </c:pt>
                <c:pt idx="59">
                  <c:v>0.2200000000000002</c:v>
                </c:pt>
                <c:pt idx="60">
                  <c:v>4.0000000000000036E-2</c:v>
                </c:pt>
                <c:pt idx="61">
                  <c:v>0.12000000000000011</c:v>
                </c:pt>
                <c:pt idx="62">
                  <c:v>0.20999999999999996</c:v>
                </c:pt>
                <c:pt idx="63">
                  <c:v>0.32000000000000028</c:v>
                </c:pt>
                <c:pt idx="64">
                  <c:v>0</c:v>
                </c:pt>
                <c:pt idx="65">
                  <c:v>0.11000000000000032</c:v>
                </c:pt>
                <c:pt idx="66">
                  <c:v>0.14000000000000012</c:v>
                </c:pt>
                <c:pt idx="67">
                  <c:v>0.2200000000000002</c:v>
                </c:pt>
                <c:pt idx="68">
                  <c:v>7.0000000000000284E-2</c:v>
                </c:pt>
                <c:pt idx="69">
                  <c:v>0.20000000000000018</c:v>
                </c:pt>
                <c:pt idx="70">
                  <c:v>0.28000000000000025</c:v>
                </c:pt>
                <c:pt idx="71">
                  <c:v>0.37000000000000011</c:v>
                </c:pt>
              </c:numCache>
            </c:numRef>
          </c:xVal>
          <c:yVal>
            <c:numRef>
              <c:f>Sheet2!$Q$3:$Q$74</c:f>
              <c:numCache>
                <c:formatCode>0</c:formatCode>
                <c:ptCount val="72"/>
                <c:pt idx="0">
                  <c:v>0</c:v>
                </c:pt>
                <c:pt idx="1">
                  <c:v>47.916666669999998</c:v>
                </c:pt>
                <c:pt idx="2">
                  <c:v>53.157894740000003</c:v>
                </c:pt>
                <c:pt idx="3">
                  <c:v>80.327868850000002</c:v>
                </c:pt>
                <c:pt idx="4">
                  <c:v>0</c:v>
                </c:pt>
                <c:pt idx="5">
                  <c:v>72.4665392</c:v>
                </c:pt>
                <c:pt idx="6">
                  <c:v>74.639769450000003</c:v>
                </c:pt>
                <c:pt idx="7">
                  <c:v>52.631578949999998</c:v>
                </c:pt>
                <c:pt idx="8">
                  <c:v>79.853479849999999</c:v>
                </c:pt>
                <c:pt idx="9">
                  <c:v>63.93442623</c:v>
                </c:pt>
                <c:pt idx="10">
                  <c:v>64.42307692</c:v>
                </c:pt>
                <c:pt idx="11">
                  <c:v>22.820037110000001</c:v>
                </c:pt>
                <c:pt idx="12">
                  <c:v>27.027027029999999</c:v>
                </c:pt>
                <c:pt idx="13">
                  <c:v>45.388127849999996</c:v>
                </c:pt>
                <c:pt idx="14">
                  <c:v>57.050452780000001</c:v>
                </c:pt>
                <c:pt idx="15">
                  <c:v>25</c:v>
                </c:pt>
                <c:pt idx="16">
                  <c:v>0</c:v>
                </c:pt>
                <c:pt idx="17">
                  <c:v>85.062240660000001</c:v>
                </c:pt>
                <c:pt idx="18">
                  <c:v>45.847176079999997</c:v>
                </c:pt>
                <c:pt idx="19">
                  <c:v>43.965517239999997</c:v>
                </c:pt>
                <c:pt idx="20">
                  <c:v>0</c:v>
                </c:pt>
                <c:pt idx="21">
                  <c:v>69.182389939999993</c:v>
                </c:pt>
                <c:pt idx="22">
                  <c:v>82.484725049999994</c:v>
                </c:pt>
                <c:pt idx="23">
                  <c:v>0</c:v>
                </c:pt>
                <c:pt idx="24">
                  <c:v>13.043478260000001</c:v>
                </c:pt>
                <c:pt idx="25">
                  <c:v>67.808219179999995</c:v>
                </c:pt>
                <c:pt idx="26">
                  <c:v>43.243243239999998</c:v>
                </c:pt>
                <c:pt idx="27">
                  <c:v>40.243902439999999</c:v>
                </c:pt>
                <c:pt idx="28">
                  <c:v>39.473684210000002</c:v>
                </c:pt>
                <c:pt idx="29">
                  <c:v>69.811320749999993</c:v>
                </c:pt>
                <c:pt idx="30">
                  <c:v>53.142857139999997</c:v>
                </c:pt>
                <c:pt idx="31">
                  <c:v>40.425531909999997</c:v>
                </c:pt>
                <c:pt idx="32">
                  <c:v>37.078651690000001</c:v>
                </c:pt>
                <c:pt idx="33">
                  <c:v>65.957446809999993</c:v>
                </c:pt>
                <c:pt idx="34">
                  <c:v>60.633484160000002</c:v>
                </c:pt>
                <c:pt idx="35">
                  <c:v>51.351351350000002</c:v>
                </c:pt>
                <c:pt idx="36">
                  <c:v>55.70469799</c:v>
                </c:pt>
                <c:pt idx="37">
                  <c:v>37.400530500000002</c:v>
                </c:pt>
                <c:pt idx="38">
                  <c:v>53.84615385</c:v>
                </c:pt>
                <c:pt idx="39">
                  <c:v>35.820895520000001</c:v>
                </c:pt>
                <c:pt idx="40">
                  <c:v>40</c:v>
                </c:pt>
                <c:pt idx="41">
                  <c:v>31.03448276</c:v>
                </c:pt>
                <c:pt idx="42">
                  <c:v>32.673267330000002</c:v>
                </c:pt>
                <c:pt idx="43">
                  <c:v>33.333333330000002</c:v>
                </c:pt>
                <c:pt idx="44">
                  <c:v>43.75</c:v>
                </c:pt>
                <c:pt idx="45">
                  <c:v>35.751295339999999</c:v>
                </c:pt>
                <c:pt idx="46">
                  <c:v>44.067796610000002</c:v>
                </c:pt>
                <c:pt idx="47">
                  <c:v>25.42372881</c:v>
                </c:pt>
                <c:pt idx="48">
                  <c:v>43.75</c:v>
                </c:pt>
                <c:pt idx="49">
                  <c:v>41.573033709999997</c:v>
                </c:pt>
                <c:pt idx="50">
                  <c:v>40.909090910000003</c:v>
                </c:pt>
                <c:pt idx="51">
                  <c:v>51.428571429999998</c:v>
                </c:pt>
                <c:pt idx="52">
                  <c:v>100</c:v>
                </c:pt>
                <c:pt idx="53">
                  <c:v>64.285714290000001</c:v>
                </c:pt>
                <c:pt idx="54">
                  <c:v>48.837209299999998</c:v>
                </c:pt>
                <c:pt idx="55">
                  <c:v>43.75</c:v>
                </c:pt>
                <c:pt idx="56">
                  <c:v>80.487804879999999</c:v>
                </c:pt>
                <c:pt idx="57">
                  <c:v>19.597989949999999</c:v>
                </c:pt>
                <c:pt idx="58">
                  <c:v>13.592233009999999</c:v>
                </c:pt>
                <c:pt idx="59">
                  <c:v>24.19354839</c:v>
                </c:pt>
                <c:pt idx="60">
                  <c:v>79.2</c:v>
                </c:pt>
                <c:pt idx="61">
                  <c:v>47.01492537</c:v>
                </c:pt>
                <c:pt idx="62">
                  <c:v>40.909090910000003</c:v>
                </c:pt>
                <c:pt idx="63">
                  <c:v>36.585365850000002</c:v>
                </c:pt>
                <c:pt idx="64">
                  <c:v>87.111111109999996</c:v>
                </c:pt>
                <c:pt idx="65">
                  <c:v>38.36477987</c:v>
                </c:pt>
                <c:pt idx="66">
                  <c:v>34.693877550000003</c:v>
                </c:pt>
                <c:pt idx="67">
                  <c:v>40.322580649999999</c:v>
                </c:pt>
                <c:pt idx="68">
                  <c:v>64.285714290000001</c:v>
                </c:pt>
                <c:pt idx="69">
                  <c:v>60.736196319999998</c:v>
                </c:pt>
                <c:pt idx="70">
                  <c:v>42.553191490000003</c:v>
                </c:pt>
                <c:pt idx="71">
                  <c:v>63.636363639999999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7-834E-BDAE-7A489AD4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01264"/>
        <c:axId val="679284512"/>
      </c:scatterChart>
      <c:valAx>
        <c:axId val="702901264"/>
        <c:scaling>
          <c:logBase val="10"/>
          <c:orientation val="minMax"/>
          <c:max val="1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Oxygen concentration (µmol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79284512"/>
        <c:crosses val="autoZero"/>
        <c:crossBetween val="midCat"/>
      </c:valAx>
      <c:valAx>
        <c:axId val="679284512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% anammox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02901264"/>
        <c:crossesAt val="1.0000000000000002E-2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Helvetica" pitchFamily="2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denit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noFill/>
              <a:ln w="222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plus>
            <c:minus>
              <c:numRef>
                <c:f>Sheet2!$R$3:$R$74</c:f>
                <c:numCache>
                  <c:formatCode>General</c:formatCode>
                  <c:ptCount val="72"/>
                  <c:pt idx="0">
                    <c:v>0</c:v>
                  </c:pt>
                  <c:pt idx="1">
                    <c:v>0</c:v>
                  </c:pt>
                  <c:pt idx="2">
                    <c:v>7.3181240741189519</c:v>
                  </c:pt>
                  <c:pt idx="3">
                    <c:v>27.438732327028891</c:v>
                  </c:pt>
                  <c:pt idx="4">
                    <c:v>0</c:v>
                  </c:pt>
                  <c:pt idx="5">
                    <c:v>17.511668283722074</c:v>
                  </c:pt>
                  <c:pt idx="6">
                    <c:v>2.5560297174953654</c:v>
                  </c:pt>
                  <c:pt idx="7">
                    <c:v>22.966714843253598</c:v>
                  </c:pt>
                  <c:pt idx="8">
                    <c:v>7.7184276553413032</c:v>
                  </c:pt>
                  <c:pt idx="9">
                    <c:v>3.4775743278956028</c:v>
                  </c:pt>
                  <c:pt idx="10">
                    <c:v>6.7991036727521896</c:v>
                  </c:pt>
                  <c:pt idx="11">
                    <c:v>3.802208082340544</c:v>
                  </c:pt>
                  <c:pt idx="12">
                    <c:v>4.6812184106015575</c:v>
                  </c:pt>
                  <c:pt idx="13">
                    <c:v>13.7787610645425</c:v>
                  </c:pt>
                  <c:pt idx="14">
                    <c:v>1.6465617127676673</c:v>
                  </c:pt>
                  <c:pt idx="15">
                    <c:v>6.7700319999999996</c:v>
                  </c:pt>
                  <c:pt idx="16">
                    <c:v>0</c:v>
                  </c:pt>
                  <c:pt idx="17">
                    <c:v>31.734827567009571</c:v>
                  </c:pt>
                  <c:pt idx="18">
                    <c:v>26.83019948188311</c:v>
                  </c:pt>
                  <c:pt idx="19">
                    <c:v>2.5862068964705882</c:v>
                  </c:pt>
                  <c:pt idx="20">
                    <c:v>0</c:v>
                  </c:pt>
                  <c:pt idx="21">
                    <c:v>14.006954377944233</c:v>
                  </c:pt>
                  <c:pt idx="22">
                    <c:v>9.5048976658821687</c:v>
                  </c:pt>
                  <c:pt idx="23">
                    <c:v>0</c:v>
                  </c:pt>
                  <c:pt idx="24">
                    <c:v>15.06131139030026</c:v>
                  </c:pt>
                  <c:pt idx="25">
                    <c:v>14.561843575754315</c:v>
                  </c:pt>
                  <c:pt idx="26">
                    <c:v>4.0809915883729913</c:v>
                  </c:pt>
                  <c:pt idx="27">
                    <c:v>10.975609756363635</c:v>
                  </c:pt>
                  <c:pt idx="28">
                    <c:v>16.363822894518659</c:v>
                  </c:pt>
                  <c:pt idx="29">
                    <c:v>19.608122357165687</c:v>
                  </c:pt>
                  <c:pt idx="30">
                    <c:v>12.291250125053464</c:v>
                  </c:pt>
                  <c:pt idx="31">
                    <c:v>9.0268950627370579</c:v>
                  </c:pt>
                  <c:pt idx="32">
                    <c:v>5.9793863737766015</c:v>
                  </c:pt>
                  <c:pt idx="33">
                    <c:v>15.122634128001051</c:v>
                  </c:pt>
                  <c:pt idx="34">
                    <c:v>7.8373339826958848</c:v>
                  </c:pt>
                  <c:pt idx="35">
                    <c:v>3.8221988107102272</c:v>
                  </c:pt>
                  <c:pt idx="36">
                    <c:v>14.2686521082593</c:v>
                  </c:pt>
                  <c:pt idx="37">
                    <c:v>15.888572019529885</c:v>
                  </c:pt>
                  <c:pt idx="38">
                    <c:v>12.162606385484144</c:v>
                  </c:pt>
                  <c:pt idx="39">
                    <c:v>7.7554513875426707</c:v>
                  </c:pt>
                  <c:pt idx="40">
                    <c:v>18.856180800000001</c:v>
                  </c:pt>
                  <c:pt idx="41">
                    <c:v>12.413793104</c:v>
                  </c:pt>
                  <c:pt idx="42">
                    <c:v>26.344821151149333</c:v>
                  </c:pt>
                  <c:pt idx="43">
                    <c:v>0</c:v>
                  </c:pt>
                  <c:pt idx="44">
                    <c:v>49.607837027065834</c:v>
                  </c:pt>
                  <c:pt idx="45">
                    <c:v>12.817944933794246</c:v>
                  </c:pt>
                  <c:pt idx="46">
                    <c:v>21.16948476196551</c:v>
                  </c:pt>
                  <c:pt idx="47">
                    <c:v>17.614076031432337</c:v>
                  </c:pt>
                  <c:pt idx="48">
                    <c:v>5.1031036250000001</c:v>
                  </c:pt>
                  <c:pt idx="49">
                    <c:v>16.965920090758861</c:v>
                  </c:pt>
                  <c:pt idx="50">
                    <c:v>0</c:v>
                  </c:pt>
                  <c:pt idx="51">
                    <c:v>24.243661029244866</c:v>
                  </c:pt>
                  <c:pt idx="52">
                    <c:v>38.562709217391308</c:v>
                  </c:pt>
                  <c:pt idx="53">
                    <c:v>30.304576287734594</c:v>
                  </c:pt>
                  <c:pt idx="54">
                    <c:v>0</c:v>
                  </c:pt>
                  <c:pt idx="55">
                    <c:v>5.1031036250000001</c:v>
                  </c:pt>
                  <c:pt idx="56">
                    <c:v>5.1739520489059165</c:v>
                  </c:pt>
                  <c:pt idx="57">
                    <c:v>6.3959407237000887</c:v>
                  </c:pt>
                  <c:pt idx="58">
                    <c:v>0</c:v>
                  </c:pt>
                  <c:pt idx="59">
                    <c:v>6.8429688395308332</c:v>
                  </c:pt>
                  <c:pt idx="60">
                    <c:v>0</c:v>
                  </c:pt>
                  <c:pt idx="61">
                    <c:v>3.166149760982953</c:v>
                  </c:pt>
                  <c:pt idx="62">
                    <c:v>0</c:v>
                  </c:pt>
                  <c:pt idx="63">
                    <c:v>3.4493013655087288</c:v>
                  </c:pt>
                  <c:pt idx="64">
                    <c:v>14.838499582032954</c:v>
                  </c:pt>
                  <c:pt idx="65">
                    <c:v>6.2260974458570306</c:v>
                  </c:pt>
                  <c:pt idx="66">
                    <c:v>11.544600509864535</c:v>
                  </c:pt>
                  <c:pt idx="67">
                    <c:v>6.8429688395308332</c:v>
                  </c:pt>
                  <c:pt idx="68">
                    <c:v>20.203050894204011</c:v>
                  </c:pt>
                  <c:pt idx="69">
                    <c:v>2.602847042986852</c:v>
                  </c:pt>
                  <c:pt idx="70">
                    <c:v>12.035860085286922</c:v>
                  </c:pt>
                  <c:pt idx="7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Sheet2!$L$3:$L$74</c:f>
              <c:numCache>
                <c:formatCode>0.00</c:formatCode>
                <c:ptCount val="72"/>
                <c:pt idx="0">
                  <c:v>24.259399999999999</c:v>
                </c:pt>
                <c:pt idx="1">
                  <c:v>25.805499999999999</c:v>
                </c:pt>
                <c:pt idx="2">
                  <c:v>26.203800000000001</c:v>
                </c:pt>
                <c:pt idx="3">
                  <c:v>26.492999999999999</c:v>
                </c:pt>
                <c:pt idx="4">
                  <c:v>25.1004</c:v>
                </c:pt>
                <c:pt idx="5">
                  <c:v>26.003499999999999</c:v>
                </c:pt>
                <c:pt idx="6">
                  <c:v>26.238499999999998</c:v>
                </c:pt>
                <c:pt idx="7">
                  <c:v>26.427499999999998</c:v>
                </c:pt>
                <c:pt idx="8">
                  <c:v>25.5943</c:v>
                </c:pt>
                <c:pt idx="9">
                  <c:v>26.246400000000001</c:v>
                </c:pt>
                <c:pt idx="10">
                  <c:v>26.373100000000001</c:v>
                </c:pt>
                <c:pt idx="11">
                  <c:v>26.517600000000002</c:v>
                </c:pt>
                <c:pt idx="12">
                  <c:v>25.0091</c:v>
                </c:pt>
                <c:pt idx="13">
                  <c:v>25.506</c:v>
                </c:pt>
                <c:pt idx="14">
                  <c:v>25.992899999999999</c:v>
                </c:pt>
                <c:pt idx="15">
                  <c:v>26.941600000000001</c:v>
                </c:pt>
                <c:pt idx="16">
                  <c:v>25.238499999999998</c:v>
                </c:pt>
                <c:pt idx="17">
                  <c:v>25.862400000000001</c:v>
                </c:pt>
                <c:pt idx="18">
                  <c:v>26.115100000000002</c:v>
                </c:pt>
                <c:pt idx="19">
                  <c:v>26.435600000000001</c:v>
                </c:pt>
                <c:pt idx="20">
                  <c:v>25.654299999999999</c:v>
                </c:pt>
                <c:pt idx="21">
                  <c:v>26.110399999999998</c:v>
                </c:pt>
                <c:pt idx="22">
                  <c:v>26.239699999999999</c:v>
                </c:pt>
                <c:pt idx="23">
                  <c:v>26.966899999999999</c:v>
                </c:pt>
                <c:pt idx="24">
                  <c:v>25.330300000000001</c:v>
                </c:pt>
                <c:pt idx="25">
                  <c:v>26.066700000000001</c:v>
                </c:pt>
                <c:pt idx="26">
                  <c:v>26.244299999999999</c:v>
                </c:pt>
                <c:pt idx="27">
                  <c:v>26.8932</c:v>
                </c:pt>
                <c:pt idx="28">
                  <c:v>25.7407</c:v>
                </c:pt>
                <c:pt idx="29">
                  <c:v>25.929600000000001</c:v>
                </c:pt>
                <c:pt idx="30">
                  <c:v>26.2684</c:v>
                </c:pt>
                <c:pt idx="31">
                  <c:v>26.482299999999999</c:v>
                </c:pt>
                <c:pt idx="32">
                  <c:v>25.860600000000002</c:v>
                </c:pt>
                <c:pt idx="33">
                  <c:v>26.066600000000001</c:v>
                </c:pt>
                <c:pt idx="34">
                  <c:v>26.2883</c:v>
                </c:pt>
                <c:pt idx="35">
                  <c:v>26.4985</c:v>
                </c:pt>
                <c:pt idx="36">
                  <c:v>26.250699999999998</c:v>
                </c:pt>
                <c:pt idx="37">
                  <c:v>26.3629</c:v>
                </c:pt>
                <c:pt idx="38">
                  <c:v>26.420100000000001</c:v>
                </c:pt>
                <c:pt idx="39">
                  <c:v>26.51</c:v>
                </c:pt>
                <c:pt idx="40">
                  <c:v>26.476199999999999</c:v>
                </c:pt>
                <c:pt idx="41">
                  <c:v>26.568300000000001</c:v>
                </c:pt>
                <c:pt idx="42">
                  <c:v>26.605499999999999</c:v>
                </c:pt>
                <c:pt idx="43">
                  <c:v>26.751300000000001</c:v>
                </c:pt>
                <c:pt idx="44">
                  <c:v>26.4575</c:v>
                </c:pt>
                <c:pt idx="45">
                  <c:v>26.567</c:v>
                </c:pt>
                <c:pt idx="46">
                  <c:v>26.616099999999999</c:v>
                </c:pt>
                <c:pt idx="47">
                  <c:v>26.668700000000001</c:v>
                </c:pt>
                <c:pt idx="48">
                  <c:v>26.3172</c:v>
                </c:pt>
                <c:pt idx="49">
                  <c:v>26.4544</c:v>
                </c:pt>
                <c:pt idx="50">
                  <c:v>26.578800000000001</c:v>
                </c:pt>
                <c:pt idx="51">
                  <c:v>26.676100000000002</c:v>
                </c:pt>
                <c:pt idx="52">
                  <c:v>26.367000000000001</c:v>
                </c:pt>
                <c:pt idx="53">
                  <c:v>26.474299999999999</c:v>
                </c:pt>
                <c:pt idx="54">
                  <c:v>26.581299999999999</c:v>
                </c:pt>
                <c:pt idx="55">
                  <c:v>26.7376</c:v>
                </c:pt>
                <c:pt idx="56">
                  <c:v>26.220300000000002</c:v>
                </c:pt>
                <c:pt idx="57">
                  <c:v>26.605599999999999</c:v>
                </c:pt>
                <c:pt idx="58">
                  <c:v>26.443999999999999</c:v>
                </c:pt>
                <c:pt idx="59">
                  <c:v>26.616800000000001</c:v>
                </c:pt>
                <c:pt idx="60">
                  <c:v>26.284099999999999</c:v>
                </c:pt>
                <c:pt idx="61">
                  <c:v>26.415199999999999</c:v>
                </c:pt>
                <c:pt idx="62">
                  <c:v>26.566700000000001</c:v>
                </c:pt>
                <c:pt idx="63">
                  <c:v>26.6557</c:v>
                </c:pt>
                <c:pt idx="64">
                  <c:v>26.229399999999998</c:v>
                </c:pt>
                <c:pt idx="65">
                  <c:v>26.407900000000001</c:v>
                </c:pt>
                <c:pt idx="66">
                  <c:v>26.477399999999999</c:v>
                </c:pt>
                <c:pt idx="67">
                  <c:v>26.536000000000001</c:v>
                </c:pt>
                <c:pt idx="68">
                  <c:v>26.327000000000002</c:v>
                </c:pt>
                <c:pt idx="69">
                  <c:v>26.500399999999999</c:v>
                </c:pt>
                <c:pt idx="70">
                  <c:v>26.599699999999999</c:v>
                </c:pt>
                <c:pt idx="71">
                  <c:v>26.713000000000001</c:v>
                </c:pt>
              </c:numCache>
            </c:numRef>
          </c:xVal>
          <c:yVal>
            <c:numRef>
              <c:f>Sheet2!$Q$3:$Q$74</c:f>
              <c:numCache>
                <c:formatCode>0</c:formatCode>
                <c:ptCount val="72"/>
                <c:pt idx="0">
                  <c:v>0</c:v>
                </c:pt>
                <c:pt idx="1">
                  <c:v>47.916666669999998</c:v>
                </c:pt>
                <c:pt idx="2">
                  <c:v>53.157894740000003</c:v>
                </c:pt>
                <c:pt idx="3">
                  <c:v>80.327868850000002</c:v>
                </c:pt>
                <c:pt idx="4">
                  <c:v>0</c:v>
                </c:pt>
                <c:pt idx="5">
                  <c:v>72.4665392</c:v>
                </c:pt>
                <c:pt idx="6">
                  <c:v>74.639769450000003</c:v>
                </c:pt>
                <c:pt idx="7">
                  <c:v>52.631578949999998</c:v>
                </c:pt>
                <c:pt idx="8">
                  <c:v>79.853479849999999</c:v>
                </c:pt>
                <c:pt idx="9">
                  <c:v>63.93442623</c:v>
                </c:pt>
                <c:pt idx="10">
                  <c:v>64.42307692</c:v>
                </c:pt>
                <c:pt idx="11">
                  <c:v>22.820037110000001</c:v>
                </c:pt>
                <c:pt idx="12">
                  <c:v>27.027027029999999</c:v>
                </c:pt>
                <c:pt idx="13">
                  <c:v>45.388127849999996</c:v>
                </c:pt>
                <c:pt idx="14">
                  <c:v>57.050452780000001</c:v>
                </c:pt>
                <c:pt idx="15">
                  <c:v>25</c:v>
                </c:pt>
                <c:pt idx="16">
                  <c:v>0</c:v>
                </c:pt>
                <c:pt idx="17">
                  <c:v>85.062240660000001</c:v>
                </c:pt>
                <c:pt idx="18">
                  <c:v>45.847176079999997</c:v>
                </c:pt>
                <c:pt idx="19">
                  <c:v>43.965517239999997</c:v>
                </c:pt>
                <c:pt idx="20">
                  <c:v>0</c:v>
                </c:pt>
                <c:pt idx="21">
                  <c:v>69.182389939999993</c:v>
                </c:pt>
                <c:pt idx="22">
                  <c:v>82.484725049999994</c:v>
                </c:pt>
                <c:pt idx="23">
                  <c:v>0</c:v>
                </c:pt>
                <c:pt idx="24">
                  <c:v>13.043478260000001</c:v>
                </c:pt>
                <c:pt idx="25">
                  <c:v>67.808219179999995</c:v>
                </c:pt>
                <c:pt idx="26">
                  <c:v>43.243243239999998</c:v>
                </c:pt>
                <c:pt idx="27">
                  <c:v>40.243902439999999</c:v>
                </c:pt>
                <c:pt idx="28">
                  <c:v>39.473684210000002</c:v>
                </c:pt>
                <c:pt idx="29">
                  <c:v>69.811320749999993</c:v>
                </c:pt>
                <c:pt idx="30">
                  <c:v>53.142857139999997</c:v>
                </c:pt>
                <c:pt idx="31">
                  <c:v>40.425531909999997</c:v>
                </c:pt>
                <c:pt idx="32">
                  <c:v>37.078651690000001</c:v>
                </c:pt>
                <c:pt idx="33">
                  <c:v>65.957446809999993</c:v>
                </c:pt>
                <c:pt idx="34">
                  <c:v>60.633484160000002</c:v>
                </c:pt>
                <c:pt idx="35">
                  <c:v>51.351351350000002</c:v>
                </c:pt>
                <c:pt idx="36">
                  <c:v>55.70469799</c:v>
                </c:pt>
                <c:pt idx="37">
                  <c:v>37.400530500000002</c:v>
                </c:pt>
                <c:pt idx="38">
                  <c:v>53.84615385</c:v>
                </c:pt>
                <c:pt idx="39">
                  <c:v>35.820895520000001</c:v>
                </c:pt>
                <c:pt idx="40">
                  <c:v>40</c:v>
                </c:pt>
                <c:pt idx="41">
                  <c:v>31.03448276</c:v>
                </c:pt>
                <c:pt idx="42">
                  <c:v>32.673267330000002</c:v>
                </c:pt>
                <c:pt idx="43">
                  <c:v>33.333333330000002</c:v>
                </c:pt>
                <c:pt idx="44">
                  <c:v>43.75</c:v>
                </c:pt>
                <c:pt idx="45">
                  <c:v>35.751295339999999</c:v>
                </c:pt>
                <c:pt idx="46">
                  <c:v>44.067796610000002</c:v>
                </c:pt>
                <c:pt idx="47">
                  <c:v>25.42372881</c:v>
                </c:pt>
                <c:pt idx="48">
                  <c:v>43.75</c:v>
                </c:pt>
                <c:pt idx="49">
                  <c:v>41.573033709999997</c:v>
                </c:pt>
                <c:pt idx="50">
                  <c:v>40.909090910000003</c:v>
                </c:pt>
                <c:pt idx="51">
                  <c:v>51.428571429999998</c:v>
                </c:pt>
                <c:pt idx="52">
                  <c:v>100</c:v>
                </c:pt>
                <c:pt idx="53">
                  <c:v>64.285714290000001</c:v>
                </c:pt>
                <c:pt idx="54">
                  <c:v>48.837209299999998</c:v>
                </c:pt>
                <c:pt idx="55">
                  <c:v>43.75</c:v>
                </c:pt>
                <c:pt idx="56">
                  <c:v>80.487804879999999</c:v>
                </c:pt>
                <c:pt idx="57">
                  <c:v>19.597989949999999</c:v>
                </c:pt>
                <c:pt idx="58">
                  <c:v>13.592233009999999</c:v>
                </c:pt>
                <c:pt idx="59">
                  <c:v>24.19354839</c:v>
                </c:pt>
                <c:pt idx="60">
                  <c:v>79.2</c:v>
                </c:pt>
                <c:pt idx="61">
                  <c:v>47.01492537</c:v>
                </c:pt>
                <c:pt idx="62">
                  <c:v>40.909090910000003</c:v>
                </c:pt>
                <c:pt idx="63">
                  <c:v>36.585365850000002</c:v>
                </c:pt>
                <c:pt idx="64">
                  <c:v>87.111111109999996</c:v>
                </c:pt>
                <c:pt idx="65">
                  <c:v>38.36477987</c:v>
                </c:pt>
                <c:pt idx="66">
                  <c:v>34.693877550000003</c:v>
                </c:pt>
                <c:pt idx="67">
                  <c:v>40.322580649999999</c:v>
                </c:pt>
                <c:pt idx="68">
                  <c:v>64.285714290000001</c:v>
                </c:pt>
                <c:pt idx="69">
                  <c:v>60.736196319999998</c:v>
                </c:pt>
                <c:pt idx="70">
                  <c:v>42.553191490000003</c:v>
                </c:pt>
                <c:pt idx="71">
                  <c:v>63.636363639999999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9-154C-BA71-F5B9DA871CAE}"/>
            </c:ext>
          </c:extLst>
        </c:ser>
        <c:ser>
          <c:idx val="1"/>
          <c:order val="1"/>
          <c:tx>
            <c:v>spline</c:v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Spline_fit!$A$2:$A$302</c:f>
              <c:numCache>
                <c:formatCode>General</c:formatCode>
                <c:ptCount val="301"/>
                <c:pt idx="0">
                  <c:v>24</c:v>
                </c:pt>
                <c:pt idx="1">
                  <c:v>24.01</c:v>
                </c:pt>
                <c:pt idx="2">
                  <c:v>24.02</c:v>
                </c:pt>
                <c:pt idx="3">
                  <c:v>24.03</c:v>
                </c:pt>
                <c:pt idx="4">
                  <c:v>24.04</c:v>
                </c:pt>
                <c:pt idx="5">
                  <c:v>24.05</c:v>
                </c:pt>
                <c:pt idx="6">
                  <c:v>24.06</c:v>
                </c:pt>
                <c:pt idx="7">
                  <c:v>24.07</c:v>
                </c:pt>
                <c:pt idx="8">
                  <c:v>24.08</c:v>
                </c:pt>
                <c:pt idx="9">
                  <c:v>24.09</c:v>
                </c:pt>
                <c:pt idx="10">
                  <c:v>24.1</c:v>
                </c:pt>
                <c:pt idx="11">
                  <c:v>24.11</c:v>
                </c:pt>
                <c:pt idx="12">
                  <c:v>24.12</c:v>
                </c:pt>
                <c:pt idx="13">
                  <c:v>24.13</c:v>
                </c:pt>
                <c:pt idx="14">
                  <c:v>24.14</c:v>
                </c:pt>
                <c:pt idx="15">
                  <c:v>24.15</c:v>
                </c:pt>
                <c:pt idx="16">
                  <c:v>24.16</c:v>
                </c:pt>
                <c:pt idx="17">
                  <c:v>24.17</c:v>
                </c:pt>
                <c:pt idx="18">
                  <c:v>24.18</c:v>
                </c:pt>
                <c:pt idx="19">
                  <c:v>24.19</c:v>
                </c:pt>
                <c:pt idx="20">
                  <c:v>24.2</c:v>
                </c:pt>
                <c:pt idx="21">
                  <c:v>24.21</c:v>
                </c:pt>
                <c:pt idx="22">
                  <c:v>24.22</c:v>
                </c:pt>
                <c:pt idx="23">
                  <c:v>24.23</c:v>
                </c:pt>
                <c:pt idx="24">
                  <c:v>24.24</c:v>
                </c:pt>
                <c:pt idx="25">
                  <c:v>24.25</c:v>
                </c:pt>
                <c:pt idx="26">
                  <c:v>24.26</c:v>
                </c:pt>
                <c:pt idx="27">
                  <c:v>24.27</c:v>
                </c:pt>
                <c:pt idx="28">
                  <c:v>24.28</c:v>
                </c:pt>
                <c:pt idx="29">
                  <c:v>24.29</c:v>
                </c:pt>
                <c:pt idx="30">
                  <c:v>24.3</c:v>
                </c:pt>
                <c:pt idx="31">
                  <c:v>24.31</c:v>
                </c:pt>
                <c:pt idx="32">
                  <c:v>24.32</c:v>
                </c:pt>
                <c:pt idx="33">
                  <c:v>24.33</c:v>
                </c:pt>
                <c:pt idx="34">
                  <c:v>24.34</c:v>
                </c:pt>
                <c:pt idx="35">
                  <c:v>24.35</c:v>
                </c:pt>
                <c:pt idx="36">
                  <c:v>24.36</c:v>
                </c:pt>
                <c:pt idx="37">
                  <c:v>24.37</c:v>
                </c:pt>
                <c:pt idx="38">
                  <c:v>24.38</c:v>
                </c:pt>
                <c:pt idx="39">
                  <c:v>24.39</c:v>
                </c:pt>
                <c:pt idx="40">
                  <c:v>24.4</c:v>
                </c:pt>
                <c:pt idx="41">
                  <c:v>24.41</c:v>
                </c:pt>
                <c:pt idx="42">
                  <c:v>24.42</c:v>
                </c:pt>
                <c:pt idx="43">
                  <c:v>24.43</c:v>
                </c:pt>
                <c:pt idx="44">
                  <c:v>24.44</c:v>
                </c:pt>
                <c:pt idx="45">
                  <c:v>24.45</c:v>
                </c:pt>
                <c:pt idx="46">
                  <c:v>24.46</c:v>
                </c:pt>
                <c:pt idx="47">
                  <c:v>24.47</c:v>
                </c:pt>
                <c:pt idx="48">
                  <c:v>24.48</c:v>
                </c:pt>
                <c:pt idx="49">
                  <c:v>24.49</c:v>
                </c:pt>
                <c:pt idx="50">
                  <c:v>24.5</c:v>
                </c:pt>
                <c:pt idx="51">
                  <c:v>24.51</c:v>
                </c:pt>
                <c:pt idx="52">
                  <c:v>24.52</c:v>
                </c:pt>
                <c:pt idx="53">
                  <c:v>24.53</c:v>
                </c:pt>
                <c:pt idx="54">
                  <c:v>24.54</c:v>
                </c:pt>
                <c:pt idx="55">
                  <c:v>24.55</c:v>
                </c:pt>
                <c:pt idx="56">
                  <c:v>24.56</c:v>
                </c:pt>
                <c:pt idx="57">
                  <c:v>24.57</c:v>
                </c:pt>
                <c:pt idx="58">
                  <c:v>24.58</c:v>
                </c:pt>
                <c:pt idx="59">
                  <c:v>24.59</c:v>
                </c:pt>
                <c:pt idx="60">
                  <c:v>24.6</c:v>
                </c:pt>
                <c:pt idx="61">
                  <c:v>24.61</c:v>
                </c:pt>
                <c:pt idx="62">
                  <c:v>24.62</c:v>
                </c:pt>
                <c:pt idx="63">
                  <c:v>24.63</c:v>
                </c:pt>
                <c:pt idx="64">
                  <c:v>24.64</c:v>
                </c:pt>
                <c:pt idx="65">
                  <c:v>24.65</c:v>
                </c:pt>
                <c:pt idx="66">
                  <c:v>24.66</c:v>
                </c:pt>
                <c:pt idx="67">
                  <c:v>24.67</c:v>
                </c:pt>
                <c:pt idx="68">
                  <c:v>24.68</c:v>
                </c:pt>
                <c:pt idx="69">
                  <c:v>24.69</c:v>
                </c:pt>
                <c:pt idx="70">
                  <c:v>24.7</c:v>
                </c:pt>
                <c:pt idx="71">
                  <c:v>24.71</c:v>
                </c:pt>
                <c:pt idx="72">
                  <c:v>24.72</c:v>
                </c:pt>
                <c:pt idx="73">
                  <c:v>24.73</c:v>
                </c:pt>
                <c:pt idx="74">
                  <c:v>24.74</c:v>
                </c:pt>
                <c:pt idx="75">
                  <c:v>24.75</c:v>
                </c:pt>
                <c:pt idx="76">
                  <c:v>24.76</c:v>
                </c:pt>
                <c:pt idx="77">
                  <c:v>24.77</c:v>
                </c:pt>
                <c:pt idx="78">
                  <c:v>24.78</c:v>
                </c:pt>
                <c:pt idx="79">
                  <c:v>24.79</c:v>
                </c:pt>
                <c:pt idx="80">
                  <c:v>24.8</c:v>
                </c:pt>
                <c:pt idx="81">
                  <c:v>24.81</c:v>
                </c:pt>
                <c:pt idx="82">
                  <c:v>24.82</c:v>
                </c:pt>
                <c:pt idx="83">
                  <c:v>24.83</c:v>
                </c:pt>
                <c:pt idx="84">
                  <c:v>24.84</c:v>
                </c:pt>
                <c:pt idx="85">
                  <c:v>24.85</c:v>
                </c:pt>
                <c:pt idx="86">
                  <c:v>24.86</c:v>
                </c:pt>
                <c:pt idx="87">
                  <c:v>24.87</c:v>
                </c:pt>
                <c:pt idx="88">
                  <c:v>24.88</c:v>
                </c:pt>
                <c:pt idx="89">
                  <c:v>24.89</c:v>
                </c:pt>
                <c:pt idx="90">
                  <c:v>24.9</c:v>
                </c:pt>
                <c:pt idx="91">
                  <c:v>24.91</c:v>
                </c:pt>
                <c:pt idx="92">
                  <c:v>24.92</c:v>
                </c:pt>
                <c:pt idx="93">
                  <c:v>24.93</c:v>
                </c:pt>
                <c:pt idx="94">
                  <c:v>24.94</c:v>
                </c:pt>
                <c:pt idx="95">
                  <c:v>24.95</c:v>
                </c:pt>
                <c:pt idx="96">
                  <c:v>24.96</c:v>
                </c:pt>
                <c:pt idx="97">
                  <c:v>24.97</c:v>
                </c:pt>
                <c:pt idx="98">
                  <c:v>24.98</c:v>
                </c:pt>
                <c:pt idx="99">
                  <c:v>24.99</c:v>
                </c:pt>
                <c:pt idx="100">
                  <c:v>25</c:v>
                </c:pt>
                <c:pt idx="101">
                  <c:v>25.01</c:v>
                </c:pt>
                <c:pt idx="102">
                  <c:v>25.02</c:v>
                </c:pt>
                <c:pt idx="103">
                  <c:v>25.03</c:v>
                </c:pt>
                <c:pt idx="104">
                  <c:v>25.04</c:v>
                </c:pt>
                <c:pt idx="105">
                  <c:v>25.05</c:v>
                </c:pt>
                <c:pt idx="106">
                  <c:v>25.06</c:v>
                </c:pt>
                <c:pt idx="107">
                  <c:v>25.07</c:v>
                </c:pt>
                <c:pt idx="108">
                  <c:v>25.08</c:v>
                </c:pt>
                <c:pt idx="109">
                  <c:v>25.09</c:v>
                </c:pt>
                <c:pt idx="110">
                  <c:v>25.1</c:v>
                </c:pt>
                <c:pt idx="111">
                  <c:v>25.11</c:v>
                </c:pt>
                <c:pt idx="112">
                  <c:v>25.12</c:v>
                </c:pt>
                <c:pt idx="113">
                  <c:v>25.13</c:v>
                </c:pt>
                <c:pt idx="114">
                  <c:v>25.14</c:v>
                </c:pt>
                <c:pt idx="115">
                  <c:v>25.15</c:v>
                </c:pt>
                <c:pt idx="116">
                  <c:v>25.16</c:v>
                </c:pt>
                <c:pt idx="117">
                  <c:v>25.17</c:v>
                </c:pt>
                <c:pt idx="118">
                  <c:v>25.18</c:v>
                </c:pt>
                <c:pt idx="119">
                  <c:v>25.19</c:v>
                </c:pt>
                <c:pt idx="120">
                  <c:v>25.2</c:v>
                </c:pt>
                <c:pt idx="121">
                  <c:v>25.21</c:v>
                </c:pt>
                <c:pt idx="122">
                  <c:v>25.22</c:v>
                </c:pt>
                <c:pt idx="123">
                  <c:v>25.23</c:v>
                </c:pt>
                <c:pt idx="124">
                  <c:v>25.24</c:v>
                </c:pt>
                <c:pt idx="125">
                  <c:v>25.25</c:v>
                </c:pt>
                <c:pt idx="126">
                  <c:v>25.26</c:v>
                </c:pt>
                <c:pt idx="127">
                  <c:v>25.27</c:v>
                </c:pt>
                <c:pt idx="128">
                  <c:v>25.28</c:v>
                </c:pt>
                <c:pt idx="129">
                  <c:v>25.29</c:v>
                </c:pt>
                <c:pt idx="130">
                  <c:v>25.3</c:v>
                </c:pt>
                <c:pt idx="131">
                  <c:v>25.31</c:v>
                </c:pt>
                <c:pt idx="132">
                  <c:v>25.32</c:v>
                </c:pt>
                <c:pt idx="133">
                  <c:v>25.33</c:v>
                </c:pt>
                <c:pt idx="134">
                  <c:v>25.34</c:v>
                </c:pt>
                <c:pt idx="135">
                  <c:v>25.35</c:v>
                </c:pt>
                <c:pt idx="136">
                  <c:v>25.36</c:v>
                </c:pt>
                <c:pt idx="137">
                  <c:v>25.37</c:v>
                </c:pt>
                <c:pt idx="138">
                  <c:v>25.38</c:v>
                </c:pt>
                <c:pt idx="139">
                  <c:v>25.39</c:v>
                </c:pt>
                <c:pt idx="140">
                  <c:v>25.4</c:v>
                </c:pt>
                <c:pt idx="141">
                  <c:v>25.41</c:v>
                </c:pt>
                <c:pt idx="142">
                  <c:v>25.42</c:v>
                </c:pt>
                <c:pt idx="143">
                  <c:v>25.43</c:v>
                </c:pt>
                <c:pt idx="144">
                  <c:v>25.44</c:v>
                </c:pt>
                <c:pt idx="145">
                  <c:v>25.45</c:v>
                </c:pt>
                <c:pt idx="146">
                  <c:v>25.46</c:v>
                </c:pt>
                <c:pt idx="147">
                  <c:v>25.47</c:v>
                </c:pt>
                <c:pt idx="148">
                  <c:v>25.48</c:v>
                </c:pt>
                <c:pt idx="149">
                  <c:v>25.49</c:v>
                </c:pt>
                <c:pt idx="150">
                  <c:v>25.5</c:v>
                </c:pt>
                <c:pt idx="151">
                  <c:v>25.51</c:v>
                </c:pt>
                <c:pt idx="152">
                  <c:v>25.52</c:v>
                </c:pt>
                <c:pt idx="153">
                  <c:v>25.53</c:v>
                </c:pt>
                <c:pt idx="154">
                  <c:v>25.54</c:v>
                </c:pt>
                <c:pt idx="155">
                  <c:v>25.55</c:v>
                </c:pt>
                <c:pt idx="156">
                  <c:v>25.56</c:v>
                </c:pt>
                <c:pt idx="157">
                  <c:v>25.57</c:v>
                </c:pt>
                <c:pt idx="158">
                  <c:v>25.58</c:v>
                </c:pt>
                <c:pt idx="159">
                  <c:v>25.59</c:v>
                </c:pt>
                <c:pt idx="160">
                  <c:v>25.6</c:v>
                </c:pt>
                <c:pt idx="161">
                  <c:v>25.61</c:v>
                </c:pt>
                <c:pt idx="162">
                  <c:v>25.62</c:v>
                </c:pt>
                <c:pt idx="163">
                  <c:v>25.63</c:v>
                </c:pt>
                <c:pt idx="164">
                  <c:v>25.64</c:v>
                </c:pt>
                <c:pt idx="165">
                  <c:v>25.65</c:v>
                </c:pt>
                <c:pt idx="166">
                  <c:v>25.66</c:v>
                </c:pt>
                <c:pt idx="167">
                  <c:v>25.67</c:v>
                </c:pt>
                <c:pt idx="168">
                  <c:v>25.68</c:v>
                </c:pt>
                <c:pt idx="169">
                  <c:v>25.69</c:v>
                </c:pt>
                <c:pt idx="170">
                  <c:v>25.7</c:v>
                </c:pt>
                <c:pt idx="171">
                  <c:v>25.71</c:v>
                </c:pt>
                <c:pt idx="172">
                  <c:v>25.72</c:v>
                </c:pt>
                <c:pt idx="173">
                  <c:v>25.73</c:v>
                </c:pt>
                <c:pt idx="174">
                  <c:v>25.74</c:v>
                </c:pt>
                <c:pt idx="175">
                  <c:v>25.75</c:v>
                </c:pt>
                <c:pt idx="176">
                  <c:v>25.76</c:v>
                </c:pt>
                <c:pt idx="177">
                  <c:v>25.77</c:v>
                </c:pt>
                <c:pt idx="178">
                  <c:v>25.78</c:v>
                </c:pt>
                <c:pt idx="179">
                  <c:v>25.79</c:v>
                </c:pt>
                <c:pt idx="180">
                  <c:v>25.8</c:v>
                </c:pt>
                <c:pt idx="181">
                  <c:v>25.81</c:v>
                </c:pt>
                <c:pt idx="182">
                  <c:v>25.82</c:v>
                </c:pt>
                <c:pt idx="183">
                  <c:v>25.83</c:v>
                </c:pt>
                <c:pt idx="184">
                  <c:v>25.84</c:v>
                </c:pt>
                <c:pt idx="185">
                  <c:v>25.85</c:v>
                </c:pt>
                <c:pt idx="186">
                  <c:v>25.86</c:v>
                </c:pt>
                <c:pt idx="187">
                  <c:v>25.87</c:v>
                </c:pt>
                <c:pt idx="188">
                  <c:v>25.88</c:v>
                </c:pt>
                <c:pt idx="189">
                  <c:v>25.89</c:v>
                </c:pt>
                <c:pt idx="190">
                  <c:v>25.9</c:v>
                </c:pt>
                <c:pt idx="191">
                  <c:v>25.91</c:v>
                </c:pt>
                <c:pt idx="192">
                  <c:v>25.92</c:v>
                </c:pt>
                <c:pt idx="193">
                  <c:v>25.93</c:v>
                </c:pt>
                <c:pt idx="194">
                  <c:v>25.94</c:v>
                </c:pt>
                <c:pt idx="195">
                  <c:v>25.95</c:v>
                </c:pt>
                <c:pt idx="196">
                  <c:v>25.96</c:v>
                </c:pt>
                <c:pt idx="197">
                  <c:v>25.97</c:v>
                </c:pt>
                <c:pt idx="198">
                  <c:v>25.98</c:v>
                </c:pt>
                <c:pt idx="199">
                  <c:v>25.99</c:v>
                </c:pt>
                <c:pt idx="200">
                  <c:v>26</c:v>
                </c:pt>
                <c:pt idx="201">
                  <c:v>26.01</c:v>
                </c:pt>
                <c:pt idx="202">
                  <c:v>26.02</c:v>
                </c:pt>
                <c:pt idx="203">
                  <c:v>26.03</c:v>
                </c:pt>
                <c:pt idx="204">
                  <c:v>26.04</c:v>
                </c:pt>
                <c:pt idx="205">
                  <c:v>26.05</c:v>
                </c:pt>
                <c:pt idx="206">
                  <c:v>26.06</c:v>
                </c:pt>
                <c:pt idx="207">
                  <c:v>26.07</c:v>
                </c:pt>
                <c:pt idx="208">
                  <c:v>26.08</c:v>
                </c:pt>
                <c:pt idx="209">
                  <c:v>26.09</c:v>
                </c:pt>
                <c:pt idx="210">
                  <c:v>26.1</c:v>
                </c:pt>
                <c:pt idx="211">
                  <c:v>26.11</c:v>
                </c:pt>
                <c:pt idx="212">
                  <c:v>26.12</c:v>
                </c:pt>
                <c:pt idx="213">
                  <c:v>26.13</c:v>
                </c:pt>
                <c:pt idx="214">
                  <c:v>26.14</c:v>
                </c:pt>
                <c:pt idx="215">
                  <c:v>26.15</c:v>
                </c:pt>
                <c:pt idx="216">
                  <c:v>26.16</c:v>
                </c:pt>
                <c:pt idx="217">
                  <c:v>26.17</c:v>
                </c:pt>
                <c:pt idx="218">
                  <c:v>26.18</c:v>
                </c:pt>
                <c:pt idx="219">
                  <c:v>26.19</c:v>
                </c:pt>
                <c:pt idx="220">
                  <c:v>26.2</c:v>
                </c:pt>
                <c:pt idx="221">
                  <c:v>26.21</c:v>
                </c:pt>
                <c:pt idx="222">
                  <c:v>26.22</c:v>
                </c:pt>
                <c:pt idx="223">
                  <c:v>26.23</c:v>
                </c:pt>
                <c:pt idx="224">
                  <c:v>26.24</c:v>
                </c:pt>
                <c:pt idx="225">
                  <c:v>26.25</c:v>
                </c:pt>
                <c:pt idx="226">
                  <c:v>26.26</c:v>
                </c:pt>
                <c:pt idx="227">
                  <c:v>26.27</c:v>
                </c:pt>
                <c:pt idx="228">
                  <c:v>26.28</c:v>
                </c:pt>
                <c:pt idx="229">
                  <c:v>26.29</c:v>
                </c:pt>
                <c:pt idx="230">
                  <c:v>26.3</c:v>
                </c:pt>
                <c:pt idx="231">
                  <c:v>26.31</c:v>
                </c:pt>
                <c:pt idx="232">
                  <c:v>26.32</c:v>
                </c:pt>
                <c:pt idx="233">
                  <c:v>26.33</c:v>
                </c:pt>
                <c:pt idx="234">
                  <c:v>26.34</c:v>
                </c:pt>
                <c:pt idx="235">
                  <c:v>26.35</c:v>
                </c:pt>
                <c:pt idx="236">
                  <c:v>26.36</c:v>
                </c:pt>
                <c:pt idx="237">
                  <c:v>26.37</c:v>
                </c:pt>
                <c:pt idx="238">
                  <c:v>26.38</c:v>
                </c:pt>
                <c:pt idx="239">
                  <c:v>26.39</c:v>
                </c:pt>
                <c:pt idx="240">
                  <c:v>26.4</c:v>
                </c:pt>
                <c:pt idx="241">
                  <c:v>26.41</c:v>
                </c:pt>
                <c:pt idx="242">
                  <c:v>26.42</c:v>
                </c:pt>
                <c:pt idx="243">
                  <c:v>26.43</c:v>
                </c:pt>
                <c:pt idx="244">
                  <c:v>26.44</c:v>
                </c:pt>
                <c:pt idx="245">
                  <c:v>26.45</c:v>
                </c:pt>
                <c:pt idx="246">
                  <c:v>26.46</c:v>
                </c:pt>
                <c:pt idx="247">
                  <c:v>26.47</c:v>
                </c:pt>
                <c:pt idx="248">
                  <c:v>26.48</c:v>
                </c:pt>
                <c:pt idx="249">
                  <c:v>26.49</c:v>
                </c:pt>
                <c:pt idx="250">
                  <c:v>26.5</c:v>
                </c:pt>
                <c:pt idx="251">
                  <c:v>26.51</c:v>
                </c:pt>
                <c:pt idx="252">
                  <c:v>26.52</c:v>
                </c:pt>
                <c:pt idx="253">
                  <c:v>26.53</c:v>
                </c:pt>
                <c:pt idx="254">
                  <c:v>26.54</c:v>
                </c:pt>
                <c:pt idx="255">
                  <c:v>26.55</c:v>
                </c:pt>
                <c:pt idx="256">
                  <c:v>26.56</c:v>
                </c:pt>
                <c:pt idx="257">
                  <c:v>26.57</c:v>
                </c:pt>
                <c:pt idx="258">
                  <c:v>26.58</c:v>
                </c:pt>
                <c:pt idx="259">
                  <c:v>26.59</c:v>
                </c:pt>
                <c:pt idx="260">
                  <c:v>26.6</c:v>
                </c:pt>
                <c:pt idx="261">
                  <c:v>26.61</c:v>
                </c:pt>
                <c:pt idx="262">
                  <c:v>26.62</c:v>
                </c:pt>
                <c:pt idx="263">
                  <c:v>26.63</c:v>
                </c:pt>
                <c:pt idx="264">
                  <c:v>26.64</c:v>
                </c:pt>
                <c:pt idx="265">
                  <c:v>26.65</c:v>
                </c:pt>
                <c:pt idx="266">
                  <c:v>26.66</c:v>
                </c:pt>
                <c:pt idx="267">
                  <c:v>26.67</c:v>
                </c:pt>
                <c:pt idx="268">
                  <c:v>26.68</c:v>
                </c:pt>
                <c:pt idx="269">
                  <c:v>26.69</c:v>
                </c:pt>
                <c:pt idx="270">
                  <c:v>26.7</c:v>
                </c:pt>
                <c:pt idx="271">
                  <c:v>26.71</c:v>
                </c:pt>
                <c:pt idx="272">
                  <c:v>26.72</c:v>
                </c:pt>
                <c:pt idx="273">
                  <c:v>26.73</c:v>
                </c:pt>
                <c:pt idx="274">
                  <c:v>26.74</c:v>
                </c:pt>
                <c:pt idx="275">
                  <c:v>26.75</c:v>
                </c:pt>
                <c:pt idx="276">
                  <c:v>26.76</c:v>
                </c:pt>
                <c:pt idx="277">
                  <c:v>26.77</c:v>
                </c:pt>
                <c:pt idx="278">
                  <c:v>26.78</c:v>
                </c:pt>
                <c:pt idx="279">
                  <c:v>26.79</c:v>
                </c:pt>
                <c:pt idx="280">
                  <c:v>26.8</c:v>
                </c:pt>
                <c:pt idx="281">
                  <c:v>26.81</c:v>
                </c:pt>
                <c:pt idx="282">
                  <c:v>26.82</c:v>
                </c:pt>
                <c:pt idx="283">
                  <c:v>26.83</c:v>
                </c:pt>
                <c:pt idx="284">
                  <c:v>26.84</c:v>
                </c:pt>
                <c:pt idx="285">
                  <c:v>26.85</c:v>
                </c:pt>
                <c:pt idx="286">
                  <c:v>26.86</c:v>
                </c:pt>
                <c:pt idx="287">
                  <c:v>26.87</c:v>
                </c:pt>
                <c:pt idx="288">
                  <c:v>26.88</c:v>
                </c:pt>
                <c:pt idx="289">
                  <c:v>26.89</c:v>
                </c:pt>
                <c:pt idx="290">
                  <c:v>26.9</c:v>
                </c:pt>
                <c:pt idx="291">
                  <c:v>26.91</c:v>
                </c:pt>
                <c:pt idx="292">
                  <c:v>26.92</c:v>
                </c:pt>
                <c:pt idx="293">
                  <c:v>26.93</c:v>
                </c:pt>
                <c:pt idx="294">
                  <c:v>26.94</c:v>
                </c:pt>
                <c:pt idx="295">
                  <c:v>26.95</c:v>
                </c:pt>
                <c:pt idx="296">
                  <c:v>26.96</c:v>
                </c:pt>
                <c:pt idx="297">
                  <c:v>26.97</c:v>
                </c:pt>
                <c:pt idx="298">
                  <c:v>26.98</c:v>
                </c:pt>
                <c:pt idx="299">
                  <c:v>26.99</c:v>
                </c:pt>
                <c:pt idx="300">
                  <c:v>27</c:v>
                </c:pt>
              </c:numCache>
            </c:numRef>
          </c:xVal>
          <c:yVal>
            <c:numRef>
              <c:f>Spline_fit!$B$2:$B$302</c:f>
              <c:numCache>
                <c:formatCode>General</c:formatCode>
                <c:ptCount val="301"/>
                <c:pt idx="0">
                  <c:v>-7.7282427956361399</c:v>
                </c:pt>
                <c:pt idx="1">
                  <c:v>-7.4485272121567601</c:v>
                </c:pt>
                <c:pt idx="2">
                  <c:v>-7.1691221097799103</c:v>
                </c:pt>
                <c:pt idx="3">
                  <c:v>-6.8900150393833899</c:v>
                </c:pt>
                <c:pt idx="4">
                  <c:v>-6.6111935518454201</c:v>
                </c:pt>
                <c:pt idx="5">
                  <c:v>-6.3326451980438101</c:v>
                </c:pt>
                <c:pt idx="6">
                  <c:v>-6.0543575288567597</c:v>
                </c:pt>
                <c:pt idx="7">
                  <c:v>-5.7763180951620896</c:v>
                </c:pt>
                <c:pt idx="8">
                  <c:v>-5.4985144478380104</c:v>
                </c:pt>
                <c:pt idx="9">
                  <c:v>-5.2209341377623204</c:v>
                </c:pt>
                <c:pt idx="10">
                  <c:v>-4.9435647158131504</c:v>
                </c:pt>
                <c:pt idx="11">
                  <c:v>-4.66639373286859</c:v>
                </c:pt>
                <c:pt idx="12">
                  <c:v>-4.3894087398064601</c:v>
                </c:pt>
                <c:pt idx="13">
                  <c:v>-4.1125972875049701</c:v>
                </c:pt>
                <c:pt idx="14">
                  <c:v>-3.83594692684192</c:v>
                </c:pt>
                <c:pt idx="15">
                  <c:v>-3.5594452086955402</c:v>
                </c:pt>
                <c:pt idx="16">
                  <c:v>-3.2830796839436198</c:v>
                </c:pt>
                <c:pt idx="17">
                  <c:v>-3.00683790346429</c:v>
                </c:pt>
                <c:pt idx="18">
                  <c:v>-2.7307074181356401</c:v>
                </c:pt>
                <c:pt idx="19">
                  <c:v>-2.4546757788354898</c:v>
                </c:pt>
                <c:pt idx="20">
                  <c:v>-2.1787305364420502</c:v>
                </c:pt>
                <c:pt idx="21">
                  <c:v>-1.90285924183313</c:v>
                </c:pt>
                <c:pt idx="22">
                  <c:v>-1.62704944588694</c:v>
                </c:pt>
                <c:pt idx="23">
                  <c:v>-1.35128869948129</c:v>
                </c:pt>
                <c:pt idx="24">
                  <c:v>-1.0755645534943901</c:v>
                </c:pt>
                <c:pt idx="25">
                  <c:v>-0.79986455880405105</c:v>
                </c:pt>
                <c:pt idx="26">
                  <c:v>-0.52417626628838299</c:v>
                </c:pt>
                <c:pt idx="27">
                  <c:v>-0.24848722682549301</c:v>
                </c:pt>
                <c:pt idx="28">
                  <c:v>2.7215008706803601E-2</c:v>
                </c:pt>
                <c:pt idx="29">
                  <c:v>0.30294288943030101</c:v>
                </c:pt>
                <c:pt idx="30">
                  <c:v>0.57870886446718595</c:v>
                </c:pt>
                <c:pt idx="31">
                  <c:v>0.85452538293925095</c:v>
                </c:pt>
                <c:pt idx="32">
                  <c:v>1.1304048939686799</c:v>
                </c:pt>
                <c:pt idx="33">
                  <c:v>1.40635984667728</c:v>
                </c:pt>
                <c:pt idx="34">
                  <c:v>1.68240269018721</c:v>
                </c:pt>
                <c:pt idx="35">
                  <c:v>1.95854587362039</c:v>
                </c:pt>
                <c:pt idx="36">
                  <c:v>2.2348018460987</c:v>
                </c:pt>
                <c:pt idx="37">
                  <c:v>2.5111830567443199</c:v>
                </c:pt>
                <c:pt idx="38">
                  <c:v>2.7877019546790498</c:v>
                </c:pt>
                <c:pt idx="39">
                  <c:v>3.0643709890250799</c:v>
                </c:pt>
                <c:pt idx="40">
                  <c:v>3.3412026089042</c:v>
                </c:pt>
                <c:pt idx="41">
                  <c:v>3.6182092634385898</c:v>
                </c:pt>
                <c:pt idx="42">
                  <c:v>3.89540340175015</c:v>
                </c:pt>
                <c:pt idx="43">
                  <c:v>4.1727974729607604</c:v>
                </c:pt>
                <c:pt idx="44">
                  <c:v>4.4504039261926298</c:v>
                </c:pt>
                <c:pt idx="45">
                  <c:v>4.7282352105675303</c:v>
                </c:pt>
                <c:pt idx="46">
                  <c:v>5.00630377520765</c:v>
                </c:pt>
                <c:pt idx="47">
                  <c:v>5.2846220692347901</c:v>
                </c:pt>
                <c:pt idx="48">
                  <c:v>5.5632025417711404</c:v>
                </c:pt>
                <c:pt idx="49">
                  <c:v>5.8420576419384904</c:v>
                </c:pt>
                <c:pt idx="50">
                  <c:v>6.1211998188590098</c:v>
                </c:pt>
                <c:pt idx="51">
                  <c:v>6.4006415216546202</c:v>
                </c:pt>
                <c:pt idx="52">
                  <c:v>6.6803951994471902</c:v>
                </c:pt>
                <c:pt idx="53">
                  <c:v>6.9604733013589097</c:v>
                </c:pt>
                <c:pt idx="54">
                  <c:v>7.2408882765115798</c:v>
                </c:pt>
                <c:pt idx="55">
                  <c:v>7.5216525740273896</c:v>
                </c:pt>
                <c:pt idx="56">
                  <c:v>7.8027786430281196</c:v>
                </c:pt>
                <c:pt idx="57">
                  <c:v>8.0842789326359608</c:v>
                </c:pt>
                <c:pt idx="58">
                  <c:v>8.3661658919727095</c:v>
                </c:pt>
                <c:pt idx="59">
                  <c:v>8.6484519701605507</c:v>
                </c:pt>
                <c:pt idx="60">
                  <c:v>8.9311496163213793</c:v>
                </c:pt>
                <c:pt idx="61">
                  <c:v>9.2142712795770798</c:v>
                </c:pt>
                <c:pt idx="62">
                  <c:v>9.4978294090498405</c:v>
                </c:pt>
                <c:pt idx="63">
                  <c:v>9.7818364538614606</c:v>
                </c:pt>
                <c:pt idx="64">
                  <c:v>10.0663048631341</c:v>
                </c:pt>
                <c:pt idx="65">
                  <c:v>10.3512470859896</c:v>
                </c:pt>
                <c:pt idx="66">
                  <c:v>10.6366755715501</c:v>
                </c:pt>
                <c:pt idx="67">
                  <c:v>10.922602768937599</c:v>
                </c:pt>
                <c:pt idx="68">
                  <c:v>11.2090411272738</c:v>
                </c:pt>
                <c:pt idx="69">
                  <c:v>11.496003095681001</c:v>
                </c:pt>
                <c:pt idx="70">
                  <c:v>11.783501123281001</c:v>
                </c:pt>
                <c:pt idx="71">
                  <c:v>12.071547659196</c:v>
                </c:pt>
                <c:pt idx="72">
                  <c:v>12.3601551525477</c:v>
                </c:pt>
                <c:pt idx="73">
                  <c:v>12.6493360524584</c:v>
                </c:pt>
                <c:pt idx="74">
                  <c:v>12.939102808049901</c:v>
                </c:pt>
                <c:pt idx="75">
                  <c:v>13.2294678684442</c:v>
                </c:pt>
                <c:pt idx="76">
                  <c:v>13.5204436827634</c:v>
                </c:pt>
                <c:pt idx="77">
                  <c:v>13.8120427001293</c:v>
                </c:pt>
                <c:pt idx="78">
                  <c:v>14.1042773696641</c:v>
                </c:pt>
                <c:pt idx="79">
                  <c:v>14.3971601404896</c:v>
                </c:pt>
                <c:pt idx="80">
                  <c:v>14.690703461728001</c:v>
                </c:pt>
                <c:pt idx="81">
                  <c:v>14.984919782501001</c:v>
                </c:pt>
                <c:pt idx="82">
                  <c:v>15.279821551930899</c:v>
                </c:pt>
                <c:pt idx="83">
                  <c:v>15.5754212191395</c:v>
                </c:pt>
                <c:pt idx="84">
                  <c:v>15.8717312332489</c:v>
                </c:pt>
                <c:pt idx="85">
                  <c:v>16.168764043381</c:v>
                </c:pt>
                <c:pt idx="86">
                  <c:v>16.466532098657702</c:v>
                </c:pt>
                <c:pt idx="87">
                  <c:v>16.765047848201299</c:v>
                </c:pt>
                <c:pt idx="88">
                  <c:v>17.0643237411334</c:v>
                </c:pt>
                <c:pt idx="89">
                  <c:v>17.3643722265764</c:v>
                </c:pt>
                <c:pt idx="90">
                  <c:v>17.6652057536519</c:v>
                </c:pt>
                <c:pt idx="91">
                  <c:v>17.9668367714822</c:v>
                </c:pt>
                <c:pt idx="92">
                  <c:v>18.269277729189099</c:v>
                </c:pt>
                <c:pt idx="93">
                  <c:v>18.572541075894598</c:v>
                </c:pt>
                <c:pt idx="94">
                  <c:v>18.8766392607209</c:v>
                </c:pt>
                <c:pt idx="95">
                  <c:v>19.181584732789599</c:v>
                </c:pt>
                <c:pt idx="96">
                  <c:v>19.4873899412231</c:v>
                </c:pt>
                <c:pt idx="97">
                  <c:v>19.794067335143101</c:v>
                </c:pt>
                <c:pt idx="98">
                  <c:v>20.101629363671801</c:v>
                </c:pt>
                <c:pt idx="99">
                  <c:v>20.410088475931001</c:v>
                </c:pt>
                <c:pt idx="100">
                  <c:v>20.719457121042801</c:v>
                </c:pt>
                <c:pt idx="101">
                  <c:v>21.029747764983899</c:v>
                </c:pt>
                <c:pt idx="102">
                  <c:v>21.341002747648201</c:v>
                </c:pt>
                <c:pt idx="103">
                  <c:v>21.653355816672502</c:v>
                </c:pt>
                <c:pt idx="104">
                  <c:v>21.966958142409201</c:v>
                </c:pt>
                <c:pt idx="105">
                  <c:v>22.2819608952111</c:v>
                </c:pt>
                <c:pt idx="106">
                  <c:v>22.598515245430502</c:v>
                </c:pt>
                <c:pt idx="107">
                  <c:v>22.9167723634203</c:v>
                </c:pt>
                <c:pt idx="108">
                  <c:v>23.236883419532798</c:v>
                </c:pt>
                <c:pt idx="109">
                  <c:v>23.558999584120699</c:v>
                </c:pt>
                <c:pt idx="110">
                  <c:v>23.883272027536702</c:v>
                </c:pt>
                <c:pt idx="111">
                  <c:v>24.209851920133101</c:v>
                </c:pt>
                <c:pt idx="112">
                  <c:v>24.5388904322628</c:v>
                </c:pt>
                <c:pt idx="113">
                  <c:v>24.870538734278099</c:v>
                </c:pt>
                <c:pt idx="114">
                  <c:v>25.204947996531899</c:v>
                </c:pt>
                <c:pt idx="115">
                  <c:v>25.542269389376401</c:v>
                </c:pt>
                <c:pt idx="116">
                  <c:v>25.882654083164599</c:v>
                </c:pt>
                <c:pt idx="117">
                  <c:v>26.226253248248799</c:v>
                </c:pt>
                <c:pt idx="118">
                  <c:v>26.573218054981599</c:v>
                </c:pt>
                <c:pt idx="119">
                  <c:v>26.923699673715799</c:v>
                </c:pt>
                <c:pt idx="120">
                  <c:v>27.2778492748036</c:v>
                </c:pt>
                <c:pt idx="121">
                  <c:v>27.635818028597999</c:v>
                </c:pt>
                <c:pt idx="122">
                  <c:v>27.997757105451299</c:v>
                </c:pt>
                <c:pt idx="123">
                  <c:v>28.363817675716199</c:v>
                </c:pt>
                <c:pt idx="124">
                  <c:v>28.734150909745299</c:v>
                </c:pt>
                <c:pt idx="125">
                  <c:v>29.108907977891199</c:v>
                </c:pt>
                <c:pt idx="126">
                  <c:v>29.488240050506398</c:v>
                </c:pt>
                <c:pt idx="127">
                  <c:v>29.872298297943399</c:v>
                </c:pt>
                <c:pt idx="128">
                  <c:v>30.261233890555101</c:v>
                </c:pt>
                <c:pt idx="129">
                  <c:v>30.655197998693701</c:v>
                </c:pt>
                <c:pt idx="130">
                  <c:v>31.054341792712101</c:v>
                </c:pt>
                <c:pt idx="131">
                  <c:v>31.4588164429627</c:v>
                </c:pt>
                <c:pt idx="132">
                  <c:v>31.868773119798199</c:v>
                </c:pt>
                <c:pt idx="133">
                  <c:v>32.284362993571001</c:v>
                </c:pt>
                <c:pt idx="134">
                  <c:v>32.705669806577802</c:v>
                </c:pt>
                <c:pt idx="135">
                  <c:v>33.132482175067103</c:v>
                </c:pt>
                <c:pt idx="136">
                  <c:v>33.564507992865302</c:v>
                </c:pt>
                <c:pt idx="137">
                  <c:v>34.001455151804301</c:v>
                </c:pt>
                <c:pt idx="138">
                  <c:v>34.443031543715698</c:v>
                </c:pt>
                <c:pt idx="139">
                  <c:v>34.888945060431297</c:v>
                </c:pt>
                <c:pt idx="140">
                  <c:v>35.338903593782497</c:v>
                </c:pt>
                <c:pt idx="141">
                  <c:v>35.792615035601401</c:v>
                </c:pt>
                <c:pt idx="142">
                  <c:v>36.249787277719498</c:v>
                </c:pt>
                <c:pt idx="143">
                  <c:v>36.710128211968303</c:v>
                </c:pt>
                <c:pt idx="144">
                  <c:v>37.173345730179904</c:v>
                </c:pt>
                <c:pt idx="145">
                  <c:v>37.639147724185598</c:v>
                </c:pt>
                <c:pt idx="146">
                  <c:v>38.107242085817397</c:v>
                </c:pt>
                <c:pt idx="147">
                  <c:v>38.577336706906699</c:v>
                </c:pt>
                <c:pt idx="148">
                  <c:v>39.0491394792856</c:v>
                </c:pt>
                <c:pt idx="149">
                  <c:v>39.522358294785299</c:v>
                </c:pt>
                <c:pt idx="150">
                  <c:v>39.996701045237998</c:v>
                </c:pt>
                <c:pt idx="151">
                  <c:v>40.4718768765173</c:v>
                </c:pt>
                <c:pt idx="152">
                  <c:v>40.947643685387902</c:v>
                </c:pt>
                <c:pt idx="153">
                  <c:v>41.423822697746402</c:v>
                </c:pt>
                <c:pt idx="154">
                  <c:v>41.900239371881199</c:v>
                </c:pt>
                <c:pt idx="155">
                  <c:v>42.376719166081401</c:v>
                </c:pt>
                <c:pt idx="156">
                  <c:v>42.853087538635599</c:v>
                </c:pt>
                <c:pt idx="157">
                  <c:v>43.329169947832597</c:v>
                </c:pt>
                <c:pt idx="158">
                  <c:v>43.804791851961198</c:v>
                </c:pt>
                <c:pt idx="159">
                  <c:v>44.2797787093102</c:v>
                </c:pt>
                <c:pt idx="160">
                  <c:v>44.7539811128255</c:v>
                </c:pt>
                <c:pt idx="161">
                  <c:v>45.227674344202597</c:v>
                </c:pt>
                <c:pt idx="162">
                  <c:v>45.7014873994558</c:v>
                </c:pt>
                <c:pt idx="163">
                  <c:v>46.1760600654017</c:v>
                </c:pt>
                <c:pt idx="164">
                  <c:v>46.652032128857698</c:v>
                </c:pt>
                <c:pt idx="165">
                  <c:v>47.130043376640302</c:v>
                </c:pt>
                <c:pt idx="166">
                  <c:v>47.610699957066799</c:v>
                </c:pt>
                <c:pt idx="167">
                  <c:v>48.094039644158997</c:v>
                </c:pt>
                <c:pt idx="168">
                  <c:v>48.579626824955099</c:v>
                </c:pt>
                <c:pt idx="169">
                  <c:v>49.067011444824402</c:v>
                </c:pt>
                <c:pt idx="170">
                  <c:v>49.5557434491352</c:v>
                </c:pt>
                <c:pt idx="171">
                  <c:v>50.045372783256902</c:v>
                </c:pt>
                <c:pt idx="172">
                  <c:v>50.535449392557901</c:v>
                </c:pt>
                <c:pt idx="173">
                  <c:v>51.025523222407401</c:v>
                </c:pt>
                <c:pt idx="174">
                  <c:v>51.515144218173802</c:v>
                </c:pt>
                <c:pt idx="175">
                  <c:v>52.003825053593999</c:v>
                </c:pt>
                <c:pt idx="176">
                  <c:v>52.490894368329002</c:v>
                </c:pt>
                <c:pt idx="177">
                  <c:v>52.975624100581001</c:v>
                </c:pt>
                <c:pt idx="178">
                  <c:v>53.457286172658598</c:v>
                </c:pt>
                <c:pt idx="179">
                  <c:v>53.935152506869898</c:v>
                </c:pt>
                <c:pt idx="180">
                  <c:v>54.408495025523699</c:v>
                </c:pt>
                <c:pt idx="181">
                  <c:v>54.876583290684799</c:v>
                </c:pt>
                <c:pt idx="182">
                  <c:v>55.338617342466598</c:v>
                </c:pt>
                <c:pt idx="183">
                  <c:v>55.793718005520198</c:v>
                </c:pt>
                <c:pt idx="184">
                  <c:v>56.241001795192098</c:v>
                </c:pt>
                <c:pt idx="185">
                  <c:v>56.679585226828003</c:v>
                </c:pt>
                <c:pt idx="186">
                  <c:v>57.108584815773803</c:v>
                </c:pt>
                <c:pt idx="187">
                  <c:v>57.527100073890203</c:v>
                </c:pt>
                <c:pt idx="188">
                  <c:v>57.934319295046997</c:v>
                </c:pt>
                <c:pt idx="189">
                  <c:v>58.329537043795803</c:v>
                </c:pt>
                <c:pt idx="190">
                  <c:v>58.712049345508497</c:v>
                </c:pt>
                <c:pt idx="191">
                  <c:v>59.081152225557297</c:v>
                </c:pt>
                <c:pt idx="192">
                  <c:v>59.4361417093141</c:v>
                </c:pt>
                <c:pt idx="193">
                  <c:v>59.776313824618498</c:v>
                </c:pt>
                <c:pt idx="194">
                  <c:v>60.101007961552</c:v>
                </c:pt>
                <c:pt idx="195">
                  <c:v>60.4097173780454</c:v>
                </c:pt>
                <c:pt idx="196">
                  <c:v>60.701969445370601</c:v>
                </c:pt>
                <c:pt idx="197">
                  <c:v>60.977291534799399</c:v>
                </c:pt>
                <c:pt idx="198">
                  <c:v>61.235211017603902</c:v>
                </c:pt>
                <c:pt idx="199">
                  <c:v>61.475255265055701</c:v>
                </c:pt>
                <c:pt idx="200">
                  <c:v>61.696945480551499</c:v>
                </c:pt>
                <c:pt idx="201">
                  <c:v>61.899752642296697</c:v>
                </c:pt>
                <c:pt idx="202">
                  <c:v>62.083251705852597</c:v>
                </c:pt>
                <c:pt idx="203">
                  <c:v>62.247111152480699</c:v>
                </c:pt>
                <c:pt idx="204">
                  <c:v>62.391001223229097</c:v>
                </c:pt>
                <c:pt idx="205">
                  <c:v>62.514592159146098</c:v>
                </c:pt>
                <c:pt idx="206">
                  <c:v>62.617554201279901</c:v>
                </c:pt>
                <c:pt idx="207">
                  <c:v>62.699558793473997</c:v>
                </c:pt>
                <c:pt idx="208">
                  <c:v>62.760349224207701</c:v>
                </c:pt>
                <c:pt idx="209">
                  <c:v>62.7997799709429</c:v>
                </c:pt>
                <c:pt idx="210">
                  <c:v>62.817715057203003</c:v>
                </c:pt>
                <c:pt idx="211">
                  <c:v>62.814018506511502</c:v>
                </c:pt>
                <c:pt idx="212">
                  <c:v>62.788568309625198</c:v>
                </c:pt>
                <c:pt idx="213">
                  <c:v>62.741155368231503</c:v>
                </c:pt>
                <c:pt idx="214">
                  <c:v>62.671408573115599</c:v>
                </c:pt>
                <c:pt idx="215">
                  <c:v>62.578948185528603</c:v>
                </c:pt>
                <c:pt idx="216">
                  <c:v>62.463394466721802</c:v>
                </c:pt>
                <c:pt idx="217">
                  <c:v>62.324367677946299</c:v>
                </c:pt>
                <c:pt idx="218">
                  <c:v>62.161488080453303</c:v>
                </c:pt>
                <c:pt idx="219">
                  <c:v>61.974375935493903</c:v>
                </c:pt>
                <c:pt idx="220">
                  <c:v>61.762651504319301</c:v>
                </c:pt>
                <c:pt idx="221">
                  <c:v>61.5259272585294</c:v>
                </c:pt>
                <c:pt idx="222">
                  <c:v>61.263707868910799</c:v>
                </c:pt>
                <c:pt idx="223">
                  <c:v>60.975486658575498</c:v>
                </c:pt>
                <c:pt idx="224">
                  <c:v>60.661169418672401</c:v>
                </c:pt>
                <c:pt idx="225">
                  <c:v>60.321301727897399</c:v>
                </c:pt>
                <c:pt idx="226">
                  <c:v>59.956863485568</c:v>
                </c:pt>
                <c:pt idx="227">
                  <c:v>59.568745973474599</c:v>
                </c:pt>
                <c:pt idx="228">
                  <c:v>59.157778689255601</c:v>
                </c:pt>
                <c:pt idx="229">
                  <c:v>58.724711003533102</c:v>
                </c:pt>
                <c:pt idx="230">
                  <c:v>58.270536764481101</c:v>
                </c:pt>
                <c:pt idx="231">
                  <c:v>57.796472928677602</c:v>
                </c:pt>
                <c:pt idx="232">
                  <c:v>57.303744669091301</c:v>
                </c:pt>
                <c:pt idx="233">
                  <c:v>56.7934723377114</c:v>
                </c:pt>
                <c:pt idx="234">
                  <c:v>56.266646179053701</c:v>
                </c:pt>
                <c:pt idx="235">
                  <c:v>55.724336522655399</c:v>
                </c:pt>
                <c:pt idx="236">
                  <c:v>55.167623355268802</c:v>
                </c:pt>
                <c:pt idx="237">
                  <c:v>54.597567173877799</c:v>
                </c:pt>
                <c:pt idx="238">
                  <c:v>54.015362603360202</c:v>
                </c:pt>
                <c:pt idx="239">
                  <c:v>53.422815281440698</c:v>
                </c:pt>
                <c:pt idx="240">
                  <c:v>52.821870459449201</c:v>
                </c:pt>
                <c:pt idx="241">
                  <c:v>52.214474035689101</c:v>
                </c:pt>
                <c:pt idx="242">
                  <c:v>51.602476805106399</c:v>
                </c:pt>
                <c:pt idx="243">
                  <c:v>50.987483748256999</c:v>
                </c:pt>
                <c:pt idx="244">
                  <c:v>50.371061307408397</c:v>
                </c:pt>
                <c:pt idx="245">
                  <c:v>49.754705129370201</c:v>
                </c:pt>
                <c:pt idx="246">
                  <c:v>49.139375272322603</c:v>
                </c:pt>
                <c:pt idx="247">
                  <c:v>48.5255443899539</c:v>
                </c:pt>
                <c:pt idx="248">
                  <c:v>47.9135265352201</c:v>
                </c:pt>
                <c:pt idx="249">
                  <c:v>47.303629358183798</c:v>
                </c:pt>
                <c:pt idx="250">
                  <c:v>46.695969335655199</c:v>
                </c:pt>
                <c:pt idx="251">
                  <c:v>46.091113837050898</c:v>
                </c:pt>
                <c:pt idx="252">
                  <c:v>45.490138691328497</c:v>
                </c:pt>
                <c:pt idx="253">
                  <c:v>44.8938749117547</c:v>
                </c:pt>
                <c:pt idx="254">
                  <c:v>44.3027895260254</c:v>
                </c:pt>
                <c:pt idx="255">
                  <c:v>43.7172708827881</c:v>
                </c:pt>
                <c:pt idx="256">
                  <c:v>43.137655044321697</c:v>
                </c:pt>
                <c:pt idx="257">
                  <c:v>42.564273381427697</c:v>
                </c:pt>
                <c:pt idx="258">
                  <c:v>41.997315065425298</c:v>
                </c:pt>
                <c:pt idx="259">
                  <c:v>41.436689816089</c:v>
                </c:pt>
                <c:pt idx="260">
                  <c:v>40.882356734849601</c:v>
                </c:pt>
                <c:pt idx="261">
                  <c:v>40.334307258139702</c:v>
                </c:pt>
                <c:pt idx="262">
                  <c:v>39.792262820820198</c:v>
                </c:pt>
                <c:pt idx="263">
                  <c:v>39.255515747961901</c:v>
                </c:pt>
                <c:pt idx="264">
                  <c:v>38.723179270887002</c:v>
                </c:pt>
                <c:pt idx="265">
                  <c:v>38.194351132170198</c:v>
                </c:pt>
                <c:pt idx="266">
                  <c:v>37.668128675095602</c:v>
                </c:pt>
                <c:pt idx="267">
                  <c:v>37.143596055156003</c:v>
                </c:pt>
                <c:pt idx="268">
                  <c:v>36.619760168175397</c:v>
                </c:pt>
                <c:pt idx="269">
                  <c:v>36.095587542948998</c:v>
                </c:pt>
                <c:pt idx="270">
                  <c:v>35.570197915414603</c:v>
                </c:pt>
                <c:pt idx="271">
                  <c:v>35.0427237417125</c:v>
                </c:pt>
                <c:pt idx="272">
                  <c:v>34.512335320985599</c:v>
                </c:pt>
                <c:pt idx="273">
                  <c:v>33.978593628961796</c:v>
                </c:pt>
                <c:pt idx="274">
                  <c:v>33.441290659567699</c:v>
                </c:pt>
                <c:pt idx="275">
                  <c:v>32.900293699815798</c:v>
                </c:pt>
                <c:pt idx="276">
                  <c:v>32.355615672723303</c:v>
                </c:pt>
                <c:pt idx="277">
                  <c:v>31.807294195118399</c:v>
                </c:pt>
                <c:pt idx="278">
                  <c:v>31.255369655359601</c:v>
                </c:pt>
                <c:pt idx="279">
                  <c:v>30.6998824460522</c:v>
                </c:pt>
                <c:pt idx="280">
                  <c:v>30.140872959800401</c:v>
                </c:pt>
                <c:pt idx="281">
                  <c:v>29.5783815892094</c:v>
                </c:pt>
                <c:pt idx="282">
                  <c:v>29.012448726883701</c:v>
                </c:pt>
                <c:pt idx="283">
                  <c:v>28.443114765428302</c:v>
                </c:pt>
                <c:pt idx="284">
                  <c:v>27.870420097447699</c:v>
                </c:pt>
                <c:pt idx="285">
                  <c:v>27.294405115546901</c:v>
                </c:pt>
                <c:pt idx="286">
                  <c:v>26.715110212330799</c:v>
                </c:pt>
                <c:pt idx="287">
                  <c:v>26.132575780403801</c:v>
                </c:pt>
                <c:pt idx="288">
                  <c:v>25.5468422123711</c:v>
                </c:pt>
                <c:pt idx="289">
                  <c:v>24.957949900837001</c:v>
                </c:pt>
                <c:pt idx="290">
                  <c:v>24.365957909774</c:v>
                </c:pt>
                <c:pt idx="291">
                  <c:v>23.771132181749302</c:v>
                </c:pt>
                <c:pt idx="292">
                  <c:v>23.1738674511003</c:v>
                </c:pt>
                <c:pt idx="293">
                  <c:v>22.574560397968899</c:v>
                </c:pt>
                <c:pt idx="294">
                  <c:v>21.9736077024967</c:v>
                </c:pt>
                <c:pt idx="295">
                  <c:v>21.371413146834001</c:v>
                </c:pt>
                <c:pt idx="296">
                  <c:v>20.768426749418701</c:v>
                </c:pt>
                <c:pt idx="297">
                  <c:v>20.165117035628398</c:v>
                </c:pt>
                <c:pt idx="298">
                  <c:v>19.561952579919499</c:v>
                </c:pt>
                <c:pt idx="299">
                  <c:v>18.959401956749399</c:v>
                </c:pt>
                <c:pt idx="300">
                  <c:v>18.357933740574602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9-154C-BA71-F5B9DA87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01264"/>
        <c:axId val="679284512"/>
      </c:scatterChart>
      <c:valAx>
        <c:axId val="702901264"/>
        <c:scaling>
          <c:orientation val="minMax"/>
          <c:max val="27"/>
          <c:min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Potential density (kg m</a:t>
                </a:r>
                <a:r>
                  <a:rPr lang="en-US" baseline="30000"/>
                  <a:t>-3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79284512"/>
        <c:crosses val="autoZero"/>
        <c:crossBetween val="midCat"/>
      </c:valAx>
      <c:valAx>
        <c:axId val="679284512"/>
        <c:scaling>
          <c:orientation val="minMax"/>
          <c:max val="1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% anammox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02901264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Helvetica" pitchFamily="2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Sheet2!$V$1</c:f>
              <c:strCache>
                <c:ptCount val="1"/>
                <c:pt idx="0">
                  <c:v>Amx+DenitYellow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361548556430448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Sheet2!$S$2:$S$75</c:f>
              <c:numCache>
                <c:formatCode>0.0</c:formatCode>
                <c:ptCount val="74"/>
                <c:pt idx="1">
                  <c:v>0.5</c:v>
                </c:pt>
                <c:pt idx="2">
                  <c:v>4.8</c:v>
                </c:pt>
                <c:pt idx="3">
                  <c:v>9.5</c:v>
                </c:pt>
                <c:pt idx="4">
                  <c:v>4.5750000000000002</c:v>
                </c:pt>
                <c:pt idx="5">
                  <c:v>0</c:v>
                </c:pt>
                <c:pt idx="6">
                  <c:v>13.074999999999999</c:v>
                </c:pt>
                <c:pt idx="7">
                  <c:v>8.6750000000000007</c:v>
                </c:pt>
                <c:pt idx="8">
                  <c:v>7.6</c:v>
                </c:pt>
                <c:pt idx="9">
                  <c:v>13.65</c:v>
                </c:pt>
                <c:pt idx="10">
                  <c:v>8.1333333329999995</c:v>
                </c:pt>
                <c:pt idx="11">
                  <c:v>5.2</c:v>
                </c:pt>
                <c:pt idx="12">
                  <c:v>4.4916666670000005</c:v>
                </c:pt>
                <c:pt idx="13">
                  <c:v>1.233333333</c:v>
                </c:pt>
                <c:pt idx="14">
                  <c:v>36.5</c:v>
                </c:pt>
                <c:pt idx="15">
                  <c:v>12.883333332999999</c:v>
                </c:pt>
                <c:pt idx="16">
                  <c:v>4</c:v>
                </c:pt>
                <c:pt idx="17">
                  <c:v>0</c:v>
                </c:pt>
                <c:pt idx="18">
                  <c:v>6.0250000000000004</c:v>
                </c:pt>
                <c:pt idx="19">
                  <c:v>10.033333333</c:v>
                </c:pt>
                <c:pt idx="20">
                  <c:v>3.8666666669999996</c:v>
                </c:pt>
                <c:pt idx="21">
                  <c:v>1.2</c:v>
                </c:pt>
                <c:pt idx="22">
                  <c:v>7.95</c:v>
                </c:pt>
                <c:pt idx="23">
                  <c:v>8.1833333330000002</c:v>
                </c:pt>
                <c:pt idx="24">
                  <c:v>1.433333333</c:v>
                </c:pt>
                <c:pt idx="25">
                  <c:v>0.76666666699999997</c:v>
                </c:pt>
                <c:pt idx="26">
                  <c:v>7.3000000000000007</c:v>
                </c:pt>
                <c:pt idx="27">
                  <c:v>6.1666666669999994</c:v>
                </c:pt>
                <c:pt idx="28">
                  <c:v>2.733333333</c:v>
                </c:pt>
                <c:pt idx="29">
                  <c:v>1.9</c:v>
                </c:pt>
                <c:pt idx="30">
                  <c:v>5.3000000000000007</c:v>
                </c:pt>
                <c:pt idx="31">
                  <c:v>4.375</c:v>
                </c:pt>
                <c:pt idx="32">
                  <c:v>2.3499999999999996</c:v>
                </c:pt>
                <c:pt idx="33">
                  <c:v>3.7083333330000001</c:v>
                </c:pt>
                <c:pt idx="34">
                  <c:v>7.0500000000000007</c:v>
                </c:pt>
                <c:pt idx="35">
                  <c:v>3.6833333330000002</c:v>
                </c:pt>
                <c:pt idx="36">
                  <c:v>1.85</c:v>
                </c:pt>
                <c:pt idx="37">
                  <c:v>3.7250000000000001</c:v>
                </c:pt>
                <c:pt idx="38">
                  <c:v>3.141666667</c:v>
                </c:pt>
                <c:pt idx="39">
                  <c:v>2.5999999999999996</c:v>
                </c:pt>
                <c:pt idx="40">
                  <c:v>2.233333333</c:v>
                </c:pt>
                <c:pt idx="41">
                  <c:v>0.75</c:v>
                </c:pt>
                <c:pt idx="42">
                  <c:v>1.2083333330000001</c:v>
                </c:pt>
                <c:pt idx="43">
                  <c:v>0.84166666700000003</c:v>
                </c:pt>
                <c:pt idx="44">
                  <c:v>1.2000000000000002</c:v>
                </c:pt>
                <c:pt idx="45">
                  <c:v>1.066666667</c:v>
                </c:pt>
                <c:pt idx="46">
                  <c:v>1.608333333</c:v>
                </c:pt>
                <c:pt idx="47">
                  <c:v>0.98333333300000003</c:v>
                </c:pt>
                <c:pt idx="48">
                  <c:v>0.98333333300000003</c:v>
                </c:pt>
                <c:pt idx="49">
                  <c:v>1.6</c:v>
                </c:pt>
                <c:pt idx="50">
                  <c:v>2.2250000000000001</c:v>
                </c:pt>
                <c:pt idx="51">
                  <c:v>2.9333333330000002</c:v>
                </c:pt>
                <c:pt idx="52">
                  <c:v>1.1666666669999999</c:v>
                </c:pt>
                <c:pt idx="53">
                  <c:v>0.57499999999999996</c:v>
                </c:pt>
                <c:pt idx="54">
                  <c:v>0.93333333299999999</c:v>
                </c:pt>
                <c:pt idx="55">
                  <c:v>1.433333333</c:v>
                </c:pt>
                <c:pt idx="56">
                  <c:v>1.6</c:v>
                </c:pt>
                <c:pt idx="57">
                  <c:v>5.4666666670000001</c:v>
                </c:pt>
                <c:pt idx="58">
                  <c:v>3.3166666669999998</c:v>
                </c:pt>
                <c:pt idx="59">
                  <c:v>5.15</c:v>
                </c:pt>
                <c:pt idx="60">
                  <c:v>2.0666666669999998</c:v>
                </c:pt>
                <c:pt idx="61">
                  <c:v>4.1666666669999994</c:v>
                </c:pt>
                <c:pt idx="62">
                  <c:v>6.6999999999999993</c:v>
                </c:pt>
                <c:pt idx="63">
                  <c:v>2.2000000000000002</c:v>
                </c:pt>
                <c:pt idx="64">
                  <c:v>2.0499999999999998</c:v>
                </c:pt>
                <c:pt idx="65">
                  <c:v>11.25</c:v>
                </c:pt>
                <c:pt idx="66">
                  <c:v>7.95</c:v>
                </c:pt>
                <c:pt idx="67">
                  <c:v>4.9000000000000004</c:v>
                </c:pt>
                <c:pt idx="68">
                  <c:v>3.1</c:v>
                </c:pt>
                <c:pt idx="69">
                  <c:v>2.8</c:v>
                </c:pt>
                <c:pt idx="70">
                  <c:v>2.7166666670000001</c:v>
                </c:pt>
                <c:pt idx="71">
                  <c:v>2.35</c:v>
                </c:pt>
                <c:pt idx="72">
                  <c:v>1.1000000000000001</c:v>
                </c:pt>
              </c:numCache>
            </c:numRef>
          </c:xVal>
          <c:yVal>
            <c:numRef>
              <c:f>Sheet2!$V$2:$V$75</c:f>
              <c:numCache>
                <c:formatCode>General</c:formatCode>
                <c:ptCount val="74"/>
                <c:pt idx="9">
                  <c:v>16.399999999999999</c:v>
                </c:pt>
                <c:pt idx="10">
                  <c:v>11.1</c:v>
                </c:pt>
                <c:pt idx="11">
                  <c:v>7.1</c:v>
                </c:pt>
                <c:pt idx="12">
                  <c:v>8</c:v>
                </c:pt>
                <c:pt idx="13">
                  <c:v>2.1</c:v>
                </c:pt>
                <c:pt idx="14">
                  <c:v>56.4</c:v>
                </c:pt>
                <c:pt idx="15">
                  <c:v>18.399999999999999</c:v>
                </c:pt>
                <c:pt idx="16">
                  <c:v>7</c:v>
                </c:pt>
                <c:pt idx="25">
                  <c:v>1.4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4.4000000000000004</c:v>
                </c:pt>
                <c:pt idx="29">
                  <c:v>3.1</c:v>
                </c:pt>
                <c:pt idx="30">
                  <c:v>6.9</c:v>
                </c:pt>
                <c:pt idx="31">
                  <c:v>6.4</c:v>
                </c:pt>
                <c:pt idx="32">
                  <c:v>3.8</c:v>
                </c:pt>
                <c:pt idx="49">
                  <c:v>0.7</c:v>
                </c:pt>
                <c:pt idx="50">
                  <c:v>3.5</c:v>
                </c:pt>
                <c:pt idx="51">
                  <c:v>4.7</c:v>
                </c:pt>
                <c:pt idx="52">
                  <c:v>1.7</c:v>
                </c:pt>
                <c:pt idx="53">
                  <c:v>0.6</c:v>
                </c:pt>
                <c:pt idx="54">
                  <c:v>4.9000000000000004</c:v>
                </c:pt>
                <c:pt idx="55">
                  <c:v>2.2000000000000002</c:v>
                </c:pt>
                <c:pt idx="56">
                  <c:v>1.9</c:v>
                </c:pt>
                <c:pt idx="65">
                  <c:v>12.7</c:v>
                </c:pt>
                <c:pt idx="66">
                  <c:v>12.9</c:v>
                </c:pt>
                <c:pt idx="67">
                  <c:v>8.1</c:v>
                </c:pt>
                <c:pt idx="68">
                  <c:v>5</c:v>
                </c:pt>
                <c:pt idx="69">
                  <c:v>3.8</c:v>
                </c:pt>
                <c:pt idx="70">
                  <c:v>3.8</c:v>
                </c:pt>
                <c:pt idx="71">
                  <c:v>3.7</c:v>
                </c:pt>
                <c:pt idx="7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F-3149-8C17-ED2CBE5F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81168"/>
        <c:axId val="703005904"/>
      </c:scatterChart>
      <c:valAx>
        <c:axId val="7026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05904"/>
        <c:crosses val="autoZero"/>
        <c:crossBetween val="midCat"/>
      </c:valAx>
      <c:valAx>
        <c:axId val="7030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Sheet2!$L$3:$L$74</c:f>
              <c:numCache>
                <c:formatCode>0.00</c:formatCode>
                <c:ptCount val="72"/>
                <c:pt idx="0">
                  <c:v>24.259399999999999</c:v>
                </c:pt>
                <c:pt idx="1">
                  <c:v>25.805499999999999</c:v>
                </c:pt>
                <c:pt idx="2">
                  <c:v>26.203800000000001</c:v>
                </c:pt>
                <c:pt idx="3">
                  <c:v>26.492999999999999</c:v>
                </c:pt>
                <c:pt idx="4">
                  <c:v>25.1004</c:v>
                </c:pt>
                <c:pt idx="5">
                  <c:v>26.003499999999999</c:v>
                </c:pt>
                <c:pt idx="6">
                  <c:v>26.238499999999998</c:v>
                </c:pt>
                <c:pt idx="7">
                  <c:v>26.427499999999998</c:v>
                </c:pt>
                <c:pt idx="8">
                  <c:v>25.5943</c:v>
                </c:pt>
                <c:pt idx="9">
                  <c:v>26.246400000000001</c:v>
                </c:pt>
                <c:pt idx="10">
                  <c:v>26.373100000000001</c:v>
                </c:pt>
                <c:pt idx="11">
                  <c:v>26.517600000000002</c:v>
                </c:pt>
                <c:pt idx="12">
                  <c:v>25.0091</c:v>
                </c:pt>
                <c:pt idx="13">
                  <c:v>25.506</c:v>
                </c:pt>
                <c:pt idx="14">
                  <c:v>25.992899999999999</c:v>
                </c:pt>
                <c:pt idx="15">
                  <c:v>26.941600000000001</c:v>
                </c:pt>
                <c:pt idx="16">
                  <c:v>25.238499999999998</c:v>
                </c:pt>
                <c:pt idx="17">
                  <c:v>25.862400000000001</c:v>
                </c:pt>
                <c:pt idx="18">
                  <c:v>26.115100000000002</c:v>
                </c:pt>
                <c:pt idx="19">
                  <c:v>26.435600000000001</c:v>
                </c:pt>
                <c:pt idx="20">
                  <c:v>25.654299999999999</c:v>
                </c:pt>
                <c:pt idx="21">
                  <c:v>26.110399999999998</c:v>
                </c:pt>
                <c:pt idx="22">
                  <c:v>26.239699999999999</c:v>
                </c:pt>
                <c:pt idx="23">
                  <c:v>26.966899999999999</c:v>
                </c:pt>
                <c:pt idx="24">
                  <c:v>25.330300000000001</c:v>
                </c:pt>
                <c:pt idx="25">
                  <c:v>26.066700000000001</c:v>
                </c:pt>
                <c:pt idx="26">
                  <c:v>26.244299999999999</c:v>
                </c:pt>
                <c:pt idx="27">
                  <c:v>26.8932</c:v>
                </c:pt>
                <c:pt idx="28">
                  <c:v>25.7407</c:v>
                </c:pt>
                <c:pt idx="29">
                  <c:v>25.929600000000001</c:v>
                </c:pt>
                <c:pt idx="30">
                  <c:v>26.2684</c:v>
                </c:pt>
                <c:pt idx="31">
                  <c:v>26.482299999999999</c:v>
                </c:pt>
                <c:pt idx="32">
                  <c:v>25.860600000000002</c:v>
                </c:pt>
                <c:pt idx="33">
                  <c:v>26.066600000000001</c:v>
                </c:pt>
                <c:pt idx="34">
                  <c:v>26.2883</c:v>
                </c:pt>
                <c:pt idx="35">
                  <c:v>26.4985</c:v>
                </c:pt>
                <c:pt idx="36">
                  <c:v>26.250699999999998</c:v>
                </c:pt>
                <c:pt idx="37">
                  <c:v>26.3629</c:v>
                </c:pt>
                <c:pt idx="38">
                  <c:v>26.420100000000001</c:v>
                </c:pt>
                <c:pt idx="39">
                  <c:v>26.51</c:v>
                </c:pt>
                <c:pt idx="40">
                  <c:v>26.476199999999999</c:v>
                </c:pt>
                <c:pt idx="41">
                  <c:v>26.568300000000001</c:v>
                </c:pt>
                <c:pt idx="42">
                  <c:v>26.605499999999999</c:v>
                </c:pt>
                <c:pt idx="43">
                  <c:v>26.751300000000001</c:v>
                </c:pt>
                <c:pt idx="44">
                  <c:v>26.4575</c:v>
                </c:pt>
                <c:pt idx="45">
                  <c:v>26.567</c:v>
                </c:pt>
                <c:pt idx="46">
                  <c:v>26.616099999999999</c:v>
                </c:pt>
                <c:pt idx="47">
                  <c:v>26.668700000000001</c:v>
                </c:pt>
                <c:pt idx="48">
                  <c:v>26.3172</c:v>
                </c:pt>
                <c:pt idx="49">
                  <c:v>26.4544</c:v>
                </c:pt>
                <c:pt idx="50">
                  <c:v>26.578800000000001</c:v>
                </c:pt>
                <c:pt idx="51">
                  <c:v>26.676100000000002</c:v>
                </c:pt>
                <c:pt idx="52">
                  <c:v>26.367000000000001</c:v>
                </c:pt>
                <c:pt idx="53">
                  <c:v>26.474299999999999</c:v>
                </c:pt>
                <c:pt idx="54">
                  <c:v>26.581299999999999</c:v>
                </c:pt>
                <c:pt idx="55">
                  <c:v>26.7376</c:v>
                </c:pt>
                <c:pt idx="56">
                  <c:v>26.220300000000002</c:v>
                </c:pt>
                <c:pt idx="57">
                  <c:v>26.605599999999999</c:v>
                </c:pt>
                <c:pt idx="58">
                  <c:v>26.443999999999999</c:v>
                </c:pt>
                <c:pt idx="59">
                  <c:v>26.616800000000001</c:v>
                </c:pt>
                <c:pt idx="60">
                  <c:v>26.284099999999999</c:v>
                </c:pt>
                <c:pt idx="61">
                  <c:v>26.415199999999999</c:v>
                </c:pt>
                <c:pt idx="62">
                  <c:v>26.566700000000001</c:v>
                </c:pt>
                <c:pt idx="63">
                  <c:v>26.6557</c:v>
                </c:pt>
                <c:pt idx="64">
                  <c:v>26.229399999999998</c:v>
                </c:pt>
                <c:pt idx="65">
                  <c:v>26.407900000000001</c:v>
                </c:pt>
                <c:pt idx="66">
                  <c:v>26.477399999999999</c:v>
                </c:pt>
                <c:pt idx="67">
                  <c:v>26.536000000000001</c:v>
                </c:pt>
                <c:pt idx="68">
                  <c:v>26.327000000000002</c:v>
                </c:pt>
                <c:pt idx="69">
                  <c:v>26.500399999999999</c:v>
                </c:pt>
                <c:pt idx="70">
                  <c:v>26.599699999999999</c:v>
                </c:pt>
                <c:pt idx="71">
                  <c:v>26.713000000000001</c:v>
                </c:pt>
              </c:numCache>
            </c:numRef>
          </c:xVal>
          <c:yVal>
            <c:numRef>
              <c:f>Sheet2!$X$3:$X$74</c:f>
              <c:numCache>
                <c:formatCode>General</c:formatCode>
                <c:ptCount val="72"/>
                <c:pt idx="8">
                  <c:v>11.597069597069597</c:v>
                </c:pt>
                <c:pt idx="9">
                  <c:v>1.2786885246425694</c:v>
                </c:pt>
                <c:pt idx="10">
                  <c:v>2.1346153846153846</c:v>
                </c:pt>
                <c:pt idx="11">
                  <c:v>1.2690166974939505</c:v>
                </c:pt>
                <c:pt idx="12">
                  <c:v>50.027027040547843</c:v>
                </c:pt>
                <c:pt idx="13">
                  <c:v>5.0849315068493146</c:v>
                </c:pt>
                <c:pt idx="14">
                  <c:v>8.0957309187088153</c:v>
                </c:pt>
                <c:pt idx="15">
                  <c:v>0.92500000000000004</c:v>
                </c:pt>
                <c:pt idx="24">
                  <c:v>0</c:v>
                </c:pt>
                <c:pt idx="25">
                  <c:v>8.1506849315068486</c:v>
                </c:pt>
                <c:pt idx="26">
                  <c:v>1.1837837837197955</c:v>
                </c:pt>
                <c:pt idx="27">
                  <c:v>1.8658536587641283</c:v>
                </c:pt>
                <c:pt idx="28">
                  <c:v>24.157894736842106</c:v>
                </c:pt>
                <c:pt idx="29">
                  <c:v>21.396226415094336</c:v>
                </c:pt>
                <c:pt idx="30">
                  <c:v>1.0057142857142858</c:v>
                </c:pt>
                <c:pt idx="31">
                  <c:v>10.170212765957448</c:v>
                </c:pt>
                <c:pt idx="48">
                  <c:v>10.1875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58.608695652173921</c:v>
                </c:pt>
                <c:pt idx="53">
                  <c:v>7.7142857170408163</c:v>
                </c:pt>
                <c:pt idx="54">
                  <c:v>0</c:v>
                </c:pt>
                <c:pt idx="55">
                  <c:v>0</c:v>
                </c:pt>
                <c:pt idx="64">
                  <c:v>2.8</c:v>
                </c:pt>
                <c:pt idx="65">
                  <c:v>2.2893081761006289</c:v>
                </c:pt>
                <c:pt idx="66">
                  <c:v>1.3061224489795917</c:v>
                </c:pt>
                <c:pt idx="67">
                  <c:v>1.6129032258064515</c:v>
                </c:pt>
                <c:pt idx="68">
                  <c:v>4</c:v>
                </c:pt>
                <c:pt idx="69">
                  <c:v>2.0981595089450109</c:v>
                </c:pt>
                <c:pt idx="70">
                  <c:v>5.1489361702127656</c:v>
                </c:pt>
                <c:pt idx="71">
                  <c:v>26.727272727272723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1-2F4A-9E9B-A92EA494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19952"/>
        <c:axId val="526783552"/>
      </c:scatterChart>
      <c:valAx>
        <c:axId val="6246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3552"/>
        <c:crosses val="autoZero"/>
        <c:crossBetween val="midCat"/>
      </c:valAx>
      <c:valAx>
        <c:axId val="5267835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D9C38E-59EF-FA45-AE53-8E2942834311}">
  <sheetPr/>
  <sheetViews>
    <sheetView zoomScale="143" workbookViewId="0" zoomToFit="1"/>
  </sheetViews>
  <pageMargins left="0.7" right="0.7" top="0.75" bottom="0.75" header="0.3" footer="0.3"/>
  <pageSetup paperSize="5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93EA28-7790-154B-A8FE-32ADE741C112}">
  <sheetPr/>
  <sheetViews>
    <sheetView zoomScale="143" workbookViewId="0" zoomToFit="1"/>
  </sheetViews>
  <pageMargins left="0.7" right="0.7" top="0.75" bottom="0.75" header="0.3" footer="0.3"/>
  <pageSetup paperSize="5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FD3935-282C-CA4A-B416-D9A775EF62C4}">
  <sheetPr/>
  <sheetViews>
    <sheetView zoomScale="143" workbookViewId="0" zoomToFit="1"/>
  </sheetViews>
  <pageMargins left="0.7" right="0.7" top="0.75" bottom="0.75" header="0.3" footer="0.3"/>
  <pageSetup paperSize="5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412238" cy="62789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0DA88-42C8-7543-937F-2725039D0C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412238" cy="62789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998A6-FD73-D54E-AF61-ACCB740A32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412238" cy="62789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E76BA-8378-5440-9A39-9E3CE162D4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698500</xdr:colOff>
      <xdr:row>5</xdr:row>
      <xdr:rowOff>25400</xdr:rowOff>
    </xdr:from>
    <xdr:to>
      <xdr:col>32</xdr:col>
      <xdr:colOff>317500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6DE12-E849-DC40-812A-33AE535D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704850</xdr:colOff>
      <xdr:row>20</xdr:row>
      <xdr:rowOff>190500</xdr:rowOff>
    </xdr:from>
    <xdr:to>
      <xdr:col>35</xdr:col>
      <xdr:colOff>323850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334E4B-5B40-4840-8F28-99619F44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3EEB-FEC2-3E41-8335-09573B64DFC6}">
  <dimension ref="A1:B402"/>
  <sheetViews>
    <sheetView workbookViewId="0">
      <selection activeCell="A2" sqref="A2"/>
    </sheetView>
  </sheetViews>
  <sheetFormatPr baseColWidth="10" defaultRowHeight="16"/>
  <sheetData>
    <row r="1" spans="1:2">
      <c r="A1" t="s">
        <v>36</v>
      </c>
      <c r="B1" t="s">
        <v>35</v>
      </c>
    </row>
    <row r="2" spans="1:2">
      <c r="A2">
        <v>24</v>
      </c>
      <c r="B2">
        <v>-7.7282427956361399</v>
      </c>
    </row>
    <row r="3" spans="1:2">
      <c r="A3">
        <v>24.01</v>
      </c>
      <c r="B3">
        <v>-7.4485272121567601</v>
      </c>
    </row>
    <row r="4" spans="1:2">
      <c r="A4">
        <v>24.02</v>
      </c>
      <c r="B4">
        <v>-7.1691221097799103</v>
      </c>
    </row>
    <row r="5" spans="1:2">
      <c r="A5">
        <v>24.03</v>
      </c>
      <c r="B5">
        <v>-6.8900150393833899</v>
      </c>
    </row>
    <row r="6" spans="1:2">
      <c r="A6">
        <v>24.04</v>
      </c>
      <c r="B6">
        <v>-6.6111935518454201</v>
      </c>
    </row>
    <row r="7" spans="1:2">
      <c r="A7">
        <v>24.05</v>
      </c>
      <c r="B7">
        <v>-6.3326451980438101</v>
      </c>
    </row>
    <row r="8" spans="1:2">
      <c r="A8">
        <v>24.06</v>
      </c>
      <c r="B8">
        <v>-6.0543575288567597</v>
      </c>
    </row>
    <row r="9" spans="1:2">
      <c r="A9">
        <v>24.07</v>
      </c>
      <c r="B9">
        <v>-5.7763180951620896</v>
      </c>
    </row>
    <row r="10" spans="1:2">
      <c r="A10">
        <v>24.08</v>
      </c>
      <c r="B10">
        <v>-5.4985144478380104</v>
      </c>
    </row>
    <row r="11" spans="1:2">
      <c r="A11">
        <v>24.09</v>
      </c>
      <c r="B11">
        <v>-5.2209341377623204</v>
      </c>
    </row>
    <row r="12" spans="1:2">
      <c r="A12">
        <v>24.1</v>
      </c>
      <c r="B12">
        <v>-4.9435647158131504</v>
      </c>
    </row>
    <row r="13" spans="1:2">
      <c r="A13">
        <v>24.11</v>
      </c>
      <c r="B13">
        <v>-4.66639373286859</v>
      </c>
    </row>
    <row r="14" spans="1:2">
      <c r="A14">
        <v>24.12</v>
      </c>
      <c r="B14">
        <v>-4.3894087398064601</v>
      </c>
    </row>
    <row r="15" spans="1:2">
      <c r="A15">
        <v>24.13</v>
      </c>
      <c r="B15">
        <v>-4.1125972875049701</v>
      </c>
    </row>
    <row r="16" spans="1:2">
      <c r="A16">
        <v>24.14</v>
      </c>
      <c r="B16">
        <v>-3.83594692684192</v>
      </c>
    </row>
    <row r="17" spans="1:2">
      <c r="A17">
        <v>24.15</v>
      </c>
      <c r="B17">
        <v>-3.5594452086955402</v>
      </c>
    </row>
    <row r="18" spans="1:2">
      <c r="A18">
        <v>24.16</v>
      </c>
      <c r="B18">
        <v>-3.2830796839436198</v>
      </c>
    </row>
    <row r="19" spans="1:2">
      <c r="A19">
        <v>24.17</v>
      </c>
      <c r="B19">
        <v>-3.00683790346429</v>
      </c>
    </row>
    <row r="20" spans="1:2">
      <c r="A20">
        <v>24.18</v>
      </c>
      <c r="B20">
        <v>-2.7307074181356401</v>
      </c>
    </row>
    <row r="21" spans="1:2">
      <c r="A21">
        <v>24.19</v>
      </c>
      <c r="B21">
        <v>-2.4546757788354898</v>
      </c>
    </row>
    <row r="22" spans="1:2">
      <c r="A22">
        <v>24.2</v>
      </c>
      <c r="B22">
        <v>-2.1787305364420502</v>
      </c>
    </row>
    <row r="23" spans="1:2">
      <c r="A23">
        <v>24.21</v>
      </c>
      <c r="B23">
        <v>-1.90285924183313</v>
      </c>
    </row>
    <row r="24" spans="1:2">
      <c r="A24">
        <v>24.22</v>
      </c>
      <c r="B24">
        <v>-1.62704944588694</v>
      </c>
    </row>
    <row r="25" spans="1:2">
      <c r="A25">
        <v>24.23</v>
      </c>
      <c r="B25">
        <v>-1.35128869948129</v>
      </c>
    </row>
    <row r="26" spans="1:2">
      <c r="A26">
        <v>24.24</v>
      </c>
      <c r="B26">
        <v>-1.0755645534943901</v>
      </c>
    </row>
    <row r="27" spans="1:2">
      <c r="A27">
        <v>24.25</v>
      </c>
      <c r="B27">
        <v>-0.79986455880405105</v>
      </c>
    </row>
    <row r="28" spans="1:2">
      <c r="A28">
        <v>24.26</v>
      </c>
      <c r="B28">
        <v>-0.52417626628838299</v>
      </c>
    </row>
    <row r="29" spans="1:2">
      <c r="A29">
        <v>24.27</v>
      </c>
      <c r="B29">
        <v>-0.24848722682549301</v>
      </c>
    </row>
    <row r="30" spans="1:2">
      <c r="A30">
        <v>24.28</v>
      </c>
      <c r="B30">
        <v>2.7215008706803601E-2</v>
      </c>
    </row>
    <row r="31" spans="1:2">
      <c r="A31">
        <v>24.29</v>
      </c>
      <c r="B31">
        <v>0.30294288943030101</v>
      </c>
    </row>
    <row r="32" spans="1:2">
      <c r="A32">
        <v>24.3</v>
      </c>
      <c r="B32">
        <v>0.57870886446718595</v>
      </c>
    </row>
    <row r="33" spans="1:2">
      <c r="A33">
        <v>24.31</v>
      </c>
      <c r="B33">
        <v>0.85452538293925095</v>
      </c>
    </row>
    <row r="34" spans="1:2">
      <c r="A34">
        <v>24.32</v>
      </c>
      <c r="B34">
        <v>1.1304048939686799</v>
      </c>
    </row>
    <row r="35" spans="1:2">
      <c r="A35">
        <v>24.33</v>
      </c>
      <c r="B35">
        <v>1.40635984667728</v>
      </c>
    </row>
    <row r="36" spans="1:2">
      <c r="A36">
        <v>24.34</v>
      </c>
      <c r="B36">
        <v>1.68240269018721</v>
      </c>
    </row>
    <row r="37" spans="1:2">
      <c r="A37">
        <v>24.35</v>
      </c>
      <c r="B37">
        <v>1.95854587362039</v>
      </c>
    </row>
    <row r="38" spans="1:2">
      <c r="A38">
        <v>24.36</v>
      </c>
      <c r="B38">
        <v>2.2348018460987</v>
      </c>
    </row>
    <row r="39" spans="1:2">
      <c r="A39">
        <v>24.37</v>
      </c>
      <c r="B39">
        <v>2.5111830567443199</v>
      </c>
    </row>
    <row r="40" spans="1:2">
      <c r="A40">
        <v>24.38</v>
      </c>
      <c r="B40">
        <v>2.7877019546790498</v>
      </c>
    </row>
    <row r="41" spans="1:2">
      <c r="A41">
        <v>24.39</v>
      </c>
      <c r="B41">
        <v>3.0643709890250799</v>
      </c>
    </row>
    <row r="42" spans="1:2">
      <c r="A42">
        <v>24.4</v>
      </c>
      <c r="B42">
        <v>3.3412026089042</v>
      </c>
    </row>
    <row r="43" spans="1:2">
      <c r="A43">
        <v>24.41</v>
      </c>
      <c r="B43">
        <v>3.6182092634385898</v>
      </c>
    </row>
    <row r="44" spans="1:2">
      <c r="A44">
        <v>24.42</v>
      </c>
      <c r="B44">
        <v>3.89540340175015</v>
      </c>
    </row>
    <row r="45" spans="1:2">
      <c r="A45">
        <v>24.43</v>
      </c>
      <c r="B45">
        <v>4.1727974729607604</v>
      </c>
    </row>
    <row r="46" spans="1:2">
      <c r="A46">
        <v>24.44</v>
      </c>
      <c r="B46">
        <v>4.4504039261926298</v>
      </c>
    </row>
    <row r="47" spans="1:2">
      <c r="A47">
        <v>24.45</v>
      </c>
      <c r="B47">
        <v>4.7282352105675303</v>
      </c>
    </row>
    <row r="48" spans="1:2">
      <c r="A48">
        <v>24.46</v>
      </c>
      <c r="B48">
        <v>5.00630377520765</v>
      </c>
    </row>
    <row r="49" spans="1:2">
      <c r="A49">
        <v>24.47</v>
      </c>
      <c r="B49">
        <v>5.2846220692347901</v>
      </c>
    </row>
    <row r="50" spans="1:2">
      <c r="A50">
        <v>24.48</v>
      </c>
      <c r="B50">
        <v>5.5632025417711404</v>
      </c>
    </row>
    <row r="51" spans="1:2">
      <c r="A51">
        <v>24.49</v>
      </c>
      <c r="B51">
        <v>5.8420576419384904</v>
      </c>
    </row>
    <row r="52" spans="1:2">
      <c r="A52">
        <v>24.5</v>
      </c>
      <c r="B52">
        <v>6.1211998188590098</v>
      </c>
    </row>
    <row r="53" spans="1:2">
      <c r="A53">
        <v>24.51</v>
      </c>
      <c r="B53">
        <v>6.4006415216546202</v>
      </c>
    </row>
    <row r="54" spans="1:2">
      <c r="A54">
        <v>24.52</v>
      </c>
      <c r="B54">
        <v>6.6803951994471902</v>
      </c>
    </row>
    <row r="55" spans="1:2">
      <c r="A55">
        <v>24.53</v>
      </c>
      <c r="B55">
        <v>6.9604733013589097</v>
      </c>
    </row>
    <row r="56" spans="1:2">
      <c r="A56">
        <v>24.54</v>
      </c>
      <c r="B56">
        <v>7.2408882765115798</v>
      </c>
    </row>
    <row r="57" spans="1:2">
      <c r="A57">
        <v>24.55</v>
      </c>
      <c r="B57">
        <v>7.5216525740273896</v>
      </c>
    </row>
    <row r="58" spans="1:2">
      <c r="A58">
        <v>24.56</v>
      </c>
      <c r="B58">
        <v>7.8027786430281196</v>
      </c>
    </row>
    <row r="59" spans="1:2">
      <c r="A59">
        <v>24.57</v>
      </c>
      <c r="B59">
        <v>8.0842789326359608</v>
      </c>
    </row>
    <row r="60" spans="1:2">
      <c r="A60">
        <v>24.58</v>
      </c>
      <c r="B60">
        <v>8.3661658919727095</v>
      </c>
    </row>
    <row r="61" spans="1:2">
      <c r="A61">
        <v>24.59</v>
      </c>
      <c r="B61">
        <v>8.6484519701605507</v>
      </c>
    </row>
    <row r="62" spans="1:2">
      <c r="A62">
        <v>24.6</v>
      </c>
      <c r="B62">
        <v>8.9311496163213793</v>
      </c>
    </row>
    <row r="63" spans="1:2">
      <c r="A63">
        <v>24.61</v>
      </c>
      <c r="B63">
        <v>9.2142712795770798</v>
      </c>
    </row>
    <row r="64" spans="1:2">
      <c r="A64">
        <v>24.62</v>
      </c>
      <c r="B64">
        <v>9.4978294090498405</v>
      </c>
    </row>
    <row r="65" spans="1:2">
      <c r="A65">
        <v>24.63</v>
      </c>
      <c r="B65">
        <v>9.7818364538614606</v>
      </c>
    </row>
    <row r="66" spans="1:2">
      <c r="A66">
        <v>24.64</v>
      </c>
      <c r="B66">
        <v>10.0663048631341</v>
      </c>
    </row>
    <row r="67" spans="1:2">
      <c r="A67">
        <v>24.65</v>
      </c>
      <c r="B67">
        <v>10.3512470859896</v>
      </c>
    </row>
    <row r="68" spans="1:2">
      <c r="A68">
        <v>24.66</v>
      </c>
      <c r="B68">
        <v>10.6366755715501</v>
      </c>
    </row>
    <row r="69" spans="1:2">
      <c r="A69">
        <v>24.67</v>
      </c>
      <c r="B69">
        <v>10.922602768937599</v>
      </c>
    </row>
    <row r="70" spans="1:2">
      <c r="A70">
        <v>24.68</v>
      </c>
      <c r="B70">
        <v>11.2090411272738</v>
      </c>
    </row>
    <row r="71" spans="1:2">
      <c r="A71">
        <v>24.69</v>
      </c>
      <c r="B71">
        <v>11.496003095681001</v>
      </c>
    </row>
    <row r="72" spans="1:2">
      <c r="A72">
        <v>24.7</v>
      </c>
      <c r="B72">
        <v>11.783501123281001</v>
      </c>
    </row>
    <row r="73" spans="1:2">
      <c r="A73">
        <v>24.71</v>
      </c>
      <c r="B73">
        <v>12.071547659196</v>
      </c>
    </row>
    <row r="74" spans="1:2">
      <c r="A74">
        <v>24.72</v>
      </c>
      <c r="B74">
        <v>12.3601551525477</v>
      </c>
    </row>
    <row r="75" spans="1:2">
      <c r="A75">
        <v>24.73</v>
      </c>
      <c r="B75">
        <v>12.6493360524584</v>
      </c>
    </row>
    <row r="76" spans="1:2">
      <c r="A76">
        <v>24.74</v>
      </c>
      <c r="B76">
        <v>12.939102808049901</v>
      </c>
    </row>
    <row r="77" spans="1:2">
      <c r="A77">
        <v>24.75</v>
      </c>
      <c r="B77">
        <v>13.2294678684442</v>
      </c>
    </row>
    <row r="78" spans="1:2">
      <c r="A78">
        <v>24.76</v>
      </c>
      <c r="B78">
        <v>13.5204436827634</v>
      </c>
    </row>
    <row r="79" spans="1:2">
      <c r="A79">
        <v>24.77</v>
      </c>
      <c r="B79">
        <v>13.8120427001293</v>
      </c>
    </row>
    <row r="80" spans="1:2">
      <c r="A80">
        <v>24.78</v>
      </c>
      <c r="B80">
        <v>14.1042773696641</v>
      </c>
    </row>
    <row r="81" spans="1:2">
      <c r="A81">
        <v>24.79</v>
      </c>
      <c r="B81">
        <v>14.3971601404896</v>
      </c>
    </row>
    <row r="82" spans="1:2">
      <c r="A82">
        <v>24.8</v>
      </c>
      <c r="B82">
        <v>14.690703461728001</v>
      </c>
    </row>
    <row r="83" spans="1:2">
      <c r="A83">
        <v>24.81</v>
      </c>
      <c r="B83">
        <v>14.984919782501001</v>
      </c>
    </row>
    <row r="84" spans="1:2">
      <c r="A84">
        <v>24.82</v>
      </c>
      <c r="B84">
        <v>15.279821551930899</v>
      </c>
    </row>
    <row r="85" spans="1:2">
      <c r="A85">
        <v>24.83</v>
      </c>
      <c r="B85">
        <v>15.5754212191395</v>
      </c>
    </row>
    <row r="86" spans="1:2">
      <c r="A86">
        <v>24.84</v>
      </c>
      <c r="B86">
        <v>15.8717312332489</v>
      </c>
    </row>
    <row r="87" spans="1:2">
      <c r="A87">
        <v>24.85</v>
      </c>
      <c r="B87">
        <v>16.168764043381</v>
      </c>
    </row>
    <row r="88" spans="1:2">
      <c r="A88">
        <v>24.86</v>
      </c>
      <c r="B88">
        <v>16.466532098657702</v>
      </c>
    </row>
    <row r="89" spans="1:2">
      <c r="A89">
        <v>24.87</v>
      </c>
      <c r="B89">
        <v>16.765047848201299</v>
      </c>
    </row>
    <row r="90" spans="1:2">
      <c r="A90">
        <v>24.88</v>
      </c>
      <c r="B90">
        <v>17.0643237411334</v>
      </c>
    </row>
    <row r="91" spans="1:2">
      <c r="A91">
        <v>24.89</v>
      </c>
      <c r="B91">
        <v>17.3643722265764</v>
      </c>
    </row>
    <row r="92" spans="1:2">
      <c r="A92">
        <v>24.9</v>
      </c>
      <c r="B92">
        <v>17.6652057536519</v>
      </c>
    </row>
    <row r="93" spans="1:2">
      <c r="A93">
        <v>24.91</v>
      </c>
      <c r="B93">
        <v>17.9668367714822</v>
      </c>
    </row>
    <row r="94" spans="1:2">
      <c r="A94">
        <v>24.92</v>
      </c>
      <c r="B94">
        <v>18.269277729189099</v>
      </c>
    </row>
    <row r="95" spans="1:2">
      <c r="A95">
        <v>24.93</v>
      </c>
      <c r="B95">
        <v>18.572541075894598</v>
      </c>
    </row>
    <row r="96" spans="1:2">
      <c r="A96">
        <v>24.94</v>
      </c>
      <c r="B96">
        <v>18.8766392607209</v>
      </c>
    </row>
    <row r="97" spans="1:2">
      <c r="A97">
        <v>24.95</v>
      </c>
      <c r="B97">
        <v>19.181584732789599</v>
      </c>
    </row>
    <row r="98" spans="1:2">
      <c r="A98">
        <v>24.96</v>
      </c>
      <c r="B98">
        <v>19.4873899412231</v>
      </c>
    </row>
    <row r="99" spans="1:2">
      <c r="A99">
        <v>24.97</v>
      </c>
      <c r="B99">
        <v>19.794067335143101</v>
      </c>
    </row>
    <row r="100" spans="1:2">
      <c r="A100">
        <v>24.98</v>
      </c>
      <c r="B100">
        <v>20.101629363671801</v>
      </c>
    </row>
    <row r="101" spans="1:2">
      <c r="A101">
        <v>24.99</v>
      </c>
      <c r="B101">
        <v>20.410088475931001</v>
      </c>
    </row>
    <row r="102" spans="1:2">
      <c r="A102">
        <v>25</v>
      </c>
      <c r="B102">
        <v>20.719457121042801</v>
      </c>
    </row>
    <row r="103" spans="1:2">
      <c r="A103">
        <v>25.01</v>
      </c>
      <c r="B103">
        <v>21.029747764983899</v>
      </c>
    </row>
    <row r="104" spans="1:2">
      <c r="A104">
        <v>25.02</v>
      </c>
      <c r="B104">
        <v>21.341002747648201</v>
      </c>
    </row>
    <row r="105" spans="1:2">
      <c r="A105">
        <v>25.03</v>
      </c>
      <c r="B105">
        <v>21.653355816672502</v>
      </c>
    </row>
    <row r="106" spans="1:2">
      <c r="A106">
        <v>25.04</v>
      </c>
      <c r="B106">
        <v>21.966958142409201</v>
      </c>
    </row>
    <row r="107" spans="1:2">
      <c r="A107">
        <v>25.05</v>
      </c>
      <c r="B107">
        <v>22.2819608952111</v>
      </c>
    </row>
    <row r="108" spans="1:2">
      <c r="A108">
        <v>25.06</v>
      </c>
      <c r="B108">
        <v>22.598515245430502</v>
      </c>
    </row>
    <row r="109" spans="1:2">
      <c r="A109">
        <v>25.07</v>
      </c>
      <c r="B109">
        <v>22.9167723634203</v>
      </c>
    </row>
    <row r="110" spans="1:2">
      <c r="A110">
        <v>25.08</v>
      </c>
      <c r="B110">
        <v>23.236883419532798</v>
      </c>
    </row>
    <row r="111" spans="1:2">
      <c r="A111">
        <v>25.09</v>
      </c>
      <c r="B111">
        <v>23.558999584120699</v>
      </c>
    </row>
    <row r="112" spans="1:2">
      <c r="A112">
        <v>25.1</v>
      </c>
      <c r="B112">
        <v>23.883272027536702</v>
      </c>
    </row>
    <row r="113" spans="1:2">
      <c r="A113">
        <v>25.11</v>
      </c>
      <c r="B113">
        <v>24.209851920133101</v>
      </c>
    </row>
    <row r="114" spans="1:2">
      <c r="A114">
        <v>25.12</v>
      </c>
      <c r="B114">
        <v>24.5388904322628</v>
      </c>
    </row>
    <row r="115" spans="1:2">
      <c r="A115">
        <v>25.13</v>
      </c>
      <c r="B115">
        <v>24.870538734278099</v>
      </c>
    </row>
    <row r="116" spans="1:2">
      <c r="A116">
        <v>25.14</v>
      </c>
      <c r="B116">
        <v>25.204947996531899</v>
      </c>
    </row>
    <row r="117" spans="1:2">
      <c r="A117">
        <v>25.15</v>
      </c>
      <c r="B117">
        <v>25.542269389376401</v>
      </c>
    </row>
    <row r="118" spans="1:2">
      <c r="A118">
        <v>25.16</v>
      </c>
      <c r="B118">
        <v>25.882654083164599</v>
      </c>
    </row>
    <row r="119" spans="1:2">
      <c r="A119">
        <v>25.17</v>
      </c>
      <c r="B119">
        <v>26.226253248248799</v>
      </c>
    </row>
    <row r="120" spans="1:2">
      <c r="A120">
        <v>25.18</v>
      </c>
      <c r="B120">
        <v>26.573218054981599</v>
      </c>
    </row>
    <row r="121" spans="1:2">
      <c r="A121">
        <v>25.19</v>
      </c>
      <c r="B121">
        <v>26.923699673715799</v>
      </c>
    </row>
    <row r="122" spans="1:2">
      <c r="A122">
        <v>25.2</v>
      </c>
      <c r="B122">
        <v>27.2778492748036</v>
      </c>
    </row>
    <row r="123" spans="1:2">
      <c r="A123">
        <v>25.21</v>
      </c>
      <c r="B123">
        <v>27.635818028597999</v>
      </c>
    </row>
    <row r="124" spans="1:2">
      <c r="A124">
        <v>25.22</v>
      </c>
      <c r="B124">
        <v>27.997757105451299</v>
      </c>
    </row>
    <row r="125" spans="1:2">
      <c r="A125">
        <v>25.23</v>
      </c>
      <c r="B125">
        <v>28.363817675716199</v>
      </c>
    </row>
    <row r="126" spans="1:2">
      <c r="A126">
        <v>25.24</v>
      </c>
      <c r="B126">
        <v>28.734150909745299</v>
      </c>
    </row>
    <row r="127" spans="1:2">
      <c r="A127">
        <v>25.25</v>
      </c>
      <c r="B127">
        <v>29.108907977891199</v>
      </c>
    </row>
    <row r="128" spans="1:2">
      <c r="A128">
        <v>25.26</v>
      </c>
      <c r="B128">
        <v>29.488240050506398</v>
      </c>
    </row>
    <row r="129" spans="1:2">
      <c r="A129">
        <v>25.27</v>
      </c>
      <c r="B129">
        <v>29.872298297943399</v>
      </c>
    </row>
    <row r="130" spans="1:2">
      <c r="A130">
        <v>25.28</v>
      </c>
      <c r="B130">
        <v>30.261233890555101</v>
      </c>
    </row>
    <row r="131" spans="1:2">
      <c r="A131">
        <v>25.29</v>
      </c>
      <c r="B131">
        <v>30.655197998693701</v>
      </c>
    </row>
    <row r="132" spans="1:2">
      <c r="A132">
        <v>25.3</v>
      </c>
      <c r="B132">
        <v>31.054341792712101</v>
      </c>
    </row>
    <row r="133" spans="1:2">
      <c r="A133">
        <v>25.31</v>
      </c>
      <c r="B133">
        <v>31.4588164429627</v>
      </c>
    </row>
    <row r="134" spans="1:2">
      <c r="A134">
        <v>25.32</v>
      </c>
      <c r="B134">
        <v>31.868773119798199</v>
      </c>
    </row>
    <row r="135" spans="1:2">
      <c r="A135">
        <v>25.33</v>
      </c>
      <c r="B135">
        <v>32.284362993571001</v>
      </c>
    </row>
    <row r="136" spans="1:2">
      <c r="A136">
        <v>25.34</v>
      </c>
      <c r="B136">
        <v>32.705669806577802</v>
      </c>
    </row>
    <row r="137" spans="1:2">
      <c r="A137">
        <v>25.35</v>
      </c>
      <c r="B137">
        <v>33.132482175067103</v>
      </c>
    </row>
    <row r="138" spans="1:2">
      <c r="A138">
        <v>25.36</v>
      </c>
      <c r="B138">
        <v>33.564507992865302</v>
      </c>
    </row>
    <row r="139" spans="1:2">
      <c r="A139">
        <v>25.37</v>
      </c>
      <c r="B139">
        <v>34.001455151804301</v>
      </c>
    </row>
    <row r="140" spans="1:2">
      <c r="A140">
        <v>25.38</v>
      </c>
      <c r="B140">
        <v>34.443031543715698</v>
      </c>
    </row>
    <row r="141" spans="1:2">
      <c r="A141">
        <v>25.39</v>
      </c>
      <c r="B141">
        <v>34.888945060431297</v>
      </c>
    </row>
    <row r="142" spans="1:2">
      <c r="A142">
        <v>25.4</v>
      </c>
      <c r="B142">
        <v>35.338903593782497</v>
      </c>
    </row>
    <row r="143" spans="1:2">
      <c r="A143">
        <v>25.41</v>
      </c>
      <c r="B143">
        <v>35.792615035601401</v>
      </c>
    </row>
    <row r="144" spans="1:2">
      <c r="A144">
        <v>25.42</v>
      </c>
      <c r="B144">
        <v>36.249787277719498</v>
      </c>
    </row>
    <row r="145" spans="1:2">
      <c r="A145">
        <v>25.43</v>
      </c>
      <c r="B145">
        <v>36.710128211968303</v>
      </c>
    </row>
    <row r="146" spans="1:2">
      <c r="A146">
        <v>25.44</v>
      </c>
      <c r="B146">
        <v>37.173345730179904</v>
      </c>
    </row>
    <row r="147" spans="1:2">
      <c r="A147">
        <v>25.45</v>
      </c>
      <c r="B147">
        <v>37.639147724185598</v>
      </c>
    </row>
    <row r="148" spans="1:2">
      <c r="A148">
        <v>25.46</v>
      </c>
      <c r="B148">
        <v>38.107242085817397</v>
      </c>
    </row>
    <row r="149" spans="1:2">
      <c r="A149">
        <v>25.47</v>
      </c>
      <c r="B149">
        <v>38.577336706906699</v>
      </c>
    </row>
    <row r="150" spans="1:2">
      <c r="A150">
        <v>25.48</v>
      </c>
      <c r="B150">
        <v>39.0491394792856</v>
      </c>
    </row>
    <row r="151" spans="1:2">
      <c r="A151">
        <v>25.49</v>
      </c>
      <c r="B151">
        <v>39.522358294785299</v>
      </c>
    </row>
    <row r="152" spans="1:2">
      <c r="A152">
        <v>25.5</v>
      </c>
      <c r="B152">
        <v>39.996701045237998</v>
      </c>
    </row>
    <row r="153" spans="1:2">
      <c r="A153">
        <v>25.51</v>
      </c>
      <c r="B153">
        <v>40.4718768765173</v>
      </c>
    </row>
    <row r="154" spans="1:2">
      <c r="A154">
        <v>25.52</v>
      </c>
      <c r="B154">
        <v>40.947643685387902</v>
      </c>
    </row>
    <row r="155" spans="1:2">
      <c r="A155">
        <v>25.53</v>
      </c>
      <c r="B155">
        <v>41.423822697746402</v>
      </c>
    </row>
    <row r="156" spans="1:2">
      <c r="A156">
        <v>25.54</v>
      </c>
      <c r="B156">
        <v>41.900239371881199</v>
      </c>
    </row>
    <row r="157" spans="1:2">
      <c r="A157">
        <v>25.55</v>
      </c>
      <c r="B157">
        <v>42.376719166081401</v>
      </c>
    </row>
    <row r="158" spans="1:2">
      <c r="A158">
        <v>25.56</v>
      </c>
      <c r="B158">
        <v>42.853087538635599</v>
      </c>
    </row>
    <row r="159" spans="1:2">
      <c r="A159">
        <v>25.57</v>
      </c>
      <c r="B159">
        <v>43.329169947832597</v>
      </c>
    </row>
    <row r="160" spans="1:2">
      <c r="A160">
        <v>25.58</v>
      </c>
      <c r="B160">
        <v>43.804791851961198</v>
      </c>
    </row>
    <row r="161" spans="1:2">
      <c r="A161">
        <v>25.59</v>
      </c>
      <c r="B161">
        <v>44.2797787093102</v>
      </c>
    </row>
    <row r="162" spans="1:2">
      <c r="A162">
        <v>25.6</v>
      </c>
      <c r="B162">
        <v>44.7539811128255</v>
      </c>
    </row>
    <row r="163" spans="1:2">
      <c r="A163">
        <v>25.61</v>
      </c>
      <c r="B163">
        <v>45.227674344202597</v>
      </c>
    </row>
    <row r="164" spans="1:2">
      <c r="A164">
        <v>25.62</v>
      </c>
      <c r="B164">
        <v>45.7014873994558</v>
      </c>
    </row>
    <row r="165" spans="1:2">
      <c r="A165">
        <v>25.63</v>
      </c>
      <c r="B165">
        <v>46.1760600654017</v>
      </c>
    </row>
    <row r="166" spans="1:2">
      <c r="A166">
        <v>25.64</v>
      </c>
      <c r="B166">
        <v>46.652032128857698</v>
      </c>
    </row>
    <row r="167" spans="1:2">
      <c r="A167">
        <v>25.65</v>
      </c>
      <c r="B167">
        <v>47.130043376640302</v>
      </c>
    </row>
    <row r="168" spans="1:2">
      <c r="A168">
        <v>25.66</v>
      </c>
      <c r="B168">
        <v>47.610699957066799</v>
      </c>
    </row>
    <row r="169" spans="1:2">
      <c r="A169">
        <v>25.67</v>
      </c>
      <c r="B169">
        <v>48.094039644158997</v>
      </c>
    </row>
    <row r="170" spans="1:2">
      <c r="A170">
        <v>25.68</v>
      </c>
      <c r="B170">
        <v>48.579626824955099</v>
      </c>
    </row>
    <row r="171" spans="1:2">
      <c r="A171">
        <v>25.69</v>
      </c>
      <c r="B171">
        <v>49.067011444824402</v>
      </c>
    </row>
    <row r="172" spans="1:2">
      <c r="A172">
        <v>25.7</v>
      </c>
      <c r="B172">
        <v>49.5557434491352</v>
      </c>
    </row>
    <row r="173" spans="1:2">
      <c r="A173">
        <v>25.71</v>
      </c>
      <c r="B173">
        <v>50.045372783256902</v>
      </c>
    </row>
    <row r="174" spans="1:2">
      <c r="A174">
        <v>25.72</v>
      </c>
      <c r="B174">
        <v>50.535449392557901</v>
      </c>
    </row>
    <row r="175" spans="1:2">
      <c r="A175">
        <v>25.73</v>
      </c>
      <c r="B175">
        <v>51.025523222407401</v>
      </c>
    </row>
    <row r="176" spans="1:2">
      <c r="A176">
        <v>25.74</v>
      </c>
      <c r="B176">
        <v>51.515144218173802</v>
      </c>
    </row>
    <row r="177" spans="1:2">
      <c r="A177">
        <v>25.75</v>
      </c>
      <c r="B177">
        <v>52.003825053593999</v>
      </c>
    </row>
    <row r="178" spans="1:2">
      <c r="A178">
        <v>25.76</v>
      </c>
      <c r="B178">
        <v>52.490894368329002</v>
      </c>
    </row>
    <row r="179" spans="1:2">
      <c r="A179">
        <v>25.77</v>
      </c>
      <c r="B179">
        <v>52.975624100581001</v>
      </c>
    </row>
    <row r="180" spans="1:2">
      <c r="A180">
        <v>25.78</v>
      </c>
      <c r="B180">
        <v>53.457286172658598</v>
      </c>
    </row>
    <row r="181" spans="1:2">
      <c r="A181">
        <v>25.79</v>
      </c>
      <c r="B181">
        <v>53.935152506869898</v>
      </c>
    </row>
    <row r="182" spans="1:2">
      <c r="A182">
        <v>25.8</v>
      </c>
      <c r="B182">
        <v>54.408495025523699</v>
      </c>
    </row>
    <row r="183" spans="1:2">
      <c r="A183">
        <v>25.81</v>
      </c>
      <c r="B183">
        <v>54.876583290684799</v>
      </c>
    </row>
    <row r="184" spans="1:2">
      <c r="A184">
        <v>25.82</v>
      </c>
      <c r="B184">
        <v>55.338617342466598</v>
      </c>
    </row>
    <row r="185" spans="1:2">
      <c r="A185">
        <v>25.83</v>
      </c>
      <c r="B185">
        <v>55.793718005520198</v>
      </c>
    </row>
    <row r="186" spans="1:2">
      <c r="A186">
        <v>25.84</v>
      </c>
      <c r="B186">
        <v>56.241001795192098</v>
      </c>
    </row>
    <row r="187" spans="1:2">
      <c r="A187">
        <v>25.85</v>
      </c>
      <c r="B187">
        <v>56.679585226828003</v>
      </c>
    </row>
    <row r="188" spans="1:2">
      <c r="A188">
        <v>25.86</v>
      </c>
      <c r="B188">
        <v>57.108584815773803</v>
      </c>
    </row>
    <row r="189" spans="1:2">
      <c r="A189">
        <v>25.87</v>
      </c>
      <c r="B189">
        <v>57.527100073890203</v>
      </c>
    </row>
    <row r="190" spans="1:2">
      <c r="A190">
        <v>25.88</v>
      </c>
      <c r="B190">
        <v>57.934319295046997</v>
      </c>
    </row>
    <row r="191" spans="1:2">
      <c r="A191">
        <v>25.89</v>
      </c>
      <c r="B191">
        <v>58.329537043795803</v>
      </c>
    </row>
    <row r="192" spans="1:2">
      <c r="A192">
        <v>25.9</v>
      </c>
      <c r="B192">
        <v>58.712049345508497</v>
      </c>
    </row>
    <row r="193" spans="1:2">
      <c r="A193">
        <v>25.91</v>
      </c>
      <c r="B193">
        <v>59.081152225557297</v>
      </c>
    </row>
    <row r="194" spans="1:2">
      <c r="A194">
        <v>25.92</v>
      </c>
      <c r="B194">
        <v>59.4361417093141</v>
      </c>
    </row>
    <row r="195" spans="1:2">
      <c r="A195">
        <v>25.93</v>
      </c>
      <c r="B195">
        <v>59.776313824618498</v>
      </c>
    </row>
    <row r="196" spans="1:2">
      <c r="A196">
        <v>25.94</v>
      </c>
      <c r="B196">
        <v>60.101007961552</v>
      </c>
    </row>
    <row r="197" spans="1:2">
      <c r="A197">
        <v>25.95</v>
      </c>
      <c r="B197">
        <v>60.4097173780454</v>
      </c>
    </row>
    <row r="198" spans="1:2">
      <c r="A198">
        <v>25.96</v>
      </c>
      <c r="B198">
        <v>60.701969445370601</v>
      </c>
    </row>
    <row r="199" spans="1:2">
      <c r="A199">
        <v>25.97</v>
      </c>
      <c r="B199">
        <v>60.977291534799399</v>
      </c>
    </row>
    <row r="200" spans="1:2">
      <c r="A200">
        <v>25.98</v>
      </c>
      <c r="B200">
        <v>61.235211017603902</v>
      </c>
    </row>
    <row r="201" spans="1:2">
      <c r="A201">
        <v>25.99</v>
      </c>
      <c r="B201">
        <v>61.475255265055701</v>
      </c>
    </row>
    <row r="202" spans="1:2">
      <c r="A202">
        <v>26</v>
      </c>
      <c r="B202">
        <v>61.696945480551499</v>
      </c>
    </row>
    <row r="203" spans="1:2">
      <c r="A203">
        <v>26.01</v>
      </c>
      <c r="B203">
        <v>61.899752642296697</v>
      </c>
    </row>
    <row r="204" spans="1:2">
      <c r="A204">
        <v>26.02</v>
      </c>
      <c r="B204">
        <v>62.083251705852597</v>
      </c>
    </row>
    <row r="205" spans="1:2">
      <c r="A205">
        <v>26.03</v>
      </c>
      <c r="B205">
        <v>62.247111152480699</v>
      </c>
    </row>
    <row r="206" spans="1:2">
      <c r="A206">
        <v>26.04</v>
      </c>
      <c r="B206">
        <v>62.391001223229097</v>
      </c>
    </row>
    <row r="207" spans="1:2">
      <c r="A207">
        <v>26.05</v>
      </c>
      <c r="B207">
        <v>62.514592159146098</v>
      </c>
    </row>
    <row r="208" spans="1:2">
      <c r="A208">
        <v>26.06</v>
      </c>
      <c r="B208">
        <v>62.617554201279901</v>
      </c>
    </row>
    <row r="209" spans="1:2">
      <c r="A209">
        <v>26.07</v>
      </c>
      <c r="B209">
        <v>62.699558793473997</v>
      </c>
    </row>
    <row r="210" spans="1:2">
      <c r="A210">
        <v>26.08</v>
      </c>
      <c r="B210">
        <v>62.760349224207701</v>
      </c>
    </row>
    <row r="211" spans="1:2">
      <c r="A211">
        <v>26.09</v>
      </c>
      <c r="B211">
        <v>62.7997799709429</v>
      </c>
    </row>
    <row r="212" spans="1:2">
      <c r="A212">
        <v>26.1</v>
      </c>
      <c r="B212">
        <v>62.817715057203003</v>
      </c>
    </row>
    <row r="213" spans="1:2">
      <c r="A213">
        <v>26.11</v>
      </c>
      <c r="B213">
        <v>62.814018506511502</v>
      </c>
    </row>
    <row r="214" spans="1:2">
      <c r="A214">
        <v>26.12</v>
      </c>
      <c r="B214">
        <v>62.788568309625198</v>
      </c>
    </row>
    <row r="215" spans="1:2">
      <c r="A215">
        <v>26.13</v>
      </c>
      <c r="B215">
        <v>62.741155368231503</v>
      </c>
    </row>
    <row r="216" spans="1:2">
      <c r="A216">
        <v>26.14</v>
      </c>
      <c r="B216">
        <v>62.671408573115599</v>
      </c>
    </row>
    <row r="217" spans="1:2">
      <c r="A217">
        <v>26.15</v>
      </c>
      <c r="B217">
        <v>62.578948185528603</v>
      </c>
    </row>
    <row r="218" spans="1:2">
      <c r="A218">
        <v>26.16</v>
      </c>
      <c r="B218">
        <v>62.463394466721802</v>
      </c>
    </row>
    <row r="219" spans="1:2">
      <c r="A219">
        <v>26.17</v>
      </c>
      <c r="B219">
        <v>62.324367677946299</v>
      </c>
    </row>
    <row r="220" spans="1:2">
      <c r="A220">
        <v>26.18</v>
      </c>
      <c r="B220">
        <v>62.161488080453303</v>
      </c>
    </row>
    <row r="221" spans="1:2">
      <c r="A221">
        <v>26.19</v>
      </c>
      <c r="B221">
        <v>61.974375935493903</v>
      </c>
    </row>
    <row r="222" spans="1:2">
      <c r="A222">
        <v>26.2</v>
      </c>
      <c r="B222">
        <v>61.762651504319301</v>
      </c>
    </row>
    <row r="223" spans="1:2">
      <c r="A223">
        <v>26.21</v>
      </c>
      <c r="B223">
        <v>61.5259272585294</v>
      </c>
    </row>
    <row r="224" spans="1:2">
      <c r="A224">
        <v>26.22</v>
      </c>
      <c r="B224">
        <v>61.263707868910799</v>
      </c>
    </row>
    <row r="225" spans="1:2">
      <c r="A225">
        <v>26.23</v>
      </c>
      <c r="B225">
        <v>60.975486658575498</v>
      </c>
    </row>
    <row r="226" spans="1:2">
      <c r="A226">
        <v>26.24</v>
      </c>
      <c r="B226">
        <v>60.661169418672401</v>
      </c>
    </row>
    <row r="227" spans="1:2">
      <c r="A227">
        <v>26.25</v>
      </c>
      <c r="B227">
        <v>60.321301727897399</v>
      </c>
    </row>
    <row r="228" spans="1:2">
      <c r="A228">
        <v>26.26</v>
      </c>
      <c r="B228">
        <v>59.956863485568</v>
      </c>
    </row>
    <row r="229" spans="1:2">
      <c r="A229">
        <v>26.27</v>
      </c>
      <c r="B229">
        <v>59.568745973474599</v>
      </c>
    </row>
    <row r="230" spans="1:2">
      <c r="A230">
        <v>26.28</v>
      </c>
      <c r="B230">
        <v>59.157778689255601</v>
      </c>
    </row>
    <row r="231" spans="1:2">
      <c r="A231">
        <v>26.29</v>
      </c>
      <c r="B231">
        <v>58.724711003533102</v>
      </c>
    </row>
    <row r="232" spans="1:2">
      <c r="A232">
        <v>26.3</v>
      </c>
      <c r="B232">
        <v>58.270536764481101</v>
      </c>
    </row>
    <row r="233" spans="1:2">
      <c r="A233">
        <v>26.31</v>
      </c>
      <c r="B233">
        <v>57.796472928677602</v>
      </c>
    </row>
    <row r="234" spans="1:2">
      <c r="A234">
        <v>26.32</v>
      </c>
      <c r="B234">
        <v>57.303744669091301</v>
      </c>
    </row>
    <row r="235" spans="1:2">
      <c r="A235">
        <v>26.33</v>
      </c>
      <c r="B235">
        <v>56.7934723377114</v>
      </c>
    </row>
    <row r="236" spans="1:2">
      <c r="A236">
        <v>26.34</v>
      </c>
      <c r="B236">
        <v>56.266646179053701</v>
      </c>
    </row>
    <row r="237" spans="1:2">
      <c r="A237">
        <v>26.35</v>
      </c>
      <c r="B237">
        <v>55.724336522655399</v>
      </c>
    </row>
    <row r="238" spans="1:2">
      <c r="A238">
        <v>26.36</v>
      </c>
      <c r="B238">
        <v>55.167623355268802</v>
      </c>
    </row>
    <row r="239" spans="1:2">
      <c r="A239">
        <v>26.37</v>
      </c>
      <c r="B239">
        <v>54.597567173877799</v>
      </c>
    </row>
    <row r="240" spans="1:2">
      <c r="A240">
        <v>26.38</v>
      </c>
      <c r="B240">
        <v>54.015362603360202</v>
      </c>
    </row>
    <row r="241" spans="1:2">
      <c r="A241">
        <v>26.39</v>
      </c>
      <c r="B241">
        <v>53.422815281440698</v>
      </c>
    </row>
    <row r="242" spans="1:2">
      <c r="A242">
        <v>26.4</v>
      </c>
      <c r="B242">
        <v>52.821870459449201</v>
      </c>
    </row>
    <row r="243" spans="1:2">
      <c r="A243">
        <v>26.41</v>
      </c>
      <c r="B243">
        <v>52.214474035689101</v>
      </c>
    </row>
    <row r="244" spans="1:2">
      <c r="A244">
        <v>26.42</v>
      </c>
      <c r="B244">
        <v>51.602476805106399</v>
      </c>
    </row>
    <row r="245" spans="1:2">
      <c r="A245">
        <v>26.43</v>
      </c>
      <c r="B245">
        <v>50.987483748256999</v>
      </c>
    </row>
    <row r="246" spans="1:2">
      <c r="A246">
        <v>26.44</v>
      </c>
      <c r="B246">
        <v>50.371061307408397</v>
      </c>
    </row>
    <row r="247" spans="1:2">
      <c r="A247">
        <v>26.45</v>
      </c>
      <c r="B247">
        <v>49.754705129370201</v>
      </c>
    </row>
    <row r="248" spans="1:2">
      <c r="A248">
        <v>26.46</v>
      </c>
      <c r="B248">
        <v>49.139375272322603</v>
      </c>
    </row>
    <row r="249" spans="1:2">
      <c r="A249">
        <v>26.47</v>
      </c>
      <c r="B249">
        <v>48.5255443899539</v>
      </c>
    </row>
    <row r="250" spans="1:2">
      <c r="A250">
        <v>26.48</v>
      </c>
      <c r="B250">
        <v>47.9135265352201</v>
      </c>
    </row>
    <row r="251" spans="1:2">
      <c r="A251">
        <v>26.49</v>
      </c>
      <c r="B251">
        <v>47.303629358183798</v>
      </c>
    </row>
    <row r="252" spans="1:2">
      <c r="A252">
        <v>26.5</v>
      </c>
      <c r="B252">
        <v>46.695969335655199</v>
      </c>
    </row>
    <row r="253" spans="1:2">
      <c r="A253">
        <v>26.51</v>
      </c>
      <c r="B253">
        <v>46.091113837050898</v>
      </c>
    </row>
    <row r="254" spans="1:2">
      <c r="A254">
        <v>26.52</v>
      </c>
      <c r="B254">
        <v>45.490138691328497</v>
      </c>
    </row>
    <row r="255" spans="1:2">
      <c r="A255">
        <v>26.53</v>
      </c>
      <c r="B255">
        <v>44.8938749117547</v>
      </c>
    </row>
    <row r="256" spans="1:2">
      <c r="A256">
        <v>26.54</v>
      </c>
      <c r="B256">
        <v>44.3027895260254</v>
      </c>
    </row>
    <row r="257" spans="1:2">
      <c r="A257">
        <v>26.55</v>
      </c>
      <c r="B257">
        <v>43.7172708827881</v>
      </c>
    </row>
    <row r="258" spans="1:2">
      <c r="A258">
        <v>26.56</v>
      </c>
      <c r="B258">
        <v>43.137655044321697</v>
      </c>
    </row>
    <row r="259" spans="1:2">
      <c r="A259">
        <v>26.57</v>
      </c>
      <c r="B259">
        <v>42.564273381427697</v>
      </c>
    </row>
    <row r="260" spans="1:2">
      <c r="A260">
        <v>26.58</v>
      </c>
      <c r="B260">
        <v>41.997315065425298</v>
      </c>
    </row>
    <row r="261" spans="1:2">
      <c r="A261">
        <v>26.59</v>
      </c>
      <c r="B261">
        <v>41.436689816089</v>
      </c>
    </row>
    <row r="262" spans="1:2">
      <c r="A262">
        <v>26.6</v>
      </c>
      <c r="B262">
        <v>40.882356734849601</v>
      </c>
    </row>
    <row r="263" spans="1:2">
      <c r="A263">
        <v>26.61</v>
      </c>
      <c r="B263">
        <v>40.334307258139702</v>
      </c>
    </row>
    <row r="264" spans="1:2">
      <c r="A264">
        <v>26.62</v>
      </c>
      <c r="B264">
        <v>39.792262820820198</v>
      </c>
    </row>
    <row r="265" spans="1:2">
      <c r="A265">
        <v>26.63</v>
      </c>
      <c r="B265">
        <v>39.255515747961901</v>
      </c>
    </row>
    <row r="266" spans="1:2">
      <c r="A266">
        <v>26.64</v>
      </c>
      <c r="B266">
        <v>38.723179270887002</v>
      </c>
    </row>
    <row r="267" spans="1:2">
      <c r="A267">
        <v>26.65</v>
      </c>
      <c r="B267">
        <v>38.194351132170198</v>
      </c>
    </row>
    <row r="268" spans="1:2">
      <c r="A268">
        <v>26.66</v>
      </c>
      <c r="B268">
        <v>37.668128675095602</v>
      </c>
    </row>
    <row r="269" spans="1:2">
      <c r="A269">
        <v>26.67</v>
      </c>
      <c r="B269">
        <v>37.143596055156003</v>
      </c>
    </row>
    <row r="270" spans="1:2">
      <c r="A270">
        <v>26.68</v>
      </c>
      <c r="B270">
        <v>36.619760168175397</v>
      </c>
    </row>
    <row r="271" spans="1:2">
      <c r="A271">
        <v>26.69</v>
      </c>
      <c r="B271">
        <v>36.095587542948998</v>
      </c>
    </row>
    <row r="272" spans="1:2">
      <c r="A272">
        <v>26.7</v>
      </c>
      <c r="B272">
        <v>35.570197915414603</v>
      </c>
    </row>
    <row r="273" spans="1:2">
      <c r="A273">
        <v>26.71</v>
      </c>
      <c r="B273">
        <v>35.0427237417125</v>
      </c>
    </row>
    <row r="274" spans="1:2">
      <c r="A274">
        <v>26.72</v>
      </c>
      <c r="B274">
        <v>34.512335320985599</v>
      </c>
    </row>
    <row r="275" spans="1:2">
      <c r="A275">
        <v>26.73</v>
      </c>
      <c r="B275">
        <v>33.978593628961796</v>
      </c>
    </row>
    <row r="276" spans="1:2">
      <c r="A276">
        <v>26.74</v>
      </c>
      <c r="B276">
        <v>33.441290659567699</v>
      </c>
    </row>
    <row r="277" spans="1:2">
      <c r="A277">
        <v>26.75</v>
      </c>
      <c r="B277">
        <v>32.900293699815798</v>
      </c>
    </row>
    <row r="278" spans="1:2">
      <c r="A278">
        <v>26.76</v>
      </c>
      <c r="B278">
        <v>32.355615672723303</v>
      </c>
    </row>
    <row r="279" spans="1:2">
      <c r="A279">
        <v>26.77</v>
      </c>
      <c r="B279">
        <v>31.807294195118399</v>
      </c>
    </row>
    <row r="280" spans="1:2">
      <c r="A280">
        <v>26.78</v>
      </c>
      <c r="B280">
        <v>31.255369655359601</v>
      </c>
    </row>
    <row r="281" spans="1:2">
      <c r="A281">
        <v>26.79</v>
      </c>
      <c r="B281">
        <v>30.6998824460522</v>
      </c>
    </row>
    <row r="282" spans="1:2">
      <c r="A282">
        <v>26.8</v>
      </c>
      <c r="B282">
        <v>30.140872959800401</v>
      </c>
    </row>
    <row r="283" spans="1:2">
      <c r="A283">
        <v>26.81</v>
      </c>
      <c r="B283">
        <v>29.5783815892094</v>
      </c>
    </row>
    <row r="284" spans="1:2">
      <c r="A284">
        <v>26.82</v>
      </c>
      <c r="B284">
        <v>29.012448726883701</v>
      </c>
    </row>
    <row r="285" spans="1:2">
      <c r="A285">
        <v>26.83</v>
      </c>
      <c r="B285">
        <v>28.443114765428302</v>
      </c>
    </row>
    <row r="286" spans="1:2">
      <c r="A286">
        <v>26.84</v>
      </c>
      <c r="B286">
        <v>27.870420097447699</v>
      </c>
    </row>
    <row r="287" spans="1:2">
      <c r="A287">
        <v>26.85</v>
      </c>
      <c r="B287">
        <v>27.294405115546901</v>
      </c>
    </row>
    <row r="288" spans="1:2">
      <c r="A288">
        <v>26.86</v>
      </c>
      <c r="B288">
        <v>26.715110212330799</v>
      </c>
    </row>
    <row r="289" spans="1:2">
      <c r="A289">
        <v>26.87</v>
      </c>
      <c r="B289">
        <v>26.132575780403801</v>
      </c>
    </row>
    <row r="290" spans="1:2">
      <c r="A290">
        <v>26.88</v>
      </c>
      <c r="B290">
        <v>25.5468422123711</v>
      </c>
    </row>
    <row r="291" spans="1:2">
      <c r="A291">
        <v>26.89</v>
      </c>
      <c r="B291">
        <v>24.957949900837001</v>
      </c>
    </row>
    <row r="292" spans="1:2">
      <c r="A292">
        <v>26.9</v>
      </c>
      <c r="B292">
        <v>24.365957909774</v>
      </c>
    </row>
    <row r="293" spans="1:2">
      <c r="A293">
        <v>26.91</v>
      </c>
      <c r="B293">
        <v>23.771132181749302</v>
      </c>
    </row>
    <row r="294" spans="1:2">
      <c r="A294">
        <v>26.92</v>
      </c>
      <c r="B294">
        <v>23.1738674511003</v>
      </c>
    </row>
    <row r="295" spans="1:2">
      <c r="A295">
        <v>26.93</v>
      </c>
      <c r="B295">
        <v>22.574560397968899</v>
      </c>
    </row>
    <row r="296" spans="1:2">
      <c r="A296">
        <v>26.94</v>
      </c>
      <c r="B296">
        <v>21.9736077024967</v>
      </c>
    </row>
    <row r="297" spans="1:2">
      <c r="A297">
        <v>26.95</v>
      </c>
      <c r="B297">
        <v>21.371413146834001</v>
      </c>
    </row>
    <row r="298" spans="1:2">
      <c r="A298">
        <v>26.96</v>
      </c>
      <c r="B298">
        <v>20.768426749418701</v>
      </c>
    </row>
    <row r="299" spans="1:2">
      <c r="A299">
        <v>26.97</v>
      </c>
      <c r="B299">
        <v>20.165117035628398</v>
      </c>
    </row>
    <row r="300" spans="1:2">
      <c r="A300">
        <v>26.98</v>
      </c>
      <c r="B300">
        <v>19.561952579919499</v>
      </c>
    </row>
    <row r="301" spans="1:2">
      <c r="A301">
        <v>26.99</v>
      </c>
      <c r="B301">
        <v>18.959401956749399</v>
      </c>
    </row>
    <row r="302" spans="1:2">
      <c r="A302">
        <v>27</v>
      </c>
      <c r="B302">
        <v>18.357933740574602</v>
      </c>
    </row>
    <row r="303" spans="1:2">
      <c r="A303">
        <v>27.01</v>
      </c>
      <c r="B303">
        <v>17.758016505852101</v>
      </c>
    </row>
    <row r="304" spans="1:2">
      <c r="A304">
        <v>27.02</v>
      </c>
      <c r="B304">
        <v>17.160118827039199</v>
      </c>
    </row>
    <row r="305" spans="1:2">
      <c r="A305">
        <v>27.03</v>
      </c>
      <c r="B305">
        <v>16.564709278592399</v>
      </c>
    </row>
    <row r="306" spans="1:2">
      <c r="A306">
        <v>27.04</v>
      </c>
      <c r="B306">
        <v>15.9722564349689</v>
      </c>
    </row>
    <row r="307" spans="1:2">
      <c r="A307">
        <v>27.05</v>
      </c>
      <c r="B307">
        <v>15.383228870625301</v>
      </c>
    </row>
    <row r="308" spans="1:2">
      <c r="A308">
        <v>27.06</v>
      </c>
      <c r="B308">
        <v>14.798095160018899</v>
      </c>
    </row>
    <row r="309" spans="1:2">
      <c r="A309">
        <v>27.07</v>
      </c>
      <c r="B309">
        <v>14.2173238776062</v>
      </c>
    </row>
    <row r="310" spans="1:2">
      <c r="A310">
        <v>27.08</v>
      </c>
      <c r="B310">
        <v>13.6413835978446</v>
      </c>
    </row>
    <row r="311" spans="1:2">
      <c r="A311">
        <v>27.09</v>
      </c>
      <c r="B311">
        <v>13.0707428951905</v>
      </c>
    </row>
    <row r="312" spans="1:2">
      <c r="A312">
        <v>27.1</v>
      </c>
      <c r="B312">
        <v>12.505870344101201</v>
      </c>
    </row>
    <row r="313" spans="1:2">
      <c r="A313">
        <v>27.11</v>
      </c>
      <c r="B313">
        <v>11.9472345190336</v>
      </c>
    </row>
    <row r="314" spans="1:2">
      <c r="A314">
        <v>27.12</v>
      </c>
      <c r="B314">
        <v>11.395303994444401</v>
      </c>
    </row>
    <row r="315" spans="1:2">
      <c r="A315">
        <v>27.13</v>
      </c>
      <c r="B315">
        <v>10.8505473447907</v>
      </c>
    </row>
    <row r="316" spans="1:2">
      <c r="A316">
        <v>27.14</v>
      </c>
      <c r="B316">
        <v>10.3134331445293</v>
      </c>
    </row>
    <row r="317" spans="1:2">
      <c r="A317">
        <v>27.15</v>
      </c>
      <c r="B317">
        <v>9.7844299681173599</v>
      </c>
    </row>
    <row r="318" spans="1:2">
      <c r="A318">
        <v>27.16</v>
      </c>
      <c r="B318">
        <v>9.2640063900114296</v>
      </c>
    </row>
    <row r="319" spans="1:2">
      <c r="A319">
        <v>27.17</v>
      </c>
      <c r="B319">
        <v>8.7526309846686203</v>
      </c>
    </row>
    <row r="320" spans="1:2">
      <c r="A320">
        <v>27.18</v>
      </c>
      <c r="B320">
        <v>8.2507723265460395</v>
      </c>
    </row>
    <row r="321" spans="1:2">
      <c r="A321">
        <v>27.19</v>
      </c>
      <c r="B321">
        <v>7.7588989901002403</v>
      </c>
    </row>
    <row r="322" spans="1:2">
      <c r="A322">
        <v>27.2</v>
      </c>
      <c r="B322">
        <v>7.2774795497885103</v>
      </c>
    </row>
    <row r="323" spans="1:2">
      <c r="A323">
        <v>27.21</v>
      </c>
      <c r="B323">
        <v>6.8069825800674097</v>
      </c>
    </row>
    <row r="324" spans="1:2">
      <c r="A324">
        <v>27.22</v>
      </c>
      <c r="B324">
        <v>6.3478766553941997</v>
      </c>
    </row>
    <row r="325" spans="1:2">
      <c r="A325">
        <v>27.23</v>
      </c>
      <c r="B325">
        <v>5.9006303502254696</v>
      </c>
    </row>
    <row r="326" spans="1:2">
      <c r="A326">
        <v>27.24</v>
      </c>
      <c r="B326">
        <v>5.4657122390184698</v>
      </c>
    </row>
    <row r="327" spans="1:2">
      <c r="A327">
        <v>27.25</v>
      </c>
      <c r="B327">
        <v>5.0435908962297997</v>
      </c>
    </row>
    <row r="328" spans="1:2">
      <c r="A328">
        <v>27.26</v>
      </c>
      <c r="B328">
        <v>4.63473489631654</v>
      </c>
    </row>
    <row r="329" spans="1:2">
      <c r="A329">
        <v>27.27</v>
      </c>
      <c r="B329">
        <v>4.2396128137357501</v>
      </c>
    </row>
    <row r="330" spans="1:2">
      <c r="A330">
        <v>27.28</v>
      </c>
      <c r="B330">
        <v>3.8586932229440598</v>
      </c>
    </row>
    <row r="331" spans="1:2">
      <c r="A331">
        <v>27.29</v>
      </c>
      <c r="B331">
        <v>3.4924446983986801</v>
      </c>
    </row>
    <row r="332" spans="1:2">
      <c r="A332">
        <v>27.3</v>
      </c>
      <c r="B332">
        <v>3.1413358145562502</v>
      </c>
    </row>
    <row r="333" spans="1:2">
      <c r="A333">
        <v>27.31</v>
      </c>
      <c r="B333">
        <v>2.8058351458739499</v>
      </c>
    </row>
    <row r="334" spans="1:2">
      <c r="A334">
        <v>27.32</v>
      </c>
      <c r="B334">
        <v>2.4864112668084601</v>
      </c>
    </row>
    <row r="335" spans="1:2">
      <c r="A335">
        <v>27.33</v>
      </c>
      <c r="B335">
        <v>2.1835327518169199</v>
      </c>
    </row>
    <row r="336" spans="1:2">
      <c r="A336">
        <v>27.34</v>
      </c>
      <c r="B336">
        <v>1.89766817535604</v>
      </c>
    </row>
    <row r="337" spans="1:2">
      <c r="A337">
        <v>27.35</v>
      </c>
      <c r="B337">
        <v>1.6292861118828601</v>
      </c>
    </row>
    <row r="338" spans="1:2">
      <c r="A338">
        <v>27.36</v>
      </c>
      <c r="B338">
        <v>1.3788551358543699</v>
      </c>
    </row>
    <row r="339" spans="1:2">
      <c r="A339">
        <v>27.37</v>
      </c>
      <c r="B339">
        <v>1.14684382172732</v>
      </c>
    </row>
    <row r="340" spans="1:2">
      <c r="A340">
        <v>27.38</v>
      </c>
      <c r="B340">
        <v>0.93372074395879801</v>
      </c>
    </row>
    <row r="341" spans="1:2">
      <c r="A341">
        <v>27.39</v>
      </c>
      <c r="B341">
        <v>0.73995447700556505</v>
      </c>
    </row>
    <row r="342" spans="1:2">
      <c r="A342">
        <v>27.4</v>
      </c>
      <c r="B342">
        <v>0.56601359532468698</v>
      </c>
    </row>
    <row r="343" spans="1:2">
      <c r="A343">
        <v>27.41</v>
      </c>
      <c r="B343">
        <v>0.41236667337295402</v>
      </c>
    </row>
    <row r="344" spans="1:2">
      <c r="A344">
        <v>27.42</v>
      </c>
      <c r="B344">
        <v>0.279482285607354</v>
      </c>
    </row>
    <row r="345" spans="1:2">
      <c r="A345">
        <v>27.43</v>
      </c>
      <c r="B345">
        <v>0.167829006484844</v>
      </c>
    </row>
    <row r="346" spans="1:2">
      <c r="A346">
        <v>27.44</v>
      </c>
      <c r="B346">
        <v>7.7875410462258501E-2</v>
      </c>
    </row>
    <row r="347" spans="1:2">
      <c r="A347">
        <v>27.45</v>
      </c>
      <c r="B347">
        <v>1.0090071996590001E-2</v>
      </c>
    </row>
    <row r="348" spans="1:2">
      <c r="A348">
        <v>27.46</v>
      </c>
      <c r="B348">
        <v>-3.5058434455294198E-2</v>
      </c>
    </row>
    <row r="349" spans="1:2">
      <c r="A349">
        <v>27.47</v>
      </c>
      <c r="B349">
        <v>-5.7101534436437597E-2</v>
      </c>
    </row>
    <row r="350" spans="1:2">
      <c r="A350">
        <v>27.48</v>
      </c>
      <c r="B350">
        <v>-5.5570653489947802E-2</v>
      </c>
    </row>
    <row r="351" spans="1:2">
      <c r="A351">
        <v>27.49</v>
      </c>
      <c r="B351">
        <v>-2.99972171588863E-2</v>
      </c>
    </row>
    <row r="352" spans="1:2">
      <c r="A352">
        <v>27.5</v>
      </c>
      <c r="B352">
        <v>2.00873490136644E-2</v>
      </c>
    </row>
    <row r="353" spans="1:2">
      <c r="A353">
        <v>27.51</v>
      </c>
      <c r="B353">
        <v>9.5151619484631994E-2</v>
      </c>
    </row>
    <row r="354" spans="1:2">
      <c r="A354">
        <v>27.52</v>
      </c>
      <c r="B354">
        <v>0.19566416871089101</v>
      </c>
    </row>
    <row r="355" spans="1:2">
      <c r="A355">
        <v>27.53</v>
      </c>
      <c r="B355">
        <v>0.32209357114944098</v>
      </c>
    </row>
    <row r="356" spans="1:2">
      <c r="A356">
        <v>27.54</v>
      </c>
      <c r="B356">
        <v>0.47490840125710998</v>
      </c>
    </row>
    <row r="357" spans="1:2">
      <c r="A357">
        <v>27.55</v>
      </c>
      <c r="B357">
        <v>0.65457723349091501</v>
      </c>
    </row>
    <row r="358" spans="1:2">
      <c r="A358">
        <v>27.56</v>
      </c>
      <c r="B358">
        <v>0.86156864230765995</v>
      </c>
    </row>
    <row r="359" spans="1:2">
      <c r="A359">
        <v>27.57</v>
      </c>
      <c r="B359">
        <v>1.09635120216441</v>
      </c>
    </row>
    <row r="360" spans="1:2">
      <c r="A360">
        <v>27.58</v>
      </c>
      <c r="B360">
        <v>1.3593934875179099</v>
      </c>
    </row>
    <row r="361" spans="1:2">
      <c r="A361">
        <v>27.59</v>
      </c>
      <c r="B361">
        <v>1.6511640728252801</v>
      </c>
    </row>
    <row r="362" spans="1:2">
      <c r="A362">
        <v>27.6</v>
      </c>
      <c r="B362">
        <v>1.9721315325433399</v>
      </c>
    </row>
    <row r="363" spans="1:2">
      <c r="A363">
        <v>27.61</v>
      </c>
      <c r="B363">
        <v>2.3227644411288999</v>
      </c>
    </row>
    <row r="364" spans="1:2">
      <c r="A364">
        <v>27.62</v>
      </c>
      <c r="B364">
        <v>2.7035313730391</v>
      </c>
    </row>
    <row r="365" spans="1:2">
      <c r="A365">
        <v>27.63</v>
      </c>
      <c r="B365">
        <v>3.1149009027306098</v>
      </c>
    </row>
    <row r="366" spans="1:2">
      <c r="A366">
        <v>27.64</v>
      </c>
      <c r="B366">
        <v>3.5573416046606399</v>
      </c>
    </row>
    <row r="367" spans="1:2">
      <c r="A367">
        <v>27.65</v>
      </c>
      <c r="B367">
        <v>4.0313220532857903</v>
      </c>
    </row>
    <row r="368" spans="1:2">
      <c r="A368">
        <v>27.66</v>
      </c>
      <c r="B368">
        <v>4.5373108230633203</v>
      </c>
    </row>
    <row r="369" spans="1:2">
      <c r="A369">
        <v>27.67</v>
      </c>
      <c r="B369">
        <v>5.0757764884499803</v>
      </c>
    </row>
    <row r="370" spans="1:2">
      <c r="A370">
        <v>27.68</v>
      </c>
      <c r="B370">
        <v>5.6471876239025001</v>
      </c>
    </row>
    <row r="371" spans="1:2">
      <c r="A371">
        <v>27.69</v>
      </c>
      <c r="B371">
        <v>6.2520128038781797</v>
      </c>
    </row>
    <row r="372" spans="1:2">
      <c r="A372">
        <v>27.7</v>
      </c>
      <c r="B372">
        <v>6.8907206028335404</v>
      </c>
    </row>
    <row r="373" spans="1:2">
      <c r="A373">
        <v>27.71</v>
      </c>
      <c r="B373">
        <v>7.5637795952259301</v>
      </c>
    </row>
    <row r="374" spans="1:2">
      <c r="A374">
        <v>27.72</v>
      </c>
      <c r="B374">
        <v>8.2716583555118</v>
      </c>
    </row>
    <row r="375" spans="1:2">
      <c r="A375">
        <v>27.73</v>
      </c>
      <c r="B375">
        <v>9.0148254581485698</v>
      </c>
    </row>
    <row r="376" spans="1:2">
      <c r="A376">
        <v>27.74</v>
      </c>
      <c r="B376">
        <v>9.7937494775926393</v>
      </c>
    </row>
    <row r="377" spans="1:2">
      <c r="A377">
        <v>27.75</v>
      </c>
      <c r="B377">
        <v>10.608898988301499</v>
      </c>
    </row>
    <row r="378" spans="1:2">
      <c r="A378">
        <v>27.76</v>
      </c>
      <c r="B378">
        <v>11.460742564731699</v>
      </c>
    </row>
    <row r="379" spans="1:2">
      <c r="A379">
        <v>27.77</v>
      </c>
      <c r="B379">
        <v>12.349748781340001</v>
      </c>
    </row>
    <row r="380" spans="1:2">
      <c r="A380">
        <v>27.78</v>
      </c>
      <c r="B380">
        <v>13.2763862125838</v>
      </c>
    </row>
    <row r="381" spans="1:2">
      <c r="A381">
        <v>27.79</v>
      </c>
      <c r="B381">
        <v>14.241123432919499</v>
      </c>
    </row>
    <row r="382" spans="1:2">
      <c r="A382">
        <v>27.8</v>
      </c>
      <c r="B382">
        <v>15.244429016804601</v>
      </c>
    </row>
    <row r="383" spans="1:2">
      <c r="A383">
        <v>27.81</v>
      </c>
      <c r="B383">
        <v>16.286771538695401</v>
      </c>
    </row>
    <row r="384" spans="1:2">
      <c r="A384">
        <v>27.82</v>
      </c>
      <c r="B384">
        <v>17.368619573049401</v>
      </c>
    </row>
    <row r="385" spans="1:2">
      <c r="A385">
        <v>27.83</v>
      </c>
      <c r="B385">
        <v>18.4904416943229</v>
      </c>
    </row>
    <row r="386" spans="1:2">
      <c r="A386">
        <v>27.84</v>
      </c>
      <c r="B386">
        <v>19.652706476973599</v>
      </c>
    </row>
    <row r="387" spans="1:2">
      <c r="A387">
        <v>27.85</v>
      </c>
      <c r="B387">
        <v>20.855882495457902</v>
      </c>
    </row>
    <row r="388" spans="1:2">
      <c r="A388">
        <v>27.86</v>
      </c>
      <c r="B388">
        <v>22.100438324232499</v>
      </c>
    </row>
    <row r="389" spans="1:2">
      <c r="A389">
        <v>27.87</v>
      </c>
      <c r="B389">
        <v>23.386842537755001</v>
      </c>
    </row>
    <row r="390" spans="1:2">
      <c r="A390">
        <v>27.88</v>
      </c>
      <c r="B390">
        <v>24.715563710481501</v>
      </c>
    </row>
    <row r="391" spans="1:2">
      <c r="A391">
        <v>27.89</v>
      </c>
      <c r="B391">
        <v>26.087070416869899</v>
      </c>
    </row>
    <row r="392" spans="1:2">
      <c r="A392">
        <v>27.9</v>
      </c>
      <c r="B392">
        <v>27.501831231375998</v>
      </c>
    </row>
    <row r="393" spans="1:2">
      <c r="A393">
        <v>27.91</v>
      </c>
      <c r="B393">
        <v>28.960314728457799</v>
      </c>
    </row>
    <row r="394" spans="1:2">
      <c r="A394">
        <v>27.92</v>
      </c>
      <c r="B394">
        <v>30.4629894825718</v>
      </c>
    </row>
    <row r="395" spans="1:2">
      <c r="A395">
        <v>27.93</v>
      </c>
      <c r="B395">
        <v>32.010324068174299</v>
      </c>
    </row>
    <row r="396" spans="1:2">
      <c r="A396">
        <v>27.94</v>
      </c>
      <c r="B396">
        <v>33.602787059723298</v>
      </c>
    </row>
    <row r="397" spans="1:2">
      <c r="A397">
        <v>27.95</v>
      </c>
      <c r="B397">
        <v>35.240847031674697</v>
      </c>
    </row>
    <row r="398" spans="1:2">
      <c r="A398">
        <v>27.96</v>
      </c>
      <c r="B398">
        <v>36.924972558486402</v>
      </c>
    </row>
    <row r="399" spans="1:2">
      <c r="A399">
        <v>27.97</v>
      </c>
      <c r="B399">
        <v>38.655632214614201</v>
      </c>
    </row>
    <row r="400" spans="1:2">
      <c r="A400">
        <v>27.98</v>
      </c>
      <c r="B400">
        <v>40.433294574516303</v>
      </c>
    </row>
    <row r="401" spans="1:2">
      <c r="A401">
        <v>27.99</v>
      </c>
      <c r="B401">
        <v>42.258428212648397</v>
      </c>
    </row>
    <row r="402" spans="1:2">
      <c r="A402">
        <v>28</v>
      </c>
      <c r="B402">
        <v>44.131501703468501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EB9F-8CF3-1C4C-9E1D-B9A8A4A0AD3E}">
  <dimension ref="A1:AL76"/>
  <sheetViews>
    <sheetView tabSelected="1" workbookViewId="0">
      <pane ySplit="1" topLeftCell="A2" activePane="bottomLeft" state="frozen"/>
      <selection pane="bottomLeft" activeCell="F60" sqref="F60"/>
    </sheetView>
  </sheetViews>
  <sheetFormatPr baseColWidth="10" defaultRowHeight="16"/>
  <cols>
    <col min="2" max="3" width="10.83203125" style="1"/>
    <col min="5" max="11" width="10.83203125" style="1"/>
    <col min="12" max="12" width="10.83203125" style="2"/>
    <col min="13" max="13" width="10.83203125" style="40"/>
    <col min="14" max="14" width="10.83203125" style="1"/>
    <col min="15" max="15" width="10.83203125" style="37"/>
    <col min="16" max="16" width="10.83203125" style="1"/>
    <col min="17" max="17" width="10.83203125" style="3"/>
    <col min="23" max="23" width="10.83203125" style="23"/>
    <col min="24" max="24" width="10.83203125" style="31"/>
    <col min="25" max="36" width="10.83203125" style="30"/>
    <col min="37" max="38" width="10.83203125" style="23"/>
  </cols>
  <sheetData>
    <row r="1" spans="1:38" s="13" customFormat="1">
      <c r="A1" s="9" t="s">
        <v>11</v>
      </c>
      <c r="B1" s="10" t="s">
        <v>19</v>
      </c>
      <c r="C1" s="10" t="s">
        <v>20</v>
      </c>
      <c r="D1" s="9" t="s">
        <v>10</v>
      </c>
      <c r="E1" s="10" t="s">
        <v>12</v>
      </c>
      <c r="F1" s="10" t="s">
        <v>37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1" t="s">
        <v>18</v>
      </c>
      <c r="M1" s="38" t="s">
        <v>9</v>
      </c>
      <c r="N1" s="10" t="s">
        <v>23</v>
      </c>
      <c r="O1" s="35" t="s">
        <v>24</v>
      </c>
      <c r="P1" s="10" t="s">
        <v>23</v>
      </c>
      <c r="Q1" s="12" t="s">
        <v>21</v>
      </c>
      <c r="R1" s="13" t="s">
        <v>34</v>
      </c>
      <c r="S1" s="13" t="s">
        <v>29</v>
      </c>
      <c r="T1" s="13" t="s">
        <v>31</v>
      </c>
      <c r="U1" s="13" t="s">
        <v>33</v>
      </c>
      <c r="V1" s="13" t="s">
        <v>32</v>
      </c>
      <c r="W1" s="22"/>
      <c r="X1" s="31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22"/>
      <c r="AL1" s="22"/>
    </row>
    <row r="2" spans="1:38" s="13" customFormat="1" ht="19">
      <c r="A2" s="9"/>
      <c r="B2" s="10"/>
      <c r="C2" s="10"/>
      <c r="D2" s="9" t="s">
        <v>25</v>
      </c>
      <c r="E2" s="10" t="s">
        <v>26</v>
      </c>
      <c r="F2" s="10" t="s">
        <v>26</v>
      </c>
      <c r="G2" s="10" t="s">
        <v>26</v>
      </c>
      <c r="H2" s="10" t="s">
        <v>26</v>
      </c>
      <c r="I2" s="10" t="s">
        <v>26</v>
      </c>
      <c r="J2" s="10" t="s">
        <v>26</v>
      </c>
      <c r="K2" s="10" t="s">
        <v>26</v>
      </c>
      <c r="L2" s="11" t="s">
        <v>27</v>
      </c>
      <c r="M2" s="38" t="s">
        <v>28</v>
      </c>
      <c r="N2" s="10"/>
      <c r="O2" s="35" t="s">
        <v>28</v>
      </c>
      <c r="P2" s="10"/>
      <c r="Q2" s="12"/>
      <c r="W2" s="22"/>
      <c r="X2" s="31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22"/>
      <c r="AL2" s="22"/>
    </row>
    <row r="3" spans="1:38">
      <c r="A3" s="4">
        <v>101</v>
      </c>
      <c r="B3" s="5">
        <v>19.272780000000001</v>
      </c>
      <c r="C3" s="5">
        <v>-105.30301</v>
      </c>
      <c r="D3" s="4">
        <v>20</v>
      </c>
      <c r="E3" s="5">
        <v>101.14</v>
      </c>
      <c r="F3" s="5">
        <f>E3-MIN($E$3:$E$46)</f>
        <v>99.6</v>
      </c>
      <c r="G3" s="5">
        <v>11.61</v>
      </c>
      <c r="H3" s="5">
        <v>0.04</v>
      </c>
      <c r="I3" s="5">
        <v>1.38</v>
      </c>
      <c r="J3" s="5">
        <v>1.51</v>
      </c>
      <c r="K3" s="5">
        <v>9.61</v>
      </c>
      <c r="L3" s="6">
        <v>24.259399999999999</v>
      </c>
      <c r="M3" s="39">
        <v>0</v>
      </c>
      <c r="N3" s="5">
        <v>0</v>
      </c>
      <c r="O3" s="36">
        <v>0.5</v>
      </c>
      <c r="P3" s="5">
        <v>0</v>
      </c>
      <c r="Q3" s="7">
        <v>0</v>
      </c>
      <c r="R3">
        <v>0</v>
      </c>
      <c r="S3" s="5">
        <f t="shared" ref="S3:S34" si="0">M3+O3</f>
        <v>0.5</v>
      </c>
    </row>
    <row r="4" spans="1:38">
      <c r="A4" s="4">
        <v>101</v>
      </c>
      <c r="B4" s="5">
        <v>19.272780000000001</v>
      </c>
      <c r="C4" s="5">
        <v>-105.30301</v>
      </c>
      <c r="D4" s="4">
        <v>50</v>
      </c>
      <c r="E4" s="5">
        <v>1.54</v>
      </c>
      <c r="F4" s="5">
        <f>E4-MIN($E$3:$E$46)</f>
        <v>0</v>
      </c>
      <c r="G4" s="5">
        <v>19.690000000000001</v>
      </c>
      <c r="H4" s="5">
        <v>3.71</v>
      </c>
      <c r="I4" s="5">
        <v>0.04</v>
      </c>
      <c r="J4" s="5">
        <v>2.5499999999999998</v>
      </c>
      <c r="K4" s="5">
        <v>14.5</v>
      </c>
      <c r="L4" s="6">
        <v>25.805499999999999</v>
      </c>
      <c r="M4" s="39">
        <v>2.2999999999999998</v>
      </c>
      <c r="N4" s="5">
        <v>0</v>
      </c>
      <c r="O4" s="36">
        <v>2.5</v>
      </c>
      <c r="P4" s="5">
        <v>0</v>
      </c>
      <c r="Q4" s="7">
        <v>47.916666669999998</v>
      </c>
      <c r="R4">
        <f t="shared" ref="R4:R67" si="1">SQRT(N4^2/M4^2)*Q4</f>
        <v>0</v>
      </c>
      <c r="S4" s="5">
        <f t="shared" si="0"/>
        <v>4.8</v>
      </c>
      <c r="U4" s="33">
        <f>MIN(E3:E46)</f>
        <v>1.54</v>
      </c>
    </row>
    <row r="5" spans="1:38">
      <c r="A5" s="4">
        <v>101</v>
      </c>
      <c r="B5" s="5">
        <v>19.272780000000001</v>
      </c>
      <c r="C5" s="5">
        <v>-105.30301</v>
      </c>
      <c r="D5" s="4">
        <v>100</v>
      </c>
      <c r="E5" s="5">
        <v>1.58</v>
      </c>
      <c r="F5" s="5">
        <f t="shared" ref="F5:F42" si="2">E5-MIN($E$3:$E$46)</f>
        <v>4.0000000000000036E-2</v>
      </c>
      <c r="G5" s="5">
        <v>18.809999999999999</v>
      </c>
      <c r="H5" s="5">
        <v>6.35</v>
      </c>
      <c r="I5" s="5">
        <v>0.03</v>
      </c>
      <c r="J5" s="5">
        <v>2.5499999999999998</v>
      </c>
      <c r="K5" s="5">
        <v>12.74</v>
      </c>
      <c r="L5" s="6">
        <v>26.203800000000001</v>
      </c>
      <c r="M5" s="39">
        <v>5.05</v>
      </c>
      <c r="N5" s="5">
        <v>0.69522178700000004</v>
      </c>
      <c r="O5" s="36">
        <v>4.45</v>
      </c>
      <c r="P5" s="5">
        <v>1.2020815279999999</v>
      </c>
      <c r="Q5" s="7">
        <v>53.157894740000003</v>
      </c>
      <c r="R5">
        <f t="shared" si="1"/>
        <v>7.3181240741189519</v>
      </c>
      <c r="S5" s="5">
        <f t="shared" si="0"/>
        <v>9.5</v>
      </c>
      <c r="U5" s="33" t="s">
        <v>38</v>
      </c>
    </row>
    <row r="6" spans="1:38">
      <c r="A6" s="4">
        <v>101</v>
      </c>
      <c r="B6" s="5">
        <v>19.272780000000001</v>
      </c>
      <c r="C6" s="5">
        <v>-105.30301</v>
      </c>
      <c r="D6" s="4">
        <v>250</v>
      </c>
      <c r="E6" s="5">
        <v>1.66</v>
      </c>
      <c r="F6" s="5">
        <f t="shared" si="2"/>
        <v>0.11999999999999988</v>
      </c>
      <c r="G6" s="5">
        <v>22.16</v>
      </c>
      <c r="H6" s="5">
        <v>3.16</v>
      </c>
      <c r="I6" s="5">
        <v>0.19</v>
      </c>
      <c r="J6" s="5">
        <v>2.69</v>
      </c>
      <c r="K6" s="5">
        <v>14.82</v>
      </c>
      <c r="L6" s="6">
        <v>26.492999999999999</v>
      </c>
      <c r="M6" s="39">
        <v>3.6749999999999998</v>
      </c>
      <c r="N6" s="5">
        <v>1.2553220039999999</v>
      </c>
      <c r="O6" s="36">
        <v>0.9</v>
      </c>
      <c r="P6" s="5">
        <v>0</v>
      </c>
      <c r="Q6" s="7">
        <v>80.327868850000002</v>
      </c>
      <c r="R6">
        <f t="shared" si="1"/>
        <v>27.438732327028891</v>
      </c>
      <c r="S6" s="5">
        <f t="shared" si="0"/>
        <v>4.5750000000000002</v>
      </c>
      <c r="U6" s="33"/>
    </row>
    <row r="7" spans="1:38">
      <c r="A7" s="4">
        <v>105</v>
      </c>
      <c r="B7" s="5">
        <v>20.661940000000001</v>
      </c>
      <c r="C7" s="5">
        <v>-106.05800000000001</v>
      </c>
      <c r="D7" s="4">
        <v>20</v>
      </c>
      <c r="E7" s="5">
        <v>26.7</v>
      </c>
      <c r="F7" s="5">
        <f t="shared" si="2"/>
        <v>25.16</v>
      </c>
      <c r="G7" s="5">
        <v>19.52</v>
      </c>
      <c r="H7" s="5">
        <v>0.11</v>
      </c>
      <c r="I7" s="5">
        <v>0</v>
      </c>
      <c r="J7" s="5">
        <v>2.27</v>
      </c>
      <c r="K7" s="5">
        <v>13.79</v>
      </c>
      <c r="L7" s="6">
        <v>25.1004</v>
      </c>
      <c r="M7" s="39">
        <v>0</v>
      </c>
      <c r="N7" s="5">
        <v>0</v>
      </c>
      <c r="O7" s="36">
        <v>0</v>
      </c>
      <c r="P7" s="5">
        <v>0</v>
      </c>
      <c r="Q7" s="8" t="s">
        <v>22</v>
      </c>
      <c r="R7">
        <v>0</v>
      </c>
      <c r="S7" s="5">
        <f t="shared" si="0"/>
        <v>0</v>
      </c>
      <c r="U7" s="33"/>
    </row>
    <row r="8" spans="1:38">
      <c r="A8" s="4">
        <v>105</v>
      </c>
      <c r="B8" s="5">
        <v>20.661940000000001</v>
      </c>
      <c r="C8" s="5">
        <v>-106.05800000000001</v>
      </c>
      <c r="D8" s="4">
        <v>50</v>
      </c>
      <c r="E8" s="5">
        <v>1.55</v>
      </c>
      <c r="F8" s="5">
        <f t="shared" si="2"/>
        <v>1.0000000000000009E-2</v>
      </c>
      <c r="G8" s="5">
        <v>17.399999999999999</v>
      </c>
      <c r="H8" s="5">
        <v>3.56</v>
      </c>
      <c r="I8" s="5">
        <v>0</v>
      </c>
      <c r="J8" s="5">
        <v>2.59</v>
      </c>
      <c r="K8" s="5">
        <v>17.579999999999998</v>
      </c>
      <c r="L8" s="6">
        <v>26.003499999999999</v>
      </c>
      <c r="M8" s="39">
        <v>9.4749999999999996</v>
      </c>
      <c r="N8" s="5">
        <v>2.289650628</v>
      </c>
      <c r="O8" s="36">
        <v>3.6</v>
      </c>
      <c r="P8" s="5">
        <v>0</v>
      </c>
      <c r="Q8" s="7">
        <v>72.4665392</v>
      </c>
      <c r="R8">
        <f t="shared" si="1"/>
        <v>17.511668283722074</v>
      </c>
      <c r="S8" s="5">
        <f t="shared" si="0"/>
        <v>13.074999999999999</v>
      </c>
    </row>
    <row r="9" spans="1:38">
      <c r="A9" s="4">
        <v>105</v>
      </c>
      <c r="B9" s="5">
        <v>20.661940000000001</v>
      </c>
      <c r="C9" s="5">
        <v>-106.05800000000001</v>
      </c>
      <c r="D9" s="4">
        <v>100</v>
      </c>
      <c r="E9" s="5">
        <v>1.58</v>
      </c>
      <c r="F9" s="5">
        <f t="shared" si="2"/>
        <v>4.0000000000000036E-2</v>
      </c>
      <c r="G9" s="5">
        <v>18.16</v>
      </c>
      <c r="H9" s="5">
        <v>5.59</v>
      </c>
      <c r="I9" s="5">
        <v>0</v>
      </c>
      <c r="J9" s="5">
        <v>2.58</v>
      </c>
      <c r="K9" s="5">
        <v>14.63</v>
      </c>
      <c r="L9" s="6">
        <v>26.238499999999998</v>
      </c>
      <c r="M9" s="39">
        <v>6.4749999999999996</v>
      </c>
      <c r="N9" s="5">
        <v>0.22173557799999999</v>
      </c>
      <c r="O9" s="36">
        <v>2.2000000000000002</v>
      </c>
      <c r="P9" s="5">
        <v>0</v>
      </c>
      <c r="Q9" s="7">
        <v>74.639769450000003</v>
      </c>
      <c r="R9">
        <f t="shared" si="1"/>
        <v>2.5560297174953654</v>
      </c>
      <c r="S9" s="5">
        <f t="shared" si="0"/>
        <v>8.6750000000000007</v>
      </c>
    </row>
    <row r="10" spans="1:38">
      <c r="A10" s="4">
        <v>105</v>
      </c>
      <c r="B10" s="5">
        <v>20.661940000000001</v>
      </c>
      <c r="C10" s="5">
        <v>-106.05800000000001</v>
      </c>
      <c r="D10" s="4">
        <v>200</v>
      </c>
      <c r="E10" s="5">
        <v>1.68</v>
      </c>
      <c r="F10" s="5">
        <f t="shared" si="2"/>
        <v>0.1399999999999999</v>
      </c>
      <c r="G10" s="5">
        <v>21.53</v>
      </c>
      <c r="H10" s="5">
        <v>3.67</v>
      </c>
      <c r="I10" s="5">
        <v>0</v>
      </c>
      <c r="J10" s="5">
        <v>2.64</v>
      </c>
      <c r="K10" s="5">
        <v>14.14</v>
      </c>
      <c r="L10" s="6">
        <v>26.427499999999998</v>
      </c>
      <c r="M10" s="39">
        <v>4</v>
      </c>
      <c r="N10" s="5">
        <v>1.7454703279999999</v>
      </c>
      <c r="O10" s="36">
        <v>3.6</v>
      </c>
      <c r="P10" s="5">
        <v>0</v>
      </c>
      <c r="Q10" s="7">
        <v>52.631578949999998</v>
      </c>
      <c r="R10">
        <f t="shared" si="1"/>
        <v>22.966714843253598</v>
      </c>
      <c r="S10" s="5">
        <f t="shared" si="0"/>
        <v>7.6</v>
      </c>
    </row>
    <row r="11" spans="1:38" s="18" customFormat="1" ht="17" thickBot="1">
      <c r="A11" s="14">
        <v>112</v>
      </c>
      <c r="B11" s="15">
        <v>20.142219999999998</v>
      </c>
      <c r="C11" s="15">
        <v>-106.002</v>
      </c>
      <c r="D11" s="14">
        <v>50</v>
      </c>
      <c r="E11" s="15">
        <v>1.55</v>
      </c>
      <c r="F11" s="5">
        <f t="shared" si="2"/>
        <v>1.0000000000000009E-2</v>
      </c>
      <c r="G11" s="15">
        <v>19.03</v>
      </c>
      <c r="H11" s="15">
        <v>3.12</v>
      </c>
      <c r="I11" s="15">
        <v>0.01</v>
      </c>
      <c r="J11" s="15">
        <v>2.58</v>
      </c>
      <c r="K11" s="15">
        <v>16.23</v>
      </c>
      <c r="L11" s="16">
        <v>25.5943</v>
      </c>
      <c r="M11" s="39">
        <v>10.9</v>
      </c>
      <c r="N11" s="15">
        <v>1.053565375</v>
      </c>
      <c r="O11" s="36">
        <v>2.75</v>
      </c>
      <c r="P11" s="15">
        <v>0.49497474699999999</v>
      </c>
      <c r="Q11" s="17">
        <v>79.853479849999999</v>
      </c>
      <c r="R11">
        <f t="shared" si="1"/>
        <v>7.7184276553413032</v>
      </c>
      <c r="S11" s="5">
        <f t="shared" si="0"/>
        <v>13.65</v>
      </c>
      <c r="T11" s="20">
        <v>158.30000000000001</v>
      </c>
      <c r="U11" s="20">
        <v>21.4</v>
      </c>
      <c r="V11" s="20">
        <v>16.399999999999999</v>
      </c>
      <c r="W11" s="23"/>
      <c r="X11" s="23">
        <f>T11/S11</f>
        <v>11.597069597069597</v>
      </c>
      <c r="Y11" s="30">
        <f>T11/V11</f>
        <v>9.6524390243902456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23">
        <v>0</v>
      </c>
      <c r="AL11" s="23"/>
    </row>
    <row r="12" spans="1:38" s="18" customFormat="1">
      <c r="A12" s="14">
        <v>112</v>
      </c>
      <c r="B12" s="15">
        <v>20.142219999999998</v>
      </c>
      <c r="C12" s="15">
        <v>-106.002</v>
      </c>
      <c r="D12" s="14">
        <v>100</v>
      </c>
      <c r="E12" s="15">
        <v>1.62</v>
      </c>
      <c r="F12" s="5">
        <f t="shared" si="2"/>
        <v>8.0000000000000071E-2</v>
      </c>
      <c r="G12" s="15">
        <v>17.16</v>
      </c>
      <c r="H12" s="15">
        <v>7.46</v>
      </c>
      <c r="I12" s="15">
        <v>0</v>
      </c>
      <c r="J12" s="15">
        <v>2.6</v>
      </c>
      <c r="K12" s="15">
        <v>14.08</v>
      </c>
      <c r="L12" s="16">
        <v>26.246400000000001</v>
      </c>
      <c r="M12" s="39">
        <v>5.2</v>
      </c>
      <c r="N12" s="15">
        <v>0.282842712</v>
      </c>
      <c r="O12" s="36">
        <v>2.9333333330000002</v>
      </c>
      <c r="P12" s="15">
        <v>0.57735026899999997</v>
      </c>
      <c r="Q12" s="17">
        <v>63.93442623</v>
      </c>
      <c r="R12">
        <f t="shared" si="1"/>
        <v>3.4775743278956028</v>
      </c>
      <c r="S12" s="5">
        <f t="shared" si="0"/>
        <v>8.1333333329999995</v>
      </c>
      <c r="T12" s="19">
        <v>10.4</v>
      </c>
      <c r="U12" s="19">
        <v>9.8000000000000007</v>
      </c>
      <c r="V12" s="19">
        <v>11.1</v>
      </c>
      <c r="W12" s="23"/>
      <c r="X12" s="32">
        <f t="shared" ref="X12:X18" si="3">T12/S12</f>
        <v>1.2786885246425694</v>
      </c>
      <c r="Y12" s="30">
        <f t="shared" ref="Y12:Y18" si="4">T12/V12</f>
        <v>0.93693693693693703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23">
        <v>0</v>
      </c>
      <c r="AL12" s="23"/>
    </row>
    <row r="13" spans="1:38" s="18" customFormat="1">
      <c r="A13" s="14">
        <v>112</v>
      </c>
      <c r="B13" s="15">
        <v>20.142219999999998</v>
      </c>
      <c r="C13" s="15">
        <v>-106.002</v>
      </c>
      <c r="D13" s="14">
        <v>150</v>
      </c>
      <c r="E13" s="15">
        <v>1.68</v>
      </c>
      <c r="F13" s="5">
        <f t="shared" si="2"/>
        <v>0.1399999999999999</v>
      </c>
      <c r="G13" s="15">
        <v>20.53</v>
      </c>
      <c r="H13" s="15">
        <v>4.96</v>
      </c>
      <c r="I13" s="15">
        <v>0</v>
      </c>
      <c r="J13" s="15">
        <v>2.65</v>
      </c>
      <c r="K13" s="15">
        <v>14.01</v>
      </c>
      <c r="L13" s="16">
        <v>26.373100000000001</v>
      </c>
      <c r="M13" s="39">
        <v>3.35</v>
      </c>
      <c r="N13" s="15">
        <v>0.35355339099999999</v>
      </c>
      <c r="O13" s="36">
        <v>1.85</v>
      </c>
      <c r="P13" s="15">
        <v>0.49497474699999999</v>
      </c>
      <c r="Q13" s="17">
        <v>64.42307692</v>
      </c>
      <c r="R13">
        <f t="shared" si="1"/>
        <v>6.7991036727521896</v>
      </c>
      <c r="S13" s="5">
        <f t="shared" si="0"/>
        <v>5.2</v>
      </c>
      <c r="T13" s="19">
        <v>11.1</v>
      </c>
      <c r="U13" s="19">
        <v>7.9</v>
      </c>
      <c r="V13" s="19">
        <v>7.1</v>
      </c>
      <c r="W13" s="23"/>
      <c r="X13" s="32">
        <f>T13/S13</f>
        <v>2.1346153846153846</v>
      </c>
      <c r="Y13" s="30">
        <f t="shared" si="4"/>
        <v>1.563380281690141</v>
      </c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23">
        <v>0</v>
      </c>
      <c r="AL13" s="23"/>
    </row>
    <row r="14" spans="1:38" s="18" customFormat="1">
      <c r="A14" s="14">
        <v>112</v>
      </c>
      <c r="B14" s="15">
        <v>20.142219999999998</v>
      </c>
      <c r="C14" s="15">
        <v>-106.002</v>
      </c>
      <c r="D14" s="14">
        <v>250</v>
      </c>
      <c r="E14" s="15">
        <v>1.76</v>
      </c>
      <c r="F14" s="5">
        <f t="shared" si="2"/>
        <v>0.21999999999999997</v>
      </c>
      <c r="G14" s="15">
        <v>22.22</v>
      </c>
      <c r="H14" s="15">
        <v>2.66</v>
      </c>
      <c r="I14" s="15">
        <v>0</v>
      </c>
      <c r="J14" s="15">
        <v>2.74</v>
      </c>
      <c r="K14" s="15">
        <v>16.059999999999999</v>
      </c>
      <c r="L14" s="16">
        <v>26.517600000000002</v>
      </c>
      <c r="M14" s="39">
        <v>1.0249999999999999</v>
      </c>
      <c r="N14" s="15">
        <v>0.170782513</v>
      </c>
      <c r="O14" s="36">
        <v>3.4666666670000001</v>
      </c>
      <c r="P14" s="15">
        <v>1.0692676619999999</v>
      </c>
      <c r="Q14" s="17">
        <v>22.820037110000001</v>
      </c>
      <c r="R14">
        <f t="shared" si="1"/>
        <v>3.802208082340544</v>
      </c>
      <c r="S14" s="5">
        <f t="shared" si="0"/>
        <v>4.4916666670000005</v>
      </c>
      <c r="T14" s="19">
        <v>5.7</v>
      </c>
      <c r="U14" s="19">
        <v>7.5</v>
      </c>
      <c r="V14" s="19">
        <v>8</v>
      </c>
      <c r="W14" s="23"/>
      <c r="X14" s="32">
        <f>T14/S14</f>
        <v>1.2690166974939505</v>
      </c>
      <c r="Y14" s="30">
        <f t="shared" si="4"/>
        <v>0.71250000000000002</v>
      </c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23">
        <v>0</v>
      </c>
      <c r="AL14" s="23"/>
    </row>
    <row r="15" spans="1:38" s="18" customFormat="1">
      <c r="A15" s="14">
        <v>126</v>
      </c>
      <c r="B15" s="15">
        <v>20.073889999999999</v>
      </c>
      <c r="C15" s="15">
        <v>-106.02301</v>
      </c>
      <c r="D15" s="14">
        <v>25</v>
      </c>
      <c r="E15" s="15">
        <v>4.2699999999999996</v>
      </c>
      <c r="F15" s="5">
        <f t="shared" si="2"/>
        <v>2.7299999999999995</v>
      </c>
      <c r="G15" s="15">
        <v>25.38</v>
      </c>
      <c r="H15" s="15">
        <v>0.64</v>
      </c>
      <c r="I15" s="15">
        <v>0.03</v>
      </c>
      <c r="J15" s="15">
        <v>2.48</v>
      </c>
      <c r="K15" s="15">
        <v>10.76</v>
      </c>
      <c r="L15" s="16">
        <v>25.0091</v>
      </c>
      <c r="M15" s="39">
        <v>0.33333333300000001</v>
      </c>
      <c r="N15" s="15">
        <v>5.7735027000000001E-2</v>
      </c>
      <c r="O15" s="36">
        <v>0.9</v>
      </c>
      <c r="P15" s="15">
        <v>0</v>
      </c>
      <c r="Q15" s="17">
        <v>27.027027029999999</v>
      </c>
      <c r="R15">
        <f t="shared" si="1"/>
        <v>4.6812184106015575</v>
      </c>
      <c r="S15" s="5">
        <f t="shared" si="0"/>
        <v>1.233333333</v>
      </c>
      <c r="T15" s="19">
        <v>61.7</v>
      </c>
      <c r="U15" s="19">
        <v>8.3000000000000007</v>
      </c>
      <c r="V15" s="19">
        <v>2.1</v>
      </c>
      <c r="W15" s="23"/>
      <c r="X15" s="23">
        <f t="shared" si="3"/>
        <v>50.027027040547843</v>
      </c>
      <c r="Y15" s="30">
        <f t="shared" si="4"/>
        <v>29.38095238095238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23">
        <v>0</v>
      </c>
      <c r="AL15" s="23"/>
    </row>
    <row r="16" spans="1:38" s="18" customFormat="1">
      <c r="A16" s="14">
        <v>126</v>
      </c>
      <c r="B16" s="15">
        <v>20.073889999999999</v>
      </c>
      <c r="C16" s="15">
        <v>-106.02301</v>
      </c>
      <c r="D16" s="14">
        <v>40</v>
      </c>
      <c r="E16" s="15">
        <v>1.54</v>
      </c>
      <c r="F16" s="5">
        <f t="shared" si="2"/>
        <v>0</v>
      </c>
      <c r="G16" s="15">
        <v>21.01</v>
      </c>
      <c r="H16" s="15">
        <v>5.91</v>
      </c>
      <c r="I16" s="15">
        <v>0</v>
      </c>
      <c r="J16" s="15">
        <v>2.58</v>
      </c>
      <c r="K16" s="15">
        <v>11.46</v>
      </c>
      <c r="L16" s="16">
        <v>25.506</v>
      </c>
      <c r="M16" s="39">
        <v>16.56666667</v>
      </c>
      <c r="N16" s="15">
        <v>5.0292477900000003</v>
      </c>
      <c r="O16" s="36">
        <v>19.93333333</v>
      </c>
      <c r="P16" s="15">
        <v>5.8960438709999998</v>
      </c>
      <c r="Q16" s="17">
        <v>45.388127849999996</v>
      </c>
      <c r="R16">
        <f t="shared" si="1"/>
        <v>13.7787610645425</v>
      </c>
      <c r="S16" s="5">
        <f t="shared" si="0"/>
        <v>36.5</v>
      </c>
      <c r="T16" s="19">
        <v>185.6</v>
      </c>
      <c r="U16" s="19">
        <v>19.100000000000001</v>
      </c>
      <c r="V16" s="19">
        <v>56.4</v>
      </c>
      <c r="W16" s="23"/>
      <c r="X16" s="23">
        <f t="shared" si="3"/>
        <v>5.0849315068493146</v>
      </c>
      <c r="Y16" s="30">
        <f t="shared" si="4"/>
        <v>3.2907801418439715</v>
      </c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23">
        <v>0</v>
      </c>
      <c r="AL16" s="23"/>
    </row>
    <row r="17" spans="1:38" s="18" customFormat="1">
      <c r="A17" s="14">
        <v>126</v>
      </c>
      <c r="B17" s="15">
        <v>20.073889999999999</v>
      </c>
      <c r="C17" s="15">
        <v>-106.02301</v>
      </c>
      <c r="D17" s="14">
        <v>60</v>
      </c>
      <c r="E17" s="15">
        <v>1.6</v>
      </c>
      <c r="F17" s="5">
        <f t="shared" si="2"/>
        <v>6.0000000000000053E-2</v>
      </c>
      <c r="G17" s="15">
        <v>21.07</v>
      </c>
      <c r="H17" s="15">
        <v>6.78</v>
      </c>
      <c r="I17" s="15">
        <v>0</v>
      </c>
      <c r="J17" s="15">
        <v>2.63</v>
      </c>
      <c r="K17" s="15">
        <v>11.33</v>
      </c>
      <c r="L17" s="16">
        <v>25.992899999999999</v>
      </c>
      <c r="M17" s="39">
        <v>7.35</v>
      </c>
      <c r="N17" s="15">
        <v>0.212132034</v>
      </c>
      <c r="O17" s="36">
        <v>5.5333333329999999</v>
      </c>
      <c r="P17" s="15">
        <v>0.81445278200000004</v>
      </c>
      <c r="Q17" s="17">
        <v>57.050452780000001</v>
      </c>
      <c r="R17">
        <f t="shared" si="1"/>
        <v>1.6465617127676673</v>
      </c>
      <c r="S17" s="5">
        <f t="shared" si="0"/>
        <v>12.883333332999999</v>
      </c>
      <c r="T17" s="19">
        <v>104.3</v>
      </c>
      <c r="U17" s="19">
        <v>24.4</v>
      </c>
      <c r="V17" s="19">
        <v>18.399999999999999</v>
      </c>
      <c r="W17" s="23"/>
      <c r="X17" s="23">
        <f t="shared" si="3"/>
        <v>8.0957309187088153</v>
      </c>
      <c r="Y17" s="30">
        <f t="shared" si="4"/>
        <v>5.6684782608695654</v>
      </c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23">
        <v>0.92500000000000004</v>
      </c>
      <c r="AL17" s="23"/>
    </row>
    <row r="18" spans="1:38" s="18" customFormat="1">
      <c r="A18" s="14">
        <v>126</v>
      </c>
      <c r="B18" s="15">
        <v>20.073889999999999</v>
      </c>
      <c r="C18" s="15">
        <v>-106.02301</v>
      </c>
      <c r="D18" s="14">
        <v>500</v>
      </c>
      <c r="E18" s="15">
        <v>1.94</v>
      </c>
      <c r="F18" s="5">
        <f t="shared" si="2"/>
        <v>0.39999999999999991</v>
      </c>
      <c r="G18" s="15">
        <v>33.450000000000003</v>
      </c>
      <c r="H18" s="15">
        <v>0</v>
      </c>
      <c r="I18" s="15">
        <v>0.04</v>
      </c>
      <c r="J18" s="15">
        <v>3.12</v>
      </c>
      <c r="K18" s="15">
        <v>13.57</v>
      </c>
      <c r="L18" s="16">
        <v>26.941600000000001</v>
      </c>
      <c r="M18" s="39">
        <v>1</v>
      </c>
      <c r="N18" s="15">
        <v>0.27080127999999998</v>
      </c>
      <c r="O18" s="36">
        <v>3</v>
      </c>
      <c r="P18" s="15">
        <v>2.306512519</v>
      </c>
      <c r="Q18" s="17">
        <v>25</v>
      </c>
      <c r="R18">
        <f t="shared" si="1"/>
        <v>6.7700319999999996</v>
      </c>
      <c r="S18" s="5">
        <f t="shared" si="0"/>
        <v>4</v>
      </c>
      <c r="T18" s="21">
        <v>3.7</v>
      </c>
      <c r="U18" s="21">
        <v>11.9</v>
      </c>
      <c r="V18" s="21">
        <v>7</v>
      </c>
      <c r="W18" s="23"/>
      <c r="X18" s="32">
        <f t="shared" si="3"/>
        <v>0.92500000000000004</v>
      </c>
      <c r="Y18" s="30">
        <f t="shared" si="4"/>
        <v>0.52857142857142858</v>
      </c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23">
        <v>1.0057142857142858</v>
      </c>
      <c r="AL18" s="23"/>
    </row>
    <row r="19" spans="1:38">
      <c r="A19" s="4">
        <v>130</v>
      </c>
      <c r="B19" s="5">
        <v>17.710560000000001</v>
      </c>
      <c r="C19" s="5">
        <v>-103.10901</v>
      </c>
      <c r="D19" s="4">
        <v>50</v>
      </c>
      <c r="E19" s="5">
        <v>1.62</v>
      </c>
      <c r="F19" s="5">
        <f t="shared" si="2"/>
        <v>8.0000000000000071E-2</v>
      </c>
      <c r="G19" s="5">
        <v>24.73</v>
      </c>
      <c r="H19" s="5">
        <v>0.49</v>
      </c>
      <c r="I19" s="5">
        <v>0.33</v>
      </c>
      <c r="J19" s="5">
        <v>2.4500000000000002</v>
      </c>
      <c r="K19" s="5">
        <v>11.08</v>
      </c>
      <c r="L19" s="6">
        <v>25.238499999999998</v>
      </c>
      <c r="M19" s="39">
        <v>0</v>
      </c>
      <c r="N19" s="5">
        <v>0</v>
      </c>
      <c r="O19" s="36">
        <v>0</v>
      </c>
      <c r="P19" s="5">
        <v>0</v>
      </c>
      <c r="Q19" s="8" t="s">
        <v>22</v>
      </c>
      <c r="R19">
        <v>0</v>
      </c>
      <c r="S19" s="5">
        <f t="shared" si="0"/>
        <v>0</v>
      </c>
      <c r="AK19" s="23">
        <v>1.1837837837197955</v>
      </c>
    </row>
    <row r="20" spans="1:38">
      <c r="A20" s="4">
        <v>130</v>
      </c>
      <c r="B20" s="5">
        <v>17.710560000000001</v>
      </c>
      <c r="C20" s="5">
        <v>-103.10901</v>
      </c>
      <c r="D20" s="4">
        <v>75</v>
      </c>
      <c r="E20" s="5">
        <v>1.56</v>
      </c>
      <c r="F20" s="5">
        <f>E20-MIN($E$3:$E$46)</f>
        <v>2.0000000000000018E-2</v>
      </c>
      <c r="G20" s="5">
        <v>21.84</v>
      </c>
      <c r="H20" s="5">
        <v>0.85</v>
      </c>
      <c r="I20" s="5">
        <v>0.02</v>
      </c>
      <c r="J20" s="5">
        <v>2.54</v>
      </c>
      <c r="K20" s="5">
        <v>15.05</v>
      </c>
      <c r="L20" s="6">
        <v>25.862400000000001</v>
      </c>
      <c r="M20" s="39">
        <v>5.125</v>
      </c>
      <c r="N20" s="5">
        <v>1.9120233609999999</v>
      </c>
      <c r="O20" s="36">
        <v>0.9</v>
      </c>
      <c r="P20" s="5">
        <v>0</v>
      </c>
      <c r="Q20" s="7">
        <v>85.062240660000001</v>
      </c>
      <c r="R20">
        <f t="shared" si="1"/>
        <v>31.734827567009571</v>
      </c>
      <c r="S20" s="5">
        <f t="shared" si="0"/>
        <v>6.0250000000000004</v>
      </c>
      <c r="AK20" s="23">
        <v>1.2690166974939505</v>
      </c>
    </row>
    <row r="21" spans="1:38">
      <c r="A21" s="4">
        <v>130</v>
      </c>
      <c r="B21" s="5">
        <v>17.710560000000001</v>
      </c>
      <c r="C21" s="5">
        <v>-103.10901</v>
      </c>
      <c r="D21" s="4">
        <v>100</v>
      </c>
      <c r="E21" s="5">
        <v>1.58</v>
      </c>
      <c r="F21" s="5">
        <f t="shared" si="2"/>
        <v>4.0000000000000036E-2</v>
      </c>
      <c r="G21" s="5">
        <v>19.34</v>
      </c>
      <c r="H21" s="5">
        <v>4.99</v>
      </c>
      <c r="I21" s="5">
        <v>0.01</v>
      </c>
      <c r="J21" s="5">
        <v>2.54</v>
      </c>
      <c r="K21" s="5">
        <v>13.41</v>
      </c>
      <c r="L21" s="6">
        <v>26.115100000000002</v>
      </c>
      <c r="M21" s="39">
        <v>4.5999999999999996</v>
      </c>
      <c r="N21" s="5">
        <v>2.6919633479999998</v>
      </c>
      <c r="O21" s="36">
        <v>5.4333333330000002</v>
      </c>
      <c r="P21" s="5">
        <v>2.5716402029999998</v>
      </c>
      <c r="Q21" s="7">
        <v>45.847176079999997</v>
      </c>
      <c r="R21">
        <f t="shared" si="1"/>
        <v>26.83019948188311</v>
      </c>
      <c r="S21" s="5">
        <f t="shared" si="0"/>
        <v>10.033333333</v>
      </c>
      <c r="AK21" s="23">
        <v>1.2786885246425694</v>
      </c>
    </row>
    <row r="22" spans="1:38">
      <c r="A22" s="4">
        <v>130</v>
      </c>
      <c r="B22" s="5">
        <v>17.710560000000001</v>
      </c>
      <c r="C22" s="5">
        <v>-103.10901</v>
      </c>
      <c r="D22" s="4">
        <v>200</v>
      </c>
      <c r="E22" s="5">
        <v>1.63</v>
      </c>
      <c r="F22" s="5">
        <f t="shared" si="2"/>
        <v>8.9999999999999858E-2</v>
      </c>
      <c r="G22" s="5">
        <v>23.35</v>
      </c>
      <c r="H22" s="5">
        <v>3.57</v>
      </c>
      <c r="I22" s="5">
        <v>0</v>
      </c>
      <c r="J22" s="5">
        <v>2.6</v>
      </c>
      <c r="K22" s="5">
        <v>11.78</v>
      </c>
      <c r="L22" s="6">
        <v>26.435600000000001</v>
      </c>
      <c r="M22" s="39">
        <v>1.7</v>
      </c>
      <c r="N22" s="5">
        <v>0.1</v>
      </c>
      <c r="O22" s="36">
        <v>2.1666666669999999</v>
      </c>
      <c r="P22" s="5">
        <v>0.98657657200000004</v>
      </c>
      <c r="Q22" s="7">
        <v>43.965517239999997</v>
      </c>
      <c r="R22">
        <f t="shared" si="1"/>
        <v>2.5862068964705882</v>
      </c>
      <c r="S22" s="5">
        <f t="shared" si="0"/>
        <v>3.8666666669999996</v>
      </c>
      <c r="AK22" s="23">
        <v>1.3061224489795917</v>
      </c>
    </row>
    <row r="23" spans="1:38">
      <c r="A23" s="4">
        <v>135</v>
      </c>
      <c r="B23" s="5">
        <v>17.553609999999999</v>
      </c>
      <c r="C23" s="5">
        <v>-105.96701</v>
      </c>
      <c r="D23" s="4">
        <v>105</v>
      </c>
      <c r="E23" s="5">
        <v>8.89</v>
      </c>
      <c r="F23" s="5">
        <f t="shared" si="2"/>
        <v>7.3500000000000005</v>
      </c>
      <c r="G23" s="5">
        <v>24.41</v>
      </c>
      <c r="H23" s="5">
        <v>0.4</v>
      </c>
      <c r="I23" s="5">
        <v>0</v>
      </c>
      <c r="J23" s="5">
        <v>2.5</v>
      </c>
      <c r="K23" s="5">
        <v>12.29</v>
      </c>
      <c r="L23" s="6">
        <v>25.654299999999999</v>
      </c>
      <c r="M23" s="39">
        <v>0</v>
      </c>
      <c r="N23" s="5">
        <v>0</v>
      </c>
      <c r="O23" s="36">
        <v>1.2</v>
      </c>
      <c r="P23" s="5">
        <v>0.45825756899999998</v>
      </c>
      <c r="Q23" s="7">
        <v>0</v>
      </c>
      <c r="R23">
        <v>0</v>
      </c>
      <c r="S23" s="5">
        <f t="shared" si="0"/>
        <v>1.2</v>
      </c>
      <c r="AK23" s="23">
        <v>1.6129032258064515</v>
      </c>
    </row>
    <row r="24" spans="1:38">
      <c r="A24" s="4">
        <v>135</v>
      </c>
      <c r="B24" s="5">
        <v>17.553609999999999</v>
      </c>
      <c r="C24" s="5">
        <v>-105.96701</v>
      </c>
      <c r="D24" s="4">
        <v>125</v>
      </c>
      <c r="E24" s="5">
        <v>1.55</v>
      </c>
      <c r="F24" s="5">
        <f t="shared" si="2"/>
        <v>1.0000000000000009E-2</v>
      </c>
      <c r="G24" s="5">
        <v>18.48</v>
      </c>
      <c r="H24" s="5">
        <v>5.56</v>
      </c>
      <c r="I24" s="5">
        <v>0</v>
      </c>
      <c r="J24" s="5">
        <v>2.61</v>
      </c>
      <c r="K24" s="5">
        <v>14.82</v>
      </c>
      <c r="L24" s="6">
        <v>26.110399999999998</v>
      </c>
      <c r="M24" s="39">
        <v>5.5</v>
      </c>
      <c r="N24" s="5">
        <v>1.1135528729999999</v>
      </c>
      <c r="O24" s="36">
        <v>2.4500000000000002</v>
      </c>
      <c r="P24" s="5">
        <v>1.9091883089999999</v>
      </c>
      <c r="Q24" s="7">
        <v>69.182389939999993</v>
      </c>
      <c r="R24">
        <f t="shared" si="1"/>
        <v>14.006954377944233</v>
      </c>
      <c r="S24" s="5">
        <f t="shared" si="0"/>
        <v>7.95</v>
      </c>
      <c r="T24" s="1"/>
      <c r="AK24" s="23">
        <v>1.8658536587641283</v>
      </c>
    </row>
    <row r="25" spans="1:38">
      <c r="A25" s="4">
        <v>135</v>
      </c>
      <c r="B25" s="5">
        <v>17.553609999999999</v>
      </c>
      <c r="C25" s="5">
        <v>-105.96701</v>
      </c>
      <c r="D25" s="4">
        <v>150</v>
      </c>
      <c r="E25" s="5">
        <v>1.63</v>
      </c>
      <c r="F25" s="5">
        <f t="shared" si="2"/>
        <v>8.9999999999999858E-2</v>
      </c>
      <c r="G25" s="5">
        <v>20.38</v>
      </c>
      <c r="H25" s="5">
        <v>5.82</v>
      </c>
      <c r="I25" s="5">
        <v>0</v>
      </c>
      <c r="J25" s="5">
        <v>2.58</v>
      </c>
      <c r="K25" s="5">
        <v>12.18</v>
      </c>
      <c r="L25" s="6">
        <v>26.239699999999999</v>
      </c>
      <c r="M25" s="39">
        <v>6.75</v>
      </c>
      <c r="N25" s="5">
        <v>0.77781745899999999</v>
      </c>
      <c r="O25" s="36">
        <v>1.433333333</v>
      </c>
      <c r="P25" s="5">
        <v>0.152752523</v>
      </c>
      <c r="Q25" s="7">
        <v>82.484725049999994</v>
      </c>
      <c r="R25">
        <f t="shared" si="1"/>
        <v>9.5048976658821687</v>
      </c>
      <c r="S25" s="5">
        <f t="shared" si="0"/>
        <v>8.1833333330000002</v>
      </c>
      <c r="T25" s="1"/>
      <c r="AB25" s="30">
        <f>AVERAGE(X12:X14,X18,X29:X30,X33:X34,X52:X54,X56:X58,X68:X72)</f>
        <v>2.0449296935673718</v>
      </c>
      <c r="AC25" s="30">
        <f>AVERAGE(Y12:Y14,Y18,Y28:Y30,Y33:Y34,Y52:Y54,Y56:Y58,Y68:Y73)</f>
        <v>1.4834311330970298</v>
      </c>
      <c r="AK25" s="23">
        <v>2.0981595089450109</v>
      </c>
    </row>
    <row r="26" spans="1:38">
      <c r="A26" s="4">
        <v>135</v>
      </c>
      <c r="B26" s="5">
        <v>17.553609999999999</v>
      </c>
      <c r="C26" s="5">
        <v>-105.96701</v>
      </c>
      <c r="D26" s="4">
        <v>500</v>
      </c>
      <c r="E26" s="5">
        <v>1.79</v>
      </c>
      <c r="F26" s="5">
        <f t="shared" si="2"/>
        <v>0.25</v>
      </c>
      <c r="G26" s="5">
        <v>34.11</v>
      </c>
      <c r="H26" s="5">
        <v>0.6</v>
      </c>
      <c r="I26" s="5">
        <v>0</v>
      </c>
      <c r="J26" s="5">
        <v>3.19</v>
      </c>
      <c r="K26" s="5">
        <v>13.43</v>
      </c>
      <c r="L26" s="6">
        <v>26.966899999999999</v>
      </c>
      <c r="M26" s="39">
        <v>0</v>
      </c>
      <c r="N26" s="5">
        <v>0</v>
      </c>
      <c r="O26" s="36">
        <v>1.433333333</v>
      </c>
      <c r="P26" s="5">
        <v>0.32145502500000001</v>
      </c>
      <c r="Q26" s="7">
        <v>0</v>
      </c>
      <c r="R26">
        <v>0</v>
      </c>
      <c r="S26" s="5">
        <f t="shared" si="0"/>
        <v>1.433333333</v>
      </c>
      <c r="AK26" s="23">
        <v>2.1346153846153846</v>
      </c>
    </row>
    <row r="27" spans="1:38" ht="17" thickBot="1">
      <c r="A27" s="14">
        <v>139</v>
      </c>
      <c r="B27" s="15">
        <v>16.52722</v>
      </c>
      <c r="C27" s="15">
        <v>-107.14801</v>
      </c>
      <c r="D27" s="14">
        <v>90</v>
      </c>
      <c r="E27" s="15">
        <v>6.9</v>
      </c>
      <c r="F27" s="5">
        <f t="shared" si="2"/>
        <v>5.36</v>
      </c>
      <c r="G27" s="15">
        <v>25.23</v>
      </c>
      <c r="H27" s="15">
        <v>0.14000000000000001</v>
      </c>
      <c r="I27" s="15">
        <v>0</v>
      </c>
      <c r="J27" s="15">
        <v>2.48</v>
      </c>
      <c r="K27" s="15">
        <v>11.41</v>
      </c>
      <c r="L27" s="16">
        <v>25.330300000000001</v>
      </c>
      <c r="M27" s="39">
        <v>0.1</v>
      </c>
      <c r="N27" s="15">
        <v>0.115470054</v>
      </c>
      <c r="O27" s="36">
        <v>0.66666666699999999</v>
      </c>
      <c r="P27" s="15">
        <v>0.115470054</v>
      </c>
      <c r="Q27" s="17">
        <v>13.043478260000001</v>
      </c>
      <c r="R27">
        <f t="shared" si="1"/>
        <v>15.06131139030026</v>
      </c>
      <c r="S27" s="15">
        <f t="shared" si="0"/>
        <v>0.76666666699999997</v>
      </c>
      <c r="T27" s="20">
        <v>0</v>
      </c>
      <c r="U27" s="20">
        <v>0</v>
      </c>
      <c r="V27" s="20">
        <v>1.4</v>
      </c>
      <c r="X27" s="23">
        <f>T27/S27</f>
        <v>0</v>
      </c>
      <c r="Y27" s="30">
        <f>T27/V27</f>
        <v>0</v>
      </c>
      <c r="AK27" s="23">
        <v>2.2893081761006289</v>
      </c>
    </row>
    <row r="28" spans="1:38">
      <c r="A28" s="14">
        <v>139</v>
      </c>
      <c r="B28" s="15">
        <v>16.52722</v>
      </c>
      <c r="C28" s="15">
        <v>-107.14801</v>
      </c>
      <c r="D28" s="14">
        <v>125</v>
      </c>
      <c r="E28" s="15">
        <v>1.75</v>
      </c>
      <c r="F28" s="5">
        <f t="shared" si="2"/>
        <v>0.20999999999999996</v>
      </c>
      <c r="G28" s="15">
        <v>21.02</v>
      </c>
      <c r="H28" s="15">
        <v>2.68</v>
      </c>
      <c r="I28" s="15">
        <v>0</v>
      </c>
      <c r="J28" s="15">
        <v>2.63</v>
      </c>
      <c r="K28" s="15">
        <v>15.48</v>
      </c>
      <c r="L28" s="16">
        <v>26.066700000000001</v>
      </c>
      <c r="M28" s="39">
        <v>4.95</v>
      </c>
      <c r="N28" s="15">
        <v>1.063014581</v>
      </c>
      <c r="O28" s="36">
        <v>2.35</v>
      </c>
      <c r="P28" s="15">
        <v>0.212132034</v>
      </c>
      <c r="Q28" s="17">
        <v>67.808219179999995</v>
      </c>
      <c r="R28">
        <f t="shared" si="1"/>
        <v>14.561843575754315</v>
      </c>
      <c r="S28" s="15">
        <f t="shared" si="0"/>
        <v>7.3000000000000007</v>
      </c>
      <c r="T28" s="19">
        <v>59.5</v>
      </c>
      <c r="U28" s="19">
        <v>6.1</v>
      </c>
      <c r="V28" s="19">
        <v>9.6999999999999993</v>
      </c>
      <c r="X28" s="22">
        <f t="shared" ref="X28:X34" si="5">T28/S28</f>
        <v>8.1506849315068486</v>
      </c>
      <c r="Y28" s="30">
        <f t="shared" ref="Y28:Y34" si="6">T28/V28</f>
        <v>6.1340206185567014</v>
      </c>
      <c r="AK28" s="23">
        <v>2.8</v>
      </c>
    </row>
    <row r="29" spans="1:38">
      <c r="A29" s="14">
        <v>139</v>
      </c>
      <c r="B29" s="15">
        <v>16.52722</v>
      </c>
      <c r="C29" s="15">
        <v>-107.14801</v>
      </c>
      <c r="D29" s="14">
        <v>150</v>
      </c>
      <c r="E29" s="15">
        <v>1.7</v>
      </c>
      <c r="F29" s="5">
        <f t="shared" si="2"/>
        <v>0.15999999999999992</v>
      </c>
      <c r="G29" s="15">
        <v>19.79</v>
      </c>
      <c r="H29" s="15">
        <v>6.11</v>
      </c>
      <c r="I29" s="15">
        <v>0</v>
      </c>
      <c r="J29" s="15">
        <v>2.61</v>
      </c>
      <c r="K29" s="15">
        <v>12.96</v>
      </c>
      <c r="L29" s="16">
        <v>26.244299999999999</v>
      </c>
      <c r="M29" s="39">
        <v>2.6666666669999999</v>
      </c>
      <c r="N29" s="15">
        <v>0.251661148</v>
      </c>
      <c r="O29" s="36">
        <v>3.5</v>
      </c>
      <c r="P29" s="15">
        <v>0.75498344399999995</v>
      </c>
      <c r="Q29" s="17">
        <v>43.243243239999998</v>
      </c>
      <c r="R29">
        <f t="shared" si="1"/>
        <v>4.0809915883729913</v>
      </c>
      <c r="S29" s="15">
        <f t="shared" si="0"/>
        <v>6.1666666669999994</v>
      </c>
      <c r="T29" s="19">
        <v>7.3</v>
      </c>
      <c r="U29" s="19">
        <v>6.6</v>
      </c>
      <c r="V29" s="19">
        <v>9.6999999999999993</v>
      </c>
      <c r="X29" s="22">
        <f t="shared" si="5"/>
        <v>1.1837837837197955</v>
      </c>
      <c r="Y29" s="30">
        <f t="shared" si="6"/>
        <v>0.75257731958762886</v>
      </c>
      <c r="AK29" s="23">
        <v>4</v>
      </c>
    </row>
    <row r="30" spans="1:38" ht="17" customHeight="1">
      <c r="A30" s="14">
        <v>139</v>
      </c>
      <c r="B30" s="15">
        <v>16.52722</v>
      </c>
      <c r="C30" s="15">
        <v>-107.14801</v>
      </c>
      <c r="D30" s="14">
        <v>500</v>
      </c>
      <c r="E30" s="15">
        <v>1.87</v>
      </c>
      <c r="F30" s="5">
        <f t="shared" si="2"/>
        <v>0.33000000000000007</v>
      </c>
      <c r="G30" s="15">
        <v>31.43</v>
      </c>
      <c r="H30" s="15">
        <v>0.5</v>
      </c>
      <c r="I30" s="15">
        <v>0</v>
      </c>
      <c r="J30" s="15">
        <v>3.15</v>
      </c>
      <c r="K30" s="15">
        <v>15.57</v>
      </c>
      <c r="L30" s="16">
        <v>26.8932</v>
      </c>
      <c r="M30" s="39">
        <v>1.1000000000000001</v>
      </c>
      <c r="N30" s="15">
        <v>0.3</v>
      </c>
      <c r="O30" s="36">
        <v>1.6333333329999999</v>
      </c>
      <c r="P30" s="15">
        <v>0.37859388999999999</v>
      </c>
      <c r="Q30" s="17">
        <v>40.243902439999999</v>
      </c>
      <c r="R30">
        <f t="shared" si="1"/>
        <v>10.975609756363635</v>
      </c>
      <c r="S30" s="15">
        <f t="shared" si="0"/>
        <v>2.733333333</v>
      </c>
      <c r="T30" s="21">
        <v>5.0999999999999996</v>
      </c>
      <c r="U30" s="21">
        <v>3.7</v>
      </c>
      <c r="V30" s="21">
        <v>4.4000000000000004</v>
      </c>
      <c r="X30" s="32">
        <f t="shared" si="5"/>
        <v>1.8658536587641283</v>
      </c>
      <c r="Y30" s="30">
        <f t="shared" si="6"/>
        <v>1.1590909090909089</v>
      </c>
      <c r="AK30" s="23">
        <v>5.0849315068493146</v>
      </c>
    </row>
    <row r="31" spans="1:38">
      <c r="A31" s="14">
        <v>157</v>
      </c>
      <c r="B31" s="15">
        <v>16.585000000000001</v>
      </c>
      <c r="C31" s="15">
        <v>-107.084</v>
      </c>
      <c r="D31" s="14">
        <v>105</v>
      </c>
      <c r="E31" s="15">
        <v>2.02</v>
      </c>
      <c r="F31" s="5">
        <f t="shared" si="2"/>
        <v>0.48</v>
      </c>
      <c r="G31" s="15">
        <v>24.26</v>
      </c>
      <c r="H31" s="15">
        <v>0.11</v>
      </c>
      <c r="I31" s="15">
        <v>0.04</v>
      </c>
      <c r="J31" s="15">
        <v>2.54</v>
      </c>
      <c r="K31" s="15">
        <v>13.37</v>
      </c>
      <c r="L31" s="16">
        <v>25.7407</v>
      </c>
      <c r="M31" s="39">
        <v>0.75</v>
      </c>
      <c r="N31" s="15">
        <v>0.31091263499999999</v>
      </c>
      <c r="O31" s="36">
        <v>1.1499999999999999</v>
      </c>
      <c r="P31" s="15">
        <v>7.0710677999999999E-2</v>
      </c>
      <c r="Q31" s="17">
        <v>39.473684210000002</v>
      </c>
      <c r="R31">
        <f t="shared" si="1"/>
        <v>16.363822894518659</v>
      </c>
      <c r="S31" s="15">
        <f t="shared" si="0"/>
        <v>1.9</v>
      </c>
      <c r="T31" s="19">
        <v>45.9</v>
      </c>
      <c r="U31" s="19">
        <v>6.8</v>
      </c>
      <c r="V31" s="19">
        <v>3.1</v>
      </c>
      <c r="X31" s="23">
        <f t="shared" si="5"/>
        <v>24.157894736842106</v>
      </c>
      <c r="Y31" s="30">
        <f t="shared" si="6"/>
        <v>14.806451612903224</v>
      </c>
      <c r="AK31" s="23">
        <v>5.1489361702127656</v>
      </c>
    </row>
    <row r="32" spans="1:38">
      <c r="A32" s="14">
        <v>157</v>
      </c>
      <c r="B32" s="15">
        <v>16.585000000000001</v>
      </c>
      <c r="C32" s="15">
        <v>-107.084</v>
      </c>
      <c r="D32" s="14">
        <v>115</v>
      </c>
      <c r="E32" s="15">
        <v>1.72</v>
      </c>
      <c r="F32" s="5">
        <f t="shared" si="2"/>
        <v>0.17999999999999994</v>
      </c>
      <c r="G32" s="15">
        <v>23.06</v>
      </c>
      <c r="H32" s="15">
        <v>0.88</v>
      </c>
      <c r="I32" s="15">
        <v>0.03</v>
      </c>
      <c r="J32" s="15">
        <v>2.57</v>
      </c>
      <c r="K32" s="15">
        <v>14.28</v>
      </c>
      <c r="L32" s="16">
        <v>25.929600000000001</v>
      </c>
      <c r="M32" s="39">
        <v>3.7</v>
      </c>
      <c r="N32" s="15">
        <v>1.039230485</v>
      </c>
      <c r="O32" s="36">
        <v>1.6</v>
      </c>
      <c r="P32" s="15">
        <v>0.56568542499999996</v>
      </c>
      <c r="Q32" s="17">
        <v>69.811320749999993</v>
      </c>
      <c r="R32">
        <f t="shared" si="1"/>
        <v>19.608122357165687</v>
      </c>
      <c r="S32" s="15">
        <f t="shared" si="0"/>
        <v>5.3000000000000007</v>
      </c>
      <c r="T32" s="19">
        <v>113.4</v>
      </c>
      <c r="U32" s="19">
        <v>12.4</v>
      </c>
      <c r="V32" s="19">
        <v>6.9</v>
      </c>
      <c r="X32" s="23">
        <f t="shared" si="5"/>
        <v>21.396226415094336</v>
      </c>
      <c r="Y32" s="30">
        <f t="shared" si="6"/>
        <v>16.434782608695652</v>
      </c>
      <c r="AK32" s="23">
        <v>7.7142857170408163</v>
      </c>
    </row>
    <row r="33" spans="1:37">
      <c r="A33" s="14">
        <v>157</v>
      </c>
      <c r="B33" s="15">
        <v>16.585000000000001</v>
      </c>
      <c r="C33" s="15">
        <v>-107.084</v>
      </c>
      <c r="D33" s="14">
        <v>140</v>
      </c>
      <c r="E33" s="15">
        <v>1.65</v>
      </c>
      <c r="F33" s="5">
        <f t="shared" si="2"/>
        <v>0.10999999999999988</v>
      </c>
      <c r="G33" s="15">
        <v>25.7</v>
      </c>
      <c r="H33" s="15">
        <v>3.89</v>
      </c>
      <c r="I33" s="15">
        <v>0.02</v>
      </c>
      <c r="J33" s="15">
        <v>2.58</v>
      </c>
      <c r="K33" s="15">
        <v>8.7899999999999991</v>
      </c>
      <c r="L33" s="16">
        <v>26.2684</v>
      </c>
      <c r="M33" s="39">
        <v>2.3250000000000002</v>
      </c>
      <c r="N33" s="15">
        <v>0.53774219300000003</v>
      </c>
      <c r="O33" s="36">
        <v>2.0499999999999998</v>
      </c>
      <c r="P33" s="15">
        <v>7.0710677999999999E-2</v>
      </c>
      <c r="Q33" s="17">
        <v>53.142857139999997</v>
      </c>
      <c r="R33">
        <f t="shared" si="1"/>
        <v>12.291250125053464</v>
      </c>
      <c r="S33" s="15">
        <f t="shared" si="0"/>
        <v>4.375</v>
      </c>
      <c r="T33" s="19">
        <v>4.4000000000000004</v>
      </c>
      <c r="U33" s="19">
        <v>18</v>
      </c>
      <c r="V33" s="19">
        <v>6.4</v>
      </c>
      <c r="X33" s="22">
        <f t="shared" si="5"/>
        <v>1.0057142857142858</v>
      </c>
      <c r="Y33" s="30">
        <f t="shared" si="6"/>
        <v>0.6875</v>
      </c>
      <c r="AK33" s="23">
        <v>8.0957309187088153</v>
      </c>
    </row>
    <row r="34" spans="1:37">
      <c r="A34" s="14">
        <v>157</v>
      </c>
      <c r="B34" s="15">
        <v>16.585000000000001</v>
      </c>
      <c r="C34" s="15">
        <v>-107.084</v>
      </c>
      <c r="D34" s="14">
        <v>250</v>
      </c>
      <c r="E34" s="15">
        <v>1.69</v>
      </c>
      <c r="F34" s="5">
        <f t="shared" si="2"/>
        <v>0.14999999999999991</v>
      </c>
      <c r="G34" s="15">
        <v>26.96</v>
      </c>
      <c r="H34" s="15">
        <v>3.03</v>
      </c>
      <c r="I34" s="15">
        <v>0.03</v>
      </c>
      <c r="J34" s="15">
        <v>2.68</v>
      </c>
      <c r="K34" s="15">
        <v>9.99</v>
      </c>
      <c r="L34" s="16">
        <v>26.482299999999999</v>
      </c>
      <c r="M34" s="39">
        <v>0.95</v>
      </c>
      <c r="N34" s="15">
        <v>0.212132034</v>
      </c>
      <c r="O34" s="36">
        <v>1.4</v>
      </c>
      <c r="P34" s="15">
        <v>0.42426406900000002</v>
      </c>
      <c r="Q34" s="17">
        <v>40.425531909999997</v>
      </c>
      <c r="R34">
        <f t="shared" si="1"/>
        <v>9.0268950627370579</v>
      </c>
      <c r="S34" s="15">
        <f t="shared" si="0"/>
        <v>2.3499999999999996</v>
      </c>
      <c r="T34" s="21">
        <v>23.9</v>
      </c>
      <c r="U34" s="21">
        <v>10.199999999999999</v>
      </c>
      <c r="V34" s="21">
        <v>3.8</v>
      </c>
      <c r="X34" s="32">
        <f t="shared" si="5"/>
        <v>10.170212765957448</v>
      </c>
      <c r="Y34" s="30">
        <f t="shared" si="6"/>
        <v>6.2894736842105265</v>
      </c>
      <c r="AK34" s="23">
        <v>8.1506849315068486</v>
      </c>
    </row>
    <row r="35" spans="1:37">
      <c r="A35" s="4">
        <v>164</v>
      </c>
      <c r="B35" s="5">
        <v>14</v>
      </c>
      <c r="C35" s="5">
        <v>-110</v>
      </c>
      <c r="D35" s="4">
        <v>105</v>
      </c>
      <c r="E35" s="5">
        <v>1.68</v>
      </c>
      <c r="F35" s="5">
        <f t="shared" si="2"/>
        <v>0.1399999999999999</v>
      </c>
      <c r="G35" s="5">
        <v>23.99</v>
      </c>
      <c r="H35" s="5">
        <v>0.08</v>
      </c>
      <c r="I35" s="5">
        <v>0</v>
      </c>
      <c r="J35" s="5">
        <v>2.58</v>
      </c>
      <c r="K35" s="5">
        <v>14.31</v>
      </c>
      <c r="L35" s="6">
        <v>25.860600000000002</v>
      </c>
      <c r="M35" s="39">
        <v>1.375</v>
      </c>
      <c r="N35" s="5">
        <v>0.22173557799999999</v>
      </c>
      <c r="O35" s="36">
        <v>2.3333333330000001</v>
      </c>
      <c r="P35" s="5">
        <v>0.35118845799999998</v>
      </c>
      <c r="Q35" s="7">
        <v>37.078651690000001</v>
      </c>
      <c r="R35">
        <f t="shared" si="1"/>
        <v>5.9793863737766015</v>
      </c>
      <c r="S35" s="5">
        <f t="shared" ref="S35:S66" si="7">M35+O35</f>
        <v>3.7083333330000001</v>
      </c>
      <c r="AK35" s="23">
        <v>10.170212765957448</v>
      </c>
    </row>
    <row r="36" spans="1:37">
      <c r="A36" s="4">
        <v>164</v>
      </c>
      <c r="B36" s="5">
        <v>14</v>
      </c>
      <c r="C36" s="5">
        <v>-110</v>
      </c>
      <c r="D36" s="4">
        <v>120</v>
      </c>
      <c r="E36" s="5">
        <v>1.67</v>
      </c>
      <c r="F36" s="5">
        <f t="shared" si="2"/>
        <v>0.12999999999999989</v>
      </c>
      <c r="G36" s="5">
        <v>21.83</v>
      </c>
      <c r="H36" s="5">
        <v>2.4300000000000002</v>
      </c>
      <c r="I36" s="5">
        <v>0</v>
      </c>
      <c r="J36" s="5">
        <v>2.61</v>
      </c>
      <c r="K36" s="5">
        <v>14.6</v>
      </c>
      <c r="L36" s="6">
        <v>26.066600000000001</v>
      </c>
      <c r="M36" s="39">
        <v>4.6500000000000004</v>
      </c>
      <c r="N36" s="5">
        <v>1.0661457059999999</v>
      </c>
      <c r="O36" s="36">
        <v>2.4</v>
      </c>
      <c r="P36" s="5">
        <v>0.141421356</v>
      </c>
      <c r="Q36" s="7">
        <v>65.957446809999993</v>
      </c>
      <c r="R36">
        <f t="shared" si="1"/>
        <v>15.122634128001051</v>
      </c>
      <c r="S36" s="5">
        <f t="shared" si="7"/>
        <v>7.0500000000000007</v>
      </c>
      <c r="AK36" s="23">
        <v>10.1875</v>
      </c>
    </row>
    <row r="37" spans="1:37">
      <c r="A37" s="4">
        <v>164</v>
      </c>
      <c r="B37" s="5">
        <v>14</v>
      </c>
      <c r="C37" s="5">
        <v>-110</v>
      </c>
      <c r="D37" s="4">
        <v>150</v>
      </c>
      <c r="E37" s="5">
        <v>1.63</v>
      </c>
      <c r="F37" s="5">
        <f t="shared" si="2"/>
        <v>8.9999999999999858E-2</v>
      </c>
      <c r="G37" s="5">
        <v>21.57</v>
      </c>
      <c r="H37" s="5">
        <v>4.8</v>
      </c>
      <c r="I37" s="5">
        <v>0</v>
      </c>
      <c r="J37" s="5">
        <v>2.6</v>
      </c>
      <c r="K37" s="5">
        <v>12.33</v>
      </c>
      <c r="L37" s="6">
        <v>26.2883</v>
      </c>
      <c r="M37" s="39">
        <v>2.233333333</v>
      </c>
      <c r="N37" s="5">
        <v>0.28867513500000003</v>
      </c>
      <c r="O37" s="36">
        <v>1.45</v>
      </c>
      <c r="P37" s="5">
        <v>0.91923881600000001</v>
      </c>
      <c r="Q37" s="7">
        <v>60.633484160000002</v>
      </c>
      <c r="R37">
        <f t="shared" si="1"/>
        <v>7.8373339826958848</v>
      </c>
      <c r="S37" s="5">
        <f t="shared" si="7"/>
        <v>3.6833333330000002</v>
      </c>
      <c r="AK37" s="23">
        <v>11.597069597069597</v>
      </c>
    </row>
    <row r="38" spans="1:37">
      <c r="A38" s="4">
        <v>164</v>
      </c>
      <c r="B38" s="5">
        <v>14</v>
      </c>
      <c r="C38" s="5">
        <v>-110</v>
      </c>
      <c r="D38" s="4">
        <v>250</v>
      </c>
      <c r="E38" s="5">
        <v>1.74</v>
      </c>
      <c r="F38" s="5">
        <f t="shared" si="2"/>
        <v>0.19999999999999996</v>
      </c>
      <c r="G38" s="5">
        <v>23.23</v>
      </c>
      <c r="H38" s="5">
        <v>4.03</v>
      </c>
      <c r="I38" s="5">
        <v>0</v>
      </c>
      <c r="J38" s="5">
        <v>2.69</v>
      </c>
      <c r="K38" s="5">
        <v>12.88</v>
      </c>
      <c r="L38" s="6">
        <v>26.4985</v>
      </c>
      <c r="M38" s="39">
        <v>0.95</v>
      </c>
      <c r="N38" s="5">
        <v>7.0710677999999999E-2</v>
      </c>
      <c r="O38" s="36">
        <v>0.9</v>
      </c>
      <c r="P38" s="5">
        <v>0.34641016200000002</v>
      </c>
      <c r="Q38" s="7">
        <v>51.351351350000002</v>
      </c>
      <c r="R38">
        <f t="shared" si="1"/>
        <v>3.8221988107102272</v>
      </c>
      <c r="S38" s="5">
        <f t="shared" si="7"/>
        <v>1.85</v>
      </c>
      <c r="AK38" s="23">
        <v>21.396226415094336</v>
      </c>
    </row>
    <row r="39" spans="1:37">
      <c r="A39" s="4">
        <v>174</v>
      </c>
      <c r="B39" s="5">
        <v>18.510280000000002</v>
      </c>
      <c r="C39" s="5">
        <v>-110</v>
      </c>
      <c r="D39" s="4">
        <v>150</v>
      </c>
      <c r="E39" s="5">
        <v>1.59</v>
      </c>
      <c r="F39" s="5">
        <f t="shared" si="2"/>
        <v>5.0000000000000044E-2</v>
      </c>
      <c r="G39" s="5">
        <v>22.13</v>
      </c>
      <c r="H39" s="5">
        <v>1.44</v>
      </c>
      <c r="I39" s="5">
        <v>0</v>
      </c>
      <c r="J39" s="5">
        <v>2.71</v>
      </c>
      <c r="K39" s="5">
        <v>16.89</v>
      </c>
      <c r="L39" s="6">
        <v>26.250699999999998</v>
      </c>
      <c r="M39" s="39">
        <v>2.0750000000000002</v>
      </c>
      <c r="N39" s="5">
        <v>0.53150729100000005</v>
      </c>
      <c r="O39" s="36">
        <v>1.65</v>
      </c>
      <c r="P39" s="5">
        <v>0.35355339099999999</v>
      </c>
      <c r="Q39" s="7">
        <v>55.70469799</v>
      </c>
      <c r="R39">
        <f t="shared" si="1"/>
        <v>14.2686521082593</v>
      </c>
      <c r="S39" s="5">
        <f t="shared" si="7"/>
        <v>3.7250000000000001</v>
      </c>
      <c r="AK39" s="23">
        <v>24.157894736842106</v>
      </c>
    </row>
    <row r="40" spans="1:37">
      <c r="A40" s="4">
        <v>174</v>
      </c>
      <c r="B40" s="5">
        <v>18.510280000000002</v>
      </c>
      <c r="C40" s="5">
        <v>-110</v>
      </c>
      <c r="D40" s="4">
        <v>180</v>
      </c>
      <c r="E40" s="5">
        <v>1.63</v>
      </c>
      <c r="F40" s="5">
        <f t="shared" si="2"/>
        <v>8.9999999999999858E-2</v>
      </c>
      <c r="G40" s="5">
        <v>24.34</v>
      </c>
      <c r="H40" s="5">
        <v>0.18</v>
      </c>
      <c r="I40" s="5">
        <v>0</v>
      </c>
      <c r="J40" s="5">
        <v>2.76</v>
      </c>
      <c r="K40" s="5">
        <v>16.739999999999998</v>
      </c>
      <c r="L40" s="6">
        <v>26.3629</v>
      </c>
      <c r="M40" s="39">
        <v>1.175</v>
      </c>
      <c r="N40" s="5">
        <v>0.49916597099999999</v>
      </c>
      <c r="O40" s="36">
        <v>1.9666666669999999</v>
      </c>
      <c r="P40" s="5">
        <v>0.305505046</v>
      </c>
      <c r="Q40" s="7">
        <v>37.400530500000002</v>
      </c>
      <c r="R40">
        <f t="shared" si="1"/>
        <v>15.888572019529885</v>
      </c>
      <c r="S40" s="5">
        <f t="shared" si="7"/>
        <v>3.141666667</v>
      </c>
      <c r="AK40" s="23">
        <v>26.727272727272723</v>
      </c>
    </row>
    <row r="41" spans="1:37">
      <c r="A41" s="4">
        <v>174</v>
      </c>
      <c r="B41" s="5">
        <v>18.510280000000002</v>
      </c>
      <c r="C41" s="5">
        <v>-110</v>
      </c>
      <c r="D41" s="4">
        <v>200</v>
      </c>
      <c r="E41" s="5">
        <v>1.64</v>
      </c>
      <c r="F41" s="5">
        <f t="shared" si="2"/>
        <v>9.9999999999999867E-2</v>
      </c>
      <c r="G41" s="5">
        <v>23.38</v>
      </c>
      <c r="H41" s="5">
        <v>0.76</v>
      </c>
      <c r="I41" s="5">
        <v>0</v>
      </c>
      <c r="J41" s="5">
        <v>2.76</v>
      </c>
      <c r="K41" s="5">
        <v>17.12</v>
      </c>
      <c r="L41" s="6">
        <v>26.420100000000001</v>
      </c>
      <c r="M41" s="39">
        <v>1.4</v>
      </c>
      <c r="N41" s="5">
        <v>0.31622776600000002</v>
      </c>
      <c r="O41" s="36">
        <v>1.2</v>
      </c>
      <c r="P41" s="5">
        <v>0.26457513100000002</v>
      </c>
      <c r="Q41" s="7">
        <v>53.84615385</v>
      </c>
      <c r="R41">
        <f t="shared" si="1"/>
        <v>12.162606385484144</v>
      </c>
      <c r="S41" s="5">
        <f t="shared" si="7"/>
        <v>2.5999999999999996</v>
      </c>
      <c r="AK41" s="23">
        <v>50.027027040547843</v>
      </c>
    </row>
    <row r="42" spans="1:37">
      <c r="A42" s="4">
        <v>174</v>
      </c>
      <c r="B42" s="5">
        <v>18.510280000000002</v>
      </c>
      <c r="C42" s="5">
        <v>-110</v>
      </c>
      <c r="D42" s="4">
        <v>250</v>
      </c>
      <c r="E42" s="5">
        <v>1.65</v>
      </c>
      <c r="F42" s="5">
        <f t="shared" si="2"/>
        <v>0.10999999999999988</v>
      </c>
      <c r="G42" s="5">
        <v>21.41</v>
      </c>
      <c r="H42" s="5">
        <v>2.4700000000000002</v>
      </c>
      <c r="I42" s="5">
        <v>0</v>
      </c>
      <c r="J42" s="5">
        <v>2.78</v>
      </c>
      <c r="K42" s="5">
        <v>17.7</v>
      </c>
      <c r="L42" s="6">
        <v>26.51</v>
      </c>
      <c r="M42" s="39">
        <v>0.8</v>
      </c>
      <c r="N42" s="5">
        <v>0.17320508100000001</v>
      </c>
      <c r="O42" s="36">
        <v>1.433333333</v>
      </c>
      <c r="P42" s="5">
        <v>0.40414518799999999</v>
      </c>
      <c r="Q42" s="7">
        <v>35.820895520000001</v>
      </c>
      <c r="R42">
        <f t="shared" si="1"/>
        <v>7.7554513875426707</v>
      </c>
      <c r="S42" s="5">
        <f t="shared" si="7"/>
        <v>2.233333333</v>
      </c>
      <c r="AK42" s="23">
        <v>58.608695652173921</v>
      </c>
    </row>
    <row r="43" spans="1:37">
      <c r="A43" s="4">
        <v>185</v>
      </c>
      <c r="B43" s="5">
        <v>22.760560000000002</v>
      </c>
      <c r="C43" s="5">
        <v>-110.009</v>
      </c>
      <c r="D43" s="4">
        <v>200</v>
      </c>
      <c r="E43" s="5">
        <v>3.62</v>
      </c>
      <c r="F43" s="5">
        <f t="shared" ref="F43:F46" si="8">E43-MIN($E$3:$E$46)+0.1</f>
        <v>2.1800000000000002</v>
      </c>
      <c r="G43" s="5">
        <v>26.26</v>
      </c>
      <c r="H43" s="5">
        <v>0.04</v>
      </c>
      <c r="I43" s="5">
        <v>0</v>
      </c>
      <c r="J43" s="5">
        <v>2.87</v>
      </c>
      <c r="K43" s="5">
        <v>16.72</v>
      </c>
      <c r="L43" s="6">
        <v>26.476199999999999</v>
      </c>
      <c r="M43" s="39">
        <v>0.3</v>
      </c>
      <c r="N43" s="5">
        <v>0.141421356</v>
      </c>
      <c r="O43" s="36">
        <v>0.45</v>
      </c>
      <c r="P43" s="5">
        <v>0.35355339099999999</v>
      </c>
      <c r="Q43" s="7">
        <v>40</v>
      </c>
      <c r="R43">
        <f t="shared" si="1"/>
        <v>18.856180800000001</v>
      </c>
      <c r="S43" s="5">
        <f t="shared" si="7"/>
        <v>0.75</v>
      </c>
    </row>
    <row r="44" spans="1:37">
      <c r="A44" s="4">
        <v>185</v>
      </c>
      <c r="B44" s="5">
        <v>22.760560000000002</v>
      </c>
      <c r="C44" s="5">
        <v>-110.009</v>
      </c>
      <c r="D44" s="4">
        <v>250</v>
      </c>
      <c r="E44" s="5">
        <v>2.17</v>
      </c>
      <c r="F44" s="5">
        <f t="shared" si="8"/>
        <v>0.72999999999999987</v>
      </c>
      <c r="G44" s="5">
        <v>26.33</v>
      </c>
      <c r="H44" s="5">
        <v>0.03</v>
      </c>
      <c r="I44" s="5">
        <v>0</v>
      </c>
      <c r="J44" s="5">
        <v>2.9</v>
      </c>
      <c r="K44" s="5">
        <v>17.14</v>
      </c>
      <c r="L44" s="6">
        <v>26.568300000000001</v>
      </c>
      <c r="M44" s="39">
        <v>0.375</v>
      </c>
      <c r="N44" s="5">
        <v>0.15</v>
      </c>
      <c r="O44" s="36">
        <v>0.83333333300000001</v>
      </c>
      <c r="P44" s="5">
        <v>0.28867513500000003</v>
      </c>
      <c r="Q44" s="7">
        <v>31.03448276</v>
      </c>
      <c r="R44">
        <f t="shared" si="1"/>
        <v>12.413793104</v>
      </c>
      <c r="S44" s="5">
        <f t="shared" si="7"/>
        <v>1.2083333330000001</v>
      </c>
    </row>
    <row r="45" spans="1:37">
      <c r="A45" s="4">
        <v>185</v>
      </c>
      <c r="B45" s="5">
        <v>22.760560000000002</v>
      </c>
      <c r="C45" s="5">
        <v>-110.009</v>
      </c>
      <c r="D45" s="4">
        <v>300</v>
      </c>
      <c r="E45" s="5">
        <v>2.0099999999999998</v>
      </c>
      <c r="F45" s="5">
        <f t="shared" si="8"/>
        <v>0.56999999999999973</v>
      </c>
      <c r="G45" s="5">
        <v>26.89</v>
      </c>
      <c r="H45" s="5">
        <v>0.04</v>
      </c>
      <c r="I45" s="5">
        <v>0</v>
      </c>
      <c r="J45" s="5">
        <v>2.93</v>
      </c>
      <c r="K45" s="5">
        <v>17.05</v>
      </c>
      <c r="L45" s="6">
        <v>26.605499999999999</v>
      </c>
      <c r="M45" s="39">
        <v>0.27500000000000002</v>
      </c>
      <c r="N45" s="5">
        <v>0.22173557799999999</v>
      </c>
      <c r="O45" s="36">
        <v>0.56666666700000001</v>
      </c>
      <c r="P45" s="5">
        <v>0.152752523</v>
      </c>
      <c r="Q45" s="7">
        <v>32.673267330000002</v>
      </c>
      <c r="R45">
        <f t="shared" si="1"/>
        <v>26.344821151149333</v>
      </c>
      <c r="S45" s="5">
        <f t="shared" si="7"/>
        <v>0.84166666700000003</v>
      </c>
    </row>
    <row r="46" spans="1:37">
      <c r="A46" s="4">
        <v>185</v>
      </c>
      <c r="B46" s="5">
        <v>22.760560000000002</v>
      </c>
      <c r="C46" s="5">
        <v>-110.009</v>
      </c>
      <c r="D46" s="4">
        <v>400</v>
      </c>
      <c r="E46" s="5">
        <v>2.25</v>
      </c>
      <c r="F46" s="5">
        <f t="shared" si="8"/>
        <v>0.80999999999999994</v>
      </c>
      <c r="G46" s="5">
        <v>29.69</v>
      </c>
      <c r="H46" s="5">
        <v>0.03</v>
      </c>
      <c r="I46" s="5">
        <v>0</v>
      </c>
      <c r="J46" s="5">
        <v>3.03</v>
      </c>
      <c r="K46" s="5">
        <v>15.86</v>
      </c>
      <c r="L46" s="6">
        <v>26.751300000000001</v>
      </c>
      <c r="M46" s="39">
        <v>0.4</v>
      </c>
      <c r="N46" s="5">
        <v>0</v>
      </c>
      <c r="O46" s="36">
        <v>0.8</v>
      </c>
      <c r="P46" s="5">
        <v>0.282842712</v>
      </c>
      <c r="Q46" s="7">
        <v>33.333333330000002</v>
      </c>
      <c r="R46">
        <f t="shared" si="1"/>
        <v>0</v>
      </c>
      <c r="S46" s="5">
        <f t="shared" si="7"/>
        <v>1.2000000000000002</v>
      </c>
    </row>
    <row r="47" spans="1:37">
      <c r="A47" s="4">
        <v>5</v>
      </c>
      <c r="B47" s="5">
        <v>-17.09282</v>
      </c>
      <c r="C47" s="5">
        <v>-78.635220000000004</v>
      </c>
      <c r="D47" s="4">
        <v>200</v>
      </c>
      <c r="E47" s="5">
        <v>2.31</v>
      </c>
      <c r="F47" s="5">
        <f>E47-MIN($E$47:$E$74)</f>
        <v>0.2200000000000002</v>
      </c>
      <c r="G47" s="5">
        <v>22.3</v>
      </c>
      <c r="H47" s="5">
        <v>0.24199999999999999</v>
      </c>
      <c r="I47" s="5">
        <v>5.3999999999999999E-2</v>
      </c>
      <c r="J47" s="5">
        <v>2.7749999999999999</v>
      </c>
      <c r="K47" s="5">
        <v>18.87</v>
      </c>
      <c r="L47" s="6">
        <v>26.4575</v>
      </c>
      <c r="M47" s="39">
        <v>0.46666666699999998</v>
      </c>
      <c r="N47" s="5">
        <v>0.52915026200000004</v>
      </c>
      <c r="O47" s="36">
        <v>0.6</v>
      </c>
      <c r="P47" s="5">
        <v>0.42426406900000002</v>
      </c>
      <c r="Q47" s="7">
        <v>43.75</v>
      </c>
      <c r="R47">
        <f t="shared" si="1"/>
        <v>49.607837027065834</v>
      </c>
      <c r="S47" s="5">
        <f t="shared" si="7"/>
        <v>1.066666667</v>
      </c>
    </row>
    <row r="48" spans="1:37">
      <c r="A48" s="4">
        <v>5</v>
      </c>
      <c r="B48" s="5">
        <v>-17.09282</v>
      </c>
      <c r="C48" s="5">
        <v>-78.635220000000004</v>
      </c>
      <c r="D48" s="4">
        <v>250</v>
      </c>
      <c r="E48" s="5">
        <v>2.41</v>
      </c>
      <c r="F48" s="5">
        <f t="shared" ref="F48:F74" si="9">E48-MIN($E$47:$E$74)</f>
        <v>0.32000000000000028</v>
      </c>
      <c r="G48" s="5">
        <v>22.8</v>
      </c>
      <c r="H48" s="5">
        <v>5.2930000000000001</v>
      </c>
      <c r="I48" s="5">
        <v>4.0000000000000001E-3</v>
      </c>
      <c r="J48" s="5">
        <v>2.7789999999999999</v>
      </c>
      <c r="K48" s="5">
        <v>13.5</v>
      </c>
      <c r="L48" s="6">
        <v>26.567</v>
      </c>
      <c r="M48" s="39">
        <v>0.57499999999999996</v>
      </c>
      <c r="N48" s="5">
        <v>0.206155281</v>
      </c>
      <c r="O48" s="36">
        <v>1.0333333330000001</v>
      </c>
      <c r="P48" s="5">
        <v>0.40414518799999999</v>
      </c>
      <c r="Q48" s="7">
        <v>35.751295339999999</v>
      </c>
      <c r="R48">
        <f t="shared" si="1"/>
        <v>12.817944933794246</v>
      </c>
      <c r="S48" s="5">
        <f t="shared" si="7"/>
        <v>1.608333333</v>
      </c>
    </row>
    <row r="49" spans="1:36">
      <c r="A49" s="4">
        <v>5</v>
      </c>
      <c r="B49" s="5">
        <v>-17.09282</v>
      </c>
      <c r="C49" s="5">
        <v>-78.635220000000004</v>
      </c>
      <c r="D49" s="4">
        <v>275</v>
      </c>
      <c r="E49" s="5">
        <v>2.4700000000000002</v>
      </c>
      <c r="F49" s="5">
        <f t="shared" si="9"/>
        <v>0.38000000000000034</v>
      </c>
      <c r="G49" s="5">
        <v>28.6</v>
      </c>
      <c r="H49" s="5">
        <v>0.54200000000000004</v>
      </c>
      <c r="I49" s="5">
        <v>1.7999999999999999E-2</v>
      </c>
      <c r="J49" s="5">
        <v>2.7949999999999999</v>
      </c>
      <c r="K49" s="5">
        <v>12.66</v>
      </c>
      <c r="L49" s="6">
        <v>26.616099999999999</v>
      </c>
      <c r="M49" s="39">
        <v>0.43333333299999999</v>
      </c>
      <c r="N49" s="5">
        <v>0.20816660000000001</v>
      </c>
      <c r="O49" s="36">
        <v>0.55000000000000004</v>
      </c>
      <c r="P49" s="5">
        <v>0.212132034</v>
      </c>
      <c r="Q49" s="7">
        <v>44.067796610000002</v>
      </c>
      <c r="R49">
        <f t="shared" si="1"/>
        <v>21.16948476196551</v>
      </c>
      <c r="S49" s="5">
        <f t="shared" si="7"/>
        <v>0.98333333300000003</v>
      </c>
    </row>
    <row r="50" spans="1:36">
      <c r="A50" s="4">
        <v>5</v>
      </c>
      <c r="B50" s="5">
        <v>-17.09282</v>
      </c>
      <c r="C50" s="5">
        <v>-78.635220000000004</v>
      </c>
      <c r="D50" s="4">
        <v>300</v>
      </c>
      <c r="E50" s="5">
        <v>2.4700000000000002</v>
      </c>
      <c r="F50" s="5">
        <f t="shared" si="9"/>
        <v>0.38000000000000034</v>
      </c>
      <c r="G50" s="5">
        <v>31</v>
      </c>
      <c r="H50" s="5">
        <v>0.53500000000000003</v>
      </c>
      <c r="I50" s="5">
        <v>1.2999999999999999E-2</v>
      </c>
      <c r="J50" s="5">
        <v>2.8170000000000002</v>
      </c>
      <c r="K50" s="5">
        <v>10.65</v>
      </c>
      <c r="L50" s="6">
        <v>26.668700000000001</v>
      </c>
      <c r="M50" s="39">
        <v>0.25</v>
      </c>
      <c r="N50" s="5">
        <v>0.17320508100000001</v>
      </c>
      <c r="O50" s="36">
        <v>0.73333333300000003</v>
      </c>
      <c r="P50" s="5">
        <v>0.20816660000000001</v>
      </c>
      <c r="Q50" s="7">
        <v>25.42372881</v>
      </c>
      <c r="R50">
        <f t="shared" si="1"/>
        <v>17.614076031432337</v>
      </c>
      <c r="S50" s="5">
        <f t="shared" si="7"/>
        <v>0.98333333300000003</v>
      </c>
    </row>
    <row r="51" spans="1:36" s="45" customFormat="1">
      <c r="A51" s="41">
        <v>10</v>
      </c>
      <c r="B51" s="42">
        <v>-13.99959</v>
      </c>
      <c r="C51" s="42">
        <v>-81.199889999999996</v>
      </c>
      <c r="D51" s="41">
        <v>150</v>
      </c>
      <c r="E51" s="42">
        <v>2.2799999999999998</v>
      </c>
      <c r="F51" s="42">
        <f t="shared" si="9"/>
        <v>0.18999999999999995</v>
      </c>
      <c r="G51" s="42">
        <v>19.899999999999999</v>
      </c>
      <c r="H51" s="42">
        <v>1.2999999999999999E-2</v>
      </c>
      <c r="I51" s="42">
        <v>5.0000000000000001E-3</v>
      </c>
      <c r="J51" s="42">
        <v>2.782</v>
      </c>
      <c r="K51" s="42">
        <v>21.7</v>
      </c>
      <c r="L51" s="43">
        <v>26.3172</v>
      </c>
      <c r="M51" s="42">
        <v>0.7</v>
      </c>
      <c r="N51" s="42">
        <v>8.1649658E-2</v>
      </c>
      <c r="O51" s="42">
        <v>0.9</v>
      </c>
      <c r="P51" s="42">
        <v>0</v>
      </c>
      <c r="Q51" s="44">
        <v>43.75</v>
      </c>
      <c r="R51" s="45">
        <f t="shared" si="1"/>
        <v>5.1031036250000001</v>
      </c>
      <c r="S51" s="42">
        <f t="shared" si="7"/>
        <v>1.6</v>
      </c>
      <c r="T51" s="46">
        <v>16.3</v>
      </c>
      <c r="U51" s="46">
        <v>8.9</v>
      </c>
      <c r="V51" s="46">
        <v>0.7</v>
      </c>
      <c r="X51" s="45">
        <f>T51/S51</f>
        <v>10.1875</v>
      </c>
      <c r="Y51" s="47">
        <f>T51/V51</f>
        <v>23.285714285714288</v>
      </c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</row>
    <row r="52" spans="1:36" s="45" customFormat="1">
      <c r="A52" s="41">
        <v>10</v>
      </c>
      <c r="B52" s="42">
        <v>-13.99959</v>
      </c>
      <c r="C52" s="42">
        <v>-81.199889999999996</v>
      </c>
      <c r="D52" s="41">
        <v>200</v>
      </c>
      <c r="E52" s="42">
        <v>2.2000000000000002</v>
      </c>
      <c r="F52" s="42">
        <f t="shared" si="9"/>
        <v>0.11000000000000032</v>
      </c>
      <c r="G52" s="42">
        <v>17.5</v>
      </c>
      <c r="H52" s="42">
        <v>5.907</v>
      </c>
      <c r="I52" s="42">
        <v>1.4999999999999999E-2</v>
      </c>
      <c r="J52" s="42">
        <v>2.7570000000000001</v>
      </c>
      <c r="K52" s="42">
        <v>17.8</v>
      </c>
      <c r="L52" s="43">
        <v>26.4544</v>
      </c>
      <c r="M52" s="42">
        <v>0.92500000000000004</v>
      </c>
      <c r="N52" s="42">
        <v>0.37749172199999997</v>
      </c>
      <c r="O52" s="42">
        <v>1.3</v>
      </c>
      <c r="P52" s="42">
        <v>0.34641016200000002</v>
      </c>
      <c r="Q52" s="44">
        <v>41.573033709999997</v>
      </c>
      <c r="R52" s="45">
        <f t="shared" si="1"/>
        <v>16.965920090758861</v>
      </c>
      <c r="S52" s="42">
        <f t="shared" si="7"/>
        <v>2.2250000000000001</v>
      </c>
      <c r="T52" s="46">
        <v>0</v>
      </c>
      <c r="U52" s="46">
        <v>0</v>
      </c>
      <c r="V52" s="46">
        <v>3.5</v>
      </c>
      <c r="X52" s="48">
        <f t="shared" ref="X52:X58" si="10">T52/S52</f>
        <v>0</v>
      </c>
      <c r="Y52" s="47">
        <f t="shared" ref="Y52:Y58" si="11">T52/V52</f>
        <v>0</v>
      </c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</row>
    <row r="53" spans="1:36" s="45" customFormat="1">
      <c r="A53" s="41">
        <v>10</v>
      </c>
      <c r="B53" s="42">
        <v>-13.99959</v>
      </c>
      <c r="C53" s="42">
        <v>-81.199889999999996</v>
      </c>
      <c r="D53" s="41">
        <v>250</v>
      </c>
      <c r="E53" s="42">
        <v>2.2599999999999998</v>
      </c>
      <c r="F53" s="42">
        <f t="shared" si="9"/>
        <v>0.16999999999999993</v>
      </c>
      <c r="G53" s="42">
        <v>20.9</v>
      </c>
      <c r="H53" s="42">
        <v>7.2060000000000004</v>
      </c>
      <c r="I53" s="42">
        <v>4.4999999999999998E-2</v>
      </c>
      <c r="J53" s="42">
        <v>2.79</v>
      </c>
      <c r="K53" s="42">
        <v>13.6</v>
      </c>
      <c r="L53" s="43">
        <v>26.578800000000001</v>
      </c>
      <c r="M53" s="42">
        <v>1.2</v>
      </c>
      <c r="N53" s="42">
        <v>0</v>
      </c>
      <c r="O53" s="42">
        <v>1.733333333</v>
      </c>
      <c r="P53" s="42">
        <v>0.51316014399999998</v>
      </c>
      <c r="Q53" s="44">
        <v>40.909090910000003</v>
      </c>
      <c r="R53" s="45">
        <f t="shared" si="1"/>
        <v>0</v>
      </c>
      <c r="S53" s="42">
        <f t="shared" si="7"/>
        <v>2.9333333330000002</v>
      </c>
      <c r="T53" s="46">
        <v>0</v>
      </c>
      <c r="U53" s="46">
        <v>0</v>
      </c>
      <c r="V53" s="46">
        <v>4.7</v>
      </c>
      <c r="X53" s="48">
        <f t="shared" si="10"/>
        <v>0</v>
      </c>
      <c r="Y53" s="47">
        <f t="shared" si="11"/>
        <v>0</v>
      </c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</row>
    <row r="54" spans="1:36" s="45" customFormat="1">
      <c r="A54" s="41">
        <v>10</v>
      </c>
      <c r="B54" s="42">
        <v>-13.99959</v>
      </c>
      <c r="C54" s="42">
        <v>-81.199889999999996</v>
      </c>
      <c r="D54" s="41">
        <v>300</v>
      </c>
      <c r="E54" s="42">
        <v>2.34</v>
      </c>
      <c r="F54" s="42">
        <f t="shared" si="9"/>
        <v>0.25</v>
      </c>
      <c r="G54" s="42">
        <v>28</v>
      </c>
      <c r="H54" s="42">
        <v>4.2850000000000001</v>
      </c>
      <c r="I54" s="42">
        <v>1.2E-2</v>
      </c>
      <c r="J54" s="42">
        <v>2.8079999999999998</v>
      </c>
      <c r="K54" s="42">
        <v>9.6999999999999993</v>
      </c>
      <c r="L54" s="43">
        <v>26.676100000000002</v>
      </c>
      <c r="M54" s="42">
        <v>0.6</v>
      </c>
      <c r="N54" s="42">
        <v>0.282842712</v>
      </c>
      <c r="O54" s="42">
        <v>0.56666666700000001</v>
      </c>
      <c r="P54" s="42">
        <v>0.305505046</v>
      </c>
      <c r="Q54" s="44">
        <v>51.428571429999998</v>
      </c>
      <c r="R54" s="45">
        <f t="shared" si="1"/>
        <v>24.243661029244866</v>
      </c>
      <c r="S54" s="42">
        <f t="shared" si="7"/>
        <v>1.1666666669999999</v>
      </c>
      <c r="T54" s="46">
        <v>0</v>
      </c>
      <c r="U54" s="46">
        <v>0</v>
      </c>
      <c r="V54" s="46">
        <v>1.7</v>
      </c>
      <c r="X54" s="48">
        <f t="shared" si="10"/>
        <v>0</v>
      </c>
      <c r="Y54" s="47">
        <f t="shared" si="11"/>
        <v>0</v>
      </c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</row>
    <row r="55" spans="1:36" s="52" customFormat="1">
      <c r="A55" s="49">
        <v>16</v>
      </c>
      <c r="B55" s="34">
        <v>-13.9221</v>
      </c>
      <c r="C55" s="34">
        <v>-81.277240000000006</v>
      </c>
      <c r="D55" s="49">
        <v>175</v>
      </c>
      <c r="E55" s="34">
        <v>2.14</v>
      </c>
      <c r="F55" s="34">
        <f t="shared" si="9"/>
        <v>5.0000000000000266E-2</v>
      </c>
      <c r="G55" s="34">
        <v>19.7</v>
      </c>
      <c r="H55" s="34">
        <v>0.54600000000000004</v>
      </c>
      <c r="I55" s="34">
        <v>2.5000000000000001E-2</v>
      </c>
      <c r="J55" s="34">
        <v>2.754</v>
      </c>
      <c r="K55" s="34">
        <v>20.93</v>
      </c>
      <c r="L55" s="50">
        <v>26.367000000000001</v>
      </c>
      <c r="M55" s="34">
        <v>0.57499999999999996</v>
      </c>
      <c r="N55" s="34">
        <v>0.22173557799999999</v>
      </c>
      <c r="O55" s="34">
        <v>0</v>
      </c>
      <c r="P55" s="34">
        <v>0</v>
      </c>
      <c r="Q55" s="51">
        <v>100</v>
      </c>
      <c r="R55" s="52">
        <f t="shared" si="1"/>
        <v>38.562709217391308</v>
      </c>
      <c r="S55" s="34">
        <f t="shared" si="7"/>
        <v>0.57499999999999996</v>
      </c>
      <c r="T55" s="53">
        <v>33.700000000000003</v>
      </c>
      <c r="U55" s="53">
        <v>5.8</v>
      </c>
      <c r="V55" s="53">
        <v>0.6</v>
      </c>
      <c r="X55" s="52">
        <f t="shared" si="10"/>
        <v>58.608695652173921</v>
      </c>
      <c r="Y55" s="54">
        <f t="shared" si="11"/>
        <v>56.166666666666671</v>
      </c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</row>
    <row r="56" spans="1:36" s="52" customFormat="1">
      <c r="A56" s="49">
        <v>16</v>
      </c>
      <c r="B56" s="34">
        <v>-13.9221</v>
      </c>
      <c r="C56" s="34">
        <v>-81.277240000000006</v>
      </c>
      <c r="D56" s="49">
        <v>225</v>
      </c>
      <c r="E56" s="34">
        <v>2.2200000000000002</v>
      </c>
      <c r="F56" s="34">
        <f t="shared" si="9"/>
        <v>0.13000000000000034</v>
      </c>
      <c r="G56" s="34">
        <v>20.100000000000001</v>
      </c>
      <c r="H56" s="34">
        <v>3.1259999999999999</v>
      </c>
      <c r="I56" s="34">
        <v>0.02</v>
      </c>
      <c r="J56" s="34">
        <v>2.762</v>
      </c>
      <c r="K56" s="34">
        <v>18.07</v>
      </c>
      <c r="L56" s="50">
        <v>26.474299999999999</v>
      </c>
      <c r="M56" s="34">
        <v>0.6</v>
      </c>
      <c r="N56" s="34">
        <v>0.282842712</v>
      </c>
      <c r="O56" s="34">
        <v>0.33333333300000001</v>
      </c>
      <c r="P56" s="34">
        <v>0.23094010800000001</v>
      </c>
      <c r="Q56" s="51">
        <v>64.285714290000001</v>
      </c>
      <c r="R56" s="52">
        <f t="shared" si="1"/>
        <v>30.304576287734594</v>
      </c>
      <c r="S56" s="34">
        <f t="shared" si="7"/>
        <v>0.93333333299999999</v>
      </c>
      <c r="T56" s="53">
        <v>7.2</v>
      </c>
      <c r="U56" s="53">
        <v>2.7</v>
      </c>
      <c r="V56" s="53">
        <v>4.9000000000000004</v>
      </c>
      <c r="X56" s="55">
        <f t="shared" si="10"/>
        <v>7.7142857170408163</v>
      </c>
      <c r="Y56" s="54">
        <f t="shared" si="11"/>
        <v>1.4693877551020407</v>
      </c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</row>
    <row r="57" spans="1:36" s="52" customFormat="1">
      <c r="A57" s="49">
        <v>16</v>
      </c>
      <c r="B57" s="34">
        <v>-13.9221</v>
      </c>
      <c r="C57" s="34">
        <v>-81.277240000000006</v>
      </c>
      <c r="D57" s="49">
        <v>275</v>
      </c>
      <c r="E57" s="34">
        <v>2.27</v>
      </c>
      <c r="F57" s="34">
        <f t="shared" si="9"/>
        <v>0.18000000000000016</v>
      </c>
      <c r="G57" s="34">
        <v>21.2</v>
      </c>
      <c r="H57" s="34">
        <v>6.6580000000000004</v>
      </c>
      <c r="I57" s="34">
        <v>1.7999999999999999E-2</v>
      </c>
      <c r="J57" s="34">
        <v>2.782</v>
      </c>
      <c r="K57" s="34">
        <v>13.7</v>
      </c>
      <c r="L57" s="50">
        <v>26.581299999999999</v>
      </c>
      <c r="M57" s="34">
        <v>0.7</v>
      </c>
      <c r="N57" s="34">
        <v>0</v>
      </c>
      <c r="O57" s="34">
        <v>0.73333333300000003</v>
      </c>
      <c r="P57" s="34">
        <v>0.49328828600000002</v>
      </c>
      <c r="Q57" s="51">
        <v>48.837209299999998</v>
      </c>
      <c r="R57" s="52">
        <f>SQRT(N57^2/M57^2)*Q57</f>
        <v>0</v>
      </c>
      <c r="S57" s="34">
        <f t="shared" si="7"/>
        <v>1.433333333</v>
      </c>
      <c r="T57" s="53">
        <v>0</v>
      </c>
      <c r="U57" s="53">
        <v>0</v>
      </c>
      <c r="V57" s="53">
        <v>2.2000000000000002</v>
      </c>
      <c r="X57" s="55">
        <f t="shared" si="10"/>
        <v>0</v>
      </c>
      <c r="Y57" s="54">
        <f t="shared" si="11"/>
        <v>0</v>
      </c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</row>
    <row r="58" spans="1:36" s="52" customFormat="1">
      <c r="A58" s="49">
        <v>16</v>
      </c>
      <c r="B58" s="34">
        <v>-13.9221</v>
      </c>
      <c r="C58" s="34">
        <v>-81.277240000000006</v>
      </c>
      <c r="D58" s="49">
        <v>350</v>
      </c>
      <c r="E58" s="34">
        <v>2.41</v>
      </c>
      <c r="F58" s="34">
        <f t="shared" si="9"/>
        <v>0.32000000000000028</v>
      </c>
      <c r="G58" s="34">
        <v>32.200000000000003</v>
      </c>
      <c r="H58" s="34">
        <v>1.8520000000000001</v>
      </c>
      <c r="I58" s="34">
        <v>1E-3</v>
      </c>
      <c r="J58" s="34">
        <v>2.8559999999999999</v>
      </c>
      <c r="K58" s="34">
        <v>8.74</v>
      </c>
      <c r="L58" s="50">
        <v>26.7376</v>
      </c>
      <c r="M58" s="34">
        <v>0.7</v>
      </c>
      <c r="N58" s="34">
        <v>8.1649658E-2</v>
      </c>
      <c r="O58" s="34">
        <v>0.9</v>
      </c>
      <c r="P58" s="34">
        <v>0.70710678100000002</v>
      </c>
      <c r="Q58" s="51">
        <v>43.75</v>
      </c>
      <c r="R58" s="52">
        <f t="shared" si="1"/>
        <v>5.1031036250000001</v>
      </c>
      <c r="S58" s="34">
        <f t="shared" si="7"/>
        <v>1.6</v>
      </c>
      <c r="T58" s="56">
        <v>0</v>
      </c>
      <c r="U58" s="56">
        <v>0</v>
      </c>
      <c r="V58" s="56">
        <v>1.9</v>
      </c>
      <c r="X58" s="55">
        <f t="shared" si="10"/>
        <v>0</v>
      </c>
      <c r="Y58" s="54">
        <f t="shared" si="11"/>
        <v>0</v>
      </c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</row>
    <row r="59" spans="1:36">
      <c r="A59" s="4">
        <v>28</v>
      </c>
      <c r="B59" s="5">
        <v>-13.00056</v>
      </c>
      <c r="C59" s="5">
        <v>-82.201639999999998</v>
      </c>
      <c r="D59" s="4">
        <v>125</v>
      </c>
      <c r="E59" s="5">
        <v>2.09</v>
      </c>
      <c r="F59" s="5">
        <f t="shared" si="9"/>
        <v>0</v>
      </c>
      <c r="G59" s="5">
        <v>10</v>
      </c>
      <c r="H59" s="5">
        <v>8.5690000000000008</v>
      </c>
      <c r="I59" s="5">
        <v>8.3000000000000004E-2</v>
      </c>
      <c r="J59" s="5">
        <v>2.6789999999999998</v>
      </c>
      <c r="K59" s="5">
        <v>21.3</v>
      </c>
      <c r="L59" s="6">
        <v>26.220300000000002</v>
      </c>
      <c r="M59" s="39">
        <v>4.4000000000000004</v>
      </c>
      <c r="N59" s="5">
        <v>0.282842712</v>
      </c>
      <c r="O59" s="36">
        <v>1.066666667</v>
      </c>
      <c r="P59" s="5">
        <v>0.251661148</v>
      </c>
      <c r="Q59" s="7">
        <v>80.487804879999999</v>
      </c>
      <c r="R59">
        <f t="shared" si="1"/>
        <v>5.1739520489059165</v>
      </c>
      <c r="S59" s="5">
        <f t="shared" si="7"/>
        <v>5.4666666670000001</v>
      </c>
    </row>
    <row r="60" spans="1:36">
      <c r="A60" s="4">
        <v>28</v>
      </c>
      <c r="B60" s="5">
        <v>-13.00056</v>
      </c>
      <c r="C60" s="5">
        <v>-82.201639999999998</v>
      </c>
      <c r="D60" s="4">
        <v>275</v>
      </c>
      <c r="E60" s="5">
        <v>2.2400000000000002</v>
      </c>
      <c r="F60" s="5">
        <f t="shared" si="9"/>
        <v>0.15000000000000036</v>
      </c>
      <c r="G60" s="5">
        <v>22.7</v>
      </c>
      <c r="H60" s="5">
        <v>6.8360000000000003</v>
      </c>
      <c r="I60" s="5">
        <v>3.5000000000000003E-2</v>
      </c>
      <c r="J60" s="5">
        <v>2.7589999999999999</v>
      </c>
      <c r="K60" s="5">
        <v>11.7</v>
      </c>
      <c r="L60" s="6">
        <v>26.605599999999999</v>
      </c>
      <c r="M60" s="39">
        <v>0.65</v>
      </c>
      <c r="N60" s="5">
        <v>0.212132034</v>
      </c>
      <c r="O60" s="36">
        <v>2.6666666669999999</v>
      </c>
      <c r="P60" s="5">
        <v>1.4571662000000001</v>
      </c>
      <c r="Q60" s="7">
        <v>19.597989949999999</v>
      </c>
      <c r="R60">
        <f t="shared" si="1"/>
        <v>6.3959407237000887</v>
      </c>
      <c r="S60" s="5">
        <f t="shared" si="7"/>
        <v>3.3166666669999998</v>
      </c>
    </row>
    <row r="61" spans="1:36">
      <c r="A61" s="4">
        <v>29</v>
      </c>
      <c r="B61" s="5">
        <v>-13.0022</v>
      </c>
      <c r="C61" s="5">
        <v>-82.198300000000003</v>
      </c>
      <c r="D61" s="4">
        <v>200</v>
      </c>
      <c r="E61" s="5">
        <v>2.17</v>
      </c>
      <c r="F61" s="5">
        <f t="shared" si="9"/>
        <v>8.0000000000000071E-2</v>
      </c>
      <c r="G61" s="5">
        <v>19</v>
      </c>
      <c r="H61" s="5">
        <v>4.9080000000000004</v>
      </c>
      <c r="I61" s="5">
        <v>3.4000000000000002E-2</v>
      </c>
      <c r="J61" s="5">
        <v>2.706</v>
      </c>
      <c r="K61" s="5">
        <v>16.5</v>
      </c>
      <c r="L61" s="6">
        <v>26.443999999999999</v>
      </c>
      <c r="M61" s="39">
        <v>0.7</v>
      </c>
      <c r="N61" s="5">
        <v>0</v>
      </c>
      <c r="O61" s="36">
        <v>4.45</v>
      </c>
      <c r="P61" s="5">
        <v>0.212132034</v>
      </c>
      <c r="Q61" s="7">
        <v>13.592233009999999</v>
      </c>
      <c r="R61">
        <f t="shared" si="1"/>
        <v>0</v>
      </c>
      <c r="S61" s="5">
        <f t="shared" si="7"/>
        <v>5.15</v>
      </c>
    </row>
    <row r="62" spans="1:36">
      <c r="A62" s="4">
        <v>29</v>
      </c>
      <c r="B62" s="5">
        <v>-13.0022</v>
      </c>
      <c r="C62" s="5">
        <v>-82.198300000000003</v>
      </c>
      <c r="D62" s="4">
        <v>300</v>
      </c>
      <c r="E62" s="5">
        <v>2.31</v>
      </c>
      <c r="F62" s="5">
        <f t="shared" si="9"/>
        <v>0.2200000000000002</v>
      </c>
      <c r="G62" s="5">
        <v>24.4</v>
      </c>
      <c r="H62" s="5">
        <v>5.9009999999999998</v>
      </c>
      <c r="I62" s="5">
        <v>0.04</v>
      </c>
      <c r="J62" s="5">
        <v>2.7490000000000001</v>
      </c>
      <c r="K62" s="5">
        <v>10.8</v>
      </c>
      <c r="L62" s="6">
        <v>26.616800000000001</v>
      </c>
      <c r="M62" s="39">
        <v>0.5</v>
      </c>
      <c r="N62" s="5">
        <v>0.141421356</v>
      </c>
      <c r="O62" s="36">
        <v>1.566666667</v>
      </c>
      <c r="P62" s="5">
        <v>0.90737717299999998</v>
      </c>
      <c r="Q62" s="7">
        <v>24.19354839</v>
      </c>
      <c r="R62">
        <f t="shared" si="1"/>
        <v>6.8429688395308332</v>
      </c>
      <c r="S62" s="5">
        <f t="shared" si="7"/>
        <v>2.0666666669999998</v>
      </c>
    </row>
    <row r="63" spans="1:36">
      <c r="A63" s="4">
        <v>45</v>
      </c>
      <c r="B63" s="5">
        <v>-21.50018</v>
      </c>
      <c r="C63" s="5">
        <v>-70.581739999999996</v>
      </c>
      <c r="D63" s="4">
        <v>80</v>
      </c>
      <c r="E63" s="5">
        <v>2.13</v>
      </c>
      <c r="F63" s="5">
        <f t="shared" si="9"/>
        <v>4.0000000000000036E-2</v>
      </c>
      <c r="G63" s="5">
        <v>12.03</v>
      </c>
      <c r="H63" s="5">
        <v>3.9569999999999999</v>
      </c>
      <c r="I63" s="5">
        <v>3.4000000000000002E-2</v>
      </c>
      <c r="J63" s="5">
        <v>2.8090000000000002</v>
      </c>
      <c r="K63" s="5">
        <v>26</v>
      </c>
      <c r="L63" s="6">
        <v>26.284099999999999</v>
      </c>
      <c r="M63" s="39">
        <v>3.3</v>
      </c>
      <c r="N63" s="5">
        <v>0</v>
      </c>
      <c r="O63" s="36">
        <v>0.86666666699999995</v>
      </c>
      <c r="P63" s="5">
        <v>0.152752523</v>
      </c>
      <c r="Q63" s="7">
        <v>79.2</v>
      </c>
      <c r="R63">
        <f t="shared" si="1"/>
        <v>0</v>
      </c>
      <c r="S63" s="5">
        <f t="shared" si="7"/>
        <v>4.1666666669999994</v>
      </c>
    </row>
    <row r="64" spans="1:36">
      <c r="A64" s="4">
        <v>45</v>
      </c>
      <c r="B64" s="5">
        <v>-21.50018</v>
      </c>
      <c r="C64" s="5">
        <v>-70.581739999999996</v>
      </c>
      <c r="D64" s="4">
        <v>150</v>
      </c>
      <c r="E64" s="5">
        <v>2.21</v>
      </c>
      <c r="F64" s="5">
        <f t="shared" si="9"/>
        <v>0.12000000000000011</v>
      </c>
      <c r="G64" s="5">
        <v>11.9</v>
      </c>
      <c r="H64" s="5">
        <v>4.0010000000000003</v>
      </c>
      <c r="I64" s="5">
        <v>4.2000000000000003E-2</v>
      </c>
      <c r="J64" s="5">
        <v>2.8050000000000002</v>
      </c>
      <c r="K64" s="5">
        <v>26</v>
      </c>
      <c r="L64" s="6">
        <v>26.415199999999999</v>
      </c>
      <c r="M64" s="39">
        <v>3.15</v>
      </c>
      <c r="N64" s="5">
        <v>0.212132034</v>
      </c>
      <c r="O64" s="36">
        <v>3.55</v>
      </c>
      <c r="P64" s="5">
        <v>0.35355339099999999</v>
      </c>
      <c r="Q64" s="7">
        <v>47.01492537</v>
      </c>
      <c r="R64">
        <f t="shared" si="1"/>
        <v>3.166149760982953</v>
      </c>
      <c r="S64" s="5">
        <f t="shared" si="7"/>
        <v>6.6999999999999993</v>
      </c>
    </row>
    <row r="65" spans="1:36">
      <c r="A65" s="4">
        <v>45</v>
      </c>
      <c r="B65" s="5">
        <v>-21.50018</v>
      </c>
      <c r="C65" s="5">
        <v>-70.581739999999996</v>
      </c>
      <c r="D65" s="4">
        <v>250</v>
      </c>
      <c r="E65" s="5">
        <v>2.2999999999999998</v>
      </c>
      <c r="F65" s="5">
        <f t="shared" si="9"/>
        <v>0.20999999999999996</v>
      </c>
      <c r="G65" s="5">
        <v>15.4</v>
      </c>
      <c r="H65" s="5">
        <v>7.0819999999999999</v>
      </c>
      <c r="I65" s="5">
        <v>6.2E-2</v>
      </c>
      <c r="J65" s="5">
        <v>2.8010000000000002</v>
      </c>
      <c r="K65" s="5">
        <v>19.3</v>
      </c>
      <c r="L65" s="6">
        <v>26.566700000000001</v>
      </c>
      <c r="M65" s="39">
        <v>0.9</v>
      </c>
      <c r="N65" s="5">
        <v>0</v>
      </c>
      <c r="O65" s="36">
        <v>1.3</v>
      </c>
      <c r="P65" s="5">
        <v>0.7</v>
      </c>
      <c r="Q65" s="7">
        <v>40.909090910000003</v>
      </c>
      <c r="R65">
        <f t="shared" si="1"/>
        <v>0</v>
      </c>
      <c r="S65" s="5">
        <f t="shared" si="7"/>
        <v>2.2000000000000002</v>
      </c>
    </row>
    <row r="66" spans="1:36">
      <c r="A66" s="4">
        <v>45</v>
      </c>
      <c r="B66" s="5">
        <v>-21.50018</v>
      </c>
      <c r="C66" s="5">
        <v>-70.581739999999996</v>
      </c>
      <c r="D66" s="4">
        <v>300</v>
      </c>
      <c r="E66" s="5">
        <v>2.41</v>
      </c>
      <c r="F66" s="5">
        <f t="shared" si="9"/>
        <v>0.32000000000000028</v>
      </c>
      <c r="G66" s="5">
        <v>18.2</v>
      </c>
      <c r="H66" s="5">
        <v>7.6219999999999999</v>
      </c>
      <c r="I66" s="5">
        <v>0.02</v>
      </c>
      <c r="J66" s="5">
        <v>2.8119999999999998</v>
      </c>
      <c r="K66" s="5">
        <v>16.3</v>
      </c>
      <c r="L66" s="6">
        <v>26.6557</v>
      </c>
      <c r="M66" s="39">
        <v>0.75</v>
      </c>
      <c r="N66" s="5">
        <v>7.0710677999999999E-2</v>
      </c>
      <c r="O66" s="36">
        <v>1.3</v>
      </c>
      <c r="P66" s="5">
        <v>0.793725393</v>
      </c>
      <c r="Q66" s="7">
        <v>36.585365850000002</v>
      </c>
      <c r="R66">
        <f t="shared" si="1"/>
        <v>3.4493013655087288</v>
      </c>
      <c r="S66" s="5">
        <f t="shared" si="7"/>
        <v>2.0499999999999998</v>
      </c>
    </row>
    <row r="67" spans="1:36" s="45" customFormat="1" ht="17" thickBot="1">
      <c r="A67" s="41">
        <v>47</v>
      </c>
      <c r="B67" s="42">
        <v>-20.552779999999998</v>
      </c>
      <c r="C67" s="42">
        <v>-70.731780000000001</v>
      </c>
      <c r="D67" s="41">
        <v>80</v>
      </c>
      <c r="E67" s="42">
        <v>2.09</v>
      </c>
      <c r="F67" s="42">
        <f t="shared" si="9"/>
        <v>0</v>
      </c>
      <c r="G67" s="42">
        <v>11.6</v>
      </c>
      <c r="H67" s="42">
        <v>3.306</v>
      </c>
      <c r="I67" s="42">
        <v>7.5999999999999998E-2</v>
      </c>
      <c r="J67" s="42">
        <v>2.8210000000000002</v>
      </c>
      <c r="K67" s="42">
        <v>27.2</v>
      </c>
      <c r="L67" s="43">
        <v>26.229399999999998</v>
      </c>
      <c r="M67" s="42">
        <v>9.8000000000000007</v>
      </c>
      <c r="N67" s="42">
        <v>1.669331203</v>
      </c>
      <c r="O67" s="42">
        <v>1.45</v>
      </c>
      <c r="P67" s="42">
        <v>0.91923881600000001</v>
      </c>
      <c r="Q67" s="44">
        <v>87.111111109999996</v>
      </c>
      <c r="R67" s="45">
        <f t="shared" si="1"/>
        <v>14.838499582032954</v>
      </c>
      <c r="S67" s="42">
        <f t="shared" ref="S67:S74" si="12">M67+O67</f>
        <v>11.25</v>
      </c>
      <c r="T67" s="57">
        <v>31.5</v>
      </c>
      <c r="U67" s="57">
        <v>7.2</v>
      </c>
      <c r="V67" s="57">
        <v>12.7</v>
      </c>
      <c r="X67" s="45">
        <f>T67/S67</f>
        <v>2.8</v>
      </c>
      <c r="Y67" s="47">
        <f>T67/V67</f>
        <v>2.4803149606299213</v>
      </c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</row>
    <row r="68" spans="1:36" s="45" customFormat="1">
      <c r="A68" s="41">
        <v>47</v>
      </c>
      <c r="B68" s="42">
        <v>-20.552779999999998</v>
      </c>
      <c r="C68" s="42">
        <v>-70.731780000000001</v>
      </c>
      <c r="D68" s="41">
        <v>150</v>
      </c>
      <c r="E68" s="42">
        <v>2.2000000000000002</v>
      </c>
      <c r="F68" s="42">
        <f t="shared" si="9"/>
        <v>0.11000000000000032</v>
      </c>
      <c r="G68" s="42">
        <v>11.98</v>
      </c>
      <c r="H68" s="42">
        <v>7.08</v>
      </c>
      <c r="I68" s="42">
        <v>7.0000000000000007E-2</v>
      </c>
      <c r="J68" s="42">
        <v>2.8</v>
      </c>
      <c r="K68" s="42">
        <v>22.74</v>
      </c>
      <c r="L68" s="43">
        <v>26.407900000000001</v>
      </c>
      <c r="M68" s="42">
        <v>3.05</v>
      </c>
      <c r="N68" s="42">
        <v>0.49497474699999999</v>
      </c>
      <c r="O68" s="42">
        <v>4.9000000000000004</v>
      </c>
      <c r="P68" s="42">
        <v>3.111269837</v>
      </c>
      <c r="Q68" s="44">
        <v>38.36477987</v>
      </c>
      <c r="R68" s="45">
        <f t="shared" ref="R68:R74" si="13">SQRT(N68^2/M68^2)*Q68</f>
        <v>6.2260974458570306</v>
      </c>
      <c r="S68" s="42">
        <f t="shared" si="12"/>
        <v>7.95</v>
      </c>
      <c r="T68" s="46">
        <v>18.2</v>
      </c>
      <c r="U68" s="46">
        <v>3</v>
      </c>
      <c r="V68" s="46">
        <v>12.9</v>
      </c>
      <c r="X68" s="58">
        <f t="shared" ref="X68:X74" si="14">T68/S68</f>
        <v>2.2893081761006289</v>
      </c>
      <c r="Y68" s="47">
        <f t="shared" ref="Y68:Y74" si="15">T68/V68</f>
        <v>1.4108527131782944</v>
      </c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</row>
    <row r="69" spans="1:36" s="45" customFormat="1">
      <c r="A69" s="41">
        <v>47</v>
      </c>
      <c r="B69" s="42">
        <v>-20.552779999999998</v>
      </c>
      <c r="C69" s="42">
        <v>-70.731780000000001</v>
      </c>
      <c r="D69" s="41">
        <v>200</v>
      </c>
      <c r="E69" s="42">
        <v>2.23</v>
      </c>
      <c r="F69" s="42">
        <f t="shared" si="9"/>
        <v>0.14000000000000012</v>
      </c>
      <c r="G69" s="42">
        <v>15.27</v>
      </c>
      <c r="H69" s="42">
        <v>6.96</v>
      </c>
      <c r="I69" s="42">
        <v>0.06</v>
      </c>
      <c r="J69" s="42">
        <v>2.8</v>
      </c>
      <c r="K69" s="42">
        <v>19.57</v>
      </c>
      <c r="L69" s="43">
        <v>26.477399999999999</v>
      </c>
      <c r="M69" s="42">
        <v>1.7</v>
      </c>
      <c r="N69" s="42">
        <v>0.56568542499999996</v>
      </c>
      <c r="O69" s="42">
        <v>3.2</v>
      </c>
      <c r="P69" s="42">
        <v>1.697056275</v>
      </c>
      <c r="Q69" s="44">
        <v>34.693877550000003</v>
      </c>
      <c r="R69" s="45">
        <f t="shared" si="13"/>
        <v>11.544600509864535</v>
      </c>
      <c r="S69" s="42">
        <f t="shared" si="12"/>
        <v>4.9000000000000004</v>
      </c>
      <c r="T69" s="46">
        <v>6.4</v>
      </c>
      <c r="U69" s="46">
        <v>2</v>
      </c>
      <c r="V69" s="46">
        <v>8.1</v>
      </c>
      <c r="X69" s="58">
        <f t="shared" si="14"/>
        <v>1.3061224489795917</v>
      </c>
      <c r="Y69" s="47">
        <f t="shared" si="15"/>
        <v>0.79012345679012352</v>
      </c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</row>
    <row r="70" spans="1:36" s="45" customFormat="1">
      <c r="A70" s="41">
        <v>47</v>
      </c>
      <c r="B70" s="42">
        <v>-20.552779999999998</v>
      </c>
      <c r="C70" s="42">
        <v>-70.731780000000001</v>
      </c>
      <c r="D70" s="41">
        <v>250</v>
      </c>
      <c r="E70" s="42">
        <v>2.31</v>
      </c>
      <c r="F70" s="42">
        <f t="shared" si="9"/>
        <v>0.2200000000000002</v>
      </c>
      <c r="G70" s="42">
        <v>17.57</v>
      </c>
      <c r="H70" s="42">
        <v>7.36</v>
      </c>
      <c r="I70" s="42">
        <v>0.05</v>
      </c>
      <c r="J70" s="42">
        <v>2.8</v>
      </c>
      <c r="K70" s="42">
        <v>16.95</v>
      </c>
      <c r="L70" s="43">
        <v>26.536000000000001</v>
      </c>
      <c r="M70" s="42">
        <v>1.25</v>
      </c>
      <c r="N70" s="42">
        <v>0.212132034</v>
      </c>
      <c r="O70" s="42">
        <v>1.85</v>
      </c>
      <c r="P70" s="42">
        <v>0.63639610300000005</v>
      </c>
      <c r="Q70" s="44">
        <v>40.322580649999999</v>
      </c>
      <c r="R70" s="45">
        <f t="shared" si="13"/>
        <v>6.8429688395308332</v>
      </c>
      <c r="S70" s="42">
        <f t="shared" si="12"/>
        <v>3.1</v>
      </c>
      <c r="T70" s="46">
        <v>5</v>
      </c>
      <c r="U70" s="46">
        <v>3.1</v>
      </c>
      <c r="V70" s="46">
        <v>5</v>
      </c>
      <c r="X70" s="58">
        <f t="shared" si="14"/>
        <v>1.6129032258064515</v>
      </c>
      <c r="Y70" s="47">
        <f t="shared" si="15"/>
        <v>1</v>
      </c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</row>
    <row r="71" spans="1:36" s="52" customFormat="1">
      <c r="A71" s="49">
        <v>54</v>
      </c>
      <c r="B71" s="34">
        <v>-20.769400000000001</v>
      </c>
      <c r="C71" s="34">
        <v>-70.659620000000004</v>
      </c>
      <c r="D71" s="49">
        <v>125</v>
      </c>
      <c r="E71" s="34">
        <v>2.16</v>
      </c>
      <c r="F71" s="34">
        <f t="shared" si="9"/>
        <v>7.0000000000000284E-2</v>
      </c>
      <c r="G71" s="34">
        <v>9.9</v>
      </c>
      <c r="H71" s="34">
        <v>5.585</v>
      </c>
      <c r="I71" s="34">
        <v>2.7E-2</v>
      </c>
      <c r="J71" s="34">
        <v>2.827</v>
      </c>
      <c r="K71" s="34">
        <v>26.8</v>
      </c>
      <c r="L71" s="50">
        <v>26.327000000000002</v>
      </c>
      <c r="M71" s="34">
        <v>1.8</v>
      </c>
      <c r="N71" s="34">
        <v>0.56568542499999996</v>
      </c>
      <c r="O71" s="34">
        <v>1</v>
      </c>
      <c r="P71" s="34">
        <v>0.5</v>
      </c>
      <c r="Q71" s="51">
        <v>64.285714290000001</v>
      </c>
      <c r="R71" s="52">
        <f t="shared" si="13"/>
        <v>20.203050894204011</v>
      </c>
      <c r="S71" s="34">
        <f t="shared" si="12"/>
        <v>2.8</v>
      </c>
      <c r="T71" s="53">
        <v>11.2</v>
      </c>
      <c r="U71" s="53">
        <v>2.4</v>
      </c>
      <c r="V71" s="53">
        <v>3.8</v>
      </c>
      <c r="X71" s="52">
        <f t="shared" si="14"/>
        <v>4</v>
      </c>
      <c r="Y71" s="54">
        <f t="shared" si="15"/>
        <v>2.9473684210526314</v>
      </c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</row>
    <row r="72" spans="1:36" s="52" customFormat="1">
      <c r="A72" s="49">
        <v>54</v>
      </c>
      <c r="B72" s="34">
        <v>-20.769400000000001</v>
      </c>
      <c r="C72" s="34">
        <v>-70.659620000000004</v>
      </c>
      <c r="D72" s="49">
        <v>280</v>
      </c>
      <c r="E72" s="34">
        <v>2.29</v>
      </c>
      <c r="F72" s="34">
        <f t="shared" si="9"/>
        <v>0.20000000000000018</v>
      </c>
      <c r="G72" s="34">
        <v>16.399999999999999</v>
      </c>
      <c r="H72" s="34">
        <v>6.5990000000000002</v>
      </c>
      <c r="I72" s="34">
        <v>4.7E-2</v>
      </c>
      <c r="J72" s="34">
        <v>2.81</v>
      </c>
      <c r="K72" s="34">
        <v>19</v>
      </c>
      <c r="L72" s="50">
        <v>26.500399999999999</v>
      </c>
      <c r="M72" s="34">
        <v>1.65</v>
      </c>
      <c r="N72" s="34">
        <v>7.0710677999999999E-2</v>
      </c>
      <c r="O72" s="34">
        <v>1.066666667</v>
      </c>
      <c r="P72" s="34">
        <v>0.73711148000000004</v>
      </c>
      <c r="Q72" s="51">
        <v>60.736196319999998</v>
      </c>
      <c r="R72" s="52">
        <f t="shared" si="13"/>
        <v>2.602847042986852</v>
      </c>
      <c r="S72" s="34">
        <f t="shared" si="12"/>
        <v>2.7166666670000001</v>
      </c>
      <c r="T72" s="53">
        <v>5.7</v>
      </c>
      <c r="U72" s="53">
        <v>5.3</v>
      </c>
      <c r="V72" s="53">
        <v>3.8</v>
      </c>
      <c r="X72" s="59">
        <f t="shared" si="14"/>
        <v>2.0981595089450109</v>
      </c>
      <c r="Y72" s="54">
        <f t="shared" si="15"/>
        <v>1.5000000000000002</v>
      </c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</row>
    <row r="73" spans="1:36" s="52" customFormat="1">
      <c r="A73" s="49">
        <v>54</v>
      </c>
      <c r="B73" s="34">
        <v>-20.769400000000001</v>
      </c>
      <c r="C73" s="34">
        <v>-70.659620000000004</v>
      </c>
      <c r="D73" s="49">
        <v>325</v>
      </c>
      <c r="E73" s="34">
        <v>2.37</v>
      </c>
      <c r="F73" s="34">
        <f t="shared" si="9"/>
        <v>0.28000000000000025</v>
      </c>
      <c r="G73" s="34">
        <v>21</v>
      </c>
      <c r="H73" s="34">
        <v>5.6429999999999998</v>
      </c>
      <c r="I73" s="34">
        <v>2.4E-2</v>
      </c>
      <c r="J73" s="34">
        <v>2.8460000000000001</v>
      </c>
      <c r="K73" s="34">
        <v>15.9</v>
      </c>
      <c r="L73" s="50">
        <v>26.599699999999999</v>
      </c>
      <c r="M73" s="34">
        <v>1</v>
      </c>
      <c r="N73" s="34">
        <v>0.282842712</v>
      </c>
      <c r="O73" s="34">
        <v>1.35</v>
      </c>
      <c r="P73" s="34">
        <v>7.0710677999999999E-2</v>
      </c>
      <c r="Q73" s="51">
        <v>42.553191490000003</v>
      </c>
      <c r="R73" s="52">
        <f t="shared" si="13"/>
        <v>12.035860085286922</v>
      </c>
      <c r="S73" s="34">
        <f t="shared" si="12"/>
        <v>2.35</v>
      </c>
      <c r="T73" s="53">
        <v>12.1</v>
      </c>
      <c r="U73" s="53">
        <v>5.6</v>
      </c>
      <c r="V73" s="53">
        <v>3.7</v>
      </c>
      <c r="X73" s="60">
        <f t="shared" si="14"/>
        <v>5.1489361702127656</v>
      </c>
      <c r="Y73" s="54">
        <f t="shared" si="15"/>
        <v>3.2702702702702702</v>
      </c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</row>
    <row r="74" spans="1:36" s="52" customFormat="1">
      <c r="A74" s="49">
        <v>54</v>
      </c>
      <c r="B74" s="34">
        <v>-20.769400000000001</v>
      </c>
      <c r="C74" s="34">
        <v>-70.659620000000004</v>
      </c>
      <c r="D74" s="49">
        <v>375</v>
      </c>
      <c r="E74" s="34">
        <v>2.46</v>
      </c>
      <c r="F74" s="34">
        <f t="shared" si="9"/>
        <v>0.37000000000000011</v>
      </c>
      <c r="G74" s="34">
        <v>30.7</v>
      </c>
      <c r="H74" s="34">
        <v>0.96199999999999997</v>
      </c>
      <c r="I74" s="34">
        <v>4.1000000000000002E-2</v>
      </c>
      <c r="J74" s="34">
        <v>2.899</v>
      </c>
      <c r="K74" s="34">
        <v>11.8</v>
      </c>
      <c r="L74" s="50">
        <v>26.713000000000001</v>
      </c>
      <c r="M74" s="34">
        <v>0.7</v>
      </c>
      <c r="N74" s="34">
        <v>0</v>
      </c>
      <c r="O74" s="34">
        <v>0.4</v>
      </c>
      <c r="P74" s="34">
        <v>0.1</v>
      </c>
      <c r="Q74" s="51">
        <v>63.636363639999999</v>
      </c>
      <c r="R74" s="52">
        <f t="shared" si="13"/>
        <v>0</v>
      </c>
      <c r="S74" s="34">
        <f t="shared" si="12"/>
        <v>1.1000000000000001</v>
      </c>
      <c r="T74" s="56">
        <v>29.4</v>
      </c>
      <c r="U74" s="56">
        <v>6.1</v>
      </c>
      <c r="V74" s="56">
        <v>1.5</v>
      </c>
      <c r="X74" s="60">
        <f t="shared" si="14"/>
        <v>26.727272727272723</v>
      </c>
      <c r="Y74" s="54">
        <f t="shared" si="15"/>
        <v>19.599999999999998</v>
      </c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</row>
    <row r="76" spans="1:36">
      <c r="L76" s="2">
        <f>MIN(L3:L74)</f>
        <v>24.259399999999999</v>
      </c>
    </row>
  </sheetData>
  <sortState xmlns:xlrd2="http://schemas.microsoft.com/office/spreadsheetml/2017/richdata2" ref="AK11:AK74">
    <sortCondition ref="AK11:AK74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1A70-0B93-184E-969D-65EAF4C8CAF9}">
  <dimension ref="A1:L33"/>
  <sheetViews>
    <sheetView workbookViewId="0">
      <selection activeCell="K30" sqref="K30"/>
    </sheetView>
  </sheetViews>
  <sheetFormatPr baseColWidth="10" defaultRowHeight="16"/>
  <cols>
    <col min="11" max="11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>
        <v>0</v>
      </c>
      <c r="B2">
        <v>80.327868850000002</v>
      </c>
      <c r="C2">
        <v>43.75</v>
      </c>
      <c r="D2">
        <v>43.75</v>
      </c>
    </row>
    <row r="3" spans="1:12">
      <c r="A3">
        <v>47.916666669999998</v>
      </c>
      <c r="B3">
        <v>52.631578949999998</v>
      </c>
      <c r="C3">
        <v>100</v>
      </c>
      <c r="D3">
        <v>35.751295339999999</v>
      </c>
    </row>
    <row r="4" spans="1:12">
      <c r="A4">
        <v>53.157894740000003</v>
      </c>
      <c r="B4">
        <v>22.820037110000001</v>
      </c>
      <c r="C4">
        <v>80.487804879999999</v>
      </c>
      <c r="D4">
        <v>44.067796610000002</v>
      </c>
    </row>
    <row r="5" spans="1:12">
      <c r="A5">
        <v>72.4665392</v>
      </c>
      <c r="B5">
        <v>25</v>
      </c>
      <c r="C5">
        <v>79.2</v>
      </c>
      <c r="D5">
        <v>25.42372881</v>
      </c>
    </row>
    <row r="6" spans="1:12">
      <c r="A6">
        <v>74.639769450000003</v>
      </c>
      <c r="B6">
        <v>43.965517239999997</v>
      </c>
      <c r="C6">
        <v>87.111111109999996</v>
      </c>
      <c r="D6">
        <v>41.573033709999997</v>
      </c>
    </row>
    <row r="7" spans="1:12">
      <c r="A7">
        <v>79.853479849999999</v>
      </c>
      <c r="B7">
        <v>0</v>
      </c>
      <c r="C7">
        <v>64.285714290000001</v>
      </c>
      <c r="D7">
        <v>40.909090910000003</v>
      </c>
    </row>
    <row r="8" spans="1:12">
      <c r="A8">
        <v>63.93442623</v>
      </c>
      <c r="B8">
        <v>40.243902439999999</v>
      </c>
      <c r="D8">
        <v>51.428571429999998</v>
      </c>
    </row>
    <row r="9" spans="1:12">
      <c r="A9">
        <v>64.42307692</v>
      </c>
      <c r="B9">
        <v>40.425531909999997</v>
      </c>
      <c r="D9">
        <v>64.285714290000001</v>
      </c>
    </row>
    <row r="10" spans="1:12">
      <c r="A10">
        <v>27.027027029999999</v>
      </c>
      <c r="B10">
        <v>51.351351350000002</v>
      </c>
      <c r="D10">
        <v>48.837209299999998</v>
      </c>
    </row>
    <row r="11" spans="1:12">
      <c r="A11">
        <v>45.388127849999996</v>
      </c>
      <c r="B11">
        <v>53.84615385</v>
      </c>
      <c r="D11">
        <v>43.75</v>
      </c>
    </row>
    <row r="12" spans="1:12">
      <c r="A12">
        <v>57.050452780000001</v>
      </c>
      <c r="B12">
        <v>35.820895520000001</v>
      </c>
      <c r="D12">
        <v>19.597989949999999</v>
      </c>
    </row>
    <row r="13" spans="1:12">
      <c r="A13">
        <v>85.062240660000001</v>
      </c>
      <c r="B13">
        <v>40</v>
      </c>
      <c r="D13">
        <v>13.592233009999999</v>
      </c>
      <c r="H13" t="s">
        <v>8</v>
      </c>
    </row>
    <row r="14" spans="1:12">
      <c r="A14">
        <v>45.847176079999997</v>
      </c>
      <c r="B14">
        <v>31.03448276</v>
      </c>
      <c r="D14">
        <v>24.19354839</v>
      </c>
    </row>
    <row r="15" spans="1:12">
      <c r="A15">
        <v>0</v>
      </c>
      <c r="B15">
        <v>32.673267330000002</v>
      </c>
      <c r="D15">
        <v>47.01492537</v>
      </c>
      <c r="I15" t="s">
        <v>4</v>
      </c>
      <c r="J15" t="s">
        <v>5</v>
      </c>
      <c r="K15" t="s">
        <v>6</v>
      </c>
      <c r="L15" t="s">
        <v>7</v>
      </c>
    </row>
    <row r="16" spans="1:12">
      <c r="A16">
        <v>69.182389939999993</v>
      </c>
      <c r="B16">
        <v>33.333333330000002</v>
      </c>
      <c r="D16">
        <v>40.909090910000003</v>
      </c>
      <c r="H16" t="s">
        <v>4</v>
      </c>
      <c r="I16">
        <f>TTEST(A2:A28,A2:A28,2,3)</f>
        <v>1</v>
      </c>
    </row>
    <row r="17" spans="1:12">
      <c r="A17">
        <v>82.484725049999994</v>
      </c>
      <c r="D17">
        <v>36.585365850000002</v>
      </c>
      <c r="H17" t="s">
        <v>5</v>
      </c>
      <c r="I17">
        <f>TTEST(A2:A28,B2:B16,2,3)</f>
        <v>4.2098103906007649E-2</v>
      </c>
      <c r="J17">
        <f>TTEST(B2:B16,B2:B16,2,3)</f>
        <v>1</v>
      </c>
    </row>
    <row r="18" spans="1:12">
      <c r="A18">
        <v>13.043478260000001</v>
      </c>
      <c r="D18">
        <v>38.36477987</v>
      </c>
      <c r="H18" t="s">
        <v>6</v>
      </c>
      <c r="I18">
        <f>TTEST(A2:A28,C2:C7,2,3)</f>
        <v>3.1312826607631968E-2</v>
      </c>
      <c r="J18">
        <f>TTEST(B2:B16,C2:C7,2,3)</f>
        <v>3.4084263521123141E-3</v>
      </c>
    </row>
    <row r="19" spans="1:12">
      <c r="A19">
        <v>67.808219179999995</v>
      </c>
      <c r="D19">
        <v>34.693877550000003</v>
      </c>
      <c r="H19" t="s">
        <v>7</v>
      </c>
      <c r="I19">
        <f>TTEST(A2:A28,D2:D23,2,3)</f>
        <v>3.4964795225836467E-2</v>
      </c>
      <c r="J19">
        <f>TTEST(B2:B16,D2:D23,2,3)</f>
        <v>0.69814684962546081</v>
      </c>
      <c r="K19">
        <f>TTEST(C2:C7,D2:D23,2,3)</f>
        <v>5.6635326793893492E-3</v>
      </c>
    </row>
    <row r="20" spans="1:12">
      <c r="A20">
        <v>43.243243239999998</v>
      </c>
      <c r="D20">
        <v>40.322580649999999</v>
      </c>
    </row>
    <row r="21" spans="1:12">
      <c r="A21">
        <v>39.473684210000002</v>
      </c>
      <c r="D21">
        <v>60.736196319999998</v>
      </c>
    </row>
    <row r="22" spans="1:12">
      <c r="A22">
        <v>69.811320749999993</v>
      </c>
      <c r="D22">
        <v>42.553191490000003</v>
      </c>
    </row>
    <row r="23" spans="1:12">
      <c r="A23">
        <v>53.142857139999997</v>
      </c>
      <c r="D23">
        <v>63.636363639999999</v>
      </c>
    </row>
    <row r="24" spans="1:12">
      <c r="A24">
        <v>37.078651690000001</v>
      </c>
      <c r="I24" t="s">
        <v>4</v>
      </c>
      <c r="J24" t="s">
        <v>5</v>
      </c>
      <c r="K24" t="s">
        <v>6</v>
      </c>
      <c r="L24" t="s">
        <v>7</v>
      </c>
    </row>
    <row r="25" spans="1:12">
      <c r="A25">
        <v>65.957446809999993</v>
      </c>
      <c r="H25" t="s">
        <v>4</v>
      </c>
      <c r="I25">
        <v>1</v>
      </c>
    </row>
    <row r="26" spans="1:12">
      <c r="A26">
        <v>60.633484160000002</v>
      </c>
      <c r="H26" t="s">
        <v>5</v>
      </c>
      <c r="I26">
        <f>TTEST(A2:A28,B2:B16,1,3)</f>
        <v>2.1049051953003824E-2</v>
      </c>
      <c r="J26">
        <v>1</v>
      </c>
    </row>
    <row r="27" spans="1:12">
      <c r="A27">
        <v>55.70469799</v>
      </c>
      <c r="H27" t="s">
        <v>6</v>
      </c>
      <c r="I27">
        <f>TTEST(A2:A28,C2:C7,1,3)</f>
        <v>1.5656413303815984E-2</v>
      </c>
      <c r="J27">
        <f>TTEST(B2:B16,C2:C7,1,3)</f>
        <v>1.7042131760561571E-3</v>
      </c>
      <c r="K27">
        <v>1</v>
      </c>
    </row>
    <row r="28" spans="1:12">
      <c r="A28">
        <v>37.400530500000002</v>
      </c>
      <c r="H28" t="s">
        <v>7</v>
      </c>
      <c r="I28">
        <f>TTEST(A2:A28,D2:D23,1,3)</f>
        <v>1.7482397612918234E-2</v>
      </c>
      <c r="J28">
        <f>TTEST(B2:B16,D2:D23,1,3)</f>
        <v>0.3490734248127304</v>
      </c>
      <c r="K28">
        <f>TTEST(C2:C7,D2:D23,1,3)</f>
        <v>2.8317663396946746E-3</v>
      </c>
      <c r="L28">
        <v>1</v>
      </c>
    </row>
    <row r="30" spans="1:12">
      <c r="A30">
        <f>AVERAGE(A2:A29)</f>
        <v>52.286355791851868</v>
      </c>
      <c r="B30">
        <f>AVERAGE(B2:B29)</f>
        <v>38.898261376000008</v>
      </c>
      <c r="C30">
        <f>AVERAGE(C2:C29)</f>
        <v>75.805771713333328</v>
      </c>
      <c r="D30">
        <f>AVERAGE(D2:D29)</f>
        <v>40.998935609090907</v>
      </c>
    </row>
    <row r="31" spans="1:12">
      <c r="A31">
        <f>STDEV(A2:A29)</f>
        <v>22.799060419514863</v>
      </c>
      <c r="B31">
        <f>STDEV(B2:B29)</f>
        <v>17.769040922263198</v>
      </c>
      <c r="C31">
        <f>STDEV(C2:C29)</f>
        <v>19.528941725916358</v>
      </c>
      <c r="D31">
        <f>STDEV(D2:D29)</f>
        <v>12.921583913671967</v>
      </c>
    </row>
    <row r="32" spans="1:12">
      <c r="A32">
        <f>COUNT(A2:A29)</f>
        <v>27</v>
      </c>
      <c r="B32">
        <f>COUNT(B2:B29)</f>
        <v>15</v>
      </c>
      <c r="C32">
        <f>COUNT(C2:C29)</f>
        <v>6</v>
      </c>
      <c r="D32">
        <f>COUNT(D2:D29)</f>
        <v>22</v>
      </c>
    </row>
    <row r="33" spans="1:4">
      <c r="A33">
        <f>A31/SQRT(A32)</f>
        <v>4.3876812234924829</v>
      </c>
      <c r="B33">
        <f>B31/SQRT(B32)</f>
        <v>4.5879466380002292</v>
      </c>
      <c r="C33">
        <f>C31/SQRT(C32)</f>
        <v>7.9726570741737559</v>
      </c>
      <c r="D33">
        <f>D31/SQRT(D32)</f>
        <v>2.7548909468439953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ED6D-0AE8-DC4D-B54B-A0BB2976BB83}">
  <dimension ref="A1:M37"/>
  <sheetViews>
    <sheetView workbookViewId="0">
      <selection activeCell="E25" sqref="E25"/>
    </sheetView>
  </sheetViews>
  <sheetFormatPr baseColWidth="10" defaultRowHeight="16"/>
  <cols>
    <col min="1" max="13" width="10.83203125" style="23"/>
  </cols>
  <sheetData>
    <row r="1" spans="1:13">
      <c r="A1" s="23">
        <v>10</v>
      </c>
      <c r="B1" s="24">
        <v>150</v>
      </c>
      <c r="C1" s="24">
        <v>19.899999999999999</v>
      </c>
      <c r="D1" s="24">
        <v>0</v>
      </c>
      <c r="E1" s="24">
        <v>16.3</v>
      </c>
      <c r="F1" s="24" t="s">
        <v>23</v>
      </c>
      <c r="G1" s="24">
        <v>8.9</v>
      </c>
      <c r="H1" s="24">
        <v>0.7</v>
      </c>
      <c r="I1" s="24" t="s">
        <v>23</v>
      </c>
      <c r="J1" s="24">
        <v>0.1</v>
      </c>
      <c r="K1" s="24">
        <v>23.3</v>
      </c>
      <c r="L1" s="24">
        <v>100</v>
      </c>
      <c r="M1" s="24">
        <v>0.6</v>
      </c>
    </row>
    <row r="2" spans="1:13">
      <c r="A2" s="23">
        <v>10</v>
      </c>
      <c r="B2" s="24">
        <v>200</v>
      </c>
      <c r="C2" s="24">
        <v>17.5</v>
      </c>
      <c r="D2" s="24">
        <v>5.9</v>
      </c>
      <c r="E2" s="24">
        <v>0</v>
      </c>
      <c r="F2" s="24" t="s">
        <v>23</v>
      </c>
      <c r="G2" s="24">
        <v>0</v>
      </c>
      <c r="H2" s="24">
        <v>3.5</v>
      </c>
      <c r="I2" s="24" t="s">
        <v>23</v>
      </c>
      <c r="J2" s="24">
        <v>0.4</v>
      </c>
      <c r="K2" s="24">
        <v>0</v>
      </c>
      <c r="L2" s="24">
        <v>41.6</v>
      </c>
      <c r="M2" s="24" t="s">
        <v>30</v>
      </c>
    </row>
    <row r="3" spans="1:13">
      <c r="A3" s="23">
        <v>10</v>
      </c>
      <c r="B3" s="24">
        <v>250</v>
      </c>
      <c r="C3" s="24">
        <v>20.9</v>
      </c>
      <c r="D3" s="24">
        <v>7.2</v>
      </c>
      <c r="E3" s="24">
        <v>0</v>
      </c>
      <c r="F3" s="24" t="s">
        <v>23</v>
      </c>
      <c r="G3" s="24">
        <v>0</v>
      </c>
      <c r="H3" s="24">
        <v>4.7</v>
      </c>
      <c r="I3" s="24" t="s">
        <v>23</v>
      </c>
      <c r="J3" s="24">
        <v>0</v>
      </c>
      <c r="K3" s="24">
        <v>0</v>
      </c>
      <c r="L3" s="24">
        <v>40.9</v>
      </c>
      <c r="M3" s="24" t="s">
        <v>30</v>
      </c>
    </row>
    <row r="4" spans="1:13">
      <c r="A4" s="23">
        <v>10</v>
      </c>
      <c r="B4" s="24">
        <v>300</v>
      </c>
      <c r="C4" s="24">
        <v>28</v>
      </c>
      <c r="D4" s="24">
        <v>4.3</v>
      </c>
      <c r="E4" s="24">
        <v>0</v>
      </c>
      <c r="F4" s="24" t="s">
        <v>23</v>
      </c>
      <c r="G4" s="24">
        <v>0</v>
      </c>
      <c r="H4" s="24">
        <v>1.7</v>
      </c>
      <c r="I4" s="24" t="s">
        <v>23</v>
      </c>
      <c r="J4" s="24">
        <v>0.3</v>
      </c>
      <c r="K4" s="24">
        <v>0</v>
      </c>
      <c r="L4" s="24">
        <v>51.4</v>
      </c>
      <c r="M4" s="24" t="s">
        <v>30</v>
      </c>
    </row>
    <row r="5" spans="1:13">
      <c r="A5" s="23">
        <v>16</v>
      </c>
      <c r="B5" s="24">
        <v>175</v>
      </c>
      <c r="C5" s="24">
        <v>19.7</v>
      </c>
      <c r="D5" s="24">
        <v>0.5</v>
      </c>
      <c r="E5" s="24">
        <v>33.700000000000003</v>
      </c>
      <c r="F5" s="24" t="s">
        <v>23</v>
      </c>
      <c r="G5" s="24">
        <v>5.8</v>
      </c>
      <c r="H5" s="24">
        <v>0.6</v>
      </c>
      <c r="I5" s="24" t="s">
        <v>23</v>
      </c>
      <c r="J5" s="24">
        <v>0.2</v>
      </c>
      <c r="K5" s="24">
        <v>58.6</v>
      </c>
      <c r="L5" s="24">
        <v>100</v>
      </c>
      <c r="M5" s="24">
        <v>0.2</v>
      </c>
    </row>
    <row r="6" spans="1:13">
      <c r="A6" s="23">
        <v>16</v>
      </c>
      <c r="B6" s="24">
        <v>225</v>
      </c>
      <c r="C6" s="24">
        <v>20.100000000000001</v>
      </c>
      <c r="D6" s="24">
        <v>3.1</v>
      </c>
      <c r="E6" s="24">
        <v>7.2</v>
      </c>
      <c r="F6" s="24" t="s">
        <v>23</v>
      </c>
      <c r="G6" s="24">
        <v>2.7</v>
      </c>
      <c r="H6" s="24">
        <v>4.9000000000000004</v>
      </c>
      <c r="I6" s="24" t="s">
        <v>23</v>
      </c>
      <c r="J6" s="24">
        <v>0</v>
      </c>
      <c r="K6" s="24">
        <v>1.5</v>
      </c>
      <c r="L6" s="24">
        <v>41.9</v>
      </c>
      <c r="M6" s="24">
        <v>3.7</v>
      </c>
    </row>
    <row r="7" spans="1:13">
      <c r="A7" s="23">
        <v>16</v>
      </c>
      <c r="B7" s="24">
        <v>275</v>
      </c>
      <c r="C7" s="24">
        <v>21.2</v>
      </c>
      <c r="D7" s="24">
        <v>6.7</v>
      </c>
      <c r="E7" s="24">
        <v>0</v>
      </c>
      <c r="F7" s="24" t="s">
        <v>23</v>
      </c>
      <c r="G7" s="24">
        <v>0</v>
      </c>
      <c r="H7" s="24">
        <v>2.2000000000000002</v>
      </c>
      <c r="I7" s="24" t="s">
        <v>23</v>
      </c>
      <c r="J7" s="24">
        <v>0</v>
      </c>
      <c r="K7" s="24">
        <v>0</v>
      </c>
      <c r="L7" s="24">
        <v>48.8</v>
      </c>
      <c r="M7" s="24" t="s">
        <v>30</v>
      </c>
    </row>
    <row r="8" spans="1:13">
      <c r="A8" s="23">
        <v>16</v>
      </c>
      <c r="B8" s="25">
        <v>350</v>
      </c>
      <c r="C8" s="25">
        <v>32.200000000000003</v>
      </c>
      <c r="D8" s="25">
        <v>1.9</v>
      </c>
      <c r="E8" s="25">
        <v>0</v>
      </c>
      <c r="F8" s="25" t="s">
        <v>23</v>
      </c>
      <c r="G8" s="25">
        <v>0</v>
      </c>
      <c r="H8" s="25">
        <v>1.9</v>
      </c>
      <c r="I8" s="25" t="s">
        <v>23</v>
      </c>
      <c r="J8" s="25">
        <v>0.1</v>
      </c>
      <c r="K8" s="25">
        <v>0</v>
      </c>
      <c r="L8" s="25">
        <v>53.8</v>
      </c>
      <c r="M8" s="25" t="s">
        <v>30</v>
      </c>
    </row>
    <row r="9" spans="1:13" ht="17" thickBot="1">
      <c r="A9" s="23">
        <v>47</v>
      </c>
      <c r="B9" s="26">
        <v>80</v>
      </c>
      <c r="C9" s="26">
        <v>11.6</v>
      </c>
      <c r="D9" s="26">
        <v>3.3</v>
      </c>
      <c r="E9" s="26">
        <v>31.5</v>
      </c>
      <c r="F9" s="26" t="s">
        <v>23</v>
      </c>
      <c r="G9" s="26">
        <v>7.2</v>
      </c>
      <c r="H9" s="26">
        <v>12.7</v>
      </c>
      <c r="I9" s="26" t="s">
        <v>23</v>
      </c>
      <c r="J9" s="26">
        <v>1.7</v>
      </c>
      <c r="K9" s="26">
        <v>2.5</v>
      </c>
      <c r="L9" s="26">
        <v>87.1</v>
      </c>
      <c r="M9" s="26">
        <v>4.5999999999999996</v>
      </c>
    </row>
    <row r="10" spans="1:13">
      <c r="A10" s="23">
        <v>47</v>
      </c>
      <c r="B10" s="24">
        <v>150</v>
      </c>
      <c r="C10" s="24">
        <v>12</v>
      </c>
      <c r="D10" s="24">
        <v>7.1</v>
      </c>
      <c r="E10" s="24">
        <v>18.2</v>
      </c>
      <c r="F10" s="24" t="s">
        <v>23</v>
      </c>
      <c r="G10" s="24">
        <v>3</v>
      </c>
      <c r="H10" s="24">
        <v>12.9</v>
      </c>
      <c r="I10" s="24" t="s">
        <v>23</v>
      </c>
      <c r="J10" s="24">
        <v>0.5</v>
      </c>
      <c r="K10" s="24">
        <v>1.4</v>
      </c>
      <c r="L10" s="24">
        <v>38.4</v>
      </c>
      <c r="M10" s="24">
        <v>3.5</v>
      </c>
    </row>
    <row r="11" spans="1:13">
      <c r="A11" s="23">
        <v>47</v>
      </c>
      <c r="B11" s="24">
        <v>200</v>
      </c>
      <c r="C11" s="24">
        <v>15.3</v>
      </c>
      <c r="D11" s="24">
        <v>7</v>
      </c>
      <c r="E11" s="24">
        <v>6.4</v>
      </c>
      <c r="F11" s="24" t="s">
        <v>23</v>
      </c>
      <c r="G11" s="24">
        <v>2</v>
      </c>
      <c r="H11" s="24">
        <v>8.1</v>
      </c>
      <c r="I11" s="24" t="s">
        <v>23</v>
      </c>
      <c r="J11" s="24">
        <v>0.6</v>
      </c>
      <c r="K11" s="24">
        <v>0.8</v>
      </c>
      <c r="L11" s="24">
        <v>34.700000000000003</v>
      </c>
      <c r="M11" s="24">
        <v>5.7</v>
      </c>
    </row>
    <row r="12" spans="1:13">
      <c r="A12" s="23">
        <v>47</v>
      </c>
      <c r="B12" s="24">
        <v>250</v>
      </c>
      <c r="C12" s="24">
        <v>17.600000000000001</v>
      </c>
      <c r="D12" s="24">
        <v>7.4</v>
      </c>
      <c r="E12" s="24">
        <v>5</v>
      </c>
      <c r="F12" s="24" t="s">
        <v>23</v>
      </c>
      <c r="G12" s="24">
        <v>3.1</v>
      </c>
      <c r="H12" s="24">
        <v>5</v>
      </c>
      <c r="I12" s="24" t="s">
        <v>23</v>
      </c>
      <c r="J12" s="24">
        <v>0.2</v>
      </c>
      <c r="K12" s="24">
        <v>1</v>
      </c>
      <c r="L12" s="24">
        <v>40.299999999999997</v>
      </c>
      <c r="M12" s="24">
        <v>5.0999999999999996</v>
      </c>
    </row>
    <row r="13" spans="1:13">
      <c r="A13" s="23">
        <v>54</v>
      </c>
      <c r="B13" s="24">
        <v>125</v>
      </c>
      <c r="C13" s="24">
        <v>9.9</v>
      </c>
      <c r="D13" s="24">
        <v>5.6</v>
      </c>
      <c r="E13" s="24">
        <v>11.2</v>
      </c>
      <c r="F13" s="24" t="s">
        <v>23</v>
      </c>
      <c r="G13" s="24">
        <v>2.4</v>
      </c>
      <c r="H13" s="24">
        <v>3.8</v>
      </c>
      <c r="I13" s="24" t="s">
        <v>23</v>
      </c>
      <c r="J13" s="24">
        <v>0.6</v>
      </c>
      <c r="K13" s="24">
        <v>3</v>
      </c>
      <c r="L13" s="24">
        <v>64.3</v>
      </c>
      <c r="M13" s="24">
        <v>2.8</v>
      </c>
    </row>
    <row r="14" spans="1:13">
      <c r="A14" s="23">
        <v>54</v>
      </c>
      <c r="B14" s="24">
        <v>280</v>
      </c>
      <c r="C14" s="24">
        <v>16.399999999999999</v>
      </c>
      <c r="D14" s="24">
        <v>6.6</v>
      </c>
      <c r="E14" s="24">
        <v>5.7</v>
      </c>
      <c r="F14" s="24" t="s">
        <v>23</v>
      </c>
      <c r="G14" s="24">
        <v>5.3</v>
      </c>
      <c r="H14" s="24">
        <v>3.8</v>
      </c>
      <c r="I14" s="24" t="s">
        <v>23</v>
      </c>
      <c r="J14" s="24">
        <v>0.1</v>
      </c>
      <c r="K14" s="24">
        <v>1.5</v>
      </c>
      <c r="L14" s="24">
        <v>60.7</v>
      </c>
      <c r="M14" s="24">
        <v>5.2</v>
      </c>
    </row>
    <row r="15" spans="1:13">
      <c r="A15" s="23">
        <v>54</v>
      </c>
      <c r="B15" s="24">
        <v>325</v>
      </c>
      <c r="C15" s="24">
        <v>21</v>
      </c>
      <c r="D15" s="24">
        <v>5.6</v>
      </c>
      <c r="E15" s="24">
        <v>12.1</v>
      </c>
      <c r="F15" s="24" t="s">
        <v>23</v>
      </c>
      <c r="G15" s="24">
        <v>5.6</v>
      </c>
      <c r="H15" s="24">
        <v>3.7</v>
      </c>
      <c r="I15" s="24" t="s">
        <v>23</v>
      </c>
      <c r="J15" s="24">
        <v>0.3</v>
      </c>
      <c r="K15" s="24">
        <v>3.3</v>
      </c>
      <c r="L15" s="24">
        <v>42.6</v>
      </c>
      <c r="M15" s="24">
        <v>1.7</v>
      </c>
    </row>
    <row r="16" spans="1:13">
      <c r="A16" s="23">
        <v>54</v>
      </c>
      <c r="B16" s="25">
        <v>375</v>
      </c>
      <c r="C16" s="25">
        <v>30.7</v>
      </c>
      <c r="D16" s="25">
        <v>1</v>
      </c>
      <c r="E16" s="25">
        <v>29.4</v>
      </c>
      <c r="F16" s="25" t="s">
        <v>23</v>
      </c>
      <c r="G16" s="25">
        <v>6.1</v>
      </c>
      <c r="H16" s="25">
        <v>1.5</v>
      </c>
      <c r="I16" s="25" t="s">
        <v>23</v>
      </c>
      <c r="J16" s="25">
        <v>0</v>
      </c>
      <c r="K16" s="25">
        <v>19.600000000000001</v>
      </c>
      <c r="L16" s="25">
        <v>63.6</v>
      </c>
      <c r="M16" s="25">
        <v>0.4</v>
      </c>
    </row>
    <row r="17" spans="1:13" ht="17" thickBot="1">
      <c r="A17" s="23">
        <v>112</v>
      </c>
      <c r="B17" s="26">
        <v>50</v>
      </c>
      <c r="C17" s="26">
        <v>19</v>
      </c>
      <c r="D17" s="26">
        <v>3.1</v>
      </c>
      <c r="E17" s="26">
        <v>158.30000000000001</v>
      </c>
      <c r="F17" s="26" t="s">
        <v>23</v>
      </c>
      <c r="G17" s="26">
        <v>21.4</v>
      </c>
      <c r="H17" s="26">
        <v>16.399999999999999</v>
      </c>
      <c r="I17" s="26" t="s">
        <v>23</v>
      </c>
      <c r="J17" s="26">
        <v>1.1000000000000001</v>
      </c>
      <c r="K17" s="26">
        <v>9.6999999999999993</v>
      </c>
      <c r="L17" s="26">
        <v>79.900000000000006</v>
      </c>
      <c r="M17" s="26">
        <v>1.1000000000000001</v>
      </c>
    </row>
    <row r="18" spans="1:13">
      <c r="A18" s="23">
        <v>112</v>
      </c>
      <c r="B18" s="24">
        <v>100</v>
      </c>
      <c r="C18" s="24">
        <v>17.2</v>
      </c>
      <c r="D18" s="24">
        <v>7.5</v>
      </c>
      <c r="E18" s="24">
        <v>10.4</v>
      </c>
      <c r="F18" s="24" t="s">
        <v>23</v>
      </c>
      <c r="G18" s="24">
        <v>9.8000000000000007</v>
      </c>
      <c r="H18" s="24">
        <v>11.1</v>
      </c>
      <c r="I18" s="24" t="s">
        <v>23</v>
      </c>
      <c r="J18" s="24">
        <v>0.3</v>
      </c>
      <c r="K18" s="24">
        <v>0.9</v>
      </c>
      <c r="L18" s="24">
        <v>63.9</v>
      </c>
      <c r="M18" s="24">
        <v>8.8000000000000007</v>
      </c>
    </row>
    <row r="19" spans="1:13">
      <c r="A19" s="23">
        <v>112</v>
      </c>
      <c r="B19" s="24">
        <v>150</v>
      </c>
      <c r="C19" s="24">
        <v>20.5</v>
      </c>
      <c r="D19" s="24">
        <v>5</v>
      </c>
      <c r="E19" s="24">
        <v>11.1</v>
      </c>
      <c r="F19" s="24" t="s">
        <v>23</v>
      </c>
      <c r="G19" s="24">
        <v>7.9</v>
      </c>
      <c r="H19" s="24">
        <v>7.1</v>
      </c>
      <c r="I19" s="24" t="s">
        <v>23</v>
      </c>
      <c r="J19" s="24">
        <v>0.4</v>
      </c>
      <c r="K19" s="24">
        <v>1.6</v>
      </c>
      <c r="L19" s="24">
        <v>64.400000000000006</v>
      </c>
      <c r="M19" s="24">
        <v>5.3</v>
      </c>
    </row>
    <row r="20" spans="1:13">
      <c r="A20" s="23">
        <v>112</v>
      </c>
      <c r="B20" s="24">
        <v>250</v>
      </c>
      <c r="C20" s="24">
        <v>22.2</v>
      </c>
      <c r="D20" s="24">
        <v>2.7</v>
      </c>
      <c r="E20" s="24">
        <v>5.7</v>
      </c>
      <c r="F20" s="24" t="s">
        <v>23</v>
      </c>
      <c r="G20" s="24">
        <v>7.5</v>
      </c>
      <c r="H20" s="24">
        <v>8</v>
      </c>
      <c r="I20" s="24" t="s">
        <v>23</v>
      </c>
      <c r="J20" s="24">
        <v>0.2</v>
      </c>
      <c r="K20" s="24">
        <v>0.7</v>
      </c>
      <c r="L20" s="24">
        <v>22.8</v>
      </c>
      <c r="M20" s="24">
        <v>4.2</v>
      </c>
    </row>
    <row r="21" spans="1:13">
      <c r="A21" s="22">
        <v>126</v>
      </c>
      <c r="B21" s="24">
        <v>25</v>
      </c>
      <c r="C21" s="24">
        <v>25.4</v>
      </c>
      <c r="D21" s="24">
        <v>0.6</v>
      </c>
      <c r="E21" s="24">
        <v>61.7</v>
      </c>
      <c r="F21" s="24" t="s">
        <v>23</v>
      </c>
      <c r="G21" s="24">
        <v>8.3000000000000007</v>
      </c>
      <c r="H21" s="24">
        <v>2.1</v>
      </c>
      <c r="I21" s="24" t="s">
        <v>23</v>
      </c>
      <c r="J21" s="24">
        <v>0.1</v>
      </c>
      <c r="K21" s="24">
        <v>28.9</v>
      </c>
      <c r="L21" s="24">
        <v>27</v>
      </c>
      <c r="M21" s="24">
        <v>0.1</v>
      </c>
    </row>
    <row r="22" spans="1:13">
      <c r="A22" s="23">
        <v>126</v>
      </c>
      <c r="B22" s="24">
        <v>40</v>
      </c>
      <c r="C22" s="24">
        <v>21</v>
      </c>
      <c r="D22" s="24">
        <v>5.9</v>
      </c>
      <c r="E22" s="24">
        <v>185.6</v>
      </c>
      <c r="F22" s="24" t="s">
        <v>23</v>
      </c>
      <c r="G22" s="24">
        <v>19.100000000000001</v>
      </c>
      <c r="H22" s="24">
        <v>56.4</v>
      </c>
      <c r="I22" s="24" t="s">
        <v>23</v>
      </c>
      <c r="J22" s="24">
        <v>5</v>
      </c>
      <c r="K22" s="24">
        <v>3.3</v>
      </c>
      <c r="L22" s="24">
        <v>45.4</v>
      </c>
      <c r="M22" s="24">
        <v>1.8</v>
      </c>
    </row>
    <row r="23" spans="1:13">
      <c r="A23" s="23">
        <v>126</v>
      </c>
      <c r="B23" s="24">
        <v>60</v>
      </c>
      <c r="C23" s="24">
        <v>21.1</v>
      </c>
      <c r="D23" s="24">
        <v>6.8</v>
      </c>
      <c r="E23" s="24">
        <v>104.3</v>
      </c>
      <c r="F23" s="24" t="s">
        <v>23</v>
      </c>
      <c r="G23" s="24">
        <v>24.4</v>
      </c>
      <c r="H23" s="24">
        <v>18.399999999999999</v>
      </c>
      <c r="I23" s="24" t="s">
        <v>23</v>
      </c>
      <c r="J23" s="24">
        <v>0.2</v>
      </c>
      <c r="K23" s="24">
        <v>5.7</v>
      </c>
      <c r="L23" s="24">
        <v>57.1</v>
      </c>
      <c r="M23" s="24">
        <v>1.3</v>
      </c>
    </row>
    <row r="24" spans="1:13">
      <c r="A24" s="23">
        <v>126</v>
      </c>
      <c r="B24" s="25">
        <v>500</v>
      </c>
      <c r="C24" s="25">
        <v>33.5</v>
      </c>
      <c r="D24" s="25">
        <v>0</v>
      </c>
      <c r="E24" s="25">
        <v>3.7</v>
      </c>
      <c r="F24" s="25" t="s">
        <v>23</v>
      </c>
      <c r="G24" s="25">
        <v>11.9</v>
      </c>
      <c r="H24" s="25">
        <v>7</v>
      </c>
      <c r="I24" s="25" t="s">
        <v>23</v>
      </c>
      <c r="J24" s="25">
        <v>0.3</v>
      </c>
      <c r="K24" s="25">
        <v>0.5</v>
      </c>
      <c r="L24" s="25">
        <v>25</v>
      </c>
      <c r="M24" s="25">
        <v>6.2</v>
      </c>
    </row>
    <row r="25" spans="1:13" ht="17" thickBot="1">
      <c r="A25" s="23">
        <v>139</v>
      </c>
      <c r="B25" s="26">
        <v>90</v>
      </c>
      <c r="C25" s="26">
        <v>25.2</v>
      </c>
      <c r="D25" s="26">
        <v>0.1</v>
      </c>
      <c r="E25" s="26">
        <v>0</v>
      </c>
      <c r="F25" s="26" t="s">
        <v>23</v>
      </c>
      <c r="G25" s="26">
        <v>0</v>
      </c>
      <c r="H25" s="26">
        <v>1.4</v>
      </c>
      <c r="I25" s="26" t="s">
        <v>23</v>
      </c>
      <c r="J25" s="26">
        <v>0.1</v>
      </c>
      <c r="K25" s="26">
        <v>0</v>
      </c>
      <c r="L25" s="26">
        <v>13</v>
      </c>
      <c r="M25" s="26" t="s">
        <v>30</v>
      </c>
    </row>
    <row r="26" spans="1:13">
      <c r="A26" s="23">
        <v>139</v>
      </c>
      <c r="B26" s="24">
        <v>125</v>
      </c>
      <c r="C26" s="24">
        <v>21</v>
      </c>
      <c r="D26" s="24">
        <v>2.7</v>
      </c>
      <c r="E26" s="24">
        <v>59.5</v>
      </c>
      <c r="F26" s="24" t="s">
        <v>23</v>
      </c>
      <c r="G26" s="24">
        <v>6.1</v>
      </c>
      <c r="H26" s="24">
        <v>9.6999999999999993</v>
      </c>
      <c r="I26" s="24" t="s">
        <v>23</v>
      </c>
      <c r="J26" s="24">
        <v>1.1000000000000001</v>
      </c>
      <c r="K26" s="24">
        <v>6.2</v>
      </c>
      <c r="L26" s="24">
        <v>67.8</v>
      </c>
      <c r="M26" s="24">
        <v>1.4</v>
      </c>
    </row>
    <row r="27" spans="1:13">
      <c r="A27" s="23">
        <v>139</v>
      </c>
      <c r="B27" s="24">
        <v>150</v>
      </c>
      <c r="C27" s="24">
        <v>19.8</v>
      </c>
      <c r="D27" s="24">
        <v>6.1</v>
      </c>
      <c r="E27" s="24">
        <v>7.3</v>
      </c>
      <c r="F27" s="24" t="s">
        <v>23</v>
      </c>
      <c r="G27" s="24">
        <v>6.6</v>
      </c>
      <c r="H27" s="24">
        <v>9.6999999999999993</v>
      </c>
      <c r="I27" s="24" t="s">
        <v>23</v>
      </c>
      <c r="J27" s="24">
        <v>0.3</v>
      </c>
      <c r="K27" s="24">
        <v>0.8</v>
      </c>
      <c r="L27" s="24">
        <v>43.2</v>
      </c>
      <c r="M27" s="24">
        <v>7.4</v>
      </c>
    </row>
    <row r="28" spans="1:13">
      <c r="A28" s="23">
        <v>139</v>
      </c>
      <c r="B28" s="25">
        <v>500</v>
      </c>
      <c r="C28" s="25">
        <v>31.4</v>
      </c>
      <c r="D28" s="25">
        <v>0.5</v>
      </c>
      <c r="E28" s="25">
        <v>5.0999999999999996</v>
      </c>
      <c r="F28" s="25" t="s">
        <v>23</v>
      </c>
      <c r="G28" s="25">
        <v>3.7</v>
      </c>
      <c r="H28" s="25">
        <v>4.4000000000000004</v>
      </c>
      <c r="I28" s="25" t="s">
        <v>23</v>
      </c>
      <c r="J28" s="25">
        <v>0.3</v>
      </c>
      <c r="K28" s="25">
        <v>1.2</v>
      </c>
      <c r="L28" s="25">
        <v>40.200000000000003</v>
      </c>
      <c r="M28" s="25">
        <v>4.5</v>
      </c>
    </row>
    <row r="29" spans="1:13">
      <c r="A29" s="22">
        <v>157</v>
      </c>
      <c r="B29" s="24">
        <v>105</v>
      </c>
      <c r="C29" s="24">
        <v>24.3</v>
      </c>
      <c r="D29" s="24">
        <v>0.1</v>
      </c>
      <c r="E29" s="24">
        <v>45.9</v>
      </c>
      <c r="F29" s="24" t="s">
        <v>23</v>
      </c>
      <c r="G29" s="24">
        <v>6.8</v>
      </c>
      <c r="H29" s="24">
        <v>3.1</v>
      </c>
      <c r="I29" s="24" t="s">
        <v>23</v>
      </c>
      <c r="J29" s="24">
        <v>0.3</v>
      </c>
      <c r="K29" s="24">
        <v>15.1</v>
      </c>
      <c r="L29" s="24">
        <v>39.5</v>
      </c>
      <c r="M29" s="24">
        <v>0.3</v>
      </c>
    </row>
    <row r="30" spans="1:13">
      <c r="A30" s="23">
        <v>157</v>
      </c>
      <c r="B30" s="24">
        <v>115</v>
      </c>
      <c r="C30" s="24">
        <v>23.1</v>
      </c>
      <c r="D30" s="24">
        <v>0.9</v>
      </c>
      <c r="E30" s="24">
        <v>113.4</v>
      </c>
      <c r="F30" s="24" t="s">
        <v>23</v>
      </c>
      <c r="G30" s="24">
        <v>12.4</v>
      </c>
      <c r="H30" s="24">
        <v>6.9</v>
      </c>
      <c r="I30" s="24" t="s">
        <v>23</v>
      </c>
      <c r="J30" s="24">
        <v>1</v>
      </c>
      <c r="K30" s="24">
        <v>16.399999999999999</v>
      </c>
      <c r="L30" s="24">
        <v>69.8</v>
      </c>
      <c r="M30" s="24">
        <v>0.6</v>
      </c>
    </row>
    <row r="31" spans="1:13">
      <c r="A31" s="23">
        <v>157</v>
      </c>
      <c r="B31" s="24">
        <v>140</v>
      </c>
      <c r="C31" s="24">
        <v>25.7</v>
      </c>
      <c r="D31" s="24">
        <v>3.9</v>
      </c>
      <c r="E31" s="24">
        <v>4.4000000000000004</v>
      </c>
      <c r="F31" s="24" t="s">
        <v>23</v>
      </c>
      <c r="G31" s="24">
        <v>18</v>
      </c>
      <c r="H31" s="24">
        <v>6.4</v>
      </c>
      <c r="I31" s="24" t="s">
        <v>23</v>
      </c>
      <c r="J31" s="24">
        <v>0.5</v>
      </c>
      <c r="K31" s="24">
        <v>0.7</v>
      </c>
      <c r="L31" s="24">
        <v>53.1</v>
      </c>
      <c r="M31" s="24">
        <v>10.1</v>
      </c>
    </row>
    <row r="32" spans="1:13">
      <c r="A32" s="23">
        <v>157</v>
      </c>
      <c r="B32" s="25">
        <v>250</v>
      </c>
      <c r="C32" s="25">
        <v>27</v>
      </c>
      <c r="D32" s="25">
        <v>3</v>
      </c>
      <c r="E32" s="25">
        <v>23.9</v>
      </c>
      <c r="F32" s="25" t="s">
        <v>23</v>
      </c>
      <c r="G32" s="25">
        <v>10.199999999999999</v>
      </c>
      <c r="H32" s="25">
        <v>3.8</v>
      </c>
      <c r="I32" s="25" t="s">
        <v>23</v>
      </c>
      <c r="J32" s="25">
        <v>0.2</v>
      </c>
      <c r="K32" s="25">
        <v>6.4</v>
      </c>
      <c r="L32" s="25">
        <v>40.4</v>
      </c>
      <c r="M32" s="25">
        <v>0.8</v>
      </c>
    </row>
    <row r="33" spans="1:13" ht="17" thickBot="1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1:13">
      <c r="B34" s="29"/>
    </row>
    <row r="35" spans="1:13">
      <c r="B35" s="29"/>
    </row>
    <row r="36" spans="1:13">
      <c r="B36" s="29"/>
    </row>
    <row r="37" spans="1:1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Spline_fit</vt:lpstr>
      <vt:lpstr>Sheet2</vt:lpstr>
      <vt:lpstr>Sheet1</vt:lpstr>
      <vt:lpstr>Sheet3</vt:lpstr>
      <vt:lpstr>N2_rate</vt:lpstr>
      <vt:lpstr>Oxygen</vt:lpstr>
      <vt:lpstr>sigT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</dc:creator>
  <cp:lastModifiedBy>Bianchi, Daniele</cp:lastModifiedBy>
  <cp:lastPrinted>2020-04-04T19:19:01Z</cp:lastPrinted>
  <dcterms:created xsi:type="dcterms:W3CDTF">2020-04-04T16:50:54Z</dcterms:created>
  <dcterms:modified xsi:type="dcterms:W3CDTF">2020-10-30T21:58:58Z</dcterms:modified>
</cp:coreProperties>
</file>